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C6F128-9635-4B88-91D7-37239CDD79A8}" xr6:coauthVersionLast="47" xr6:coauthVersionMax="47" xr10:uidLastSave="{00000000-0000-0000-0000-000000000000}"/>
  <bookViews>
    <workbookView xWindow="-120" yWindow="-120" windowWidth="38640" windowHeight="15720" tabRatio="867" activeTab="1"/>
  </bookViews>
  <sheets>
    <sheet name="check" sheetId="1" r:id="rId1"/>
    <sheet name="Report" sheetId="2" r:id="rId2"/>
    <sheet name="TopPage" sheetId="3" r:id="rId3"/>
    <sheet name="New Top Sheet" sheetId="22" r:id="rId4"/>
    <sheet name="Input" sheetId="4" r:id="rId5"/>
    <sheet name="IPE GASOIL" sheetId="5" r:id="rId6"/>
    <sheet name="2%GASOIL CIF" sheetId="6" r:id="rId7"/>
    <sheet name="2%GASOIL FOB" sheetId="7" r:id="rId8"/>
    <sheet name="EN590" sheetId="8" r:id="rId9"/>
    <sheet name="UNL" sheetId="9" r:id="rId10"/>
    <sheet name="NAPTHA" sheetId="10" r:id="rId11"/>
    <sheet name="BRENT" sheetId="11" r:id="rId12"/>
    <sheet name="CRUDE" sheetId="12" r:id="rId13"/>
    <sheet name="HO" sheetId="13" r:id="rId14"/>
    <sheet name="Singapore Gasoil" sheetId="14" r:id="rId15"/>
    <sheet name="Jet , Kero" sheetId="15" r:id="rId16"/>
    <sheet name="Dubai" sheetId="17" r:id="rId17"/>
    <sheet name="Freight" sheetId="18" r:id="rId18"/>
    <sheet name="Freight_SM" sheetId="21" r:id="rId19"/>
    <sheet name="Orig Sched" sheetId="19" r:id="rId20"/>
  </sheets>
  <externalReferences>
    <externalReference r:id="rId21"/>
  </externalReferences>
  <definedNames>
    <definedName name="_xlnm._FilterDatabase" localSheetId="3" hidden="1">'New Top Sheet'!$A$2:$W$121</definedName>
    <definedName name="_Order1" localSheetId="19" hidden="1">255</definedName>
    <definedName name="_Order2" localSheetId="19" hidden="1">255</definedName>
    <definedName name="ACwvu.BookBal." localSheetId="6" hidden="1">'2%GASOIL CIF'!$A$6:$R$40</definedName>
    <definedName name="ACwvu.BookBal." localSheetId="7" hidden="1">'2%GASOIL FOB'!$A$6:$R$40</definedName>
    <definedName name="ACwvu.BookBal." localSheetId="11" hidden="1">BRENT!$A$6:$R$40</definedName>
    <definedName name="ACwvu.BookBal." localSheetId="12" hidden="1">CRUDE!$A$6:$R$40</definedName>
    <definedName name="ACwvu.BookBal." localSheetId="16" hidden="1">Dubai!$A$6:$R$40</definedName>
    <definedName name="ACwvu.BookBal." localSheetId="8" hidden="1">'EN590'!$A$6:$R$40</definedName>
    <definedName name="ACwvu.BookBal." localSheetId="17" hidden="1">Freight!$A$6:$R$40</definedName>
    <definedName name="ACwvu.BookBal." localSheetId="18" hidden="1">Freight_SM!$A$6:$R$40</definedName>
    <definedName name="ACwvu.BookBal." localSheetId="13" hidden="1">HO!$A$6:$R$40</definedName>
    <definedName name="ACwvu.BookBal." localSheetId="5" hidden="1">'IPE GASOIL'!$A$6:$R$40</definedName>
    <definedName name="ACwvu.BookBal." localSheetId="15" hidden="1">'Jet , Kero'!$A$6:$R$40</definedName>
    <definedName name="ACwvu.BookBal." localSheetId="10" hidden="1">NAPTHA!$A$6:$R$40</definedName>
    <definedName name="ACwvu.BookBal." localSheetId="9" hidden="1">UNL!$A$6:$R$40</definedName>
    <definedName name="ACwvu.DailyChange." localSheetId="6" hidden="1">'2%GASOIL CIF'!$A$41:$AG$118</definedName>
    <definedName name="ACwvu.DailyChange." localSheetId="7" hidden="1">'2%GASOIL FOB'!$A$41:$AG$118</definedName>
    <definedName name="ACwvu.DailyChange." localSheetId="11" hidden="1">BRENT!$A$41:$AG$118</definedName>
    <definedName name="ACwvu.DailyChange." localSheetId="12" hidden="1">CRUDE!$A$41:$AG$118</definedName>
    <definedName name="ACwvu.DailyChange." localSheetId="16" hidden="1">Dubai!$A$41:$AG$118</definedName>
    <definedName name="ACwvu.DailyChange." localSheetId="8" hidden="1">'EN590'!$A$41:$AG$118</definedName>
    <definedName name="ACwvu.DailyChange." localSheetId="17" hidden="1">Freight!$A$41:$AG$118</definedName>
    <definedName name="ACwvu.DailyChange." localSheetId="18" hidden="1">Freight_SM!$A$41:$AG$118</definedName>
    <definedName name="ACwvu.DailyChange." localSheetId="13" hidden="1">HO!$A$41:$AG$118</definedName>
    <definedName name="ACwvu.DailyChange." localSheetId="5" hidden="1">'IPE GASOIL'!$A$41:$AG$118</definedName>
    <definedName name="ACwvu.DailyChange." localSheetId="15" hidden="1">'Jet , Kero'!$A$41:$AG$118</definedName>
    <definedName name="ACwvu.DailyChange." localSheetId="10" hidden="1">NAPTHA!$A$41:$AG$118</definedName>
    <definedName name="ACwvu.DailyChange." localSheetId="9" hidden="1">UNL!$A$41:$AG$118</definedName>
    <definedName name="ACwvu.Schedules." localSheetId="6" hidden="1">'2%GASOIL CIF'!$A$121:$M$239</definedName>
    <definedName name="ACwvu.Schedules." localSheetId="7" hidden="1">'2%GASOIL FOB'!$A$121:$M$239</definedName>
    <definedName name="ACwvu.Schedules." localSheetId="11" hidden="1">BRENT!$A$121:$M$239</definedName>
    <definedName name="ACwvu.Schedules." localSheetId="12" hidden="1">CRUDE!$A$121:$M$239</definedName>
    <definedName name="ACwvu.Schedules." localSheetId="16" hidden="1">Dubai!$A$121:$M$239</definedName>
    <definedName name="ACwvu.Schedules." localSheetId="8" hidden="1">'EN590'!$A$121:$M$239</definedName>
    <definedName name="ACwvu.Schedules." localSheetId="17" hidden="1">Freight!$A$121:$M$239</definedName>
    <definedName name="ACwvu.Schedules." localSheetId="18" hidden="1">Freight_SM!$A$121:$M$239</definedName>
    <definedName name="ACwvu.Schedules." localSheetId="13" hidden="1">HO!$A$121:$M$239</definedName>
    <definedName name="ACwvu.Schedules." localSheetId="5" hidden="1">'IPE GASOIL'!$A$121:$M$239</definedName>
    <definedName name="ACwvu.Schedules." localSheetId="15" hidden="1">'Jet , Kero'!$A$121:$M$239</definedName>
    <definedName name="ACwvu.Schedules." localSheetId="10" hidden="1">NAPTHA!$A$121:$M$239</definedName>
    <definedName name="ACwvu.Schedules." localSheetId="9" hidden="1">UNL!$A$121:$M$239</definedName>
    <definedName name="DAILY">'Orig Sched'!#REF!</definedName>
    <definedName name="DTITLE">'Orig Sched'!$T$1:$AN$8</definedName>
    <definedName name="ethane">'Orig Sched'!$C$23</definedName>
    <definedName name="exotic">'Orig Sched'!$C$25</definedName>
    <definedName name="GAS">'Orig Sched'!$A$28</definedName>
    <definedName name="ico">'Orig Sched'!$C$26</definedName>
    <definedName name="ISO">'Orig Sched'!$C$26</definedName>
    <definedName name="nape">'Orig Sched'!$C$32</definedName>
    <definedName name="NBUTANE">'Orig Sched'!$C$27</definedName>
    <definedName name="_NC4">'Orig Sched'!$C$27</definedName>
    <definedName name="nc4e">'Orig Sched'!$C$31</definedName>
    <definedName name="ng">'Orig Sched'!$C$28</definedName>
    <definedName name="normal">'Orig Sched'!$C$27</definedName>
    <definedName name="_xlnm.Print_Area" localSheetId="6">'2%GASOIL CIF'!$A$6:$R$39</definedName>
    <definedName name="_xlnm.Print_Area" localSheetId="7">'2%GASOIL FOB'!$A$6:$R$39</definedName>
    <definedName name="_xlnm.Print_Area" localSheetId="11">BRENT!$A$1:$U$79</definedName>
    <definedName name="_xlnm.Print_Area" localSheetId="12">CRUDE!$A$6:$R$39</definedName>
    <definedName name="_xlnm.Print_Area" localSheetId="16">Dubai!$A$6:$R$39</definedName>
    <definedName name="_xlnm.Print_Area" localSheetId="8">'EN590'!$A$6:$R$39</definedName>
    <definedName name="_xlnm.Print_Area" localSheetId="17">Freight!$A$6:$R$39</definedName>
    <definedName name="_xlnm.Print_Area" localSheetId="18">Freight_SM!$A$6:$R$39</definedName>
    <definedName name="_xlnm.Print_Area" localSheetId="13">HO!$A$6:$R$39</definedName>
    <definedName name="_xlnm.Print_Area" localSheetId="4">Input!$A$1:$X$55</definedName>
    <definedName name="_xlnm.Print_Area" localSheetId="5">'IPE GASOIL'!$A$6:$R$39</definedName>
    <definedName name="_xlnm.Print_Area" localSheetId="15">'Jet , Kero'!$A$6:$R$39</definedName>
    <definedName name="_xlnm.Print_Area" localSheetId="10">NAPTHA!$A$6:$R$39</definedName>
    <definedName name="_xlnm.Print_Area" localSheetId="19">'Orig Sched'!$A$1:$M$11</definedName>
    <definedName name="_xlnm.Print_Area" localSheetId="1">Report!$A$1:$AH$89</definedName>
    <definedName name="_xlnm.Print_Area" localSheetId="9">UNL!$A$6:$R$39</definedName>
    <definedName name="Print_Area_MI">'Orig Sched'!$A$1:$G$8</definedName>
    <definedName name="_xlnm.Print_Titles" localSheetId="6">'2%GASOIL CIF'!$1:$7</definedName>
    <definedName name="_xlnm.Print_Titles" localSheetId="7">'2%GASOIL FOB'!$1:$7</definedName>
    <definedName name="_xlnm.Print_Titles" localSheetId="11">BRENT!$1:$7</definedName>
    <definedName name="_xlnm.Print_Titles" localSheetId="12">CRUDE!$1:$7</definedName>
    <definedName name="_xlnm.Print_Titles" localSheetId="16">Dubai!$1:$7</definedName>
    <definedName name="_xlnm.Print_Titles" localSheetId="8">'EN590'!$1:$7</definedName>
    <definedName name="_xlnm.Print_Titles" localSheetId="17">Freight!$1:$7</definedName>
    <definedName name="_xlnm.Print_Titles" localSheetId="18">Freight_SM!$1:$7</definedName>
    <definedName name="_xlnm.Print_Titles" localSheetId="13">HO!$1:$7</definedName>
    <definedName name="_xlnm.Print_Titles" localSheetId="5">'IPE GASOIL'!$1:$7</definedName>
    <definedName name="_xlnm.Print_Titles" localSheetId="15">'Jet , Kero'!$1:$7</definedName>
    <definedName name="_xlnm.Print_Titles" localSheetId="10">NAPTHA!$1:$7</definedName>
    <definedName name="_xlnm.Print_Titles" localSheetId="19">'Orig Sched'!$1:$8</definedName>
    <definedName name="_xlnm.Print_Titles" localSheetId="9">UNL!$1:$7</definedName>
    <definedName name="Print_Titles_MI">'Orig Sched'!$1:$8</definedName>
    <definedName name="propane">'Orig Sched'!$C$24</definedName>
    <definedName name="RANGE">'Orig Sched'!#REF!</definedName>
    <definedName name="SIFO" localSheetId="16" hidden="1">{"BookBal",#N/A,FALSE,"Roll-1";"DailyChange",#N/A,FALSE,"Roll-1";"Schedules",#N/A,FALSE,"Roll-1"}</definedName>
    <definedName name="SIFO" localSheetId="17" hidden="1">{"BookBal",#N/A,FALSE,"Roll-1";"DailyChange",#N/A,FALSE,"Roll-1";"Schedules",#N/A,FALSE,"Roll-1"}</definedName>
    <definedName name="SIFO" localSheetId="18" hidden="1">{"BookBal",#N/A,FALSE,"Roll-1";"DailyChange",#N/A,FALSE,"Roll-1";"Schedules",#N/A,FALSE,"Roll-1"}</definedName>
    <definedName name="SIFO" localSheetId="13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wvu.BookBal." localSheetId="6" hidden="1">'2%GASOIL CIF'!$A$6:$R$40</definedName>
    <definedName name="Swvu.BookBal." localSheetId="7" hidden="1">'2%GASOIL FOB'!$A$6:$R$40</definedName>
    <definedName name="Swvu.BookBal." localSheetId="11" hidden="1">BRENT!$A$6:$R$40</definedName>
    <definedName name="Swvu.BookBal." localSheetId="12" hidden="1">CRUDE!$A$6:$R$40</definedName>
    <definedName name="Swvu.BookBal." localSheetId="16" hidden="1">Dubai!$A$6:$R$40</definedName>
    <definedName name="Swvu.BookBal." localSheetId="8" hidden="1">'EN590'!$A$6:$R$40</definedName>
    <definedName name="Swvu.BookBal." localSheetId="17" hidden="1">Freight!$A$6:$R$40</definedName>
    <definedName name="Swvu.BookBal." localSheetId="18" hidden="1">Freight_SM!$A$6:$R$40</definedName>
    <definedName name="Swvu.BookBal." localSheetId="13" hidden="1">HO!$A$6:$R$40</definedName>
    <definedName name="Swvu.BookBal." localSheetId="5" hidden="1">'IPE GASOIL'!$A$6:$R$40</definedName>
    <definedName name="Swvu.BookBal." localSheetId="15" hidden="1">'Jet , Kero'!$A$6:$R$40</definedName>
    <definedName name="Swvu.BookBal." localSheetId="10" hidden="1">NAPTHA!$A$6:$R$40</definedName>
    <definedName name="Swvu.BookBal." localSheetId="9" hidden="1">UNL!$A$6:$R$40</definedName>
    <definedName name="Swvu.DailyChange." localSheetId="6" hidden="1">'2%GASOIL CIF'!$A$41:$AG$118</definedName>
    <definedName name="Swvu.DailyChange." localSheetId="7" hidden="1">'2%GASOIL FOB'!$A$41:$AG$118</definedName>
    <definedName name="Swvu.DailyChange." localSheetId="11" hidden="1">BRENT!$A$41:$AG$118</definedName>
    <definedName name="Swvu.DailyChange." localSheetId="12" hidden="1">CRUDE!$A$41:$AG$118</definedName>
    <definedName name="Swvu.DailyChange." localSheetId="16" hidden="1">Dubai!$A$41:$AG$118</definedName>
    <definedName name="Swvu.DailyChange." localSheetId="8" hidden="1">'EN590'!$A$41:$AG$118</definedName>
    <definedName name="Swvu.DailyChange." localSheetId="17" hidden="1">Freight!$A$41:$AG$118</definedName>
    <definedName name="Swvu.DailyChange." localSheetId="18" hidden="1">Freight_SM!$A$41:$AG$118</definedName>
    <definedName name="Swvu.DailyChange." localSheetId="13" hidden="1">HO!$A$41:$AG$118</definedName>
    <definedName name="Swvu.DailyChange." localSheetId="5" hidden="1">'IPE GASOIL'!$A$41:$AG$118</definedName>
    <definedName name="Swvu.DailyChange." localSheetId="15" hidden="1">'Jet , Kero'!$A$41:$AG$118</definedName>
    <definedName name="Swvu.DailyChange." localSheetId="10" hidden="1">NAPTHA!$A$41:$AG$118</definedName>
    <definedName name="Swvu.DailyChange." localSheetId="9" hidden="1">UNL!$A$41:$AG$118</definedName>
    <definedName name="Swvu.Schedules." localSheetId="6" hidden="1">'2%GASOIL CIF'!$A$121:$M$239</definedName>
    <definedName name="Swvu.Schedules." localSheetId="7" hidden="1">'2%GASOIL FOB'!$A$121:$M$239</definedName>
    <definedName name="Swvu.Schedules." localSheetId="11" hidden="1">BRENT!$A$121:$M$239</definedName>
    <definedName name="Swvu.Schedules." localSheetId="12" hidden="1">CRUDE!$A$121:$M$239</definedName>
    <definedName name="Swvu.Schedules." localSheetId="16" hidden="1">Dubai!$A$121:$M$239</definedName>
    <definedName name="Swvu.Schedules." localSheetId="8" hidden="1">'EN590'!$A$121:$M$239</definedName>
    <definedName name="Swvu.Schedules." localSheetId="17" hidden="1">Freight!$A$121:$M$239</definedName>
    <definedName name="Swvu.Schedules." localSheetId="18" hidden="1">Freight_SM!$A$121:$M$239</definedName>
    <definedName name="Swvu.Schedules." localSheetId="13" hidden="1">HO!$A$121:$M$239</definedName>
    <definedName name="Swvu.Schedules." localSheetId="5" hidden="1">'IPE GASOIL'!$A$121:$M$239</definedName>
    <definedName name="Swvu.Schedules." localSheetId="15" hidden="1">'Jet , Kero'!$A$121:$M$239</definedName>
    <definedName name="Swvu.Schedules." localSheetId="10" hidden="1">NAPTHA!$A$121:$M$239</definedName>
    <definedName name="Swvu.Schedules." localSheetId="9" hidden="1">UNL!$A$121:$M$239</definedName>
    <definedName name="TITLE">'Orig Sched'!$A$1:$M$8</definedName>
    <definedName name="wrn.RollDetail." localSheetId="6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6" hidden="1">{"BookBal",#N/A,FALSE,"Roll-1";"DailyChange",#N/A,FALSE,"Roll-1";"Schedules",#N/A,FALSE,"Roll-1"}</definedName>
    <definedName name="wrn.RollDetail." localSheetId="8" hidden="1">{"BookBal",#N/A,FALSE,"Roll-1";"DailyChange",#N/A,FALSE,"Roll-1";"Schedules",#N/A,FALSE,"Roll-1"}</definedName>
    <definedName name="wrn.RollDetail." localSheetId="17" hidden="1">{"BookBal",#N/A,FALSE,"Roll-1";"DailyChange",#N/A,FALSE,"Roll-1";"Schedules",#N/A,FALSE,"Roll-1"}</definedName>
    <definedName name="wrn.RollDetail." localSheetId="18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9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ti">'Orig Sched'!$C$30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1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2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3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1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2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3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1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2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3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02000420_A94B_11D2_B55B_00805FC758C8_.wvu.PrintArea" localSheetId="6" hidden="1">'2%GASOIL CIF'!$A$6:$R$39</definedName>
    <definedName name="Z_02000420_A94B_11D2_B55B_00805FC758C8_.wvu.PrintTitles" localSheetId="6" hidden="1">'2%GASOIL CIF'!$1:$5</definedName>
    <definedName name="Z_02000421_A94B_11D2_B55B_00805FC758C8_.wvu.PrintArea" localSheetId="7" hidden="1">'2%GASOIL FOB'!$A$6:$R$39</definedName>
    <definedName name="Z_02000421_A94B_11D2_B55B_00805FC758C8_.wvu.PrintTitles" localSheetId="7" hidden="1">'2%GASOIL FOB'!$1:$5</definedName>
    <definedName name="Z_02000422_A94B_11D2_B55B_00805FC758C8_.wvu.PrintArea" localSheetId="11" hidden="1">BRENT!$A$6:$R$39</definedName>
    <definedName name="Z_02000422_A94B_11D2_B55B_00805FC758C8_.wvu.PrintTitles" localSheetId="11" hidden="1">BRENT!$1:$5</definedName>
    <definedName name="Z_02000423_A94B_11D2_B55B_00805FC758C8_.wvu.PrintArea" localSheetId="12" hidden="1">CRUDE!$A$6:$R$39</definedName>
    <definedName name="Z_02000423_A94B_11D2_B55B_00805FC758C8_.wvu.PrintTitles" localSheetId="12" hidden="1">CRUDE!$1:$5</definedName>
    <definedName name="Z_02000424_A94B_11D2_B55B_00805FC758C8_.wvu.PrintArea" localSheetId="8" hidden="1">'EN590'!$A$6:$R$39</definedName>
    <definedName name="Z_02000424_A94B_11D2_B55B_00805FC758C8_.wvu.PrintTitles" localSheetId="8" hidden="1">'EN590'!$1:$5</definedName>
    <definedName name="Z_02000425_A94B_11D2_B55B_00805FC758C8_.wvu.PrintArea" localSheetId="13" hidden="1">HO!$A$6:$R$39</definedName>
    <definedName name="Z_02000425_A94B_11D2_B55B_00805FC758C8_.wvu.PrintTitles" localSheetId="13" hidden="1">HO!$1:$5</definedName>
    <definedName name="Z_02000426_A94B_11D2_B55B_00805FC758C8_.wvu.PrintArea" localSheetId="5" hidden="1">'IPE GASOIL'!$A$6:$R$39</definedName>
    <definedName name="Z_02000426_A94B_11D2_B55B_00805FC758C8_.wvu.PrintTitles" localSheetId="5" hidden="1">'IPE GASOIL'!$1:$5</definedName>
    <definedName name="Z_02000427_A94B_11D2_B55B_00805FC758C8_.wvu.PrintArea" localSheetId="16" hidden="1">Dubai!$A$6:$R$39</definedName>
    <definedName name="Z_02000427_A94B_11D2_B55B_00805FC758C8_.wvu.PrintArea" localSheetId="17" hidden="1">Freight!$A$6:$R$39</definedName>
    <definedName name="Z_02000427_A94B_11D2_B55B_00805FC758C8_.wvu.PrintArea" localSheetId="18" hidden="1">Freight_SM!$A$6:$R$39</definedName>
    <definedName name="Z_02000427_A94B_11D2_B55B_00805FC758C8_.wvu.PrintArea" localSheetId="15" hidden="1">'Jet , Kero'!$A$6:$R$39</definedName>
    <definedName name="Z_02000427_A94B_11D2_B55B_00805FC758C8_.wvu.PrintTitles" localSheetId="16" hidden="1">Dubai!$1:$5</definedName>
    <definedName name="Z_02000427_A94B_11D2_B55B_00805FC758C8_.wvu.PrintTitles" localSheetId="17" hidden="1">Freight!$1:$5</definedName>
    <definedName name="Z_02000427_A94B_11D2_B55B_00805FC758C8_.wvu.PrintTitles" localSheetId="18" hidden="1">Freight_SM!$1:$5</definedName>
    <definedName name="Z_02000427_A94B_11D2_B55B_00805FC758C8_.wvu.PrintTitles" localSheetId="15" hidden="1">'Jet , Kero'!$1:$5</definedName>
    <definedName name="Z_02000428_A94B_11D2_B55B_00805FC758C8_.wvu.PrintArea" localSheetId="10" hidden="1">NAPTHA!$A$6:$R$39</definedName>
    <definedName name="Z_02000428_A94B_11D2_B55B_00805FC758C8_.wvu.PrintTitles" localSheetId="10" hidden="1">NAPTHA!$1:$5</definedName>
    <definedName name="Z_02000429_A94B_11D2_B55B_00805FC758C8_.wvu.PrintArea" localSheetId="9" hidden="1">UNL!$A$6:$R$39</definedName>
    <definedName name="Z_02000429_A94B_11D2_B55B_00805FC758C8_.wvu.PrintTitles" localSheetId="9" hidden="1">UNL!$1:$5</definedName>
    <definedName name="Z_0200042A_A94B_11D2_B55B_00805FC758C8_.wvu.PrintArea" localSheetId="6" hidden="1">'2%GASOIL CIF'!$A$40:$AG$118</definedName>
    <definedName name="Z_0200042A_A94B_11D2_B55B_00805FC758C8_.wvu.PrintTitles" localSheetId="6" hidden="1">'2%GASOIL CIF'!$1:$5</definedName>
    <definedName name="Z_0200042B_A94B_11D2_B55B_00805FC758C8_.wvu.PrintArea" localSheetId="7" hidden="1">'2%GASOIL FOB'!$A$40:$AG$118</definedName>
    <definedName name="Z_0200042B_A94B_11D2_B55B_00805FC758C8_.wvu.PrintTitles" localSheetId="7" hidden="1">'2%GASOIL FOB'!$1:$5</definedName>
    <definedName name="Z_0200042C_A94B_11D2_B55B_00805FC758C8_.wvu.PrintArea" localSheetId="11" hidden="1">BRENT!$A$40:$AG$118</definedName>
    <definedName name="Z_0200042C_A94B_11D2_B55B_00805FC758C8_.wvu.PrintTitles" localSheetId="11" hidden="1">BRENT!$1:$5</definedName>
    <definedName name="Z_0200042D_A94B_11D2_B55B_00805FC758C8_.wvu.PrintArea" localSheetId="12" hidden="1">CRUDE!$A$40:$AG$118</definedName>
    <definedName name="Z_0200042D_A94B_11D2_B55B_00805FC758C8_.wvu.PrintTitles" localSheetId="12" hidden="1">CRUDE!$1:$5</definedName>
    <definedName name="Z_0200042E_A94B_11D2_B55B_00805FC758C8_.wvu.PrintArea" localSheetId="8" hidden="1">'EN590'!$A$40:$AG$118</definedName>
    <definedName name="Z_0200042E_A94B_11D2_B55B_00805FC758C8_.wvu.PrintTitles" localSheetId="8" hidden="1">'EN590'!$1:$5</definedName>
    <definedName name="Z_0200042F_A94B_11D2_B55B_00805FC758C8_.wvu.PrintArea" localSheetId="13" hidden="1">HO!$A$40:$AG$118</definedName>
    <definedName name="Z_0200042F_A94B_11D2_B55B_00805FC758C8_.wvu.PrintTitles" localSheetId="13" hidden="1">HO!$1:$5</definedName>
    <definedName name="Z_02000430_A94B_11D2_B55B_00805FC758C8_.wvu.PrintArea" localSheetId="5" hidden="1">'IPE GASOIL'!$A$40:$AG$118</definedName>
    <definedName name="Z_02000430_A94B_11D2_B55B_00805FC758C8_.wvu.PrintTitles" localSheetId="5" hidden="1">'IPE GASOIL'!$1:$5</definedName>
    <definedName name="Z_02000431_A94B_11D2_B55B_00805FC758C8_.wvu.PrintArea" localSheetId="16" hidden="1">Dubai!$A$40:$AG$118</definedName>
    <definedName name="Z_02000431_A94B_11D2_B55B_00805FC758C8_.wvu.PrintArea" localSheetId="17" hidden="1">Freight!$A$40:$AG$118</definedName>
    <definedName name="Z_02000431_A94B_11D2_B55B_00805FC758C8_.wvu.PrintArea" localSheetId="18" hidden="1">Freight_SM!$A$40:$AG$118</definedName>
    <definedName name="Z_02000431_A94B_11D2_B55B_00805FC758C8_.wvu.PrintArea" localSheetId="15" hidden="1">'Jet , Kero'!$A$40:$AG$118</definedName>
    <definedName name="Z_02000431_A94B_11D2_B55B_00805FC758C8_.wvu.PrintTitles" localSheetId="16" hidden="1">Dubai!$1:$5</definedName>
    <definedName name="Z_02000431_A94B_11D2_B55B_00805FC758C8_.wvu.PrintTitles" localSheetId="17" hidden="1">Freight!$1:$5</definedName>
    <definedName name="Z_02000431_A94B_11D2_B55B_00805FC758C8_.wvu.PrintTitles" localSheetId="18" hidden="1">Freight_SM!$1:$5</definedName>
    <definedName name="Z_02000431_A94B_11D2_B55B_00805FC758C8_.wvu.PrintTitles" localSheetId="15" hidden="1">'Jet , Kero'!$1:$5</definedName>
    <definedName name="Z_02000432_A94B_11D2_B55B_00805FC758C8_.wvu.PrintArea" localSheetId="10" hidden="1">NAPTHA!$A$40:$AG$118</definedName>
    <definedName name="Z_02000432_A94B_11D2_B55B_00805FC758C8_.wvu.PrintTitles" localSheetId="10" hidden="1">NAPTHA!$1:$5</definedName>
    <definedName name="Z_02000433_A94B_11D2_B55B_00805FC758C8_.wvu.PrintArea" localSheetId="9" hidden="1">UNL!$A$40:$AG$118</definedName>
    <definedName name="Z_02000433_A94B_11D2_B55B_00805FC758C8_.wvu.PrintTitles" localSheetId="9" hidden="1">UNL!$1:$5</definedName>
    <definedName name="Z_02000434_A94B_11D2_B55B_00805FC758C8_.wvu.PrintArea" localSheetId="6" hidden="1">'2%GASOIL CIF'!$A$120:$M$238</definedName>
    <definedName name="Z_02000434_A94B_11D2_B55B_00805FC758C8_.wvu.PrintTitles" localSheetId="6" hidden="1">'2%GASOIL CIF'!$1:$5</definedName>
    <definedName name="Z_02000435_A94B_11D2_B55B_00805FC758C8_.wvu.PrintArea" localSheetId="7" hidden="1">'2%GASOIL FOB'!$A$120:$M$238</definedName>
    <definedName name="Z_02000435_A94B_11D2_B55B_00805FC758C8_.wvu.PrintTitles" localSheetId="7" hidden="1">'2%GASOIL FOB'!$1:$5</definedName>
    <definedName name="Z_02000436_A94B_11D2_B55B_00805FC758C8_.wvu.PrintArea" localSheetId="11" hidden="1">BRENT!$A$120:$M$238</definedName>
    <definedName name="Z_02000436_A94B_11D2_B55B_00805FC758C8_.wvu.PrintTitles" localSheetId="11" hidden="1">BRENT!$1:$5</definedName>
    <definedName name="Z_02000437_A94B_11D2_B55B_00805FC758C8_.wvu.PrintArea" localSheetId="12" hidden="1">CRUDE!$A$120:$M$238</definedName>
    <definedName name="Z_02000437_A94B_11D2_B55B_00805FC758C8_.wvu.PrintTitles" localSheetId="12" hidden="1">CRUDE!$1:$5</definedName>
    <definedName name="Z_02000438_A94B_11D2_B55B_00805FC758C8_.wvu.PrintArea" localSheetId="8" hidden="1">'EN590'!$A$120:$M$238</definedName>
    <definedName name="Z_02000438_A94B_11D2_B55B_00805FC758C8_.wvu.PrintTitles" localSheetId="8" hidden="1">'EN590'!$1:$5</definedName>
    <definedName name="Z_02000439_A94B_11D2_B55B_00805FC758C8_.wvu.PrintArea" localSheetId="13" hidden="1">HO!$A$120:$M$238</definedName>
    <definedName name="Z_02000439_A94B_11D2_B55B_00805FC758C8_.wvu.PrintTitles" localSheetId="13" hidden="1">HO!$1:$5</definedName>
    <definedName name="Z_0200043A_A94B_11D2_B55B_00805FC758C8_.wvu.PrintArea" localSheetId="5" hidden="1">'IPE GASOIL'!$A$120:$M$238</definedName>
    <definedName name="Z_0200043A_A94B_11D2_B55B_00805FC758C8_.wvu.PrintTitles" localSheetId="5" hidden="1">'IPE GASOIL'!$1:$5</definedName>
    <definedName name="Z_0200043B_A94B_11D2_B55B_00805FC758C8_.wvu.PrintArea" localSheetId="16" hidden="1">Dubai!$A$120:$M$238</definedName>
    <definedName name="Z_0200043B_A94B_11D2_B55B_00805FC758C8_.wvu.PrintArea" localSheetId="17" hidden="1">Freight!$A$120:$M$238</definedName>
    <definedName name="Z_0200043B_A94B_11D2_B55B_00805FC758C8_.wvu.PrintArea" localSheetId="18" hidden="1">Freight_SM!$A$120:$M$238</definedName>
    <definedName name="Z_0200043B_A94B_11D2_B55B_00805FC758C8_.wvu.PrintArea" localSheetId="15" hidden="1">'Jet , Kero'!$A$120:$M$238</definedName>
    <definedName name="Z_0200043B_A94B_11D2_B55B_00805FC758C8_.wvu.PrintTitles" localSheetId="16" hidden="1">Dubai!$1:$5</definedName>
    <definedName name="Z_0200043B_A94B_11D2_B55B_00805FC758C8_.wvu.PrintTitles" localSheetId="17" hidden="1">Freight!$1:$5</definedName>
    <definedName name="Z_0200043B_A94B_11D2_B55B_00805FC758C8_.wvu.PrintTitles" localSheetId="18" hidden="1">Freight_SM!$1:$5</definedName>
    <definedName name="Z_0200043B_A94B_11D2_B55B_00805FC758C8_.wvu.PrintTitles" localSheetId="15" hidden="1">'Jet , Kero'!$1:$5</definedName>
    <definedName name="Z_0200043C_A94B_11D2_B55B_00805FC758C8_.wvu.PrintArea" localSheetId="10" hidden="1">NAPTHA!$A$120:$M$238</definedName>
    <definedName name="Z_0200043C_A94B_11D2_B55B_00805FC758C8_.wvu.PrintTitles" localSheetId="10" hidden="1">NAPTHA!$1:$5</definedName>
    <definedName name="Z_0200043D_A94B_11D2_B55B_00805FC758C8_.wvu.PrintArea" localSheetId="9" hidden="1">UNL!$A$120:$M$238</definedName>
    <definedName name="Z_0200043D_A94B_11D2_B55B_00805FC758C8_.wvu.PrintTitles" localSheetId="9" hidden="1">UNL!$1:$5</definedName>
    <definedName name="Z_0372EC64_B1D7_11D2_84E6_00805FD35FEF_.wvu.PrintArea" localSheetId="6" hidden="1">'2%GASOIL CIF'!$A$6:$R$39</definedName>
    <definedName name="Z_0372EC64_B1D7_11D2_84E6_00805FD35FEF_.wvu.PrintTitles" localSheetId="6" hidden="1">'2%GASOIL CIF'!$1:$5</definedName>
    <definedName name="Z_0372EC65_B1D7_11D2_84E6_00805FD35FEF_.wvu.PrintArea" localSheetId="7" hidden="1">'2%GASOIL FOB'!$A$6:$R$39</definedName>
    <definedName name="Z_0372EC65_B1D7_11D2_84E6_00805FD35FEF_.wvu.PrintTitles" localSheetId="7" hidden="1">'2%GASOIL FOB'!$1:$5</definedName>
    <definedName name="Z_0372EC66_B1D7_11D2_84E6_00805FD35FEF_.wvu.PrintArea" localSheetId="11" hidden="1">BRENT!$A$6:$R$39</definedName>
    <definedName name="Z_0372EC66_B1D7_11D2_84E6_00805FD35FEF_.wvu.PrintTitles" localSheetId="11" hidden="1">BRENT!$1:$5</definedName>
    <definedName name="Z_0372EC67_B1D7_11D2_84E6_00805FD35FEF_.wvu.PrintArea" localSheetId="12" hidden="1">CRUDE!$A$6:$R$39</definedName>
    <definedName name="Z_0372EC67_B1D7_11D2_84E6_00805FD35FEF_.wvu.PrintTitles" localSheetId="12" hidden="1">CRUDE!$1:$5</definedName>
    <definedName name="Z_0372EC68_B1D7_11D2_84E6_00805FD35FEF_.wvu.PrintArea" localSheetId="8" hidden="1">'EN590'!$A$6:$R$39</definedName>
    <definedName name="Z_0372EC68_B1D7_11D2_84E6_00805FD35FEF_.wvu.PrintTitles" localSheetId="8" hidden="1">'EN590'!$1:$5</definedName>
    <definedName name="Z_0372EC69_B1D7_11D2_84E6_00805FD35FEF_.wvu.PrintArea" localSheetId="13" hidden="1">HO!$A$6:$R$39</definedName>
    <definedName name="Z_0372EC69_B1D7_11D2_84E6_00805FD35FEF_.wvu.PrintTitles" localSheetId="13" hidden="1">HO!$1:$5</definedName>
    <definedName name="Z_0372EC6A_B1D7_11D2_84E6_00805FD35FEF_.wvu.PrintArea" localSheetId="5" hidden="1">'IPE GASOIL'!$A$6:$R$39</definedName>
    <definedName name="Z_0372EC6A_B1D7_11D2_84E6_00805FD35FEF_.wvu.PrintTitles" localSheetId="5" hidden="1">'IPE GASOIL'!$1:$5</definedName>
    <definedName name="Z_0372EC6B_B1D7_11D2_84E6_00805FD35FEF_.wvu.PrintArea" localSheetId="16" hidden="1">Dubai!$A$6:$R$39</definedName>
    <definedName name="Z_0372EC6B_B1D7_11D2_84E6_00805FD35FEF_.wvu.PrintArea" localSheetId="17" hidden="1">Freight!$A$6:$R$39</definedName>
    <definedName name="Z_0372EC6B_B1D7_11D2_84E6_00805FD35FEF_.wvu.PrintArea" localSheetId="18" hidden="1">Freight_SM!$A$6:$R$39</definedName>
    <definedName name="Z_0372EC6B_B1D7_11D2_84E6_00805FD35FEF_.wvu.PrintArea" localSheetId="15" hidden="1">'Jet , Kero'!$A$6:$R$39</definedName>
    <definedName name="Z_0372EC6B_B1D7_11D2_84E6_00805FD35FEF_.wvu.PrintTitles" localSheetId="16" hidden="1">Dubai!$1:$5</definedName>
    <definedName name="Z_0372EC6B_B1D7_11D2_84E6_00805FD35FEF_.wvu.PrintTitles" localSheetId="17" hidden="1">Freight!$1:$5</definedName>
    <definedName name="Z_0372EC6B_B1D7_11D2_84E6_00805FD35FEF_.wvu.PrintTitles" localSheetId="18" hidden="1">Freight_SM!$1:$5</definedName>
    <definedName name="Z_0372EC6B_B1D7_11D2_84E6_00805FD35FEF_.wvu.PrintTitles" localSheetId="15" hidden="1">'Jet , Kero'!$1:$5</definedName>
    <definedName name="Z_0372EC6C_B1D7_11D2_84E6_00805FD35FEF_.wvu.PrintArea" localSheetId="10" hidden="1">NAPTHA!$A$6:$R$39</definedName>
    <definedName name="Z_0372EC6C_B1D7_11D2_84E6_00805FD35FEF_.wvu.PrintTitles" localSheetId="10" hidden="1">NAPTHA!$1:$5</definedName>
    <definedName name="Z_0372EC6D_B1D7_11D2_84E6_00805FD35FEF_.wvu.PrintArea" localSheetId="9" hidden="1">UNL!$A$6:$R$39</definedName>
    <definedName name="Z_0372EC6D_B1D7_11D2_84E6_00805FD35FEF_.wvu.PrintTitles" localSheetId="9" hidden="1">UNL!$1:$5</definedName>
    <definedName name="Z_0372EC6E_B1D7_11D2_84E6_00805FD35FEF_.wvu.PrintArea" localSheetId="6" hidden="1">'2%GASOIL CIF'!$A$40:$AG$118</definedName>
    <definedName name="Z_0372EC6E_B1D7_11D2_84E6_00805FD35FEF_.wvu.PrintTitles" localSheetId="6" hidden="1">'2%GASOIL CIF'!$1:$5</definedName>
    <definedName name="Z_0372EC6F_B1D7_11D2_84E6_00805FD35FEF_.wvu.PrintArea" localSheetId="7" hidden="1">'2%GASOIL FOB'!$A$40:$AG$118</definedName>
    <definedName name="Z_0372EC6F_B1D7_11D2_84E6_00805FD35FEF_.wvu.PrintTitles" localSheetId="7" hidden="1">'2%GASOIL FOB'!$1:$5</definedName>
    <definedName name="Z_0372EC70_B1D7_11D2_84E6_00805FD35FEF_.wvu.PrintArea" localSheetId="11" hidden="1">BRENT!$A$40:$AG$118</definedName>
    <definedName name="Z_0372EC70_B1D7_11D2_84E6_00805FD35FEF_.wvu.PrintTitles" localSheetId="11" hidden="1">BRENT!$1:$5</definedName>
    <definedName name="Z_0372EC71_B1D7_11D2_84E6_00805FD35FEF_.wvu.PrintArea" localSheetId="12" hidden="1">CRUDE!$A$40:$AG$118</definedName>
    <definedName name="Z_0372EC71_B1D7_11D2_84E6_00805FD35FEF_.wvu.PrintTitles" localSheetId="12" hidden="1">CRUDE!$1:$5</definedName>
    <definedName name="Z_0372EC72_B1D7_11D2_84E6_00805FD35FEF_.wvu.PrintArea" localSheetId="8" hidden="1">'EN590'!$A$40:$AG$118</definedName>
    <definedName name="Z_0372EC72_B1D7_11D2_84E6_00805FD35FEF_.wvu.PrintTitles" localSheetId="8" hidden="1">'EN590'!$1:$5</definedName>
    <definedName name="Z_0372EC73_B1D7_11D2_84E6_00805FD35FEF_.wvu.PrintArea" localSheetId="13" hidden="1">HO!$A$40:$AG$118</definedName>
    <definedName name="Z_0372EC73_B1D7_11D2_84E6_00805FD35FEF_.wvu.PrintTitles" localSheetId="13" hidden="1">HO!$1:$5</definedName>
    <definedName name="Z_0372EC74_B1D7_11D2_84E6_00805FD35FEF_.wvu.PrintArea" localSheetId="5" hidden="1">'IPE GASOIL'!$A$40:$AG$118</definedName>
    <definedName name="Z_0372EC74_B1D7_11D2_84E6_00805FD35FEF_.wvu.PrintTitles" localSheetId="5" hidden="1">'IPE GASOIL'!$1:$5</definedName>
    <definedName name="Z_0372EC75_B1D7_11D2_84E6_00805FD35FEF_.wvu.PrintArea" localSheetId="16" hidden="1">Dubai!$A$40:$AG$118</definedName>
    <definedName name="Z_0372EC75_B1D7_11D2_84E6_00805FD35FEF_.wvu.PrintArea" localSheetId="17" hidden="1">Freight!$A$40:$AG$118</definedName>
    <definedName name="Z_0372EC75_B1D7_11D2_84E6_00805FD35FEF_.wvu.PrintArea" localSheetId="18" hidden="1">Freight_SM!$A$40:$AG$118</definedName>
    <definedName name="Z_0372EC75_B1D7_11D2_84E6_00805FD35FEF_.wvu.PrintArea" localSheetId="15" hidden="1">'Jet , Kero'!$A$40:$AG$118</definedName>
    <definedName name="Z_0372EC75_B1D7_11D2_84E6_00805FD35FEF_.wvu.PrintTitles" localSheetId="16" hidden="1">Dubai!$1:$5</definedName>
    <definedName name="Z_0372EC75_B1D7_11D2_84E6_00805FD35FEF_.wvu.PrintTitles" localSheetId="17" hidden="1">Freight!$1:$5</definedName>
    <definedName name="Z_0372EC75_B1D7_11D2_84E6_00805FD35FEF_.wvu.PrintTitles" localSheetId="18" hidden="1">Freight_SM!$1:$5</definedName>
    <definedName name="Z_0372EC75_B1D7_11D2_84E6_00805FD35FEF_.wvu.PrintTitles" localSheetId="15" hidden="1">'Jet , Kero'!$1:$5</definedName>
    <definedName name="Z_0372EC76_B1D7_11D2_84E6_00805FD35FEF_.wvu.PrintArea" localSheetId="10" hidden="1">NAPTHA!$A$40:$AG$118</definedName>
    <definedName name="Z_0372EC76_B1D7_11D2_84E6_00805FD35FEF_.wvu.PrintTitles" localSheetId="10" hidden="1">NAPTHA!$1:$5</definedName>
    <definedName name="Z_0372EC77_B1D7_11D2_84E6_00805FD35FEF_.wvu.PrintArea" localSheetId="9" hidden="1">UNL!$A$40:$AG$118</definedName>
    <definedName name="Z_0372EC77_B1D7_11D2_84E6_00805FD35FEF_.wvu.PrintTitles" localSheetId="9" hidden="1">UNL!$1:$5</definedName>
    <definedName name="Z_0372EC78_B1D7_11D2_84E6_00805FD35FEF_.wvu.PrintArea" localSheetId="6" hidden="1">'2%GASOIL CIF'!$A$120:$M$238</definedName>
    <definedName name="Z_0372EC78_B1D7_11D2_84E6_00805FD35FEF_.wvu.PrintTitles" localSheetId="6" hidden="1">'2%GASOIL CIF'!$1:$5</definedName>
    <definedName name="Z_0372EC79_B1D7_11D2_84E6_00805FD35FEF_.wvu.PrintArea" localSheetId="7" hidden="1">'2%GASOIL FOB'!$A$120:$M$238</definedName>
    <definedName name="Z_0372EC79_B1D7_11D2_84E6_00805FD35FEF_.wvu.PrintTitles" localSheetId="7" hidden="1">'2%GASOIL FOB'!$1:$5</definedName>
    <definedName name="Z_0372EC7A_B1D7_11D2_84E6_00805FD35FEF_.wvu.PrintArea" localSheetId="11" hidden="1">BRENT!$A$120:$M$238</definedName>
    <definedName name="Z_0372EC7A_B1D7_11D2_84E6_00805FD35FEF_.wvu.PrintTitles" localSheetId="11" hidden="1">BRENT!$1:$5</definedName>
    <definedName name="Z_0372EC7B_B1D7_11D2_84E6_00805FD35FEF_.wvu.PrintArea" localSheetId="12" hidden="1">CRUDE!$A$120:$M$238</definedName>
    <definedName name="Z_0372EC7B_B1D7_11D2_84E6_00805FD35FEF_.wvu.PrintTitles" localSheetId="12" hidden="1">CRUDE!$1:$5</definedName>
    <definedName name="Z_0372EC7C_B1D7_11D2_84E6_00805FD35FEF_.wvu.PrintArea" localSheetId="8" hidden="1">'EN590'!$A$120:$M$238</definedName>
    <definedName name="Z_0372EC7C_B1D7_11D2_84E6_00805FD35FEF_.wvu.PrintTitles" localSheetId="8" hidden="1">'EN590'!$1:$5</definedName>
    <definedName name="Z_0372EC7D_B1D7_11D2_84E6_00805FD35FEF_.wvu.PrintArea" localSheetId="13" hidden="1">HO!$A$120:$M$238</definedName>
    <definedName name="Z_0372EC7D_B1D7_11D2_84E6_00805FD35FEF_.wvu.PrintTitles" localSheetId="13" hidden="1">HO!$1:$5</definedName>
    <definedName name="Z_0372EC7E_B1D7_11D2_84E6_00805FD35FEF_.wvu.PrintArea" localSheetId="5" hidden="1">'IPE GASOIL'!$A$120:$M$238</definedName>
    <definedName name="Z_0372EC7E_B1D7_11D2_84E6_00805FD35FEF_.wvu.PrintTitles" localSheetId="5" hidden="1">'IPE GASOIL'!$1:$5</definedName>
    <definedName name="Z_0372EC7F_B1D7_11D2_84E6_00805FD35FEF_.wvu.PrintArea" localSheetId="16" hidden="1">Dubai!$A$120:$M$238</definedName>
    <definedName name="Z_0372EC7F_B1D7_11D2_84E6_00805FD35FEF_.wvu.PrintArea" localSheetId="17" hidden="1">Freight!$A$120:$M$238</definedName>
    <definedName name="Z_0372EC7F_B1D7_11D2_84E6_00805FD35FEF_.wvu.PrintArea" localSheetId="18" hidden="1">Freight_SM!$A$120:$M$238</definedName>
    <definedName name="Z_0372EC7F_B1D7_11D2_84E6_00805FD35FEF_.wvu.PrintArea" localSheetId="15" hidden="1">'Jet , Kero'!$A$120:$M$238</definedName>
    <definedName name="Z_0372EC7F_B1D7_11D2_84E6_00805FD35FEF_.wvu.PrintTitles" localSheetId="16" hidden="1">Dubai!$1:$5</definedName>
    <definedName name="Z_0372EC7F_B1D7_11D2_84E6_00805FD35FEF_.wvu.PrintTitles" localSheetId="17" hidden="1">Freight!$1:$5</definedName>
    <definedName name="Z_0372EC7F_B1D7_11D2_84E6_00805FD35FEF_.wvu.PrintTitles" localSheetId="18" hidden="1">Freight_SM!$1:$5</definedName>
    <definedName name="Z_0372EC7F_B1D7_11D2_84E6_00805FD35FEF_.wvu.PrintTitles" localSheetId="15" hidden="1">'Jet , Kero'!$1:$5</definedName>
    <definedName name="Z_0372EC80_B1D7_11D2_84E6_00805FD35FEF_.wvu.PrintArea" localSheetId="10" hidden="1">NAPTHA!$A$120:$M$238</definedName>
    <definedName name="Z_0372EC80_B1D7_11D2_84E6_00805FD35FEF_.wvu.PrintTitles" localSheetId="10" hidden="1">NAPTHA!$1:$5</definedName>
    <definedName name="Z_0372EC81_B1D7_11D2_84E6_00805FD35FEF_.wvu.PrintArea" localSheetId="9" hidden="1">UNL!$A$120:$M$238</definedName>
    <definedName name="Z_0372EC81_B1D7_11D2_84E6_00805FD35FEF_.wvu.PrintTitles" localSheetId="9" hidden="1">UNL!$1:$5</definedName>
    <definedName name="Z_041B958B_C0B4_11D2_8C2B_0008C7C204E6_.wvu.PrintArea" localSheetId="6" hidden="1">'2%GASOIL CIF'!$A$6:$R$39</definedName>
    <definedName name="Z_041B958B_C0B4_11D2_8C2B_0008C7C204E6_.wvu.PrintTitles" localSheetId="6" hidden="1">'2%GASOIL CIF'!$1:$5</definedName>
    <definedName name="Z_041B958C_C0B4_11D2_8C2B_0008C7C204E6_.wvu.PrintArea" localSheetId="7" hidden="1">'2%GASOIL FOB'!$A$6:$R$39</definedName>
    <definedName name="Z_041B958C_C0B4_11D2_8C2B_0008C7C204E6_.wvu.PrintTitles" localSheetId="7" hidden="1">'2%GASOIL FOB'!$1:$5</definedName>
    <definedName name="Z_041B958D_C0B4_11D2_8C2B_0008C7C204E6_.wvu.PrintArea" localSheetId="11" hidden="1">BRENT!$A$6:$R$39</definedName>
    <definedName name="Z_041B958D_C0B4_11D2_8C2B_0008C7C204E6_.wvu.PrintTitles" localSheetId="11" hidden="1">BRENT!$1:$5</definedName>
    <definedName name="Z_041B958E_C0B4_11D2_8C2B_0008C7C204E6_.wvu.PrintArea" localSheetId="12" hidden="1">CRUDE!$A$6:$R$39</definedName>
    <definedName name="Z_041B958E_C0B4_11D2_8C2B_0008C7C204E6_.wvu.PrintTitles" localSheetId="12" hidden="1">CRUDE!$1:$5</definedName>
    <definedName name="Z_041B958F_C0B4_11D2_8C2B_0008C7C204E6_.wvu.PrintArea" localSheetId="16" hidden="1">Dubai!$A$6:$R$39</definedName>
    <definedName name="Z_041B958F_C0B4_11D2_8C2B_0008C7C204E6_.wvu.PrintArea" localSheetId="17" hidden="1">Freight!$A$6:$R$39</definedName>
    <definedName name="Z_041B958F_C0B4_11D2_8C2B_0008C7C204E6_.wvu.PrintArea" localSheetId="18" hidden="1">Freight_SM!$A$6:$R$39</definedName>
    <definedName name="Z_041B958F_C0B4_11D2_8C2B_0008C7C204E6_.wvu.PrintTitles" localSheetId="16" hidden="1">Dubai!$1:$5</definedName>
    <definedName name="Z_041B958F_C0B4_11D2_8C2B_0008C7C204E6_.wvu.PrintTitles" localSheetId="17" hidden="1">Freight!$1:$5</definedName>
    <definedName name="Z_041B958F_C0B4_11D2_8C2B_0008C7C204E6_.wvu.PrintTitles" localSheetId="18" hidden="1">Freight_SM!$1:$5</definedName>
    <definedName name="Z_041B9590_C0B4_11D2_8C2B_0008C7C204E6_.wvu.PrintArea" localSheetId="8" hidden="1">'EN590'!$A$6:$R$39</definedName>
    <definedName name="Z_041B9590_C0B4_11D2_8C2B_0008C7C204E6_.wvu.PrintTitles" localSheetId="8" hidden="1">'EN590'!$1:$5</definedName>
    <definedName name="Z_041B9591_C0B4_11D2_8C2B_0008C7C204E6_.wvu.PrintArea" localSheetId="13" hidden="1">HO!$A$6:$R$39</definedName>
    <definedName name="Z_041B9591_C0B4_11D2_8C2B_0008C7C204E6_.wvu.PrintTitles" localSheetId="13" hidden="1">HO!$1:$5</definedName>
    <definedName name="Z_041B9592_C0B4_11D2_8C2B_0008C7C204E6_.wvu.PrintArea" localSheetId="5" hidden="1">'IPE GASOIL'!$A$6:$R$39</definedName>
    <definedName name="Z_041B9592_C0B4_11D2_8C2B_0008C7C204E6_.wvu.PrintTitles" localSheetId="5" hidden="1">'IPE GASOIL'!$1:$5</definedName>
    <definedName name="Z_041B9593_C0B4_11D2_8C2B_0008C7C204E6_.wvu.PrintArea" localSheetId="15" hidden="1">'Jet , Kero'!$A$6:$R$39</definedName>
    <definedName name="Z_041B9593_C0B4_11D2_8C2B_0008C7C204E6_.wvu.PrintTitles" localSheetId="15" hidden="1">'Jet , Kero'!$1:$5</definedName>
    <definedName name="Z_041B9594_C0B4_11D2_8C2B_0008C7C204E6_.wvu.PrintArea" localSheetId="10" hidden="1">NAPTHA!$A$6:$R$39</definedName>
    <definedName name="Z_041B9594_C0B4_11D2_8C2B_0008C7C204E6_.wvu.PrintTitles" localSheetId="10" hidden="1">NAPTHA!$1:$5</definedName>
    <definedName name="Z_041B9595_C0B4_11D2_8C2B_0008C7C204E6_.wvu.PrintArea" localSheetId="9" hidden="1">UNL!$A$6:$R$39</definedName>
    <definedName name="Z_041B9595_C0B4_11D2_8C2B_0008C7C204E6_.wvu.PrintTitles" localSheetId="9" hidden="1">UNL!$1:$5</definedName>
    <definedName name="Z_041B9596_C0B4_11D2_8C2B_0008C7C204E6_.wvu.PrintArea" localSheetId="6" hidden="1">'2%GASOIL CIF'!$A$40:$AG$118</definedName>
    <definedName name="Z_041B9596_C0B4_11D2_8C2B_0008C7C204E6_.wvu.PrintTitles" localSheetId="6" hidden="1">'2%GASOIL CIF'!$1:$5</definedName>
    <definedName name="Z_041B9597_C0B4_11D2_8C2B_0008C7C204E6_.wvu.PrintArea" localSheetId="7" hidden="1">'2%GASOIL FOB'!$A$40:$AG$118</definedName>
    <definedName name="Z_041B9597_C0B4_11D2_8C2B_0008C7C204E6_.wvu.PrintTitles" localSheetId="7" hidden="1">'2%GASOIL FOB'!$1:$5</definedName>
    <definedName name="Z_041B9598_C0B4_11D2_8C2B_0008C7C204E6_.wvu.PrintArea" localSheetId="11" hidden="1">BRENT!$A$40:$AG$118</definedName>
    <definedName name="Z_041B9598_C0B4_11D2_8C2B_0008C7C204E6_.wvu.PrintTitles" localSheetId="11" hidden="1">BRENT!$1:$5</definedName>
    <definedName name="Z_041B9599_C0B4_11D2_8C2B_0008C7C204E6_.wvu.PrintArea" localSheetId="12" hidden="1">CRUDE!$A$40:$AG$118</definedName>
    <definedName name="Z_041B9599_C0B4_11D2_8C2B_0008C7C204E6_.wvu.PrintTitles" localSheetId="12" hidden="1">CRUDE!$1:$5</definedName>
    <definedName name="Z_041B959A_C0B4_11D2_8C2B_0008C7C204E6_.wvu.PrintArea" localSheetId="16" hidden="1">Dubai!$A$40:$AG$118</definedName>
    <definedName name="Z_041B959A_C0B4_11D2_8C2B_0008C7C204E6_.wvu.PrintArea" localSheetId="17" hidden="1">Freight!$A$40:$AG$118</definedName>
    <definedName name="Z_041B959A_C0B4_11D2_8C2B_0008C7C204E6_.wvu.PrintArea" localSheetId="18" hidden="1">Freight_SM!$A$40:$AG$118</definedName>
    <definedName name="Z_041B959A_C0B4_11D2_8C2B_0008C7C204E6_.wvu.PrintTitles" localSheetId="16" hidden="1">Dubai!$1:$5</definedName>
    <definedName name="Z_041B959A_C0B4_11D2_8C2B_0008C7C204E6_.wvu.PrintTitles" localSheetId="17" hidden="1">Freight!$1:$5</definedName>
    <definedName name="Z_041B959A_C0B4_11D2_8C2B_0008C7C204E6_.wvu.PrintTitles" localSheetId="18" hidden="1">Freight_SM!$1:$5</definedName>
    <definedName name="Z_041B959B_C0B4_11D2_8C2B_0008C7C204E6_.wvu.PrintArea" localSheetId="8" hidden="1">'EN590'!$A$40:$AG$118</definedName>
    <definedName name="Z_041B959B_C0B4_11D2_8C2B_0008C7C204E6_.wvu.PrintTitles" localSheetId="8" hidden="1">'EN590'!$1:$5</definedName>
    <definedName name="Z_041B959C_C0B4_11D2_8C2B_0008C7C204E6_.wvu.PrintArea" localSheetId="13" hidden="1">HO!$A$40:$AG$118</definedName>
    <definedName name="Z_041B959C_C0B4_11D2_8C2B_0008C7C204E6_.wvu.PrintTitles" localSheetId="13" hidden="1">HO!$1:$5</definedName>
    <definedName name="Z_041B959D_C0B4_11D2_8C2B_0008C7C204E6_.wvu.PrintArea" localSheetId="5" hidden="1">'IPE GASOIL'!$A$40:$AG$118</definedName>
    <definedName name="Z_041B959D_C0B4_11D2_8C2B_0008C7C204E6_.wvu.PrintTitles" localSheetId="5" hidden="1">'IPE GASOIL'!$1:$5</definedName>
    <definedName name="Z_041B959E_C0B4_11D2_8C2B_0008C7C204E6_.wvu.PrintArea" localSheetId="15" hidden="1">'Jet , Kero'!$A$40:$AG$118</definedName>
    <definedName name="Z_041B959E_C0B4_11D2_8C2B_0008C7C204E6_.wvu.PrintTitles" localSheetId="15" hidden="1">'Jet , Kero'!$1:$5</definedName>
    <definedName name="Z_041B959F_C0B4_11D2_8C2B_0008C7C204E6_.wvu.PrintArea" localSheetId="10" hidden="1">NAPTHA!$A$40:$AG$118</definedName>
    <definedName name="Z_041B959F_C0B4_11D2_8C2B_0008C7C204E6_.wvu.PrintTitles" localSheetId="10" hidden="1">NAPTHA!$1:$5</definedName>
    <definedName name="Z_041B95A0_C0B4_11D2_8C2B_0008C7C204E6_.wvu.PrintArea" localSheetId="9" hidden="1">UNL!$A$40:$AG$118</definedName>
    <definedName name="Z_041B95A0_C0B4_11D2_8C2B_0008C7C204E6_.wvu.PrintTitles" localSheetId="9" hidden="1">UNL!$1:$5</definedName>
    <definedName name="Z_041B95A1_C0B4_11D2_8C2B_0008C7C204E6_.wvu.PrintArea" localSheetId="6" hidden="1">'2%GASOIL CIF'!$A$120:$M$238</definedName>
    <definedName name="Z_041B95A1_C0B4_11D2_8C2B_0008C7C204E6_.wvu.PrintTitles" localSheetId="6" hidden="1">'2%GASOIL CIF'!$1:$5</definedName>
    <definedName name="Z_041B95A2_C0B4_11D2_8C2B_0008C7C204E6_.wvu.PrintArea" localSheetId="7" hidden="1">'2%GASOIL FOB'!$A$120:$M$238</definedName>
    <definedName name="Z_041B95A2_C0B4_11D2_8C2B_0008C7C204E6_.wvu.PrintTitles" localSheetId="7" hidden="1">'2%GASOIL FOB'!$1:$5</definedName>
    <definedName name="Z_041B95A3_C0B4_11D2_8C2B_0008C7C204E6_.wvu.PrintArea" localSheetId="11" hidden="1">BRENT!$A$120:$M$238</definedName>
    <definedName name="Z_041B95A3_C0B4_11D2_8C2B_0008C7C204E6_.wvu.PrintTitles" localSheetId="11" hidden="1">BRENT!$1:$5</definedName>
    <definedName name="Z_041B95A4_C0B4_11D2_8C2B_0008C7C204E6_.wvu.PrintArea" localSheetId="12" hidden="1">CRUDE!$A$120:$M$238</definedName>
    <definedName name="Z_041B95A4_C0B4_11D2_8C2B_0008C7C204E6_.wvu.PrintTitles" localSheetId="12" hidden="1">CRUDE!$1:$5</definedName>
    <definedName name="Z_041B95A5_C0B4_11D2_8C2B_0008C7C204E6_.wvu.PrintArea" localSheetId="16" hidden="1">Dubai!$A$120:$M$238</definedName>
    <definedName name="Z_041B95A5_C0B4_11D2_8C2B_0008C7C204E6_.wvu.PrintArea" localSheetId="17" hidden="1">Freight!$A$120:$M$238</definedName>
    <definedName name="Z_041B95A5_C0B4_11D2_8C2B_0008C7C204E6_.wvu.PrintArea" localSheetId="18" hidden="1">Freight_SM!$A$120:$M$238</definedName>
    <definedName name="Z_041B95A5_C0B4_11D2_8C2B_0008C7C204E6_.wvu.PrintTitles" localSheetId="16" hidden="1">Dubai!$1:$5</definedName>
    <definedName name="Z_041B95A5_C0B4_11D2_8C2B_0008C7C204E6_.wvu.PrintTitles" localSheetId="17" hidden="1">Freight!$1:$5</definedName>
    <definedName name="Z_041B95A5_C0B4_11D2_8C2B_0008C7C204E6_.wvu.PrintTitles" localSheetId="18" hidden="1">Freight_SM!$1:$5</definedName>
    <definedName name="Z_041B95A6_C0B4_11D2_8C2B_0008C7C204E6_.wvu.PrintArea" localSheetId="8" hidden="1">'EN590'!$A$120:$M$238</definedName>
    <definedName name="Z_041B95A6_C0B4_11D2_8C2B_0008C7C204E6_.wvu.PrintTitles" localSheetId="8" hidden="1">'EN590'!$1:$5</definedName>
    <definedName name="Z_041B95A7_C0B4_11D2_8C2B_0008C7C204E6_.wvu.PrintArea" localSheetId="13" hidden="1">HO!$A$120:$M$238</definedName>
    <definedName name="Z_041B95A7_C0B4_11D2_8C2B_0008C7C204E6_.wvu.PrintTitles" localSheetId="13" hidden="1">HO!$1:$5</definedName>
    <definedName name="Z_041B95A8_C0B4_11D2_8C2B_0008C7C204E6_.wvu.PrintArea" localSheetId="5" hidden="1">'IPE GASOIL'!$A$120:$M$238</definedName>
    <definedName name="Z_041B95A8_C0B4_11D2_8C2B_0008C7C204E6_.wvu.PrintTitles" localSheetId="5" hidden="1">'IPE GASOIL'!$1:$5</definedName>
    <definedName name="Z_041B95A9_C0B4_11D2_8C2B_0008C7C204E6_.wvu.PrintArea" localSheetId="15" hidden="1">'Jet , Kero'!$A$120:$M$238</definedName>
    <definedName name="Z_041B95A9_C0B4_11D2_8C2B_0008C7C204E6_.wvu.PrintTitles" localSheetId="15" hidden="1">'Jet , Kero'!$1:$5</definedName>
    <definedName name="Z_041B95AA_C0B4_11D2_8C2B_0008C7C204E6_.wvu.PrintArea" localSheetId="10" hidden="1">NAPTHA!$A$120:$M$238</definedName>
    <definedName name="Z_041B95AA_C0B4_11D2_8C2B_0008C7C204E6_.wvu.PrintTitles" localSheetId="10" hidden="1">NAPTHA!$1:$5</definedName>
    <definedName name="Z_041B95AB_C0B4_11D2_8C2B_0008C7C204E6_.wvu.PrintArea" localSheetId="9" hidden="1">UNL!$A$120:$M$238</definedName>
    <definedName name="Z_041B95AB_C0B4_11D2_8C2B_0008C7C204E6_.wvu.PrintTitles" localSheetId="9" hidden="1">UNL!$1:$5</definedName>
    <definedName name="Z_0A8EF652_A947_11D2_8C25_0008C7C204E6_.wvu.PrintArea" localSheetId="6" hidden="1">'2%GASOIL CIF'!$A$6:$R$39</definedName>
    <definedName name="Z_0A8EF652_A947_11D2_8C25_0008C7C204E6_.wvu.PrintTitles" localSheetId="6" hidden="1">'2%GASOIL CIF'!$1:$5</definedName>
    <definedName name="Z_0A8EF653_A947_11D2_8C25_0008C7C204E6_.wvu.PrintArea" localSheetId="7" hidden="1">'2%GASOIL FOB'!$A$6:$R$39</definedName>
    <definedName name="Z_0A8EF653_A947_11D2_8C25_0008C7C204E6_.wvu.PrintTitles" localSheetId="7" hidden="1">'2%GASOIL FOB'!$1:$5</definedName>
    <definedName name="Z_0A8EF654_A947_11D2_8C25_0008C7C204E6_.wvu.PrintArea" localSheetId="11" hidden="1">BRENT!$A$6:$R$39</definedName>
    <definedName name="Z_0A8EF654_A947_11D2_8C25_0008C7C204E6_.wvu.PrintTitles" localSheetId="11" hidden="1">BRENT!$1:$5</definedName>
    <definedName name="Z_0A8EF655_A947_11D2_8C25_0008C7C204E6_.wvu.PrintArea" localSheetId="12" hidden="1">CRUDE!$A$6:$R$39</definedName>
    <definedName name="Z_0A8EF655_A947_11D2_8C25_0008C7C204E6_.wvu.PrintTitles" localSheetId="12" hidden="1">CRUDE!$1:$5</definedName>
    <definedName name="Z_0A8EF656_A947_11D2_8C25_0008C7C204E6_.wvu.PrintArea" localSheetId="8" hidden="1">'EN590'!$A$6:$R$39</definedName>
    <definedName name="Z_0A8EF656_A947_11D2_8C25_0008C7C204E6_.wvu.PrintTitles" localSheetId="8" hidden="1">'EN590'!$1:$5</definedName>
    <definedName name="Z_0A8EF657_A947_11D2_8C25_0008C7C204E6_.wvu.PrintArea" localSheetId="13" hidden="1">HO!$A$6:$R$39</definedName>
    <definedName name="Z_0A8EF657_A947_11D2_8C25_0008C7C204E6_.wvu.PrintTitles" localSheetId="13" hidden="1">HO!$1:$5</definedName>
    <definedName name="Z_0A8EF658_A947_11D2_8C25_0008C7C204E6_.wvu.PrintArea" localSheetId="5" hidden="1">'IPE GASOIL'!$A$6:$R$39</definedName>
    <definedName name="Z_0A8EF658_A947_11D2_8C25_0008C7C204E6_.wvu.PrintTitles" localSheetId="5" hidden="1">'IPE GASOIL'!$1:$5</definedName>
    <definedName name="Z_0A8EF659_A947_11D2_8C25_0008C7C204E6_.wvu.PrintArea" localSheetId="16" hidden="1">Dubai!$A$6:$R$39</definedName>
    <definedName name="Z_0A8EF659_A947_11D2_8C25_0008C7C204E6_.wvu.PrintArea" localSheetId="17" hidden="1">Freight!$A$6:$R$39</definedName>
    <definedName name="Z_0A8EF659_A947_11D2_8C25_0008C7C204E6_.wvu.PrintArea" localSheetId="18" hidden="1">Freight_SM!$A$6:$R$39</definedName>
    <definedName name="Z_0A8EF659_A947_11D2_8C25_0008C7C204E6_.wvu.PrintArea" localSheetId="15" hidden="1">'Jet , Kero'!$A$6:$R$39</definedName>
    <definedName name="Z_0A8EF659_A947_11D2_8C25_0008C7C204E6_.wvu.PrintTitles" localSheetId="16" hidden="1">Dubai!$1:$5</definedName>
    <definedName name="Z_0A8EF659_A947_11D2_8C25_0008C7C204E6_.wvu.PrintTitles" localSheetId="17" hidden="1">Freight!$1:$5</definedName>
    <definedName name="Z_0A8EF659_A947_11D2_8C25_0008C7C204E6_.wvu.PrintTitles" localSheetId="18" hidden="1">Freight_SM!$1:$5</definedName>
    <definedName name="Z_0A8EF659_A947_11D2_8C25_0008C7C204E6_.wvu.PrintTitles" localSheetId="15" hidden="1">'Jet , Kero'!$1:$5</definedName>
    <definedName name="Z_0A8EF65A_A947_11D2_8C25_0008C7C204E6_.wvu.PrintArea" localSheetId="10" hidden="1">NAPTHA!$A$6:$R$39</definedName>
    <definedName name="Z_0A8EF65A_A947_11D2_8C25_0008C7C204E6_.wvu.PrintTitles" localSheetId="10" hidden="1">NAPTHA!$1:$5</definedName>
    <definedName name="Z_0A8EF65B_A947_11D2_8C25_0008C7C204E6_.wvu.PrintArea" localSheetId="9" hidden="1">UNL!$A$6:$R$39</definedName>
    <definedName name="Z_0A8EF65B_A947_11D2_8C25_0008C7C204E6_.wvu.PrintTitles" localSheetId="9" hidden="1">UNL!$1:$5</definedName>
    <definedName name="Z_0A8EF65C_A947_11D2_8C25_0008C7C204E6_.wvu.PrintArea" localSheetId="6" hidden="1">'2%GASOIL CIF'!$A$40:$AG$118</definedName>
    <definedName name="Z_0A8EF65C_A947_11D2_8C25_0008C7C204E6_.wvu.PrintTitles" localSheetId="6" hidden="1">'2%GASOIL CIF'!$1:$5</definedName>
    <definedName name="Z_0A8EF65D_A947_11D2_8C25_0008C7C204E6_.wvu.PrintArea" localSheetId="7" hidden="1">'2%GASOIL FOB'!$A$40:$AG$118</definedName>
    <definedName name="Z_0A8EF65D_A947_11D2_8C25_0008C7C204E6_.wvu.PrintTitles" localSheetId="7" hidden="1">'2%GASOIL FOB'!$1:$5</definedName>
    <definedName name="Z_0A8EF65E_A947_11D2_8C25_0008C7C204E6_.wvu.PrintArea" localSheetId="11" hidden="1">BRENT!$A$40:$AG$118</definedName>
    <definedName name="Z_0A8EF65E_A947_11D2_8C25_0008C7C204E6_.wvu.PrintTitles" localSheetId="11" hidden="1">BRENT!$1:$5</definedName>
    <definedName name="Z_0A8EF65F_A947_11D2_8C25_0008C7C204E6_.wvu.PrintArea" localSheetId="12" hidden="1">CRUDE!$A$40:$AG$118</definedName>
    <definedName name="Z_0A8EF65F_A947_11D2_8C25_0008C7C204E6_.wvu.PrintTitles" localSheetId="12" hidden="1">CRUDE!$1:$5</definedName>
    <definedName name="Z_0A8EF660_A947_11D2_8C25_0008C7C204E6_.wvu.PrintArea" localSheetId="8" hidden="1">'EN590'!$A$40:$AG$118</definedName>
    <definedName name="Z_0A8EF660_A947_11D2_8C25_0008C7C204E6_.wvu.PrintTitles" localSheetId="8" hidden="1">'EN590'!$1:$5</definedName>
    <definedName name="Z_0A8EF661_A947_11D2_8C25_0008C7C204E6_.wvu.PrintArea" localSheetId="13" hidden="1">HO!$A$40:$AG$118</definedName>
    <definedName name="Z_0A8EF661_A947_11D2_8C25_0008C7C204E6_.wvu.PrintTitles" localSheetId="13" hidden="1">HO!$1:$5</definedName>
    <definedName name="Z_0A8EF662_A947_11D2_8C25_0008C7C204E6_.wvu.PrintArea" localSheetId="5" hidden="1">'IPE GASOIL'!$A$40:$AG$118</definedName>
    <definedName name="Z_0A8EF662_A947_11D2_8C25_0008C7C204E6_.wvu.PrintTitles" localSheetId="5" hidden="1">'IPE GASOIL'!$1:$5</definedName>
    <definedName name="Z_0A8EF663_A947_11D2_8C25_0008C7C204E6_.wvu.PrintArea" localSheetId="16" hidden="1">Dubai!$A$40:$AG$118</definedName>
    <definedName name="Z_0A8EF663_A947_11D2_8C25_0008C7C204E6_.wvu.PrintArea" localSheetId="17" hidden="1">Freight!$A$40:$AG$118</definedName>
    <definedName name="Z_0A8EF663_A947_11D2_8C25_0008C7C204E6_.wvu.PrintArea" localSheetId="18" hidden="1">Freight_SM!$A$40:$AG$118</definedName>
    <definedName name="Z_0A8EF663_A947_11D2_8C25_0008C7C204E6_.wvu.PrintArea" localSheetId="15" hidden="1">'Jet , Kero'!$A$40:$AG$118</definedName>
    <definedName name="Z_0A8EF663_A947_11D2_8C25_0008C7C204E6_.wvu.PrintTitles" localSheetId="16" hidden="1">Dubai!$1:$5</definedName>
    <definedName name="Z_0A8EF663_A947_11D2_8C25_0008C7C204E6_.wvu.PrintTitles" localSheetId="17" hidden="1">Freight!$1:$5</definedName>
    <definedName name="Z_0A8EF663_A947_11D2_8C25_0008C7C204E6_.wvu.PrintTitles" localSheetId="18" hidden="1">Freight_SM!$1:$5</definedName>
    <definedName name="Z_0A8EF663_A947_11D2_8C25_0008C7C204E6_.wvu.PrintTitles" localSheetId="15" hidden="1">'Jet , Kero'!$1:$5</definedName>
    <definedName name="Z_0A8EF664_A947_11D2_8C25_0008C7C204E6_.wvu.PrintArea" localSheetId="10" hidden="1">NAPTHA!$A$40:$AG$118</definedName>
    <definedName name="Z_0A8EF664_A947_11D2_8C25_0008C7C204E6_.wvu.PrintTitles" localSheetId="10" hidden="1">NAPTHA!$1:$5</definedName>
    <definedName name="Z_0A8EF665_A947_11D2_8C25_0008C7C204E6_.wvu.PrintArea" localSheetId="9" hidden="1">UNL!$A$40:$AG$118</definedName>
    <definedName name="Z_0A8EF665_A947_11D2_8C25_0008C7C204E6_.wvu.PrintTitles" localSheetId="9" hidden="1">UNL!$1:$5</definedName>
    <definedName name="Z_0A8EF666_A947_11D2_8C25_0008C7C204E6_.wvu.PrintArea" localSheetId="6" hidden="1">'2%GASOIL CIF'!$A$120:$M$238</definedName>
    <definedName name="Z_0A8EF666_A947_11D2_8C25_0008C7C204E6_.wvu.PrintTitles" localSheetId="6" hidden="1">'2%GASOIL CIF'!$1:$5</definedName>
    <definedName name="Z_0A8EF667_A947_11D2_8C25_0008C7C204E6_.wvu.PrintArea" localSheetId="7" hidden="1">'2%GASOIL FOB'!$A$120:$M$238</definedName>
    <definedName name="Z_0A8EF667_A947_11D2_8C25_0008C7C204E6_.wvu.PrintTitles" localSheetId="7" hidden="1">'2%GASOIL FOB'!$1:$5</definedName>
    <definedName name="Z_0A8EF668_A947_11D2_8C25_0008C7C204E6_.wvu.PrintArea" localSheetId="11" hidden="1">BRENT!$A$120:$M$238</definedName>
    <definedName name="Z_0A8EF668_A947_11D2_8C25_0008C7C204E6_.wvu.PrintTitles" localSheetId="11" hidden="1">BRENT!$1:$5</definedName>
    <definedName name="Z_0A8EF669_A947_11D2_8C25_0008C7C204E6_.wvu.PrintArea" localSheetId="12" hidden="1">CRUDE!$A$120:$M$238</definedName>
    <definedName name="Z_0A8EF669_A947_11D2_8C25_0008C7C204E6_.wvu.PrintTitles" localSheetId="12" hidden="1">CRUDE!$1:$5</definedName>
    <definedName name="Z_0A8EF66A_A947_11D2_8C25_0008C7C204E6_.wvu.PrintArea" localSheetId="8" hidden="1">'EN590'!$A$120:$M$238</definedName>
    <definedName name="Z_0A8EF66A_A947_11D2_8C25_0008C7C204E6_.wvu.PrintTitles" localSheetId="8" hidden="1">'EN590'!$1:$5</definedName>
    <definedName name="Z_0A8EF66B_A947_11D2_8C25_0008C7C204E6_.wvu.PrintArea" localSheetId="13" hidden="1">HO!$A$120:$M$238</definedName>
    <definedName name="Z_0A8EF66B_A947_11D2_8C25_0008C7C204E6_.wvu.PrintTitles" localSheetId="13" hidden="1">HO!$1:$5</definedName>
    <definedName name="Z_0A8EF66C_A947_11D2_8C25_0008C7C204E6_.wvu.PrintArea" localSheetId="5" hidden="1">'IPE GASOIL'!$A$120:$M$238</definedName>
    <definedName name="Z_0A8EF66C_A947_11D2_8C25_0008C7C204E6_.wvu.PrintTitles" localSheetId="5" hidden="1">'IPE GASOIL'!$1:$5</definedName>
    <definedName name="Z_0A8EF66D_A947_11D2_8C25_0008C7C204E6_.wvu.PrintArea" localSheetId="16" hidden="1">Dubai!$A$120:$M$238</definedName>
    <definedName name="Z_0A8EF66D_A947_11D2_8C25_0008C7C204E6_.wvu.PrintArea" localSheetId="17" hidden="1">Freight!$A$120:$M$238</definedName>
    <definedName name="Z_0A8EF66D_A947_11D2_8C25_0008C7C204E6_.wvu.PrintArea" localSheetId="18" hidden="1">Freight_SM!$A$120:$M$238</definedName>
    <definedName name="Z_0A8EF66D_A947_11D2_8C25_0008C7C204E6_.wvu.PrintArea" localSheetId="15" hidden="1">'Jet , Kero'!$A$120:$M$238</definedName>
    <definedName name="Z_0A8EF66D_A947_11D2_8C25_0008C7C204E6_.wvu.PrintTitles" localSheetId="16" hidden="1">Dubai!$1:$5</definedName>
    <definedName name="Z_0A8EF66D_A947_11D2_8C25_0008C7C204E6_.wvu.PrintTitles" localSheetId="17" hidden="1">Freight!$1:$5</definedName>
    <definedName name="Z_0A8EF66D_A947_11D2_8C25_0008C7C204E6_.wvu.PrintTitles" localSheetId="18" hidden="1">Freight_SM!$1:$5</definedName>
    <definedName name="Z_0A8EF66D_A947_11D2_8C25_0008C7C204E6_.wvu.PrintTitles" localSheetId="15" hidden="1">'Jet , Kero'!$1:$5</definedName>
    <definedName name="Z_0A8EF66E_A947_11D2_8C25_0008C7C204E6_.wvu.PrintArea" localSheetId="10" hidden="1">NAPTHA!$A$120:$M$238</definedName>
    <definedName name="Z_0A8EF66E_A947_11D2_8C25_0008C7C204E6_.wvu.PrintTitles" localSheetId="10" hidden="1">NAPTHA!$1:$5</definedName>
    <definedName name="Z_0A8EF66F_A947_11D2_8C25_0008C7C204E6_.wvu.PrintArea" localSheetId="9" hidden="1">UNL!$A$120:$M$238</definedName>
    <definedName name="Z_0A8EF66F_A947_11D2_8C25_0008C7C204E6_.wvu.PrintTitles" localSheetId="9" hidden="1">UNL!$1:$5</definedName>
    <definedName name="Z_0E546E8A_B473_11D2_8C26_0008C7C204E6_.wvu.PrintArea" localSheetId="6" hidden="1">'2%GASOIL CIF'!$A$6:$R$39</definedName>
    <definedName name="Z_0E546E8A_B473_11D2_8C26_0008C7C204E6_.wvu.PrintTitles" localSheetId="6" hidden="1">'2%GASOIL CIF'!$1:$5</definedName>
    <definedName name="Z_0E546E8B_B473_11D2_8C26_0008C7C204E6_.wvu.PrintArea" localSheetId="7" hidden="1">'2%GASOIL FOB'!$A$6:$R$39</definedName>
    <definedName name="Z_0E546E8B_B473_11D2_8C26_0008C7C204E6_.wvu.PrintTitles" localSheetId="7" hidden="1">'2%GASOIL FOB'!$1:$5</definedName>
    <definedName name="Z_0E546E8C_B473_11D2_8C26_0008C7C204E6_.wvu.PrintArea" localSheetId="11" hidden="1">BRENT!$A$6:$R$39</definedName>
    <definedName name="Z_0E546E8C_B473_11D2_8C26_0008C7C204E6_.wvu.PrintTitles" localSheetId="11" hidden="1">BRENT!$1:$5</definedName>
    <definedName name="Z_0E546E8D_B473_11D2_8C26_0008C7C204E6_.wvu.PrintArea" localSheetId="12" hidden="1">CRUDE!$A$6:$R$39</definedName>
    <definedName name="Z_0E546E8D_B473_11D2_8C26_0008C7C204E6_.wvu.PrintTitles" localSheetId="12" hidden="1">CRUDE!$1:$5</definedName>
    <definedName name="Z_0E546E8E_B473_11D2_8C26_0008C7C204E6_.wvu.PrintArea" localSheetId="16" hidden="1">Dubai!$A$6:$R$39</definedName>
    <definedName name="Z_0E546E8E_B473_11D2_8C26_0008C7C204E6_.wvu.PrintArea" localSheetId="17" hidden="1">Freight!$A$6:$R$39</definedName>
    <definedName name="Z_0E546E8E_B473_11D2_8C26_0008C7C204E6_.wvu.PrintArea" localSheetId="18" hidden="1">Freight_SM!$A$6:$R$39</definedName>
    <definedName name="Z_0E546E8E_B473_11D2_8C26_0008C7C204E6_.wvu.PrintTitles" localSheetId="16" hidden="1">Dubai!$1:$5</definedName>
    <definedName name="Z_0E546E8E_B473_11D2_8C26_0008C7C204E6_.wvu.PrintTitles" localSheetId="17" hidden="1">Freight!$1:$5</definedName>
    <definedName name="Z_0E546E8E_B473_11D2_8C26_0008C7C204E6_.wvu.PrintTitles" localSheetId="18" hidden="1">Freight_SM!$1:$5</definedName>
    <definedName name="Z_0E546E8F_B473_11D2_8C26_0008C7C204E6_.wvu.PrintArea" localSheetId="8" hidden="1">'EN590'!$A$6:$R$39</definedName>
    <definedName name="Z_0E546E8F_B473_11D2_8C26_0008C7C204E6_.wvu.PrintTitles" localSheetId="8" hidden="1">'EN590'!$1:$5</definedName>
    <definedName name="Z_0E546E90_B473_11D2_8C26_0008C7C204E6_.wvu.PrintArea" localSheetId="13" hidden="1">HO!$A$6:$R$39</definedName>
    <definedName name="Z_0E546E90_B473_11D2_8C26_0008C7C204E6_.wvu.PrintTitles" localSheetId="13" hidden="1">HO!$1:$5</definedName>
    <definedName name="Z_0E546E91_B473_11D2_8C26_0008C7C204E6_.wvu.PrintArea" localSheetId="5" hidden="1">'IPE GASOIL'!$A$6:$R$39</definedName>
    <definedName name="Z_0E546E91_B473_11D2_8C26_0008C7C204E6_.wvu.PrintTitles" localSheetId="5" hidden="1">'IPE GASOIL'!$1:$5</definedName>
    <definedName name="Z_0E546E92_B473_11D2_8C26_0008C7C204E6_.wvu.PrintArea" localSheetId="15" hidden="1">'Jet , Kero'!$A$6:$R$39</definedName>
    <definedName name="Z_0E546E92_B473_11D2_8C26_0008C7C204E6_.wvu.PrintTitles" localSheetId="15" hidden="1">'Jet , Kero'!$1:$5</definedName>
    <definedName name="Z_0E546E93_B473_11D2_8C26_0008C7C204E6_.wvu.PrintArea" localSheetId="10" hidden="1">NAPTHA!$A$6:$R$39</definedName>
    <definedName name="Z_0E546E93_B473_11D2_8C26_0008C7C204E6_.wvu.PrintTitles" localSheetId="10" hidden="1">NAPTHA!$1:$5</definedName>
    <definedName name="Z_0E546E94_B473_11D2_8C26_0008C7C204E6_.wvu.PrintArea" localSheetId="9" hidden="1">UNL!$A$6:$R$39</definedName>
    <definedName name="Z_0E546E94_B473_11D2_8C26_0008C7C204E6_.wvu.PrintTitles" localSheetId="9" hidden="1">UNL!$1:$5</definedName>
    <definedName name="Z_0E546E95_B473_11D2_8C26_0008C7C204E6_.wvu.PrintArea" localSheetId="6" hidden="1">'2%GASOIL CIF'!$A$40:$AG$118</definedName>
    <definedName name="Z_0E546E95_B473_11D2_8C26_0008C7C204E6_.wvu.PrintTitles" localSheetId="6" hidden="1">'2%GASOIL CIF'!$1:$5</definedName>
    <definedName name="Z_0E546E96_B473_11D2_8C26_0008C7C204E6_.wvu.PrintArea" localSheetId="7" hidden="1">'2%GASOIL FOB'!$A$40:$AG$118</definedName>
    <definedName name="Z_0E546E96_B473_11D2_8C26_0008C7C204E6_.wvu.PrintTitles" localSheetId="7" hidden="1">'2%GASOIL FOB'!$1:$5</definedName>
    <definedName name="Z_0E546E97_B473_11D2_8C26_0008C7C204E6_.wvu.PrintArea" localSheetId="11" hidden="1">BRENT!$A$40:$AG$118</definedName>
    <definedName name="Z_0E546E97_B473_11D2_8C26_0008C7C204E6_.wvu.PrintTitles" localSheetId="11" hidden="1">BRENT!$1:$5</definedName>
    <definedName name="Z_0E546E98_B473_11D2_8C26_0008C7C204E6_.wvu.PrintArea" localSheetId="12" hidden="1">CRUDE!$A$40:$AG$118</definedName>
    <definedName name="Z_0E546E98_B473_11D2_8C26_0008C7C204E6_.wvu.PrintTitles" localSheetId="12" hidden="1">CRUDE!$1:$5</definedName>
    <definedName name="Z_0E546E99_B473_11D2_8C26_0008C7C204E6_.wvu.PrintArea" localSheetId="16" hidden="1">Dubai!$A$40:$AG$118</definedName>
    <definedName name="Z_0E546E99_B473_11D2_8C26_0008C7C204E6_.wvu.PrintArea" localSheetId="17" hidden="1">Freight!$A$40:$AG$118</definedName>
    <definedName name="Z_0E546E99_B473_11D2_8C26_0008C7C204E6_.wvu.PrintArea" localSheetId="18" hidden="1">Freight_SM!$A$40:$AG$118</definedName>
    <definedName name="Z_0E546E99_B473_11D2_8C26_0008C7C204E6_.wvu.PrintTitles" localSheetId="16" hidden="1">Dubai!$1:$5</definedName>
    <definedName name="Z_0E546E99_B473_11D2_8C26_0008C7C204E6_.wvu.PrintTitles" localSheetId="17" hidden="1">Freight!$1:$5</definedName>
    <definedName name="Z_0E546E99_B473_11D2_8C26_0008C7C204E6_.wvu.PrintTitles" localSheetId="18" hidden="1">Freight_SM!$1:$5</definedName>
    <definedName name="Z_0E546E9A_B473_11D2_8C26_0008C7C204E6_.wvu.PrintArea" localSheetId="8" hidden="1">'EN590'!$A$40:$AG$118</definedName>
    <definedName name="Z_0E546E9A_B473_11D2_8C26_0008C7C204E6_.wvu.PrintTitles" localSheetId="8" hidden="1">'EN590'!$1:$5</definedName>
    <definedName name="Z_0E546E9B_B473_11D2_8C26_0008C7C204E6_.wvu.PrintArea" localSheetId="13" hidden="1">HO!$A$40:$AG$118</definedName>
    <definedName name="Z_0E546E9B_B473_11D2_8C26_0008C7C204E6_.wvu.PrintTitles" localSheetId="13" hidden="1">HO!$1:$5</definedName>
    <definedName name="Z_0E546E9C_B473_11D2_8C26_0008C7C204E6_.wvu.PrintArea" localSheetId="5" hidden="1">'IPE GASOIL'!$A$40:$AG$118</definedName>
    <definedName name="Z_0E546E9C_B473_11D2_8C26_0008C7C204E6_.wvu.PrintTitles" localSheetId="5" hidden="1">'IPE GASOIL'!$1:$5</definedName>
    <definedName name="Z_0E546E9D_B473_11D2_8C26_0008C7C204E6_.wvu.PrintArea" localSheetId="15" hidden="1">'Jet , Kero'!$A$40:$AG$118</definedName>
    <definedName name="Z_0E546E9D_B473_11D2_8C26_0008C7C204E6_.wvu.PrintTitles" localSheetId="15" hidden="1">'Jet , Kero'!$1:$5</definedName>
    <definedName name="Z_0E546E9E_B473_11D2_8C26_0008C7C204E6_.wvu.PrintArea" localSheetId="10" hidden="1">NAPTHA!$A$40:$AG$118</definedName>
    <definedName name="Z_0E546E9E_B473_11D2_8C26_0008C7C204E6_.wvu.PrintTitles" localSheetId="10" hidden="1">NAPTHA!$1:$5</definedName>
    <definedName name="Z_0E546E9F_B473_11D2_8C26_0008C7C204E6_.wvu.PrintArea" localSheetId="9" hidden="1">UNL!$A$40:$AG$118</definedName>
    <definedName name="Z_0E546E9F_B473_11D2_8C26_0008C7C204E6_.wvu.PrintTitles" localSheetId="9" hidden="1">UNL!$1:$5</definedName>
    <definedName name="Z_0E546EA0_B473_11D2_8C26_0008C7C204E6_.wvu.PrintArea" localSheetId="6" hidden="1">'2%GASOIL CIF'!$A$120:$M$238</definedName>
    <definedName name="Z_0E546EA0_B473_11D2_8C26_0008C7C204E6_.wvu.PrintTitles" localSheetId="6" hidden="1">'2%GASOIL CIF'!$1:$5</definedName>
    <definedName name="Z_0E546EA1_B473_11D2_8C26_0008C7C204E6_.wvu.PrintArea" localSheetId="7" hidden="1">'2%GASOIL FOB'!$A$120:$M$238</definedName>
    <definedName name="Z_0E546EA1_B473_11D2_8C26_0008C7C204E6_.wvu.PrintTitles" localSheetId="7" hidden="1">'2%GASOIL FOB'!$1:$5</definedName>
    <definedName name="Z_0E546EA2_B473_11D2_8C26_0008C7C204E6_.wvu.PrintArea" localSheetId="11" hidden="1">BRENT!$A$120:$M$238</definedName>
    <definedName name="Z_0E546EA2_B473_11D2_8C26_0008C7C204E6_.wvu.PrintTitles" localSheetId="11" hidden="1">BRENT!$1:$5</definedName>
    <definedName name="Z_0E546EA3_B473_11D2_8C26_0008C7C204E6_.wvu.PrintArea" localSheetId="12" hidden="1">CRUDE!$A$120:$M$238</definedName>
    <definedName name="Z_0E546EA3_B473_11D2_8C26_0008C7C204E6_.wvu.PrintTitles" localSheetId="12" hidden="1">CRUDE!$1:$5</definedName>
    <definedName name="Z_0E546EA4_B473_11D2_8C26_0008C7C204E6_.wvu.PrintArea" localSheetId="16" hidden="1">Dubai!$A$120:$M$238</definedName>
    <definedName name="Z_0E546EA4_B473_11D2_8C26_0008C7C204E6_.wvu.PrintArea" localSheetId="17" hidden="1">Freight!$A$120:$M$238</definedName>
    <definedName name="Z_0E546EA4_B473_11D2_8C26_0008C7C204E6_.wvu.PrintArea" localSheetId="18" hidden="1">Freight_SM!$A$120:$M$238</definedName>
    <definedName name="Z_0E546EA4_B473_11D2_8C26_0008C7C204E6_.wvu.PrintTitles" localSheetId="16" hidden="1">Dubai!$1:$5</definedName>
    <definedName name="Z_0E546EA4_B473_11D2_8C26_0008C7C204E6_.wvu.PrintTitles" localSheetId="17" hidden="1">Freight!$1:$5</definedName>
    <definedName name="Z_0E546EA4_B473_11D2_8C26_0008C7C204E6_.wvu.PrintTitles" localSheetId="18" hidden="1">Freight_SM!$1:$5</definedName>
    <definedName name="Z_0E546EA5_B473_11D2_8C26_0008C7C204E6_.wvu.PrintArea" localSheetId="8" hidden="1">'EN590'!$A$120:$M$238</definedName>
    <definedName name="Z_0E546EA5_B473_11D2_8C26_0008C7C204E6_.wvu.PrintTitles" localSheetId="8" hidden="1">'EN590'!$1:$5</definedName>
    <definedName name="Z_0E546EA6_B473_11D2_8C26_0008C7C204E6_.wvu.PrintArea" localSheetId="13" hidden="1">HO!$A$120:$M$238</definedName>
    <definedName name="Z_0E546EA6_B473_11D2_8C26_0008C7C204E6_.wvu.PrintTitles" localSheetId="13" hidden="1">HO!$1:$5</definedName>
    <definedName name="Z_0E546EA7_B473_11D2_8C26_0008C7C204E6_.wvu.PrintArea" localSheetId="5" hidden="1">'IPE GASOIL'!$A$120:$M$238</definedName>
    <definedName name="Z_0E546EA7_B473_11D2_8C26_0008C7C204E6_.wvu.PrintTitles" localSheetId="5" hidden="1">'IPE GASOIL'!$1:$5</definedName>
    <definedName name="Z_0E546EA8_B473_11D2_8C26_0008C7C204E6_.wvu.PrintArea" localSheetId="15" hidden="1">'Jet , Kero'!$A$120:$M$238</definedName>
    <definedName name="Z_0E546EA8_B473_11D2_8C26_0008C7C204E6_.wvu.PrintTitles" localSheetId="15" hidden="1">'Jet , Kero'!$1:$5</definedName>
    <definedName name="Z_0E546EA9_B473_11D2_8C26_0008C7C204E6_.wvu.PrintArea" localSheetId="10" hidden="1">NAPTHA!$A$120:$M$238</definedName>
    <definedName name="Z_0E546EA9_B473_11D2_8C26_0008C7C204E6_.wvu.PrintTitles" localSheetId="10" hidden="1">NAPTHA!$1:$5</definedName>
    <definedName name="Z_0E546EAA_B473_11D2_8C26_0008C7C204E6_.wvu.PrintArea" localSheetId="9" hidden="1">UNL!$A$120:$M$238</definedName>
    <definedName name="Z_0E546EAA_B473_11D2_8C26_0008C7C204E6_.wvu.PrintTitles" localSheetId="9" hidden="1">UNL!$1:$5</definedName>
    <definedName name="Z_1040DB39_E27F_11D2_ADA9_0008C744C0BF_.wvu.PrintArea" localSheetId="6" hidden="1">'2%GASOIL CIF'!$A$6:$R$39</definedName>
    <definedName name="Z_1040DB39_E27F_11D2_ADA9_0008C744C0BF_.wvu.PrintTitles" localSheetId="6" hidden="1">'2%GASOIL CIF'!$1:$5</definedName>
    <definedName name="Z_1040DB3A_E27F_11D2_ADA9_0008C744C0BF_.wvu.PrintArea" localSheetId="7" hidden="1">'2%GASOIL FOB'!$A$6:$R$39</definedName>
    <definedName name="Z_1040DB3A_E27F_11D2_ADA9_0008C744C0BF_.wvu.PrintTitles" localSheetId="7" hidden="1">'2%GASOIL FOB'!$1:$5</definedName>
    <definedName name="Z_1040DB3B_E27F_11D2_ADA9_0008C744C0BF_.wvu.PrintArea" localSheetId="11" hidden="1">BRENT!$A$6:$R$39</definedName>
    <definedName name="Z_1040DB3B_E27F_11D2_ADA9_0008C744C0BF_.wvu.PrintTitles" localSheetId="11" hidden="1">BRENT!$1:$5</definedName>
    <definedName name="Z_1040DB3C_E27F_11D2_ADA9_0008C744C0BF_.wvu.PrintArea" localSheetId="12" hidden="1">CRUDE!$A$6:$R$39</definedName>
    <definedName name="Z_1040DB3C_E27F_11D2_ADA9_0008C744C0BF_.wvu.PrintTitles" localSheetId="12" hidden="1">CRUDE!$1:$5</definedName>
    <definedName name="Z_1040DB3D_E27F_11D2_ADA9_0008C744C0BF_.wvu.PrintArea" localSheetId="16" hidden="1">Dubai!$A$6:$R$39</definedName>
    <definedName name="Z_1040DB3D_E27F_11D2_ADA9_0008C744C0BF_.wvu.PrintTitles" localSheetId="16" hidden="1">Dubai!$1:$5</definedName>
    <definedName name="Z_1040DB3E_E27F_11D2_ADA9_0008C744C0BF_.wvu.PrintArea" localSheetId="8" hidden="1">'EN590'!$A$6:$R$39</definedName>
    <definedName name="Z_1040DB3E_E27F_11D2_ADA9_0008C744C0BF_.wvu.PrintTitles" localSheetId="8" hidden="1">'EN590'!$1:$5</definedName>
    <definedName name="Z_1040DB3F_E27F_11D2_ADA9_0008C744C0BF_.wvu.PrintArea" localSheetId="17" hidden="1">Freight!$A$6:$R$39</definedName>
    <definedName name="Z_1040DB3F_E27F_11D2_ADA9_0008C744C0BF_.wvu.PrintArea" localSheetId="18" hidden="1">Freight_SM!$A$6:$R$39</definedName>
    <definedName name="Z_1040DB3F_E27F_11D2_ADA9_0008C744C0BF_.wvu.PrintTitles" localSheetId="17" hidden="1">Freight!$1:$5</definedName>
    <definedName name="Z_1040DB3F_E27F_11D2_ADA9_0008C744C0BF_.wvu.PrintTitles" localSheetId="18" hidden="1">Freight_SM!$1:$5</definedName>
    <definedName name="Z_1040DB40_E27F_11D2_ADA9_0008C744C0BF_.wvu.PrintArea" localSheetId="13" hidden="1">HO!$A$6:$R$39</definedName>
    <definedName name="Z_1040DB40_E27F_11D2_ADA9_0008C744C0BF_.wvu.PrintTitles" localSheetId="13" hidden="1">HO!$1:$5</definedName>
    <definedName name="Z_1040DB41_E27F_11D2_ADA9_0008C744C0BF_.wvu.PrintArea" localSheetId="5" hidden="1">'IPE GASOIL'!$A$6:$R$39</definedName>
    <definedName name="Z_1040DB41_E27F_11D2_ADA9_0008C744C0BF_.wvu.PrintTitles" localSheetId="5" hidden="1">'IPE GASOIL'!$1:$5</definedName>
    <definedName name="Z_1040DB42_E27F_11D2_ADA9_0008C744C0BF_.wvu.PrintArea" localSheetId="15" hidden="1">'Jet , Kero'!$A$6:$R$39</definedName>
    <definedName name="Z_1040DB42_E27F_11D2_ADA9_0008C744C0BF_.wvu.PrintTitles" localSheetId="15" hidden="1">'Jet , Kero'!$1:$5</definedName>
    <definedName name="Z_1040DB43_E27F_11D2_ADA9_0008C744C0BF_.wvu.PrintArea" localSheetId="10" hidden="1">NAPTHA!$A$6:$R$39</definedName>
    <definedName name="Z_1040DB43_E27F_11D2_ADA9_0008C744C0BF_.wvu.PrintTitles" localSheetId="10" hidden="1">NAPTHA!$1:$5</definedName>
    <definedName name="Z_1040DB44_E27F_11D2_ADA9_0008C744C0BF_.wvu.PrintArea" localSheetId="9" hidden="1">UNL!$A$6:$R$39</definedName>
    <definedName name="Z_1040DB44_E27F_11D2_ADA9_0008C744C0BF_.wvu.PrintTitles" localSheetId="9" hidden="1">UNL!$1:$5</definedName>
    <definedName name="Z_1040DB45_E27F_11D2_ADA9_0008C744C0BF_.wvu.PrintArea" localSheetId="6" hidden="1">'2%GASOIL CIF'!$A$40:$AG$118</definedName>
    <definedName name="Z_1040DB45_E27F_11D2_ADA9_0008C744C0BF_.wvu.PrintTitles" localSheetId="6" hidden="1">'2%GASOIL CIF'!$1:$5</definedName>
    <definedName name="Z_1040DB46_E27F_11D2_ADA9_0008C744C0BF_.wvu.PrintArea" localSheetId="7" hidden="1">'2%GASOIL FOB'!$A$40:$AG$118</definedName>
    <definedName name="Z_1040DB46_E27F_11D2_ADA9_0008C744C0BF_.wvu.PrintTitles" localSheetId="7" hidden="1">'2%GASOIL FOB'!$1:$5</definedName>
    <definedName name="Z_1040DB47_E27F_11D2_ADA9_0008C744C0BF_.wvu.PrintArea" localSheetId="11" hidden="1">BRENT!$A$40:$AG$118</definedName>
    <definedName name="Z_1040DB47_E27F_11D2_ADA9_0008C744C0BF_.wvu.PrintTitles" localSheetId="11" hidden="1">BRENT!$1:$5</definedName>
    <definedName name="Z_1040DB48_E27F_11D2_ADA9_0008C744C0BF_.wvu.PrintArea" localSheetId="12" hidden="1">CRUDE!$A$40:$AG$118</definedName>
    <definedName name="Z_1040DB48_E27F_11D2_ADA9_0008C744C0BF_.wvu.PrintTitles" localSheetId="12" hidden="1">CRUDE!$1:$5</definedName>
    <definedName name="Z_1040DB49_E27F_11D2_ADA9_0008C744C0BF_.wvu.PrintArea" localSheetId="16" hidden="1">Dubai!$A$40:$AG$118</definedName>
    <definedName name="Z_1040DB49_E27F_11D2_ADA9_0008C744C0BF_.wvu.PrintTitles" localSheetId="16" hidden="1">Dubai!$1:$5</definedName>
    <definedName name="Z_1040DB4A_E27F_11D2_ADA9_0008C744C0BF_.wvu.PrintArea" localSheetId="8" hidden="1">'EN590'!$A$40:$AG$118</definedName>
    <definedName name="Z_1040DB4A_E27F_11D2_ADA9_0008C744C0BF_.wvu.PrintTitles" localSheetId="8" hidden="1">'EN590'!$1:$5</definedName>
    <definedName name="Z_1040DB4B_E27F_11D2_ADA9_0008C744C0BF_.wvu.PrintArea" localSheetId="17" hidden="1">Freight!$A$40:$AG$118</definedName>
    <definedName name="Z_1040DB4B_E27F_11D2_ADA9_0008C744C0BF_.wvu.PrintArea" localSheetId="18" hidden="1">Freight_SM!$A$40:$AG$118</definedName>
    <definedName name="Z_1040DB4B_E27F_11D2_ADA9_0008C744C0BF_.wvu.PrintTitles" localSheetId="17" hidden="1">Freight!$1:$5</definedName>
    <definedName name="Z_1040DB4B_E27F_11D2_ADA9_0008C744C0BF_.wvu.PrintTitles" localSheetId="18" hidden="1">Freight_SM!$1:$5</definedName>
    <definedName name="Z_1040DB4C_E27F_11D2_ADA9_0008C744C0BF_.wvu.PrintArea" localSheetId="13" hidden="1">HO!$A$40:$AG$118</definedName>
    <definedName name="Z_1040DB4C_E27F_11D2_ADA9_0008C744C0BF_.wvu.PrintTitles" localSheetId="13" hidden="1">HO!$1:$5</definedName>
    <definedName name="Z_1040DB4D_E27F_11D2_ADA9_0008C744C0BF_.wvu.PrintArea" localSheetId="5" hidden="1">'IPE GASOIL'!$A$40:$AG$118</definedName>
    <definedName name="Z_1040DB4D_E27F_11D2_ADA9_0008C744C0BF_.wvu.PrintTitles" localSheetId="5" hidden="1">'IPE GASOIL'!$1:$5</definedName>
    <definedName name="Z_1040DB4E_E27F_11D2_ADA9_0008C744C0BF_.wvu.PrintArea" localSheetId="15" hidden="1">'Jet , Kero'!$A$40:$AG$118</definedName>
    <definedName name="Z_1040DB4E_E27F_11D2_ADA9_0008C744C0BF_.wvu.PrintTitles" localSheetId="15" hidden="1">'Jet , Kero'!$1:$5</definedName>
    <definedName name="Z_1040DB4F_E27F_11D2_ADA9_0008C744C0BF_.wvu.PrintArea" localSheetId="10" hidden="1">NAPTHA!$A$40:$AG$118</definedName>
    <definedName name="Z_1040DB4F_E27F_11D2_ADA9_0008C744C0BF_.wvu.PrintTitles" localSheetId="10" hidden="1">NAPTHA!$1:$5</definedName>
    <definedName name="Z_1040DB50_E27F_11D2_ADA9_0008C744C0BF_.wvu.PrintArea" localSheetId="9" hidden="1">UNL!$A$40:$AG$118</definedName>
    <definedName name="Z_1040DB50_E27F_11D2_ADA9_0008C744C0BF_.wvu.PrintTitles" localSheetId="9" hidden="1">UNL!$1:$5</definedName>
    <definedName name="Z_1040DB51_E27F_11D2_ADA9_0008C744C0BF_.wvu.PrintArea" localSheetId="6" hidden="1">'2%GASOIL CIF'!$A$120:$M$238</definedName>
    <definedName name="Z_1040DB51_E27F_11D2_ADA9_0008C744C0BF_.wvu.PrintTitles" localSheetId="6" hidden="1">'2%GASOIL CIF'!$1:$5</definedName>
    <definedName name="Z_1040DB52_E27F_11D2_ADA9_0008C744C0BF_.wvu.PrintArea" localSheetId="7" hidden="1">'2%GASOIL FOB'!$A$120:$M$238</definedName>
    <definedName name="Z_1040DB52_E27F_11D2_ADA9_0008C744C0BF_.wvu.PrintTitles" localSheetId="7" hidden="1">'2%GASOIL FOB'!$1:$5</definedName>
    <definedName name="Z_1040DB53_E27F_11D2_ADA9_0008C744C0BF_.wvu.PrintArea" localSheetId="11" hidden="1">BRENT!$A$120:$M$238</definedName>
    <definedName name="Z_1040DB53_E27F_11D2_ADA9_0008C744C0BF_.wvu.PrintTitles" localSheetId="11" hidden="1">BRENT!$1:$5</definedName>
    <definedName name="Z_1040DB54_E27F_11D2_ADA9_0008C744C0BF_.wvu.PrintArea" localSheetId="12" hidden="1">CRUDE!$A$120:$M$238</definedName>
    <definedName name="Z_1040DB54_E27F_11D2_ADA9_0008C744C0BF_.wvu.PrintTitles" localSheetId="12" hidden="1">CRUDE!$1:$5</definedName>
    <definedName name="Z_1040DB55_E27F_11D2_ADA9_0008C744C0BF_.wvu.PrintArea" localSheetId="16" hidden="1">Dubai!$A$120:$M$238</definedName>
    <definedName name="Z_1040DB55_E27F_11D2_ADA9_0008C744C0BF_.wvu.PrintTitles" localSheetId="16" hidden="1">Dubai!$1:$5</definedName>
    <definedName name="Z_1040DB56_E27F_11D2_ADA9_0008C744C0BF_.wvu.PrintArea" localSheetId="8" hidden="1">'EN590'!$A$120:$M$238</definedName>
    <definedName name="Z_1040DB56_E27F_11D2_ADA9_0008C744C0BF_.wvu.PrintTitles" localSheetId="8" hidden="1">'EN590'!$1:$5</definedName>
    <definedName name="Z_1040DB57_E27F_11D2_ADA9_0008C744C0BF_.wvu.PrintArea" localSheetId="17" hidden="1">Freight!$A$120:$M$238</definedName>
    <definedName name="Z_1040DB57_E27F_11D2_ADA9_0008C744C0BF_.wvu.PrintArea" localSheetId="18" hidden="1">Freight_SM!$A$120:$M$238</definedName>
    <definedName name="Z_1040DB57_E27F_11D2_ADA9_0008C744C0BF_.wvu.PrintTitles" localSheetId="17" hidden="1">Freight!$1:$5</definedName>
    <definedName name="Z_1040DB57_E27F_11D2_ADA9_0008C744C0BF_.wvu.PrintTitles" localSheetId="18" hidden="1">Freight_SM!$1:$5</definedName>
    <definedName name="Z_1040DB58_E27F_11D2_ADA9_0008C744C0BF_.wvu.PrintArea" localSheetId="13" hidden="1">HO!$A$120:$M$238</definedName>
    <definedName name="Z_1040DB58_E27F_11D2_ADA9_0008C744C0BF_.wvu.PrintTitles" localSheetId="13" hidden="1">HO!$1:$5</definedName>
    <definedName name="Z_1040DB59_E27F_11D2_ADA9_0008C744C0BF_.wvu.PrintArea" localSheetId="5" hidden="1">'IPE GASOIL'!$A$120:$M$238</definedName>
    <definedName name="Z_1040DB59_E27F_11D2_ADA9_0008C744C0BF_.wvu.PrintTitles" localSheetId="5" hidden="1">'IPE GASOIL'!$1:$5</definedName>
    <definedName name="Z_1040DB5A_E27F_11D2_ADA9_0008C744C0BF_.wvu.PrintArea" localSheetId="15" hidden="1">'Jet , Kero'!$A$120:$M$238</definedName>
    <definedName name="Z_1040DB5A_E27F_11D2_ADA9_0008C744C0BF_.wvu.PrintTitles" localSheetId="15" hidden="1">'Jet , Kero'!$1:$5</definedName>
    <definedName name="Z_1040DB5B_E27F_11D2_ADA9_0008C744C0BF_.wvu.PrintArea" localSheetId="10" hidden="1">NAPTHA!$A$120:$M$238</definedName>
    <definedName name="Z_1040DB5B_E27F_11D2_ADA9_0008C744C0BF_.wvu.PrintTitles" localSheetId="10" hidden="1">NAPTHA!$1:$5</definedName>
    <definedName name="Z_1040DB5C_E27F_11D2_ADA9_0008C744C0BF_.wvu.PrintArea" localSheetId="9" hidden="1">UNL!$A$120:$M$238</definedName>
    <definedName name="Z_1040DB5C_E27F_11D2_ADA9_0008C744C0BF_.wvu.PrintTitles" localSheetId="9" hidden="1">UNL!$1:$5</definedName>
    <definedName name="Z_121F5A81_ECBD_11D2_8C43_0008C7C204E6_.wvu.PrintArea" localSheetId="6" hidden="1">'2%GASOIL CIF'!$A$6:$R$39</definedName>
    <definedName name="Z_121F5A81_ECBD_11D2_8C43_0008C7C204E6_.wvu.PrintTitles" localSheetId="6" hidden="1">'2%GASOIL CIF'!$1:$5</definedName>
    <definedName name="Z_121F5A82_ECBD_11D2_8C43_0008C7C204E6_.wvu.PrintArea" localSheetId="7" hidden="1">'2%GASOIL FOB'!$A$6:$R$39</definedName>
    <definedName name="Z_121F5A82_ECBD_11D2_8C43_0008C7C204E6_.wvu.PrintTitles" localSheetId="7" hidden="1">'2%GASOIL FOB'!$1:$5</definedName>
    <definedName name="Z_121F5A83_ECBD_11D2_8C43_0008C7C204E6_.wvu.PrintArea" localSheetId="11" hidden="1">BRENT!$A$6:$R$39</definedName>
    <definedName name="Z_121F5A83_ECBD_11D2_8C43_0008C7C204E6_.wvu.PrintTitles" localSheetId="11" hidden="1">BRENT!$1:$5</definedName>
    <definedName name="Z_121F5A84_ECBD_11D2_8C43_0008C7C204E6_.wvu.PrintArea" localSheetId="12" hidden="1">CRUDE!$A$6:$R$39</definedName>
    <definedName name="Z_121F5A84_ECBD_11D2_8C43_0008C7C204E6_.wvu.PrintTitles" localSheetId="12" hidden="1">CRUDE!$1:$5</definedName>
    <definedName name="Z_121F5A85_ECBD_11D2_8C43_0008C7C204E6_.wvu.PrintArea" localSheetId="16" hidden="1">Dubai!$A$6:$R$39</definedName>
    <definedName name="Z_121F5A85_ECBD_11D2_8C43_0008C7C204E6_.wvu.PrintTitles" localSheetId="16" hidden="1">Dubai!$1:$5</definedName>
    <definedName name="Z_121F5A86_ECBD_11D2_8C43_0008C7C204E6_.wvu.PrintArea" localSheetId="8" hidden="1">'EN590'!$A$6:$R$39</definedName>
    <definedName name="Z_121F5A86_ECBD_11D2_8C43_0008C7C204E6_.wvu.PrintTitles" localSheetId="8" hidden="1">'EN590'!$1:$5</definedName>
    <definedName name="Z_121F5A87_ECBD_11D2_8C43_0008C7C204E6_.wvu.PrintArea" localSheetId="17" hidden="1">Freight!$A$6:$R$39</definedName>
    <definedName name="Z_121F5A87_ECBD_11D2_8C43_0008C7C204E6_.wvu.PrintArea" localSheetId="18" hidden="1">Freight_SM!$A$6:$R$39</definedName>
    <definedName name="Z_121F5A87_ECBD_11D2_8C43_0008C7C204E6_.wvu.PrintTitles" localSheetId="17" hidden="1">Freight!$1:$5</definedName>
    <definedName name="Z_121F5A87_ECBD_11D2_8C43_0008C7C204E6_.wvu.PrintTitles" localSheetId="18" hidden="1">Freight_SM!$1:$5</definedName>
    <definedName name="Z_121F5A88_ECBD_11D2_8C43_0008C7C204E6_.wvu.PrintArea" localSheetId="13" hidden="1">HO!$A$6:$R$39</definedName>
    <definedName name="Z_121F5A88_ECBD_11D2_8C43_0008C7C204E6_.wvu.PrintTitles" localSheetId="13" hidden="1">HO!$1:$5</definedName>
    <definedName name="Z_121F5A89_ECBD_11D2_8C43_0008C7C204E6_.wvu.PrintArea" localSheetId="5" hidden="1">'IPE GASOIL'!$A$6:$R$39</definedName>
    <definedName name="Z_121F5A89_ECBD_11D2_8C43_0008C7C204E6_.wvu.PrintTitles" localSheetId="5" hidden="1">'IPE GASOIL'!$1:$5</definedName>
    <definedName name="Z_121F5A8A_ECBD_11D2_8C43_0008C7C204E6_.wvu.PrintArea" localSheetId="15" hidden="1">'Jet , Kero'!$A$6:$R$39</definedName>
    <definedName name="Z_121F5A8A_ECBD_11D2_8C43_0008C7C204E6_.wvu.PrintTitles" localSheetId="15" hidden="1">'Jet , Kero'!$1:$5</definedName>
    <definedName name="Z_121F5A8B_ECBD_11D2_8C43_0008C7C204E6_.wvu.PrintArea" localSheetId="10" hidden="1">NAPTHA!$A$6:$R$39</definedName>
    <definedName name="Z_121F5A8B_ECBD_11D2_8C43_0008C7C204E6_.wvu.PrintTitles" localSheetId="10" hidden="1">NAPTHA!$1:$5</definedName>
    <definedName name="Z_121F5A8C_ECBD_11D2_8C43_0008C7C204E6_.wvu.PrintArea" localSheetId="9" hidden="1">UNL!$A$6:$R$39</definedName>
    <definedName name="Z_121F5A8C_ECBD_11D2_8C43_0008C7C204E6_.wvu.PrintTitles" localSheetId="9" hidden="1">UNL!$1:$5</definedName>
    <definedName name="Z_121F5A8D_ECBD_11D2_8C43_0008C7C204E6_.wvu.PrintArea" localSheetId="6" hidden="1">'2%GASOIL CIF'!$A$40:$AG$118</definedName>
    <definedName name="Z_121F5A8D_ECBD_11D2_8C43_0008C7C204E6_.wvu.PrintTitles" localSheetId="6" hidden="1">'2%GASOIL CIF'!$1:$5</definedName>
    <definedName name="Z_121F5A8E_ECBD_11D2_8C43_0008C7C204E6_.wvu.PrintArea" localSheetId="7" hidden="1">'2%GASOIL FOB'!$A$40:$AG$118</definedName>
    <definedName name="Z_121F5A8E_ECBD_11D2_8C43_0008C7C204E6_.wvu.PrintTitles" localSheetId="7" hidden="1">'2%GASOIL FOB'!$1:$5</definedName>
    <definedName name="Z_121F5A8F_ECBD_11D2_8C43_0008C7C204E6_.wvu.PrintArea" localSheetId="11" hidden="1">BRENT!$A$40:$AG$118</definedName>
    <definedName name="Z_121F5A8F_ECBD_11D2_8C43_0008C7C204E6_.wvu.PrintTitles" localSheetId="11" hidden="1">BRENT!$1:$5</definedName>
    <definedName name="Z_121F5A90_ECBD_11D2_8C43_0008C7C204E6_.wvu.PrintArea" localSheetId="12" hidden="1">CRUDE!$A$40:$AG$118</definedName>
    <definedName name="Z_121F5A90_ECBD_11D2_8C43_0008C7C204E6_.wvu.PrintTitles" localSheetId="12" hidden="1">CRUDE!$1:$5</definedName>
    <definedName name="Z_121F5A91_ECBD_11D2_8C43_0008C7C204E6_.wvu.PrintArea" localSheetId="16" hidden="1">Dubai!$A$40:$AG$118</definedName>
    <definedName name="Z_121F5A91_ECBD_11D2_8C43_0008C7C204E6_.wvu.PrintTitles" localSheetId="16" hidden="1">Dubai!$1:$5</definedName>
    <definedName name="Z_121F5A92_ECBD_11D2_8C43_0008C7C204E6_.wvu.PrintArea" localSheetId="8" hidden="1">'EN590'!$A$40:$AG$118</definedName>
    <definedName name="Z_121F5A92_ECBD_11D2_8C43_0008C7C204E6_.wvu.PrintTitles" localSheetId="8" hidden="1">'EN590'!$1:$5</definedName>
    <definedName name="Z_121F5A93_ECBD_11D2_8C43_0008C7C204E6_.wvu.PrintArea" localSheetId="17" hidden="1">Freight!$A$40:$AG$118</definedName>
    <definedName name="Z_121F5A93_ECBD_11D2_8C43_0008C7C204E6_.wvu.PrintArea" localSheetId="18" hidden="1">Freight_SM!$A$40:$AG$118</definedName>
    <definedName name="Z_121F5A93_ECBD_11D2_8C43_0008C7C204E6_.wvu.PrintTitles" localSheetId="17" hidden="1">Freight!$1:$5</definedName>
    <definedName name="Z_121F5A93_ECBD_11D2_8C43_0008C7C204E6_.wvu.PrintTitles" localSheetId="18" hidden="1">Freight_SM!$1:$5</definedName>
    <definedName name="Z_121F5A94_ECBD_11D2_8C43_0008C7C204E6_.wvu.PrintArea" localSheetId="13" hidden="1">HO!$A$40:$AG$118</definedName>
    <definedName name="Z_121F5A94_ECBD_11D2_8C43_0008C7C204E6_.wvu.PrintTitles" localSheetId="13" hidden="1">HO!$1:$5</definedName>
    <definedName name="Z_121F5A95_ECBD_11D2_8C43_0008C7C204E6_.wvu.PrintArea" localSheetId="5" hidden="1">'IPE GASOIL'!$A$40:$AG$118</definedName>
    <definedName name="Z_121F5A95_ECBD_11D2_8C43_0008C7C204E6_.wvu.PrintTitles" localSheetId="5" hidden="1">'IPE GASOIL'!$1:$5</definedName>
    <definedName name="Z_121F5A96_ECBD_11D2_8C43_0008C7C204E6_.wvu.PrintArea" localSheetId="15" hidden="1">'Jet , Kero'!$A$40:$AG$118</definedName>
    <definedName name="Z_121F5A96_ECBD_11D2_8C43_0008C7C204E6_.wvu.PrintTitles" localSheetId="15" hidden="1">'Jet , Kero'!$1:$5</definedName>
    <definedName name="Z_121F5A97_ECBD_11D2_8C43_0008C7C204E6_.wvu.PrintArea" localSheetId="10" hidden="1">NAPTHA!$A$40:$AG$118</definedName>
    <definedName name="Z_121F5A97_ECBD_11D2_8C43_0008C7C204E6_.wvu.PrintTitles" localSheetId="10" hidden="1">NAPTHA!$1:$5</definedName>
    <definedName name="Z_121F5A98_ECBD_11D2_8C43_0008C7C204E6_.wvu.PrintArea" localSheetId="9" hidden="1">UNL!$A$40:$AG$118</definedName>
    <definedName name="Z_121F5A98_ECBD_11D2_8C43_0008C7C204E6_.wvu.PrintTitles" localSheetId="9" hidden="1">UNL!$1:$5</definedName>
    <definedName name="Z_121F5A99_ECBD_11D2_8C43_0008C7C204E6_.wvu.PrintArea" localSheetId="6" hidden="1">'2%GASOIL CIF'!$A$120:$M$238</definedName>
    <definedName name="Z_121F5A99_ECBD_11D2_8C43_0008C7C204E6_.wvu.PrintTitles" localSheetId="6" hidden="1">'2%GASOIL CIF'!$1:$5</definedName>
    <definedName name="Z_121F5A9A_ECBD_11D2_8C43_0008C7C204E6_.wvu.PrintArea" localSheetId="7" hidden="1">'2%GASOIL FOB'!$A$120:$M$238</definedName>
    <definedName name="Z_121F5A9A_ECBD_11D2_8C43_0008C7C204E6_.wvu.PrintTitles" localSheetId="7" hidden="1">'2%GASOIL FOB'!$1:$5</definedName>
    <definedName name="Z_121F5A9B_ECBD_11D2_8C43_0008C7C204E6_.wvu.PrintArea" localSheetId="11" hidden="1">BRENT!$A$120:$M$238</definedName>
    <definedName name="Z_121F5A9B_ECBD_11D2_8C43_0008C7C204E6_.wvu.PrintTitles" localSheetId="11" hidden="1">BRENT!$1:$5</definedName>
    <definedName name="Z_121F5A9C_ECBD_11D2_8C43_0008C7C204E6_.wvu.PrintArea" localSheetId="12" hidden="1">CRUDE!$A$120:$M$238</definedName>
    <definedName name="Z_121F5A9C_ECBD_11D2_8C43_0008C7C204E6_.wvu.PrintTitles" localSheetId="12" hidden="1">CRUDE!$1:$5</definedName>
    <definedName name="Z_121F5A9D_ECBD_11D2_8C43_0008C7C204E6_.wvu.PrintArea" localSheetId="16" hidden="1">Dubai!$A$120:$M$238</definedName>
    <definedName name="Z_121F5A9D_ECBD_11D2_8C43_0008C7C204E6_.wvu.PrintTitles" localSheetId="16" hidden="1">Dubai!$1:$5</definedName>
    <definedName name="Z_121F5A9E_ECBD_11D2_8C43_0008C7C204E6_.wvu.PrintArea" localSheetId="8" hidden="1">'EN590'!$A$120:$M$238</definedName>
    <definedName name="Z_121F5A9E_ECBD_11D2_8C43_0008C7C204E6_.wvu.PrintTitles" localSheetId="8" hidden="1">'EN590'!$1:$5</definedName>
    <definedName name="Z_121F5A9F_ECBD_11D2_8C43_0008C7C204E6_.wvu.PrintArea" localSheetId="17" hidden="1">Freight!$A$120:$M$238</definedName>
    <definedName name="Z_121F5A9F_ECBD_11D2_8C43_0008C7C204E6_.wvu.PrintArea" localSheetId="18" hidden="1">Freight_SM!$A$120:$M$238</definedName>
    <definedName name="Z_121F5A9F_ECBD_11D2_8C43_0008C7C204E6_.wvu.PrintTitles" localSheetId="17" hidden="1">Freight!$1:$5</definedName>
    <definedName name="Z_121F5A9F_ECBD_11D2_8C43_0008C7C204E6_.wvu.PrintTitles" localSheetId="18" hidden="1">Freight_SM!$1:$5</definedName>
    <definedName name="Z_121F5AA0_ECBD_11D2_8C43_0008C7C204E6_.wvu.PrintArea" localSheetId="13" hidden="1">HO!$A$120:$M$238</definedName>
    <definedName name="Z_121F5AA0_ECBD_11D2_8C43_0008C7C204E6_.wvu.PrintTitles" localSheetId="13" hidden="1">HO!$1:$5</definedName>
    <definedName name="Z_121F5AA1_ECBD_11D2_8C43_0008C7C204E6_.wvu.PrintArea" localSheetId="5" hidden="1">'IPE GASOIL'!$A$120:$M$238</definedName>
    <definedName name="Z_121F5AA1_ECBD_11D2_8C43_0008C7C204E6_.wvu.PrintTitles" localSheetId="5" hidden="1">'IPE GASOIL'!$1:$5</definedName>
    <definedName name="Z_121F5AA2_ECBD_11D2_8C43_0008C7C204E6_.wvu.PrintArea" localSheetId="15" hidden="1">'Jet , Kero'!$A$120:$M$238</definedName>
    <definedName name="Z_121F5AA2_ECBD_11D2_8C43_0008C7C204E6_.wvu.PrintTitles" localSheetId="15" hidden="1">'Jet , Kero'!$1:$5</definedName>
    <definedName name="Z_121F5AA3_ECBD_11D2_8C43_0008C7C204E6_.wvu.PrintArea" localSheetId="10" hidden="1">NAPTHA!$A$120:$M$238</definedName>
    <definedName name="Z_121F5AA3_ECBD_11D2_8C43_0008C7C204E6_.wvu.PrintTitles" localSheetId="10" hidden="1">NAPTHA!$1:$5</definedName>
    <definedName name="Z_121F5AA4_ECBD_11D2_8C43_0008C7C204E6_.wvu.PrintArea" localSheetId="9" hidden="1">UNL!$A$120:$M$238</definedName>
    <definedName name="Z_121F5AA4_ECBD_11D2_8C43_0008C7C204E6_.wvu.PrintTitles" localSheetId="9" hidden="1">UNL!$1:$5</definedName>
    <definedName name="Z_13C4F708_AF95_11D2_8C26_0008C7C204E6_.wvu.PrintArea" localSheetId="6" hidden="1">'2%GASOIL CIF'!$A$6:$R$39</definedName>
    <definedName name="Z_13C4F708_AF95_11D2_8C26_0008C7C204E6_.wvu.PrintTitles" localSheetId="6" hidden="1">'2%GASOIL CIF'!$1:$5</definedName>
    <definedName name="Z_13C4F709_AF95_11D2_8C26_0008C7C204E6_.wvu.PrintArea" localSheetId="7" hidden="1">'2%GASOIL FOB'!$A$6:$R$39</definedName>
    <definedName name="Z_13C4F709_AF95_11D2_8C26_0008C7C204E6_.wvu.PrintTitles" localSheetId="7" hidden="1">'2%GASOIL FOB'!$1:$5</definedName>
    <definedName name="Z_13C4F70A_AF95_11D2_8C26_0008C7C204E6_.wvu.PrintArea" localSheetId="11" hidden="1">BRENT!$A$6:$R$39</definedName>
    <definedName name="Z_13C4F70A_AF95_11D2_8C26_0008C7C204E6_.wvu.PrintTitles" localSheetId="11" hidden="1">BRENT!$1:$5</definedName>
    <definedName name="Z_13C4F70B_AF95_11D2_8C26_0008C7C204E6_.wvu.PrintArea" localSheetId="12" hidden="1">CRUDE!$A$6:$R$39</definedName>
    <definedName name="Z_13C4F70B_AF95_11D2_8C26_0008C7C204E6_.wvu.PrintTitles" localSheetId="12" hidden="1">CRUDE!$1:$5</definedName>
    <definedName name="Z_13C4F70C_AF95_11D2_8C26_0008C7C204E6_.wvu.PrintArea" localSheetId="8" hidden="1">'EN590'!$A$6:$R$39</definedName>
    <definedName name="Z_13C4F70C_AF95_11D2_8C26_0008C7C204E6_.wvu.PrintTitles" localSheetId="8" hidden="1">'EN590'!$1:$5</definedName>
    <definedName name="Z_13C4F70D_AF95_11D2_8C26_0008C7C204E6_.wvu.PrintArea" localSheetId="13" hidden="1">HO!$A$6:$R$39</definedName>
    <definedName name="Z_13C4F70D_AF95_11D2_8C26_0008C7C204E6_.wvu.PrintTitles" localSheetId="13" hidden="1">HO!$1:$5</definedName>
    <definedName name="Z_13C4F70E_AF95_11D2_8C26_0008C7C204E6_.wvu.PrintArea" localSheetId="5" hidden="1">'IPE GASOIL'!$A$6:$R$39</definedName>
    <definedName name="Z_13C4F70E_AF95_11D2_8C26_0008C7C204E6_.wvu.PrintTitles" localSheetId="5" hidden="1">'IPE GASOIL'!$1:$5</definedName>
    <definedName name="Z_13C4F70F_AF95_11D2_8C26_0008C7C204E6_.wvu.PrintArea" localSheetId="16" hidden="1">Dubai!$A$6:$R$39</definedName>
    <definedName name="Z_13C4F70F_AF95_11D2_8C26_0008C7C204E6_.wvu.PrintArea" localSheetId="17" hidden="1">Freight!$A$6:$R$39</definedName>
    <definedName name="Z_13C4F70F_AF95_11D2_8C26_0008C7C204E6_.wvu.PrintArea" localSheetId="18" hidden="1">Freight_SM!$A$6:$R$39</definedName>
    <definedName name="Z_13C4F70F_AF95_11D2_8C26_0008C7C204E6_.wvu.PrintArea" localSheetId="15" hidden="1">'Jet , Kero'!$A$6:$R$39</definedName>
    <definedName name="Z_13C4F70F_AF95_11D2_8C26_0008C7C204E6_.wvu.PrintTitles" localSheetId="16" hidden="1">Dubai!$1:$5</definedName>
    <definedName name="Z_13C4F70F_AF95_11D2_8C26_0008C7C204E6_.wvu.PrintTitles" localSheetId="17" hidden="1">Freight!$1:$5</definedName>
    <definedName name="Z_13C4F70F_AF95_11D2_8C26_0008C7C204E6_.wvu.PrintTitles" localSheetId="18" hidden="1">Freight_SM!$1:$5</definedName>
    <definedName name="Z_13C4F70F_AF95_11D2_8C26_0008C7C204E6_.wvu.PrintTitles" localSheetId="15" hidden="1">'Jet , Kero'!$1:$5</definedName>
    <definedName name="Z_13C4F710_AF95_11D2_8C26_0008C7C204E6_.wvu.PrintArea" localSheetId="10" hidden="1">NAPTHA!$A$6:$R$39</definedName>
    <definedName name="Z_13C4F710_AF95_11D2_8C26_0008C7C204E6_.wvu.PrintTitles" localSheetId="10" hidden="1">NAPTHA!$1:$5</definedName>
    <definedName name="Z_13C4F711_AF95_11D2_8C26_0008C7C204E6_.wvu.PrintArea" localSheetId="9" hidden="1">UNL!$A$6:$R$39</definedName>
    <definedName name="Z_13C4F711_AF95_11D2_8C26_0008C7C204E6_.wvu.PrintTitles" localSheetId="9" hidden="1">UNL!$1:$5</definedName>
    <definedName name="Z_13C4F712_AF95_11D2_8C26_0008C7C204E6_.wvu.PrintArea" localSheetId="6" hidden="1">'2%GASOIL CIF'!$A$40:$AG$118</definedName>
    <definedName name="Z_13C4F712_AF95_11D2_8C26_0008C7C204E6_.wvu.PrintTitles" localSheetId="6" hidden="1">'2%GASOIL CIF'!$1:$5</definedName>
    <definedName name="Z_13C4F713_AF95_11D2_8C26_0008C7C204E6_.wvu.PrintArea" localSheetId="7" hidden="1">'2%GASOIL FOB'!$A$40:$AG$118</definedName>
    <definedName name="Z_13C4F713_AF95_11D2_8C26_0008C7C204E6_.wvu.PrintTitles" localSheetId="7" hidden="1">'2%GASOIL FOB'!$1:$5</definedName>
    <definedName name="Z_13C4F714_AF95_11D2_8C26_0008C7C204E6_.wvu.PrintArea" localSheetId="11" hidden="1">BRENT!$A$40:$AG$118</definedName>
    <definedName name="Z_13C4F714_AF95_11D2_8C26_0008C7C204E6_.wvu.PrintTitles" localSheetId="11" hidden="1">BRENT!$1:$5</definedName>
    <definedName name="Z_13C4F715_AF95_11D2_8C26_0008C7C204E6_.wvu.PrintArea" localSheetId="12" hidden="1">CRUDE!$A$40:$AG$118</definedName>
    <definedName name="Z_13C4F715_AF95_11D2_8C26_0008C7C204E6_.wvu.PrintTitles" localSheetId="12" hidden="1">CRUDE!$1:$5</definedName>
    <definedName name="Z_13C4F716_AF95_11D2_8C26_0008C7C204E6_.wvu.PrintArea" localSheetId="8" hidden="1">'EN590'!$A$40:$AG$118</definedName>
    <definedName name="Z_13C4F716_AF95_11D2_8C26_0008C7C204E6_.wvu.PrintTitles" localSheetId="8" hidden="1">'EN590'!$1:$5</definedName>
    <definedName name="Z_13C4F717_AF95_11D2_8C26_0008C7C204E6_.wvu.PrintArea" localSheetId="13" hidden="1">HO!$A$40:$AG$118</definedName>
    <definedName name="Z_13C4F717_AF95_11D2_8C26_0008C7C204E6_.wvu.PrintTitles" localSheetId="13" hidden="1">HO!$1:$5</definedName>
    <definedName name="Z_13C4F718_AF95_11D2_8C26_0008C7C204E6_.wvu.PrintArea" localSheetId="5" hidden="1">'IPE GASOIL'!$A$40:$AG$118</definedName>
    <definedName name="Z_13C4F718_AF95_11D2_8C26_0008C7C204E6_.wvu.PrintTitles" localSheetId="5" hidden="1">'IPE GASOIL'!$1:$5</definedName>
    <definedName name="Z_13C4F719_AF95_11D2_8C26_0008C7C204E6_.wvu.PrintArea" localSheetId="16" hidden="1">Dubai!$A$40:$AG$118</definedName>
    <definedName name="Z_13C4F719_AF95_11D2_8C26_0008C7C204E6_.wvu.PrintArea" localSheetId="17" hidden="1">Freight!$A$40:$AG$118</definedName>
    <definedName name="Z_13C4F719_AF95_11D2_8C26_0008C7C204E6_.wvu.PrintArea" localSheetId="18" hidden="1">Freight_SM!$A$40:$AG$118</definedName>
    <definedName name="Z_13C4F719_AF95_11D2_8C26_0008C7C204E6_.wvu.PrintArea" localSheetId="15" hidden="1">'Jet , Kero'!$A$40:$AG$118</definedName>
    <definedName name="Z_13C4F719_AF95_11D2_8C26_0008C7C204E6_.wvu.PrintTitles" localSheetId="16" hidden="1">Dubai!$1:$5</definedName>
    <definedName name="Z_13C4F719_AF95_11D2_8C26_0008C7C204E6_.wvu.PrintTitles" localSheetId="17" hidden="1">Freight!$1:$5</definedName>
    <definedName name="Z_13C4F719_AF95_11D2_8C26_0008C7C204E6_.wvu.PrintTitles" localSheetId="18" hidden="1">Freight_SM!$1:$5</definedName>
    <definedName name="Z_13C4F719_AF95_11D2_8C26_0008C7C204E6_.wvu.PrintTitles" localSheetId="15" hidden="1">'Jet , Kero'!$1:$5</definedName>
    <definedName name="Z_13C4F71A_AF95_11D2_8C26_0008C7C204E6_.wvu.PrintArea" localSheetId="10" hidden="1">NAPTHA!$A$40:$AG$118</definedName>
    <definedName name="Z_13C4F71A_AF95_11D2_8C26_0008C7C204E6_.wvu.PrintTitles" localSheetId="10" hidden="1">NAPTHA!$1:$5</definedName>
    <definedName name="Z_13C4F71B_AF95_11D2_8C26_0008C7C204E6_.wvu.PrintArea" localSheetId="9" hidden="1">UNL!$A$40:$AG$118</definedName>
    <definedName name="Z_13C4F71B_AF95_11D2_8C26_0008C7C204E6_.wvu.PrintTitles" localSheetId="9" hidden="1">UNL!$1:$5</definedName>
    <definedName name="Z_13C4F71C_AF95_11D2_8C26_0008C7C204E6_.wvu.PrintArea" localSheetId="6" hidden="1">'2%GASOIL CIF'!$A$120:$M$238</definedName>
    <definedName name="Z_13C4F71C_AF95_11D2_8C26_0008C7C204E6_.wvu.PrintTitles" localSheetId="6" hidden="1">'2%GASOIL CIF'!$1:$5</definedName>
    <definedName name="Z_13C4F71D_AF95_11D2_8C26_0008C7C204E6_.wvu.PrintArea" localSheetId="7" hidden="1">'2%GASOIL FOB'!$A$120:$M$238</definedName>
    <definedName name="Z_13C4F71D_AF95_11D2_8C26_0008C7C204E6_.wvu.PrintTitles" localSheetId="7" hidden="1">'2%GASOIL FOB'!$1:$5</definedName>
    <definedName name="Z_13C4F71E_AF95_11D2_8C26_0008C7C204E6_.wvu.PrintArea" localSheetId="11" hidden="1">BRENT!$A$120:$M$238</definedName>
    <definedName name="Z_13C4F71E_AF95_11D2_8C26_0008C7C204E6_.wvu.PrintTitles" localSheetId="11" hidden="1">BRENT!$1:$5</definedName>
    <definedName name="Z_13C4F71F_AF95_11D2_8C26_0008C7C204E6_.wvu.PrintArea" localSheetId="12" hidden="1">CRUDE!$A$120:$M$238</definedName>
    <definedName name="Z_13C4F71F_AF95_11D2_8C26_0008C7C204E6_.wvu.PrintTitles" localSheetId="12" hidden="1">CRUDE!$1:$5</definedName>
    <definedName name="Z_13C4F720_AF95_11D2_8C26_0008C7C204E6_.wvu.PrintArea" localSheetId="8" hidden="1">'EN590'!$A$120:$M$238</definedName>
    <definedName name="Z_13C4F720_AF95_11D2_8C26_0008C7C204E6_.wvu.PrintTitles" localSheetId="8" hidden="1">'EN590'!$1:$5</definedName>
    <definedName name="Z_13C4F721_AF95_11D2_8C26_0008C7C204E6_.wvu.PrintArea" localSheetId="13" hidden="1">HO!$A$120:$M$238</definedName>
    <definedName name="Z_13C4F721_AF95_11D2_8C26_0008C7C204E6_.wvu.PrintTitles" localSheetId="13" hidden="1">HO!$1:$5</definedName>
    <definedName name="Z_13C4F722_AF95_11D2_8C26_0008C7C204E6_.wvu.PrintArea" localSheetId="5" hidden="1">'IPE GASOIL'!$A$120:$M$238</definedName>
    <definedName name="Z_13C4F722_AF95_11D2_8C26_0008C7C204E6_.wvu.PrintTitles" localSheetId="5" hidden="1">'IPE GASOIL'!$1:$5</definedName>
    <definedName name="Z_13C4F723_AF95_11D2_8C26_0008C7C204E6_.wvu.PrintArea" localSheetId="16" hidden="1">Dubai!$A$120:$M$238</definedName>
    <definedName name="Z_13C4F723_AF95_11D2_8C26_0008C7C204E6_.wvu.PrintArea" localSheetId="17" hidden="1">Freight!$A$120:$M$238</definedName>
    <definedName name="Z_13C4F723_AF95_11D2_8C26_0008C7C204E6_.wvu.PrintArea" localSheetId="18" hidden="1">Freight_SM!$A$120:$M$238</definedName>
    <definedName name="Z_13C4F723_AF95_11D2_8C26_0008C7C204E6_.wvu.PrintArea" localSheetId="15" hidden="1">'Jet , Kero'!$A$120:$M$238</definedName>
    <definedName name="Z_13C4F723_AF95_11D2_8C26_0008C7C204E6_.wvu.PrintTitles" localSheetId="16" hidden="1">Dubai!$1:$5</definedName>
    <definedName name="Z_13C4F723_AF95_11D2_8C26_0008C7C204E6_.wvu.PrintTitles" localSheetId="17" hidden="1">Freight!$1:$5</definedName>
    <definedName name="Z_13C4F723_AF95_11D2_8C26_0008C7C204E6_.wvu.PrintTitles" localSheetId="18" hidden="1">Freight_SM!$1:$5</definedName>
    <definedName name="Z_13C4F723_AF95_11D2_8C26_0008C7C204E6_.wvu.PrintTitles" localSheetId="15" hidden="1">'Jet , Kero'!$1:$5</definedName>
    <definedName name="Z_13C4F724_AF95_11D2_8C26_0008C7C204E6_.wvu.PrintArea" localSheetId="10" hidden="1">NAPTHA!$A$120:$M$238</definedName>
    <definedName name="Z_13C4F724_AF95_11D2_8C26_0008C7C204E6_.wvu.PrintTitles" localSheetId="10" hidden="1">NAPTHA!$1:$5</definedName>
    <definedName name="Z_13C4F725_AF95_11D2_8C26_0008C7C204E6_.wvu.PrintArea" localSheetId="9" hidden="1">UNL!$A$120:$M$238</definedName>
    <definedName name="Z_13C4F725_AF95_11D2_8C26_0008C7C204E6_.wvu.PrintTitles" localSheetId="9" hidden="1">UNL!$1:$5</definedName>
    <definedName name="Z_1442BDF7_BB58_11D2_8C28_0008C7C204E6_.wvu.PrintArea" localSheetId="6" hidden="1">'2%GASOIL CIF'!$A$6:$R$39</definedName>
    <definedName name="Z_1442BDF7_BB58_11D2_8C28_0008C7C204E6_.wvu.PrintTitles" localSheetId="6" hidden="1">'2%GASOIL CIF'!$1:$5</definedName>
    <definedName name="Z_1442BDF8_BB58_11D2_8C28_0008C7C204E6_.wvu.PrintArea" localSheetId="7" hidden="1">'2%GASOIL FOB'!$A$6:$R$39</definedName>
    <definedName name="Z_1442BDF8_BB58_11D2_8C28_0008C7C204E6_.wvu.PrintTitles" localSheetId="7" hidden="1">'2%GASOIL FOB'!$1:$5</definedName>
    <definedName name="Z_1442BDF9_BB58_11D2_8C28_0008C7C204E6_.wvu.PrintArea" localSheetId="11" hidden="1">BRENT!$A$6:$R$39</definedName>
    <definedName name="Z_1442BDF9_BB58_11D2_8C28_0008C7C204E6_.wvu.PrintTitles" localSheetId="11" hidden="1">BRENT!$1:$5</definedName>
    <definedName name="Z_1442BDFA_BB58_11D2_8C28_0008C7C204E6_.wvu.PrintArea" localSheetId="12" hidden="1">CRUDE!$A$6:$R$39</definedName>
    <definedName name="Z_1442BDFA_BB58_11D2_8C28_0008C7C204E6_.wvu.PrintTitles" localSheetId="12" hidden="1">CRUDE!$1:$5</definedName>
    <definedName name="Z_1442BDFB_BB58_11D2_8C28_0008C7C204E6_.wvu.PrintArea" localSheetId="16" hidden="1">Dubai!$A$6:$R$39</definedName>
    <definedName name="Z_1442BDFB_BB58_11D2_8C28_0008C7C204E6_.wvu.PrintArea" localSheetId="17" hidden="1">Freight!$A$6:$R$39</definedName>
    <definedName name="Z_1442BDFB_BB58_11D2_8C28_0008C7C204E6_.wvu.PrintArea" localSheetId="18" hidden="1">Freight_SM!$A$6:$R$39</definedName>
    <definedName name="Z_1442BDFB_BB58_11D2_8C28_0008C7C204E6_.wvu.PrintTitles" localSheetId="16" hidden="1">Dubai!$1:$5</definedName>
    <definedName name="Z_1442BDFB_BB58_11D2_8C28_0008C7C204E6_.wvu.PrintTitles" localSheetId="17" hidden="1">Freight!$1:$5</definedName>
    <definedName name="Z_1442BDFB_BB58_11D2_8C28_0008C7C204E6_.wvu.PrintTitles" localSheetId="18" hidden="1">Freight_SM!$1:$5</definedName>
    <definedName name="Z_1442BDFC_BB58_11D2_8C28_0008C7C204E6_.wvu.PrintArea" localSheetId="8" hidden="1">'EN590'!$A$6:$R$39</definedName>
    <definedName name="Z_1442BDFC_BB58_11D2_8C28_0008C7C204E6_.wvu.PrintTitles" localSheetId="8" hidden="1">'EN590'!$1:$5</definedName>
    <definedName name="Z_1442BDFD_BB58_11D2_8C28_0008C7C204E6_.wvu.PrintArea" localSheetId="13" hidden="1">HO!$A$6:$R$39</definedName>
    <definedName name="Z_1442BDFD_BB58_11D2_8C28_0008C7C204E6_.wvu.PrintTitles" localSheetId="13" hidden="1">HO!$1:$5</definedName>
    <definedName name="Z_1442BDFE_BB58_11D2_8C28_0008C7C204E6_.wvu.PrintArea" localSheetId="5" hidden="1">'IPE GASOIL'!$A$6:$R$39</definedName>
    <definedName name="Z_1442BDFE_BB58_11D2_8C28_0008C7C204E6_.wvu.PrintTitles" localSheetId="5" hidden="1">'IPE GASOIL'!$1:$5</definedName>
    <definedName name="Z_1442BDFF_BB58_11D2_8C28_0008C7C204E6_.wvu.PrintArea" localSheetId="15" hidden="1">'Jet , Kero'!$A$6:$R$39</definedName>
    <definedName name="Z_1442BDFF_BB58_11D2_8C28_0008C7C204E6_.wvu.PrintTitles" localSheetId="15" hidden="1">'Jet , Kero'!$1:$5</definedName>
    <definedName name="Z_1442BE00_BB58_11D2_8C28_0008C7C204E6_.wvu.PrintArea" localSheetId="10" hidden="1">NAPTHA!$A$6:$R$39</definedName>
    <definedName name="Z_1442BE00_BB58_11D2_8C28_0008C7C204E6_.wvu.PrintTitles" localSheetId="10" hidden="1">NAPTHA!$1:$5</definedName>
    <definedName name="Z_1442BE01_BB58_11D2_8C28_0008C7C204E6_.wvu.PrintArea" localSheetId="9" hidden="1">UNL!$A$6:$R$39</definedName>
    <definedName name="Z_1442BE01_BB58_11D2_8C28_0008C7C204E6_.wvu.PrintTitles" localSheetId="9" hidden="1">UNL!$1:$5</definedName>
    <definedName name="Z_1442BE02_BB58_11D2_8C28_0008C7C204E6_.wvu.PrintArea" localSheetId="6" hidden="1">'2%GASOIL CIF'!$A$40:$AG$118</definedName>
    <definedName name="Z_1442BE02_BB58_11D2_8C28_0008C7C204E6_.wvu.PrintTitles" localSheetId="6" hidden="1">'2%GASOIL CIF'!$1:$5</definedName>
    <definedName name="Z_1442BE03_BB58_11D2_8C28_0008C7C204E6_.wvu.PrintArea" localSheetId="7" hidden="1">'2%GASOIL FOB'!$A$40:$AG$118</definedName>
    <definedName name="Z_1442BE03_BB58_11D2_8C28_0008C7C204E6_.wvu.PrintTitles" localSheetId="7" hidden="1">'2%GASOIL FOB'!$1:$5</definedName>
    <definedName name="Z_1442BE04_BB58_11D2_8C28_0008C7C204E6_.wvu.PrintArea" localSheetId="11" hidden="1">BRENT!$A$40:$AG$118</definedName>
    <definedName name="Z_1442BE04_BB58_11D2_8C28_0008C7C204E6_.wvu.PrintTitles" localSheetId="11" hidden="1">BRENT!$1:$5</definedName>
    <definedName name="Z_1442BE05_BB58_11D2_8C28_0008C7C204E6_.wvu.PrintArea" localSheetId="12" hidden="1">CRUDE!$A$40:$AG$118</definedName>
    <definedName name="Z_1442BE05_BB58_11D2_8C28_0008C7C204E6_.wvu.PrintTitles" localSheetId="12" hidden="1">CRUDE!$1:$5</definedName>
    <definedName name="Z_1442BE06_BB58_11D2_8C28_0008C7C204E6_.wvu.PrintArea" localSheetId="16" hidden="1">Dubai!$A$40:$AG$118</definedName>
    <definedName name="Z_1442BE06_BB58_11D2_8C28_0008C7C204E6_.wvu.PrintArea" localSheetId="17" hidden="1">Freight!$A$40:$AG$118</definedName>
    <definedName name="Z_1442BE06_BB58_11D2_8C28_0008C7C204E6_.wvu.PrintArea" localSheetId="18" hidden="1">Freight_SM!$A$40:$AG$118</definedName>
    <definedName name="Z_1442BE06_BB58_11D2_8C28_0008C7C204E6_.wvu.PrintTitles" localSheetId="16" hidden="1">Dubai!$1:$5</definedName>
    <definedName name="Z_1442BE06_BB58_11D2_8C28_0008C7C204E6_.wvu.PrintTitles" localSheetId="17" hidden="1">Freight!$1:$5</definedName>
    <definedName name="Z_1442BE06_BB58_11D2_8C28_0008C7C204E6_.wvu.PrintTitles" localSheetId="18" hidden="1">Freight_SM!$1:$5</definedName>
    <definedName name="Z_1442BE07_BB58_11D2_8C28_0008C7C204E6_.wvu.PrintArea" localSheetId="8" hidden="1">'EN590'!$A$40:$AG$118</definedName>
    <definedName name="Z_1442BE07_BB58_11D2_8C28_0008C7C204E6_.wvu.PrintTitles" localSheetId="8" hidden="1">'EN590'!$1:$5</definedName>
    <definedName name="Z_1442BE08_BB58_11D2_8C28_0008C7C204E6_.wvu.PrintArea" localSheetId="13" hidden="1">HO!$A$40:$AG$118</definedName>
    <definedName name="Z_1442BE08_BB58_11D2_8C28_0008C7C204E6_.wvu.PrintTitles" localSheetId="13" hidden="1">HO!$1:$5</definedName>
    <definedName name="Z_1442BE09_BB58_11D2_8C28_0008C7C204E6_.wvu.PrintArea" localSheetId="5" hidden="1">'IPE GASOIL'!$A$40:$AG$118</definedName>
    <definedName name="Z_1442BE09_BB58_11D2_8C28_0008C7C204E6_.wvu.PrintTitles" localSheetId="5" hidden="1">'IPE GASOIL'!$1:$5</definedName>
    <definedName name="Z_1442BE0A_BB58_11D2_8C28_0008C7C204E6_.wvu.PrintArea" localSheetId="15" hidden="1">'Jet , Kero'!$A$40:$AG$118</definedName>
    <definedName name="Z_1442BE0A_BB58_11D2_8C28_0008C7C204E6_.wvu.PrintTitles" localSheetId="15" hidden="1">'Jet , Kero'!$1:$5</definedName>
    <definedName name="Z_1442BE0B_BB58_11D2_8C28_0008C7C204E6_.wvu.PrintArea" localSheetId="10" hidden="1">NAPTHA!$A$40:$AG$118</definedName>
    <definedName name="Z_1442BE0B_BB58_11D2_8C28_0008C7C204E6_.wvu.PrintTitles" localSheetId="10" hidden="1">NAPTHA!$1:$5</definedName>
    <definedName name="Z_1442BE0C_BB58_11D2_8C28_0008C7C204E6_.wvu.PrintArea" localSheetId="9" hidden="1">UNL!$A$40:$AG$118</definedName>
    <definedName name="Z_1442BE0C_BB58_11D2_8C28_0008C7C204E6_.wvu.PrintTitles" localSheetId="9" hidden="1">UNL!$1:$5</definedName>
    <definedName name="Z_1442BE0D_BB58_11D2_8C28_0008C7C204E6_.wvu.PrintArea" localSheetId="6" hidden="1">'2%GASOIL CIF'!$A$120:$M$238</definedName>
    <definedName name="Z_1442BE0D_BB58_11D2_8C28_0008C7C204E6_.wvu.PrintTitles" localSheetId="6" hidden="1">'2%GASOIL CIF'!$1:$5</definedName>
    <definedName name="Z_1442BE0E_BB58_11D2_8C28_0008C7C204E6_.wvu.PrintArea" localSheetId="7" hidden="1">'2%GASOIL FOB'!$A$120:$M$238</definedName>
    <definedName name="Z_1442BE0E_BB58_11D2_8C28_0008C7C204E6_.wvu.PrintTitles" localSheetId="7" hidden="1">'2%GASOIL FOB'!$1:$5</definedName>
    <definedName name="Z_1442BE0F_BB58_11D2_8C28_0008C7C204E6_.wvu.PrintArea" localSheetId="11" hidden="1">BRENT!$A$120:$M$238</definedName>
    <definedName name="Z_1442BE0F_BB58_11D2_8C28_0008C7C204E6_.wvu.PrintTitles" localSheetId="11" hidden="1">BRENT!$1:$5</definedName>
    <definedName name="Z_1442BE10_BB58_11D2_8C28_0008C7C204E6_.wvu.PrintArea" localSheetId="12" hidden="1">CRUDE!$A$120:$M$238</definedName>
    <definedName name="Z_1442BE10_BB58_11D2_8C28_0008C7C204E6_.wvu.PrintTitles" localSheetId="12" hidden="1">CRUDE!$1:$5</definedName>
    <definedName name="Z_1442BE11_BB58_11D2_8C28_0008C7C204E6_.wvu.PrintArea" localSheetId="16" hidden="1">Dubai!$A$120:$M$238</definedName>
    <definedName name="Z_1442BE11_BB58_11D2_8C28_0008C7C204E6_.wvu.PrintArea" localSheetId="17" hidden="1">Freight!$A$120:$M$238</definedName>
    <definedName name="Z_1442BE11_BB58_11D2_8C28_0008C7C204E6_.wvu.PrintArea" localSheetId="18" hidden="1">Freight_SM!$A$120:$M$238</definedName>
    <definedName name="Z_1442BE11_BB58_11D2_8C28_0008C7C204E6_.wvu.PrintTitles" localSheetId="16" hidden="1">Dubai!$1:$5</definedName>
    <definedName name="Z_1442BE11_BB58_11D2_8C28_0008C7C204E6_.wvu.PrintTitles" localSheetId="17" hidden="1">Freight!$1:$5</definedName>
    <definedName name="Z_1442BE11_BB58_11D2_8C28_0008C7C204E6_.wvu.PrintTitles" localSheetId="18" hidden="1">Freight_SM!$1:$5</definedName>
    <definedName name="Z_1442BE12_BB58_11D2_8C28_0008C7C204E6_.wvu.PrintArea" localSheetId="8" hidden="1">'EN590'!$A$120:$M$238</definedName>
    <definedName name="Z_1442BE12_BB58_11D2_8C28_0008C7C204E6_.wvu.PrintTitles" localSheetId="8" hidden="1">'EN590'!$1:$5</definedName>
    <definedName name="Z_1442BE13_BB58_11D2_8C28_0008C7C204E6_.wvu.PrintArea" localSheetId="13" hidden="1">HO!$A$120:$M$238</definedName>
    <definedName name="Z_1442BE13_BB58_11D2_8C28_0008C7C204E6_.wvu.PrintTitles" localSheetId="13" hidden="1">HO!$1:$5</definedName>
    <definedName name="Z_1442BE14_BB58_11D2_8C28_0008C7C204E6_.wvu.PrintArea" localSheetId="5" hidden="1">'IPE GASOIL'!$A$120:$M$238</definedName>
    <definedName name="Z_1442BE14_BB58_11D2_8C28_0008C7C204E6_.wvu.PrintTitles" localSheetId="5" hidden="1">'IPE GASOIL'!$1:$5</definedName>
    <definedName name="Z_1442BE15_BB58_11D2_8C28_0008C7C204E6_.wvu.PrintArea" localSheetId="15" hidden="1">'Jet , Kero'!$A$120:$M$238</definedName>
    <definedName name="Z_1442BE15_BB58_11D2_8C28_0008C7C204E6_.wvu.PrintTitles" localSheetId="15" hidden="1">'Jet , Kero'!$1:$5</definedName>
    <definedName name="Z_1442BE16_BB58_11D2_8C28_0008C7C204E6_.wvu.PrintArea" localSheetId="10" hidden="1">NAPTHA!$A$120:$M$238</definedName>
    <definedName name="Z_1442BE16_BB58_11D2_8C28_0008C7C204E6_.wvu.PrintTitles" localSheetId="10" hidden="1">NAPTHA!$1:$5</definedName>
    <definedName name="Z_1442BE17_BB58_11D2_8C28_0008C7C204E6_.wvu.PrintArea" localSheetId="9" hidden="1">UNL!$A$120:$M$238</definedName>
    <definedName name="Z_1442BE17_BB58_11D2_8C28_0008C7C204E6_.wvu.PrintTitles" localSheetId="9" hidden="1">UNL!$1:$5</definedName>
    <definedName name="Z_15B239B3_E350_11D2_8C3F_0008C7C204E6_.wvu.PrintArea" localSheetId="6" hidden="1">'2%GASOIL CIF'!$A$6:$R$39</definedName>
    <definedName name="Z_15B239B3_E350_11D2_8C3F_0008C7C204E6_.wvu.PrintTitles" localSheetId="6" hidden="1">'2%GASOIL CIF'!$1:$5</definedName>
    <definedName name="Z_15B239B4_E350_11D2_8C3F_0008C7C204E6_.wvu.PrintArea" localSheetId="7" hidden="1">'2%GASOIL FOB'!$A$6:$R$39</definedName>
    <definedName name="Z_15B239B4_E350_11D2_8C3F_0008C7C204E6_.wvu.PrintTitles" localSheetId="7" hidden="1">'2%GASOIL FOB'!$1:$5</definedName>
    <definedName name="Z_15B239B5_E350_11D2_8C3F_0008C7C204E6_.wvu.PrintArea" localSheetId="11" hidden="1">BRENT!$A$6:$R$39</definedName>
    <definedName name="Z_15B239B5_E350_11D2_8C3F_0008C7C204E6_.wvu.PrintTitles" localSheetId="11" hidden="1">BRENT!$1:$5</definedName>
    <definedName name="Z_15B239B6_E350_11D2_8C3F_0008C7C204E6_.wvu.PrintArea" localSheetId="12" hidden="1">CRUDE!$A$6:$R$39</definedName>
    <definedName name="Z_15B239B6_E350_11D2_8C3F_0008C7C204E6_.wvu.PrintTitles" localSheetId="12" hidden="1">CRUDE!$1:$5</definedName>
    <definedName name="Z_15B239B7_E350_11D2_8C3F_0008C7C204E6_.wvu.PrintArea" localSheetId="16" hidden="1">Dubai!$A$6:$R$39</definedName>
    <definedName name="Z_15B239B7_E350_11D2_8C3F_0008C7C204E6_.wvu.PrintTitles" localSheetId="16" hidden="1">Dubai!$1:$5</definedName>
    <definedName name="Z_15B239B8_E350_11D2_8C3F_0008C7C204E6_.wvu.PrintArea" localSheetId="8" hidden="1">'EN590'!$A$6:$R$39</definedName>
    <definedName name="Z_15B239B8_E350_11D2_8C3F_0008C7C204E6_.wvu.PrintTitles" localSheetId="8" hidden="1">'EN590'!$1:$5</definedName>
    <definedName name="Z_15B239B9_E350_11D2_8C3F_0008C7C204E6_.wvu.PrintArea" localSheetId="17" hidden="1">Freight!$A$6:$R$39</definedName>
    <definedName name="Z_15B239B9_E350_11D2_8C3F_0008C7C204E6_.wvu.PrintArea" localSheetId="18" hidden="1">Freight_SM!$A$6:$R$39</definedName>
    <definedName name="Z_15B239B9_E350_11D2_8C3F_0008C7C204E6_.wvu.PrintTitles" localSheetId="17" hidden="1">Freight!$1:$5</definedName>
    <definedName name="Z_15B239B9_E350_11D2_8C3F_0008C7C204E6_.wvu.PrintTitles" localSheetId="18" hidden="1">Freight_SM!$1:$5</definedName>
    <definedName name="Z_15B239BA_E350_11D2_8C3F_0008C7C204E6_.wvu.PrintArea" localSheetId="13" hidden="1">HO!$A$6:$R$39</definedName>
    <definedName name="Z_15B239BA_E350_11D2_8C3F_0008C7C204E6_.wvu.PrintTitles" localSheetId="13" hidden="1">HO!$1:$5</definedName>
    <definedName name="Z_15B239BB_E350_11D2_8C3F_0008C7C204E6_.wvu.PrintArea" localSheetId="5" hidden="1">'IPE GASOIL'!$A$6:$R$39</definedName>
    <definedName name="Z_15B239BB_E350_11D2_8C3F_0008C7C204E6_.wvu.PrintTitles" localSheetId="5" hidden="1">'IPE GASOIL'!$1:$5</definedName>
    <definedName name="Z_15B239BC_E350_11D2_8C3F_0008C7C204E6_.wvu.PrintArea" localSheetId="15" hidden="1">'Jet , Kero'!$A$6:$R$39</definedName>
    <definedName name="Z_15B239BC_E350_11D2_8C3F_0008C7C204E6_.wvu.PrintTitles" localSheetId="15" hidden="1">'Jet , Kero'!$1:$5</definedName>
    <definedName name="Z_15B239BD_E350_11D2_8C3F_0008C7C204E6_.wvu.PrintArea" localSheetId="10" hidden="1">NAPTHA!$A$6:$R$39</definedName>
    <definedName name="Z_15B239BD_E350_11D2_8C3F_0008C7C204E6_.wvu.PrintTitles" localSheetId="10" hidden="1">NAPTHA!$1:$5</definedName>
    <definedName name="Z_15B239BE_E350_11D2_8C3F_0008C7C204E6_.wvu.PrintArea" localSheetId="9" hidden="1">UNL!$A$6:$R$39</definedName>
    <definedName name="Z_15B239BE_E350_11D2_8C3F_0008C7C204E6_.wvu.PrintTitles" localSheetId="9" hidden="1">UNL!$1:$5</definedName>
    <definedName name="Z_15B239BF_E350_11D2_8C3F_0008C7C204E6_.wvu.PrintArea" localSheetId="6" hidden="1">'2%GASOIL CIF'!$A$40:$AG$118</definedName>
    <definedName name="Z_15B239BF_E350_11D2_8C3F_0008C7C204E6_.wvu.PrintTitles" localSheetId="6" hidden="1">'2%GASOIL CIF'!$1:$5</definedName>
    <definedName name="Z_15B239C0_E350_11D2_8C3F_0008C7C204E6_.wvu.PrintArea" localSheetId="7" hidden="1">'2%GASOIL FOB'!$A$40:$AG$118</definedName>
    <definedName name="Z_15B239C0_E350_11D2_8C3F_0008C7C204E6_.wvu.PrintTitles" localSheetId="7" hidden="1">'2%GASOIL FOB'!$1:$5</definedName>
    <definedName name="Z_15B239C1_E350_11D2_8C3F_0008C7C204E6_.wvu.PrintArea" localSheetId="11" hidden="1">BRENT!$A$40:$AG$118</definedName>
    <definedName name="Z_15B239C1_E350_11D2_8C3F_0008C7C204E6_.wvu.PrintTitles" localSheetId="11" hidden="1">BRENT!$1:$5</definedName>
    <definedName name="Z_15B239C2_E350_11D2_8C3F_0008C7C204E6_.wvu.PrintArea" localSheetId="12" hidden="1">CRUDE!$A$40:$AG$118</definedName>
    <definedName name="Z_15B239C2_E350_11D2_8C3F_0008C7C204E6_.wvu.PrintTitles" localSheetId="12" hidden="1">CRUDE!$1:$5</definedName>
    <definedName name="Z_15B239C3_E350_11D2_8C3F_0008C7C204E6_.wvu.PrintArea" localSheetId="16" hidden="1">Dubai!$A$40:$AG$118</definedName>
    <definedName name="Z_15B239C3_E350_11D2_8C3F_0008C7C204E6_.wvu.PrintTitles" localSheetId="16" hidden="1">Dubai!$1:$5</definedName>
    <definedName name="Z_15B239C4_E350_11D2_8C3F_0008C7C204E6_.wvu.PrintArea" localSheetId="8" hidden="1">'EN590'!$A$40:$AG$118</definedName>
    <definedName name="Z_15B239C4_E350_11D2_8C3F_0008C7C204E6_.wvu.PrintTitles" localSheetId="8" hidden="1">'EN590'!$1:$5</definedName>
    <definedName name="Z_15B239C5_E350_11D2_8C3F_0008C7C204E6_.wvu.PrintArea" localSheetId="17" hidden="1">Freight!$A$40:$AG$118</definedName>
    <definedName name="Z_15B239C5_E350_11D2_8C3F_0008C7C204E6_.wvu.PrintArea" localSheetId="18" hidden="1">Freight_SM!$A$40:$AG$118</definedName>
    <definedName name="Z_15B239C5_E350_11D2_8C3F_0008C7C204E6_.wvu.PrintTitles" localSheetId="17" hidden="1">Freight!$1:$5</definedName>
    <definedName name="Z_15B239C5_E350_11D2_8C3F_0008C7C204E6_.wvu.PrintTitles" localSheetId="18" hidden="1">Freight_SM!$1:$5</definedName>
    <definedName name="Z_15B239C6_E350_11D2_8C3F_0008C7C204E6_.wvu.PrintArea" localSheetId="13" hidden="1">HO!$A$40:$AG$118</definedName>
    <definedName name="Z_15B239C6_E350_11D2_8C3F_0008C7C204E6_.wvu.PrintTitles" localSheetId="13" hidden="1">HO!$1:$5</definedName>
    <definedName name="Z_15B239C7_E350_11D2_8C3F_0008C7C204E6_.wvu.PrintArea" localSheetId="5" hidden="1">'IPE GASOIL'!$A$40:$AG$118</definedName>
    <definedName name="Z_15B239C7_E350_11D2_8C3F_0008C7C204E6_.wvu.PrintTitles" localSheetId="5" hidden="1">'IPE GASOIL'!$1:$5</definedName>
    <definedName name="Z_15B239C8_E350_11D2_8C3F_0008C7C204E6_.wvu.PrintArea" localSheetId="15" hidden="1">'Jet , Kero'!$A$40:$AG$118</definedName>
    <definedName name="Z_15B239C8_E350_11D2_8C3F_0008C7C204E6_.wvu.PrintTitles" localSheetId="15" hidden="1">'Jet , Kero'!$1:$5</definedName>
    <definedName name="Z_15B239C9_E350_11D2_8C3F_0008C7C204E6_.wvu.PrintArea" localSheetId="10" hidden="1">NAPTHA!$A$40:$AG$118</definedName>
    <definedName name="Z_15B239C9_E350_11D2_8C3F_0008C7C204E6_.wvu.PrintTitles" localSheetId="10" hidden="1">NAPTHA!$1:$5</definedName>
    <definedName name="Z_15B239CA_E350_11D2_8C3F_0008C7C204E6_.wvu.PrintArea" localSheetId="9" hidden="1">UNL!$A$40:$AG$118</definedName>
    <definedName name="Z_15B239CA_E350_11D2_8C3F_0008C7C204E6_.wvu.PrintTitles" localSheetId="9" hidden="1">UNL!$1:$5</definedName>
    <definedName name="Z_15B239CB_E350_11D2_8C3F_0008C7C204E6_.wvu.PrintArea" localSheetId="6" hidden="1">'2%GASOIL CIF'!$A$120:$M$238</definedName>
    <definedName name="Z_15B239CB_E350_11D2_8C3F_0008C7C204E6_.wvu.PrintTitles" localSheetId="6" hidden="1">'2%GASOIL CIF'!$1:$5</definedName>
    <definedName name="Z_15B239CC_E350_11D2_8C3F_0008C7C204E6_.wvu.PrintArea" localSheetId="7" hidden="1">'2%GASOIL FOB'!$A$120:$M$238</definedName>
    <definedName name="Z_15B239CC_E350_11D2_8C3F_0008C7C204E6_.wvu.PrintTitles" localSheetId="7" hidden="1">'2%GASOIL FOB'!$1:$5</definedName>
    <definedName name="Z_15B239CD_E350_11D2_8C3F_0008C7C204E6_.wvu.PrintArea" localSheetId="11" hidden="1">BRENT!$A$120:$M$238</definedName>
    <definedName name="Z_15B239CD_E350_11D2_8C3F_0008C7C204E6_.wvu.PrintTitles" localSheetId="11" hidden="1">BRENT!$1:$5</definedName>
    <definedName name="Z_15B239CE_E350_11D2_8C3F_0008C7C204E6_.wvu.PrintArea" localSheetId="12" hidden="1">CRUDE!$A$120:$M$238</definedName>
    <definedName name="Z_15B239CE_E350_11D2_8C3F_0008C7C204E6_.wvu.PrintTitles" localSheetId="12" hidden="1">CRUDE!$1:$5</definedName>
    <definedName name="Z_15B239CF_E350_11D2_8C3F_0008C7C204E6_.wvu.PrintArea" localSheetId="16" hidden="1">Dubai!$A$120:$M$238</definedName>
    <definedName name="Z_15B239CF_E350_11D2_8C3F_0008C7C204E6_.wvu.PrintTitles" localSheetId="16" hidden="1">Dubai!$1:$5</definedName>
    <definedName name="Z_15B239D0_E350_11D2_8C3F_0008C7C204E6_.wvu.PrintArea" localSheetId="8" hidden="1">'EN590'!$A$120:$M$238</definedName>
    <definedName name="Z_15B239D0_E350_11D2_8C3F_0008C7C204E6_.wvu.PrintTitles" localSheetId="8" hidden="1">'EN590'!$1:$5</definedName>
    <definedName name="Z_15B239D1_E350_11D2_8C3F_0008C7C204E6_.wvu.PrintArea" localSheetId="17" hidden="1">Freight!$A$120:$M$238</definedName>
    <definedName name="Z_15B239D1_E350_11D2_8C3F_0008C7C204E6_.wvu.PrintArea" localSheetId="18" hidden="1">Freight_SM!$A$120:$M$238</definedName>
    <definedName name="Z_15B239D1_E350_11D2_8C3F_0008C7C204E6_.wvu.PrintTitles" localSheetId="17" hidden="1">Freight!$1:$5</definedName>
    <definedName name="Z_15B239D1_E350_11D2_8C3F_0008C7C204E6_.wvu.PrintTitles" localSheetId="18" hidden="1">Freight_SM!$1:$5</definedName>
    <definedName name="Z_15B239D2_E350_11D2_8C3F_0008C7C204E6_.wvu.PrintArea" localSheetId="13" hidden="1">HO!$A$120:$M$238</definedName>
    <definedName name="Z_15B239D2_E350_11D2_8C3F_0008C7C204E6_.wvu.PrintTitles" localSheetId="13" hidden="1">HO!$1:$5</definedName>
    <definedName name="Z_15B239D3_E350_11D2_8C3F_0008C7C204E6_.wvu.PrintArea" localSheetId="5" hidden="1">'IPE GASOIL'!$A$120:$M$238</definedName>
    <definedName name="Z_15B239D3_E350_11D2_8C3F_0008C7C204E6_.wvu.PrintTitles" localSheetId="5" hidden="1">'IPE GASOIL'!$1:$5</definedName>
    <definedName name="Z_15B239D4_E350_11D2_8C3F_0008C7C204E6_.wvu.PrintArea" localSheetId="15" hidden="1">'Jet , Kero'!$A$120:$M$238</definedName>
    <definedName name="Z_15B239D4_E350_11D2_8C3F_0008C7C204E6_.wvu.PrintTitles" localSheetId="15" hidden="1">'Jet , Kero'!$1:$5</definedName>
    <definedName name="Z_15B239D5_E350_11D2_8C3F_0008C7C204E6_.wvu.PrintArea" localSheetId="10" hidden="1">NAPTHA!$A$120:$M$238</definedName>
    <definedName name="Z_15B239D5_E350_11D2_8C3F_0008C7C204E6_.wvu.PrintTitles" localSheetId="10" hidden="1">NAPTHA!$1:$5</definedName>
    <definedName name="Z_15B239D6_E350_11D2_8C3F_0008C7C204E6_.wvu.PrintArea" localSheetId="9" hidden="1">UNL!$A$120:$M$238</definedName>
    <definedName name="Z_15B239D6_E350_11D2_8C3F_0008C7C204E6_.wvu.PrintTitles" localSheetId="9" hidden="1">UNL!$1:$5</definedName>
    <definedName name="Z_174D0F52_9644_11D2_8C1E_0008C7C204E6_.wvu.PrintArea" localSheetId="6" hidden="1">'2%GASOIL CIF'!$A$6:$R$39</definedName>
    <definedName name="Z_174D0F52_9644_11D2_8C1E_0008C7C204E6_.wvu.PrintTitles" localSheetId="6" hidden="1">'2%GASOIL CIF'!$1:$5</definedName>
    <definedName name="Z_174D0F53_9644_11D2_8C1E_0008C7C204E6_.wvu.PrintArea" localSheetId="7" hidden="1">'2%GASOIL FOB'!$A$6:$R$39</definedName>
    <definedName name="Z_174D0F53_9644_11D2_8C1E_0008C7C204E6_.wvu.PrintTitles" localSheetId="7" hidden="1">'2%GASOIL FOB'!$1:$5</definedName>
    <definedName name="Z_174D0F54_9644_11D2_8C1E_0008C7C204E6_.wvu.PrintArea" localSheetId="11" hidden="1">BRENT!$A$6:$R$39</definedName>
    <definedName name="Z_174D0F54_9644_11D2_8C1E_0008C7C204E6_.wvu.PrintTitles" localSheetId="11" hidden="1">BRENT!$1:$5</definedName>
    <definedName name="Z_174D0F55_9644_11D2_8C1E_0008C7C204E6_.wvu.PrintArea" localSheetId="12" hidden="1">CRUDE!$A$6:$R$39</definedName>
    <definedName name="Z_174D0F55_9644_11D2_8C1E_0008C7C204E6_.wvu.PrintTitles" localSheetId="12" hidden="1">CRUDE!$1:$5</definedName>
    <definedName name="Z_174D0F56_9644_11D2_8C1E_0008C7C204E6_.wvu.PrintArea" localSheetId="8" hidden="1">'EN590'!$A$6:$R$39</definedName>
    <definedName name="Z_174D0F56_9644_11D2_8C1E_0008C7C204E6_.wvu.PrintTitles" localSheetId="8" hidden="1">'EN590'!$1:$5</definedName>
    <definedName name="Z_174D0F57_9644_11D2_8C1E_0008C7C204E6_.wvu.PrintArea" localSheetId="13" hidden="1">HO!$A$6:$R$39</definedName>
    <definedName name="Z_174D0F57_9644_11D2_8C1E_0008C7C204E6_.wvu.PrintTitles" localSheetId="13" hidden="1">HO!$1:$5</definedName>
    <definedName name="Z_174D0F58_9644_11D2_8C1E_0008C7C204E6_.wvu.PrintArea" localSheetId="5" hidden="1">'IPE GASOIL'!$A$6:$R$39</definedName>
    <definedName name="Z_174D0F58_9644_11D2_8C1E_0008C7C204E6_.wvu.PrintTitles" localSheetId="5" hidden="1">'IPE GASOIL'!$1:$5</definedName>
    <definedName name="Z_174D0F59_9644_11D2_8C1E_0008C7C204E6_.wvu.PrintArea" localSheetId="16" hidden="1">Dubai!$A$6:$R$39</definedName>
    <definedName name="Z_174D0F59_9644_11D2_8C1E_0008C7C204E6_.wvu.PrintArea" localSheetId="17" hidden="1">Freight!$A$6:$R$39</definedName>
    <definedName name="Z_174D0F59_9644_11D2_8C1E_0008C7C204E6_.wvu.PrintArea" localSheetId="18" hidden="1">Freight_SM!$A$6:$R$39</definedName>
    <definedName name="Z_174D0F59_9644_11D2_8C1E_0008C7C204E6_.wvu.PrintArea" localSheetId="15" hidden="1">'Jet , Kero'!$A$6:$R$39</definedName>
    <definedName name="Z_174D0F59_9644_11D2_8C1E_0008C7C204E6_.wvu.PrintTitles" localSheetId="16" hidden="1">Dubai!$1:$5</definedName>
    <definedName name="Z_174D0F59_9644_11D2_8C1E_0008C7C204E6_.wvu.PrintTitles" localSheetId="17" hidden="1">Freight!$1:$5</definedName>
    <definedName name="Z_174D0F59_9644_11D2_8C1E_0008C7C204E6_.wvu.PrintTitles" localSheetId="18" hidden="1">Freight_SM!$1:$5</definedName>
    <definedName name="Z_174D0F59_9644_11D2_8C1E_0008C7C204E6_.wvu.PrintTitles" localSheetId="15" hidden="1">'Jet , Kero'!$1:$5</definedName>
    <definedName name="Z_174D0F5A_9644_11D2_8C1E_0008C7C204E6_.wvu.PrintArea" localSheetId="10" hidden="1">NAPTHA!$A$6:$R$39</definedName>
    <definedName name="Z_174D0F5A_9644_11D2_8C1E_0008C7C204E6_.wvu.PrintTitles" localSheetId="10" hidden="1">NAPTHA!$1:$5</definedName>
    <definedName name="Z_174D0F5B_9644_11D2_8C1E_0008C7C204E6_.wvu.PrintArea" localSheetId="9" hidden="1">UNL!$A$6:$R$39</definedName>
    <definedName name="Z_174D0F5B_9644_11D2_8C1E_0008C7C204E6_.wvu.PrintTitles" localSheetId="9" hidden="1">UNL!$1:$5</definedName>
    <definedName name="Z_174D0F5C_9644_11D2_8C1E_0008C7C204E6_.wvu.PrintArea" localSheetId="6" hidden="1">'2%GASOIL CIF'!$A$40:$AG$118</definedName>
    <definedName name="Z_174D0F5C_9644_11D2_8C1E_0008C7C204E6_.wvu.PrintTitles" localSheetId="6" hidden="1">'2%GASOIL CIF'!$1:$5</definedName>
    <definedName name="Z_174D0F5D_9644_11D2_8C1E_0008C7C204E6_.wvu.PrintArea" localSheetId="7" hidden="1">'2%GASOIL FOB'!$A$40:$AG$118</definedName>
    <definedName name="Z_174D0F5D_9644_11D2_8C1E_0008C7C204E6_.wvu.PrintTitles" localSheetId="7" hidden="1">'2%GASOIL FOB'!$1:$5</definedName>
    <definedName name="Z_174D0F5E_9644_11D2_8C1E_0008C7C204E6_.wvu.PrintArea" localSheetId="11" hidden="1">BRENT!$A$40:$AG$118</definedName>
    <definedName name="Z_174D0F5E_9644_11D2_8C1E_0008C7C204E6_.wvu.PrintTitles" localSheetId="11" hidden="1">BRENT!$1:$5</definedName>
    <definedName name="Z_174D0F5F_9644_11D2_8C1E_0008C7C204E6_.wvu.PrintArea" localSheetId="12" hidden="1">CRUDE!$A$40:$AG$118</definedName>
    <definedName name="Z_174D0F5F_9644_11D2_8C1E_0008C7C204E6_.wvu.PrintTitles" localSheetId="12" hidden="1">CRUDE!$1:$5</definedName>
    <definedName name="Z_174D0F60_9644_11D2_8C1E_0008C7C204E6_.wvu.PrintArea" localSheetId="8" hidden="1">'EN590'!$A$40:$AG$118</definedName>
    <definedName name="Z_174D0F60_9644_11D2_8C1E_0008C7C204E6_.wvu.PrintTitles" localSheetId="8" hidden="1">'EN590'!$1:$5</definedName>
    <definedName name="Z_174D0F61_9644_11D2_8C1E_0008C7C204E6_.wvu.PrintArea" localSheetId="13" hidden="1">HO!$A$40:$AG$118</definedName>
    <definedName name="Z_174D0F61_9644_11D2_8C1E_0008C7C204E6_.wvu.PrintTitles" localSheetId="13" hidden="1">HO!$1:$5</definedName>
    <definedName name="Z_174D0F62_9644_11D2_8C1E_0008C7C204E6_.wvu.PrintArea" localSheetId="5" hidden="1">'IPE GASOIL'!$A$40:$AG$118</definedName>
    <definedName name="Z_174D0F62_9644_11D2_8C1E_0008C7C204E6_.wvu.PrintTitles" localSheetId="5" hidden="1">'IPE GASOIL'!$1:$5</definedName>
    <definedName name="Z_174D0F63_9644_11D2_8C1E_0008C7C204E6_.wvu.PrintArea" localSheetId="16" hidden="1">Dubai!$A$40:$AG$118</definedName>
    <definedName name="Z_174D0F63_9644_11D2_8C1E_0008C7C204E6_.wvu.PrintArea" localSheetId="17" hidden="1">Freight!$A$40:$AG$118</definedName>
    <definedName name="Z_174D0F63_9644_11D2_8C1E_0008C7C204E6_.wvu.PrintArea" localSheetId="18" hidden="1">Freight_SM!$A$40:$AG$118</definedName>
    <definedName name="Z_174D0F63_9644_11D2_8C1E_0008C7C204E6_.wvu.PrintArea" localSheetId="15" hidden="1">'Jet , Kero'!$A$40:$AG$118</definedName>
    <definedName name="Z_174D0F63_9644_11D2_8C1E_0008C7C204E6_.wvu.PrintTitles" localSheetId="16" hidden="1">Dubai!$1:$5</definedName>
    <definedName name="Z_174D0F63_9644_11D2_8C1E_0008C7C204E6_.wvu.PrintTitles" localSheetId="17" hidden="1">Freight!$1:$5</definedName>
    <definedName name="Z_174D0F63_9644_11D2_8C1E_0008C7C204E6_.wvu.PrintTitles" localSheetId="18" hidden="1">Freight_SM!$1:$5</definedName>
    <definedName name="Z_174D0F63_9644_11D2_8C1E_0008C7C204E6_.wvu.PrintTitles" localSheetId="15" hidden="1">'Jet , Kero'!$1:$5</definedName>
    <definedName name="Z_174D0F64_9644_11D2_8C1E_0008C7C204E6_.wvu.PrintArea" localSheetId="10" hidden="1">NAPTHA!$A$40:$AG$118</definedName>
    <definedName name="Z_174D0F64_9644_11D2_8C1E_0008C7C204E6_.wvu.PrintTitles" localSheetId="10" hidden="1">NAPTHA!$1:$5</definedName>
    <definedName name="Z_174D0F65_9644_11D2_8C1E_0008C7C204E6_.wvu.PrintArea" localSheetId="9" hidden="1">UNL!$A$40:$AG$118</definedName>
    <definedName name="Z_174D0F65_9644_11D2_8C1E_0008C7C204E6_.wvu.PrintTitles" localSheetId="9" hidden="1">UNL!$1:$5</definedName>
    <definedName name="Z_174D0F66_9644_11D2_8C1E_0008C7C204E6_.wvu.PrintArea" localSheetId="6" hidden="1">'2%GASOIL CIF'!$A$120:$M$238</definedName>
    <definedName name="Z_174D0F66_9644_11D2_8C1E_0008C7C204E6_.wvu.PrintTitles" localSheetId="6" hidden="1">'2%GASOIL CIF'!$1:$5</definedName>
    <definedName name="Z_174D0F67_9644_11D2_8C1E_0008C7C204E6_.wvu.PrintArea" localSheetId="7" hidden="1">'2%GASOIL FOB'!$A$120:$M$238</definedName>
    <definedName name="Z_174D0F67_9644_11D2_8C1E_0008C7C204E6_.wvu.PrintTitles" localSheetId="7" hidden="1">'2%GASOIL FOB'!$1:$5</definedName>
    <definedName name="Z_174D0F68_9644_11D2_8C1E_0008C7C204E6_.wvu.PrintArea" localSheetId="11" hidden="1">BRENT!$A$120:$M$238</definedName>
    <definedName name="Z_174D0F68_9644_11D2_8C1E_0008C7C204E6_.wvu.PrintTitles" localSheetId="11" hidden="1">BRENT!$1:$5</definedName>
    <definedName name="Z_174D0F69_9644_11D2_8C1E_0008C7C204E6_.wvu.PrintArea" localSheetId="12" hidden="1">CRUDE!$A$120:$M$238</definedName>
    <definedName name="Z_174D0F69_9644_11D2_8C1E_0008C7C204E6_.wvu.PrintTitles" localSheetId="12" hidden="1">CRUDE!$1:$5</definedName>
    <definedName name="Z_174D0F6A_9644_11D2_8C1E_0008C7C204E6_.wvu.PrintArea" localSheetId="8" hidden="1">'EN590'!$A$120:$M$238</definedName>
    <definedName name="Z_174D0F6A_9644_11D2_8C1E_0008C7C204E6_.wvu.PrintTitles" localSheetId="8" hidden="1">'EN590'!$1:$5</definedName>
    <definedName name="Z_174D0F6B_9644_11D2_8C1E_0008C7C204E6_.wvu.PrintArea" localSheetId="13" hidden="1">HO!$A$120:$M$238</definedName>
    <definedName name="Z_174D0F6B_9644_11D2_8C1E_0008C7C204E6_.wvu.PrintTitles" localSheetId="13" hidden="1">HO!$1:$5</definedName>
    <definedName name="Z_174D0F6C_9644_11D2_8C1E_0008C7C204E6_.wvu.PrintArea" localSheetId="5" hidden="1">'IPE GASOIL'!$A$120:$M$238</definedName>
    <definedName name="Z_174D0F6C_9644_11D2_8C1E_0008C7C204E6_.wvu.PrintTitles" localSheetId="5" hidden="1">'IPE GASOIL'!$1:$5</definedName>
    <definedName name="Z_174D0F6D_9644_11D2_8C1E_0008C7C204E6_.wvu.PrintArea" localSheetId="16" hidden="1">Dubai!$A$120:$M$238</definedName>
    <definedName name="Z_174D0F6D_9644_11D2_8C1E_0008C7C204E6_.wvu.PrintArea" localSheetId="17" hidden="1">Freight!$A$120:$M$238</definedName>
    <definedName name="Z_174D0F6D_9644_11D2_8C1E_0008C7C204E6_.wvu.PrintArea" localSheetId="18" hidden="1">Freight_SM!$A$120:$M$238</definedName>
    <definedName name="Z_174D0F6D_9644_11D2_8C1E_0008C7C204E6_.wvu.PrintArea" localSheetId="15" hidden="1">'Jet , Kero'!$A$120:$M$238</definedName>
    <definedName name="Z_174D0F6D_9644_11D2_8C1E_0008C7C204E6_.wvu.PrintTitles" localSheetId="16" hidden="1">Dubai!$1:$5</definedName>
    <definedName name="Z_174D0F6D_9644_11D2_8C1E_0008C7C204E6_.wvu.PrintTitles" localSheetId="17" hidden="1">Freight!$1:$5</definedName>
    <definedName name="Z_174D0F6D_9644_11D2_8C1E_0008C7C204E6_.wvu.PrintTitles" localSheetId="18" hidden="1">Freight_SM!$1:$5</definedName>
    <definedName name="Z_174D0F6D_9644_11D2_8C1E_0008C7C204E6_.wvu.PrintTitles" localSheetId="15" hidden="1">'Jet , Kero'!$1:$5</definedName>
    <definedName name="Z_174D0F6E_9644_11D2_8C1E_0008C7C204E6_.wvu.PrintArea" localSheetId="10" hidden="1">NAPTHA!$A$120:$M$238</definedName>
    <definedName name="Z_174D0F6E_9644_11D2_8C1E_0008C7C204E6_.wvu.PrintTitles" localSheetId="10" hidden="1">NAPTHA!$1:$5</definedName>
    <definedName name="Z_174D0F6F_9644_11D2_8C1E_0008C7C204E6_.wvu.PrintArea" localSheetId="9" hidden="1">UNL!$A$120:$M$238</definedName>
    <definedName name="Z_174D0F6F_9644_11D2_8C1E_0008C7C204E6_.wvu.PrintTitles" localSheetId="9" hidden="1">UNL!$1:$5</definedName>
    <definedName name="Z_181EEABE_CC7D_11D2_8C32_0008C7C204E6_.wvu.PrintArea" localSheetId="6" hidden="1">'2%GASOIL CIF'!$A$6:$R$39</definedName>
    <definedName name="Z_181EEABE_CC7D_11D2_8C32_0008C7C204E6_.wvu.PrintTitles" localSheetId="6" hidden="1">'2%GASOIL CIF'!$1:$5</definedName>
    <definedName name="Z_181EEABF_CC7D_11D2_8C32_0008C7C204E6_.wvu.PrintArea" localSheetId="7" hidden="1">'2%GASOIL FOB'!$A$6:$R$39</definedName>
    <definedName name="Z_181EEABF_CC7D_11D2_8C32_0008C7C204E6_.wvu.PrintTitles" localSheetId="7" hidden="1">'2%GASOIL FOB'!$1:$5</definedName>
    <definedName name="Z_181EEAC0_CC7D_11D2_8C32_0008C7C204E6_.wvu.PrintArea" localSheetId="11" hidden="1">BRENT!$A$6:$R$39</definedName>
    <definedName name="Z_181EEAC0_CC7D_11D2_8C32_0008C7C204E6_.wvu.PrintTitles" localSheetId="11" hidden="1">BRENT!$1:$5</definedName>
    <definedName name="Z_181EEAC1_CC7D_11D2_8C32_0008C7C204E6_.wvu.PrintArea" localSheetId="12" hidden="1">CRUDE!$A$6:$R$39</definedName>
    <definedName name="Z_181EEAC1_CC7D_11D2_8C32_0008C7C204E6_.wvu.PrintTitles" localSheetId="12" hidden="1">CRUDE!$1:$5</definedName>
    <definedName name="Z_181EEAC2_CC7D_11D2_8C32_0008C7C204E6_.wvu.PrintArea" localSheetId="16" hidden="1">Dubai!$A$6:$R$39</definedName>
    <definedName name="Z_181EEAC2_CC7D_11D2_8C32_0008C7C204E6_.wvu.PrintArea" localSheetId="17" hidden="1">Freight!$A$6:$R$39</definedName>
    <definedName name="Z_181EEAC2_CC7D_11D2_8C32_0008C7C204E6_.wvu.PrintArea" localSheetId="18" hidden="1">Freight_SM!$A$6:$R$39</definedName>
    <definedName name="Z_181EEAC2_CC7D_11D2_8C32_0008C7C204E6_.wvu.PrintTitles" localSheetId="16" hidden="1">Dubai!$1:$5</definedName>
    <definedName name="Z_181EEAC2_CC7D_11D2_8C32_0008C7C204E6_.wvu.PrintTitles" localSheetId="17" hidden="1">Freight!$1:$5</definedName>
    <definedName name="Z_181EEAC2_CC7D_11D2_8C32_0008C7C204E6_.wvu.PrintTitles" localSheetId="18" hidden="1">Freight_SM!$1:$5</definedName>
    <definedName name="Z_181EEAC3_CC7D_11D2_8C32_0008C7C204E6_.wvu.PrintArea" localSheetId="8" hidden="1">'EN590'!$A$6:$R$39</definedName>
    <definedName name="Z_181EEAC3_CC7D_11D2_8C32_0008C7C204E6_.wvu.PrintTitles" localSheetId="8" hidden="1">'EN590'!$1:$5</definedName>
    <definedName name="Z_181EEAC4_CC7D_11D2_8C32_0008C7C204E6_.wvu.PrintArea" localSheetId="13" hidden="1">HO!$A$6:$R$39</definedName>
    <definedName name="Z_181EEAC4_CC7D_11D2_8C32_0008C7C204E6_.wvu.PrintTitles" localSheetId="13" hidden="1">HO!$1:$5</definedName>
    <definedName name="Z_181EEAC5_CC7D_11D2_8C32_0008C7C204E6_.wvu.PrintArea" localSheetId="5" hidden="1">'IPE GASOIL'!$A$6:$R$39</definedName>
    <definedName name="Z_181EEAC5_CC7D_11D2_8C32_0008C7C204E6_.wvu.PrintTitles" localSheetId="5" hidden="1">'IPE GASOIL'!$1:$5</definedName>
    <definedName name="Z_181EEAC6_CC7D_11D2_8C32_0008C7C204E6_.wvu.PrintArea" localSheetId="15" hidden="1">'Jet , Kero'!$A$6:$R$39</definedName>
    <definedName name="Z_181EEAC6_CC7D_11D2_8C32_0008C7C204E6_.wvu.PrintTitles" localSheetId="15" hidden="1">'Jet , Kero'!$1:$5</definedName>
    <definedName name="Z_181EEAC7_CC7D_11D2_8C32_0008C7C204E6_.wvu.PrintArea" localSheetId="10" hidden="1">NAPTHA!$A$6:$R$39</definedName>
    <definedName name="Z_181EEAC7_CC7D_11D2_8C32_0008C7C204E6_.wvu.PrintTitles" localSheetId="10" hidden="1">NAPTHA!$1:$5</definedName>
    <definedName name="Z_181EEAC8_CC7D_11D2_8C32_0008C7C204E6_.wvu.PrintArea" localSheetId="9" hidden="1">UNL!$A$6:$R$39</definedName>
    <definedName name="Z_181EEAC8_CC7D_11D2_8C32_0008C7C204E6_.wvu.PrintTitles" localSheetId="9" hidden="1">UNL!$1:$5</definedName>
    <definedName name="Z_181EEAC9_CC7D_11D2_8C32_0008C7C204E6_.wvu.PrintArea" localSheetId="6" hidden="1">'2%GASOIL CIF'!$A$40:$AG$118</definedName>
    <definedName name="Z_181EEAC9_CC7D_11D2_8C32_0008C7C204E6_.wvu.PrintTitles" localSheetId="6" hidden="1">'2%GASOIL CIF'!$1:$5</definedName>
    <definedName name="Z_181EEACA_CC7D_11D2_8C32_0008C7C204E6_.wvu.PrintArea" localSheetId="7" hidden="1">'2%GASOIL FOB'!$A$40:$AG$118</definedName>
    <definedName name="Z_181EEACA_CC7D_11D2_8C32_0008C7C204E6_.wvu.PrintTitles" localSheetId="7" hidden="1">'2%GASOIL FOB'!$1:$5</definedName>
    <definedName name="Z_181EEACB_CC7D_11D2_8C32_0008C7C204E6_.wvu.PrintArea" localSheetId="11" hidden="1">BRENT!$A$40:$AG$118</definedName>
    <definedName name="Z_181EEACB_CC7D_11D2_8C32_0008C7C204E6_.wvu.PrintTitles" localSheetId="11" hidden="1">BRENT!$1:$5</definedName>
    <definedName name="Z_181EEACC_CC7D_11D2_8C32_0008C7C204E6_.wvu.PrintArea" localSheetId="12" hidden="1">CRUDE!$A$40:$AG$118</definedName>
    <definedName name="Z_181EEACC_CC7D_11D2_8C32_0008C7C204E6_.wvu.PrintTitles" localSheetId="12" hidden="1">CRUDE!$1:$5</definedName>
    <definedName name="Z_181EEACD_CC7D_11D2_8C32_0008C7C204E6_.wvu.PrintArea" localSheetId="16" hidden="1">Dubai!$A$40:$AG$118</definedName>
    <definedName name="Z_181EEACD_CC7D_11D2_8C32_0008C7C204E6_.wvu.PrintArea" localSheetId="17" hidden="1">Freight!$A$40:$AG$118</definedName>
    <definedName name="Z_181EEACD_CC7D_11D2_8C32_0008C7C204E6_.wvu.PrintArea" localSheetId="18" hidden="1">Freight_SM!$A$40:$AG$118</definedName>
    <definedName name="Z_181EEACD_CC7D_11D2_8C32_0008C7C204E6_.wvu.PrintTitles" localSheetId="16" hidden="1">Dubai!$1:$5</definedName>
    <definedName name="Z_181EEACD_CC7D_11D2_8C32_0008C7C204E6_.wvu.PrintTitles" localSheetId="17" hidden="1">Freight!$1:$5</definedName>
    <definedName name="Z_181EEACD_CC7D_11D2_8C32_0008C7C204E6_.wvu.PrintTitles" localSheetId="18" hidden="1">Freight_SM!$1:$5</definedName>
    <definedName name="Z_181EEACE_CC7D_11D2_8C32_0008C7C204E6_.wvu.PrintArea" localSheetId="8" hidden="1">'EN590'!$A$40:$AG$118</definedName>
    <definedName name="Z_181EEACE_CC7D_11D2_8C32_0008C7C204E6_.wvu.PrintTitles" localSheetId="8" hidden="1">'EN590'!$1:$5</definedName>
    <definedName name="Z_181EEACF_CC7D_11D2_8C32_0008C7C204E6_.wvu.PrintArea" localSheetId="13" hidden="1">HO!$A$40:$AG$118</definedName>
    <definedName name="Z_181EEACF_CC7D_11D2_8C32_0008C7C204E6_.wvu.PrintTitles" localSheetId="13" hidden="1">HO!$1:$5</definedName>
    <definedName name="Z_181EEAD0_CC7D_11D2_8C32_0008C7C204E6_.wvu.PrintArea" localSheetId="5" hidden="1">'IPE GASOIL'!$A$40:$AG$118</definedName>
    <definedName name="Z_181EEAD0_CC7D_11D2_8C32_0008C7C204E6_.wvu.PrintTitles" localSheetId="5" hidden="1">'IPE GASOIL'!$1:$5</definedName>
    <definedName name="Z_181EEAD1_CC7D_11D2_8C32_0008C7C204E6_.wvu.PrintArea" localSheetId="15" hidden="1">'Jet , Kero'!$A$40:$AG$118</definedName>
    <definedName name="Z_181EEAD1_CC7D_11D2_8C32_0008C7C204E6_.wvu.PrintTitles" localSheetId="15" hidden="1">'Jet , Kero'!$1:$5</definedName>
    <definedName name="Z_181EEAD2_CC7D_11D2_8C32_0008C7C204E6_.wvu.PrintArea" localSheetId="10" hidden="1">NAPTHA!$A$40:$AG$118</definedName>
    <definedName name="Z_181EEAD2_CC7D_11D2_8C32_0008C7C204E6_.wvu.PrintTitles" localSheetId="10" hidden="1">NAPTHA!$1:$5</definedName>
    <definedName name="Z_181EEAD3_CC7D_11D2_8C32_0008C7C204E6_.wvu.PrintArea" localSheetId="9" hidden="1">UNL!$A$40:$AG$118</definedName>
    <definedName name="Z_181EEAD3_CC7D_11D2_8C32_0008C7C204E6_.wvu.PrintTitles" localSheetId="9" hidden="1">UNL!$1:$5</definedName>
    <definedName name="Z_181EEAD4_CC7D_11D2_8C32_0008C7C204E6_.wvu.PrintArea" localSheetId="6" hidden="1">'2%GASOIL CIF'!$A$120:$M$238</definedName>
    <definedName name="Z_181EEAD4_CC7D_11D2_8C32_0008C7C204E6_.wvu.PrintTitles" localSheetId="6" hidden="1">'2%GASOIL CIF'!$1:$5</definedName>
    <definedName name="Z_181EEAD5_CC7D_11D2_8C32_0008C7C204E6_.wvu.PrintArea" localSheetId="7" hidden="1">'2%GASOIL FOB'!$A$120:$M$238</definedName>
    <definedName name="Z_181EEAD5_CC7D_11D2_8C32_0008C7C204E6_.wvu.PrintTitles" localSheetId="7" hidden="1">'2%GASOIL FOB'!$1:$5</definedName>
    <definedName name="Z_181EEAD6_CC7D_11D2_8C32_0008C7C204E6_.wvu.PrintArea" localSheetId="11" hidden="1">BRENT!$A$120:$M$238</definedName>
    <definedName name="Z_181EEAD6_CC7D_11D2_8C32_0008C7C204E6_.wvu.PrintTitles" localSheetId="11" hidden="1">BRENT!$1:$5</definedName>
    <definedName name="Z_181EEAD7_CC7D_11D2_8C32_0008C7C204E6_.wvu.PrintArea" localSheetId="12" hidden="1">CRUDE!$A$120:$M$238</definedName>
    <definedName name="Z_181EEAD7_CC7D_11D2_8C32_0008C7C204E6_.wvu.PrintTitles" localSheetId="12" hidden="1">CRUDE!$1:$5</definedName>
    <definedName name="Z_181EEAD8_CC7D_11D2_8C32_0008C7C204E6_.wvu.PrintArea" localSheetId="16" hidden="1">Dubai!$A$120:$M$238</definedName>
    <definedName name="Z_181EEAD8_CC7D_11D2_8C32_0008C7C204E6_.wvu.PrintArea" localSheetId="17" hidden="1">Freight!$A$120:$M$238</definedName>
    <definedName name="Z_181EEAD8_CC7D_11D2_8C32_0008C7C204E6_.wvu.PrintArea" localSheetId="18" hidden="1">Freight_SM!$A$120:$M$238</definedName>
    <definedName name="Z_181EEAD8_CC7D_11D2_8C32_0008C7C204E6_.wvu.PrintTitles" localSheetId="16" hidden="1">Dubai!$1:$5</definedName>
    <definedName name="Z_181EEAD8_CC7D_11D2_8C32_0008C7C204E6_.wvu.PrintTitles" localSheetId="17" hidden="1">Freight!$1:$5</definedName>
    <definedName name="Z_181EEAD8_CC7D_11D2_8C32_0008C7C204E6_.wvu.PrintTitles" localSheetId="18" hidden="1">Freight_SM!$1:$5</definedName>
    <definedName name="Z_181EEAD9_CC7D_11D2_8C32_0008C7C204E6_.wvu.PrintArea" localSheetId="8" hidden="1">'EN590'!$A$120:$M$238</definedName>
    <definedName name="Z_181EEAD9_CC7D_11D2_8C32_0008C7C204E6_.wvu.PrintTitles" localSheetId="8" hidden="1">'EN590'!$1:$5</definedName>
    <definedName name="Z_181EEADA_CC7D_11D2_8C32_0008C7C204E6_.wvu.PrintArea" localSheetId="13" hidden="1">HO!$A$120:$M$238</definedName>
    <definedName name="Z_181EEADA_CC7D_11D2_8C32_0008C7C204E6_.wvu.PrintTitles" localSheetId="13" hidden="1">HO!$1:$5</definedName>
    <definedName name="Z_181EEADB_CC7D_11D2_8C32_0008C7C204E6_.wvu.PrintArea" localSheetId="5" hidden="1">'IPE GASOIL'!$A$120:$M$238</definedName>
    <definedName name="Z_181EEADB_CC7D_11D2_8C32_0008C7C204E6_.wvu.PrintTitles" localSheetId="5" hidden="1">'IPE GASOIL'!$1:$5</definedName>
    <definedName name="Z_181EEADC_CC7D_11D2_8C32_0008C7C204E6_.wvu.PrintArea" localSheetId="15" hidden="1">'Jet , Kero'!$A$120:$M$238</definedName>
    <definedName name="Z_181EEADC_CC7D_11D2_8C32_0008C7C204E6_.wvu.PrintTitles" localSheetId="15" hidden="1">'Jet , Kero'!$1:$5</definedName>
    <definedName name="Z_181EEADD_CC7D_11D2_8C32_0008C7C204E6_.wvu.PrintArea" localSheetId="10" hidden="1">NAPTHA!$A$120:$M$238</definedName>
    <definedName name="Z_181EEADD_CC7D_11D2_8C32_0008C7C204E6_.wvu.PrintTitles" localSheetId="10" hidden="1">NAPTHA!$1:$5</definedName>
    <definedName name="Z_181EEADE_CC7D_11D2_8C32_0008C7C204E6_.wvu.PrintArea" localSheetId="9" hidden="1">UNL!$A$120:$M$238</definedName>
    <definedName name="Z_181EEADE_CC7D_11D2_8C32_0008C7C204E6_.wvu.PrintTitles" localSheetId="9" hidden="1">UNL!$1:$5</definedName>
    <definedName name="Z_1837EDDA_7DE7_11D2_8C06_0008C7C204E6_.wvu.PrintArea" localSheetId="6" hidden="1">'2%GASOIL CIF'!$A$6:$R$39</definedName>
    <definedName name="Z_1837EDDA_7DE7_11D2_8C06_0008C7C204E6_.wvu.PrintTitles" localSheetId="6" hidden="1">'2%GASOIL CIF'!$1:$5</definedName>
    <definedName name="Z_1837EDDB_7DE7_11D2_8C06_0008C7C204E6_.wvu.PrintArea" localSheetId="7" hidden="1">'2%GASOIL FOB'!$A$6:$R$39</definedName>
    <definedName name="Z_1837EDDB_7DE7_11D2_8C06_0008C7C204E6_.wvu.PrintTitles" localSheetId="7" hidden="1">'2%GASOIL FOB'!$1:$5</definedName>
    <definedName name="Z_1837EDDC_7DE7_11D2_8C06_0008C7C204E6_.wvu.PrintArea" localSheetId="11" hidden="1">BRENT!$A$6:$R$39</definedName>
    <definedName name="Z_1837EDDC_7DE7_11D2_8C06_0008C7C204E6_.wvu.PrintTitles" localSheetId="11" hidden="1">BRENT!$1:$5</definedName>
    <definedName name="Z_1837EDDD_7DE7_11D2_8C06_0008C7C204E6_.wvu.PrintArea" localSheetId="12" hidden="1">CRUDE!$A$6:$R$39</definedName>
    <definedName name="Z_1837EDDD_7DE7_11D2_8C06_0008C7C204E6_.wvu.PrintTitles" localSheetId="12" hidden="1">CRUDE!$1:$5</definedName>
    <definedName name="Z_1837EDDE_7DE7_11D2_8C06_0008C7C204E6_.wvu.PrintArea" localSheetId="8" hidden="1">'EN590'!$A$6:$R$39</definedName>
    <definedName name="Z_1837EDDE_7DE7_11D2_8C06_0008C7C204E6_.wvu.PrintTitles" localSheetId="8" hidden="1">'EN590'!$1:$5</definedName>
    <definedName name="Z_1837EDDF_7DE7_11D2_8C06_0008C7C204E6_.wvu.PrintArea" localSheetId="13" hidden="1">HO!$A$6:$R$39</definedName>
    <definedName name="Z_1837EDDF_7DE7_11D2_8C06_0008C7C204E6_.wvu.PrintTitles" localSheetId="13" hidden="1">HO!$1:$5</definedName>
    <definedName name="Z_1837EDE0_7DE7_11D2_8C06_0008C7C204E6_.wvu.PrintArea" localSheetId="5" hidden="1">'IPE GASOIL'!$A$6:$R$39</definedName>
    <definedName name="Z_1837EDE0_7DE7_11D2_8C06_0008C7C204E6_.wvu.PrintTitles" localSheetId="5" hidden="1">'IPE GASOIL'!$1:$5</definedName>
    <definedName name="Z_1837EDE1_7DE7_11D2_8C06_0008C7C204E6_.wvu.PrintArea" localSheetId="16" hidden="1">Dubai!$A$6:$R$39</definedName>
    <definedName name="Z_1837EDE1_7DE7_11D2_8C06_0008C7C204E6_.wvu.PrintArea" localSheetId="17" hidden="1">Freight!$A$6:$R$39</definedName>
    <definedName name="Z_1837EDE1_7DE7_11D2_8C06_0008C7C204E6_.wvu.PrintArea" localSheetId="18" hidden="1">Freight_SM!$A$6:$R$39</definedName>
    <definedName name="Z_1837EDE1_7DE7_11D2_8C06_0008C7C204E6_.wvu.PrintArea" localSheetId="15" hidden="1">'Jet , Kero'!$A$6:$R$39</definedName>
    <definedName name="Z_1837EDE1_7DE7_11D2_8C06_0008C7C204E6_.wvu.PrintTitles" localSheetId="16" hidden="1">Dubai!$1:$5</definedName>
    <definedName name="Z_1837EDE1_7DE7_11D2_8C06_0008C7C204E6_.wvu.PrintTitles" localSheetId="17" hidden="1">Freight!$1:$5</definedName>
    <definedName name="Z_1837EDE1_7DE7_11D2_8C06_0008C7C204E6_.wvu.PrintTitles" localSheetId="18" hidden="1">Freight_SM!$1:$5</definedName>
    <definedName name="Z_1837EDE1_7DE7_11D2_8C06_0008C7C204E6_.wvu.PrintTitles" localSheetId="15" hidden="1">'Jet , Kero'!$1:$5</definedName>
    <definedName name="Z_1837EDE2_7DE7_11D2_8C06_0008C7C204E6_.wvu.PrintArea" localSheetId="10" hidden="1">NAPTHA!$A$6:$R$39</definedName>
    <definedName name="Z_1837EDE2_7DE7_11D2_8C06_0008C7C204E6_.wvu.PrintTitles" localSheetId="10" hidden="1">NAPTHA!$1:$5</definedName>
    <definedName name="Z_1837EDE3_7DE7_11D2_8C06_0008C7C204E6_.wvu.PrintArea" localSheetId="9" hidden="1">UNL!$A$6:$R$39</definedName>
    <definedName name="Z_1837EDE3_7DE7_11D2_8C06_0008C7C204E6_.wvu.PrintTitles" localSheetId="9" hidden="1">UNL!$1:$5</definedName>
    <definedName name="Z_1837EDE4_7DE7_11D2_8C06_0008C7C204E6_.wvu.PrintArea" localSheetId="6" hidden="1">'2%GASOIL CIF'!$A$40:$AG$118</definedName>
    <definedName name="Z_1837EDE4_7DE7_11D2_8C06_0008C7C204E6_.wvu.PrintTitles" localSheetId="6" hidden="1">'2%GASOIL CIF'!$1:$5</definedName>
    <definedName name="Z_1837EDE5_7DE7_11D2_8C06_0008C7C204E6_.wvu.PrintArea" localSheetId="7" hidden="1">'2%GASOIL FOB'!$A$40:$AG$118</definedName>
    <definedName name="Z_1837EDE5_7DE7_11D2_8C06_0008C7C204E6_.wvu.PrintTitles" localSheetId="7" hidden="1">'2%GASOIL FOB'!$1:$5</definedName>
    <definedName name="Z_1837EDE6_7DE7_11D2_8C06_0008C7C204E6_.wvu.PrintArea" localSheetId="11" hidden="1">BRENT!$A$40:$AG$118</definedName>
    <definedName name="Z_1837EDE6_7DE7_11D2_8C06_0008C7C204E6_.wvu.PrintTitles" localSheetId="11" hidden="1">BRENT!$1:$5</definedName>
    <definedName name="Z_1837EDE7_7DE7_11D2_8C06_0008C7C204E6_.wvu.PrintArea" localSheetId="12" hidden="1">CRUDE!$A$40:$AG$118</definedName>
    <definedName name="Z_1837EDE7_7DE7_11D2_8C06_0008C7C204E6_.wvu.PrintTitles" localSheetId="12" hidden="1">CRUDE!$1:$5</definedName>
    <definedName name="Z_1837EDE8_7DE7_11D2_8C06_0008C7C204E6_.wvu.PrintArea" localSheetId="8" hidden="1">'EN590'!$A$40:$AG$118</definedName>
    <definedName name="Z_1837EDE8_7DE7_11D2_8C06_0008C7C204E6_.wvu.PrintTitles" localSheetId="8" hidden="1">'EN590'!$1:$5</definedName>
    <definedName name="Z_1837EDE9_7DE7_11D2_8C06_0008C7C204E6_.wvu.PrintArea" localSheetId="13" hidden="1">HO!$A$40:$AG$118</definedName>
    <definedName name="Z_1837EDE9_7DE7_11D2_8C06_0008C7C204E6_.wvu.PrintTitles" localSheetId="13" hidden="1">HO!$1:$5</definedName>
    <definedName name="Z_1837EDEA_7DE7_11D2_8C06_0008C7C204E6_.wvu.PrintArea" localSheetId="5" hidden="1">'IPE GASOIL'!$A$40:$AG$118</definedName>
    <definedName name="Z_1837EDEA_7DE7_11D2_8C06_0008C7C204E6_.wvu.PrintTitles" localSheetId="5" hidden="1">'IPE GASOIL'!$1:$5</definedName>
    <definedName name="Z_1837EDEB_7DE7_11D2_8C06_0008C7C204E6_.wvu.PrintArea" localSheetId="16" hidden="1">Dubai!$A$40:$AG$118</definedName>
    <definedName name="Z_1837EDEB_7DE7_11D2_8C06_0008C7C204E6_.wvu.PrintArea" localSheetId="17" hidden="1">Freight!$A$40:$AG$118</definedName>
    <definedName name="Z_1837EDEB_7DE7_11D2_8C06_0008C7C204E6_.wvu.PrintArea" localSheetId="18" hidden="1">Freight_SM!$A$40:$AG$118</definedName>
    <definedName name="Z_1837EDEB_7DE7_11D2_8C06_0008C7C204E6_.wvu.PrintArea" localSheetId="15" hidden="1">'Jet , Kero'!$A$40:$AG$118</definedName>
    <definedName name="Z_1837EDEB_7DE7_11D2_8C06_0008C7C204E6_.wvu.PrintTitles" localSheetId="16" hidden="1">Dubai!$1:$5</definedName>
    <definedName name="Z_1837EDEB_7DE7_11D2_8C06_0008C7C204E6_.wvu.PrintTitles" localSheetId="17" hidden="1">Freight!$1:$5</definedName>
    <definedName name="Z_1837EDEB_7DE7_11D2_8C06_0008C7C204E6_.wvu.PrintTitles" localSheetId="18" hidden="1">Freight_SM!$1:$5</definedName>
    <definedName name="Z_1837EDEB_7DE7_11D2_8C06_0008C7C204E6_.wvu.PrintTitles" localSheetId="15" hidden="1">'Jet , Kero'!$1:$5</definedName>
    <definedName name="Z_1837EDEC_7DE7_11D2_8C06_0008C7C204E6_.wvu.PrintArea" localSheetId="10" hidden="1">NAPTHA!$A$40:$AG$118</definedName>
    <definedName name="Z_1837EDEC_7DE7_11D2_8C06_0008C7C204E6_.wvu.PrintTitles" localSheetId="10" hidden="1">NAPTHA!$1:$5</definedName>
    <definedName name="Z_1837EDED_7DE7_11D2_8C06_0008C7C204E6_.wvu.PrintArea" localSheetId="9" hidden="1">UNL!$A$40:$AG$118</definedName>
    <definedName name="Z_1837EDED_7DE7_11D2_8C06_0008C7C204E6_.wvu.PrintTitles" localSheetId="9" hidden="1">UNL!$1:$5</definedName>
    <definedName name="Z_1837EDEE_7DE7_11D2_8C06_0008C7C204E6_.wvu.PrintArea" localSheetId="6" hidden="1">'2%GASOIL CIF'!$A$120:$M$238</definedName>
    <definedName name="Z_1837EDEE_7DE7_11D2_8C06_0008C7C204E6_.wvu.PrintTitles" localSheetId="6" hidden="1">'2%GASOIL CIF'!$1:$5</definedName>
    <definedName name="Z_1837EDEF_7DE7_11D2_8C06_0008C7C204E6_.wvu.PrintArea" localSheetId="7" hidden="1">'2%GASOIL FOB'!$A$120:$M$238</definedName>
    <definedName name="Z_1837EDEF_7DE7_11D2_8C06_0008C7C204E6_.wvu.PrintTitles" localSheetId="7" hidden="1">'2%GASOIL FOB'!$1:$5</definedName>
    <definedName name="Z_1837EDF0_7DE7_11D2_8C06_0008C7C204E6_.wvu.PrintArea" localSheetId="11" hidden="1">BRENT!$A$120:$M$238</definedName>
    <definedName name="Z_1837EDF0_7DE7_11D2_8C06_0008C7C204E6_.wvu.PrintTitles" localSheetId="11" hidden="1">BRENT!$1:$5</definedName>
    <definedName name="Z_1837EDF1_7DE7_11D2_8C06_0008C7C204E6_.wvu.PrintArea" localSheetId="12" hidden="1">CRUDE!$A$120:$M$238</definedName>
    <definedName name="Z_1837EDF1_7DE7_11D2_8C06_0008C7C204E6_.wvu.PrintTitles" localSheetId="12" hidden="1">CRUDE!$1:$5</definedName>
    <definedName name="Z_1837EDF2_7DE7_11D2_8C06_0008C7C204E6_.wvu.PrintArea" localSheetId="8" hidden="1">'EN590'!$A$120:$M$238</definedName>
    <definedName name="Z_1837EDF2_7DE7_11D2_8C06_0008C7C204E6_.wvu.PrintTitles" localSheetId="8" hidden="1">'EN590'!$1:$5</definedName>
    <definedName name="Z_1837EDF3_7DE7_11D2_8C06_0008C7C204E6_.wvu.PrintArea" localSheetId="13" hidden="1">HO!$A$120:$M$238</definedName>
    <definedName name="Z_1837EDF3_7DE7_11D2_8C06_0008C7C204E6_.wvu.PrintTitles" localSheetId="13" hidden="1">HO!$1:$5</definedName>
    <definedName name="Z_1837EDF4_7DE7_11D2_8C06_0008C7C204E6_.wvu.PrintArea" localSheetId="5" hidden="1">'IPE GASOIL'!$A$120:$M$238</definedName>
    <definedName name="Z_1837EDF4_7DE7_11D2_8C06_0008C7C204E6_.wvu.PrintTitles" localSheetId="5" hidden="1">'IPE GASOIL'!$1:$5</definedName>
    <definedName name="Z_1837EDF5_7DE7_11D2_8C06_0008C7C204E6_.wvu.PrintArea" localSheetId="16" hidden="1">Dubai!$A$120:$M$238</definedName>
    <definedName name="Z_1837EDF5_7DE7_11D2_8C06_0008C7C204E6_.wvu.PrintArea" localSheetId="17" hidden="1">Freight!$A$120:$M$238</definedName>
    <definedName name="Z_1837EDF5_7DE7_11D2_8C06_0008C7C204E6_.wvu.PrintArea" localSheetId="18" hidden="1">Freight_SM!$A$120:$M$238</definedName>
    <definedName name="Z_1837EDF5_7DE7_11D2_8C06_0008C7C204E6_.wvu.PrintArea" localSheetId="15" hidden="1">'Jet , Kero'!$A$120:$M$238</definedName>
    <definedName name="Z_1837EDF5_7DE7_11D2_8C06_0008C7C204E6_.wvu.PrintTitles" localSheetId="16" hidden="1">Dubai!$1:$5</definedName>
    <definedName name="Z_1837EDF5_7DE7_11D2_8C06_0008C7C204E6_.wvu.PrintTitles" localSheetId="17" hidden="1">Freight!$1:$5</definedName>
    <definedName name="Z_1837EDF5_7DE7_11D2_8C06_0008C7C204E6_.wvu.PrintTitles" localSheetId="18" hidden="1">Freight_SM!$1:$5</definedName>
    <definedName name="Z_1837EDF5_7DE7_11D2_8C06_0008C7C204E6_.wvu.PrintTitles" localSheetId="15" hidden="1">'Jet , Kero'!$1:$5</definedName>
    <definedName name="Z_1837EDF6_7DE7_11D2_8C06_0008C7C204E6_.wvu.PrintArea" localSheetId="10" hidden="1">NAPTHA!$A$120:$M$238</definedName>
    <definedName name="Z_1837EDF6_7DE7_11D2_8C06_0008C7C204E6_.wvu.PrintTitles" localSheetId="10" hidden="1">NAPTHA!$1:$5</definedName>
    <definedName name="Z_1837EDF7_7DE7_11D2_8C06_0008C7C204E6_.wvu.PrintArea" localSheetId="9" hidden="1">UNL!$A$120:$M$238</definedName>
    <definedName name="Z_1837EDF7_7DE7_11D2_8C06_0008C7C204E6_.wvu.PrintTitles" localSheetId="9" hidden="1">UNL!$1:$5</definedName>
    <definedName name="Z_18828A21_E28E_11D2_8C3F_0008C7C204E6_.wvu.PrintArea" localSheetId="6" hidden="1">'2%GASOIL CIF'!$A$6:$R$39</definedName>
    <definedName name="Z_18828A21_E28E_11D2_8C3F_0008C7C204E6_.wvu.PrintTitles" localSheetId="6" hidden="1">'2%GASOIL CIF'!$1:$5</definedName>
    <definedName name="Z_18828A22_E28E_11D2_8C3F_0008C7C204E6_.wvu.PrintArea" localSheetId="7" hidden="1">'2%GASOIL FOB'!$A$6:$R$39</definedName>
    <definedName name="Z_18828A22_E28E_11D2_8C3F_0008C7C204E6_.wvu.PrintTitles" localSheetId="7" hidden="1">'2%GASOIL FOB'!$1:$5</definedName>
    <definedName name="Z_18828A23_E28E_11D2_8C3F_0008C7C204E6_.wvu.PrintArea" localSheetId="11" hidden="1">BRENT!$A$6:$R$39</definedName>
    <definedName name="Z_18828A23_E28E_11D2_8C3F_0008C7C204E6_.wvu.PrintTitles" localSheetId="11" hidden="1">BRENT!$1:$5</definedName>
    <definedName name="Z_18828A24_E28E_11D2_8C3F_0008C7C204E6_.wvu.PrintArea" localSheetId="12" hidden="1">CRUDE!$A$6:$R$39</definedName>
    <definedName name="Z_18828A24_E28E_11D2_8C3F_0008C7C204E6_.wvu.PrintTitles" localSheetId="12" hidden="1">CRUDE!$1:$5</definedName>
    <definedName name="Z_18828A25_E28E_11D2_8C3F_0008C7C204E6_.wvu.PrintArea" localSheetId="16" hidden="1">Dubai!$A$6:$R$39</definedName>
    <definedName name="Z_18828A25_E28E_11D2_8C3F_0008C7C204E6_.wvu.PrintTitles" localSheetId="16" hidden="1">Dubai!$1:$5</definedName>
    <definedName name="Z_18828A26_E28E_11D2_8C3F_0008C7C204E6_.wvu.PrintArea" localSheetId="8" hidden="1">'EN590'!$A$6:$R$39</definedName>
    <definedName name="Z_18828A26_E28E_11D2_8C3F_0008C7C204E6_.wvu.PrintTitles" localSheetId="8" hidden="1">'EN590'!$1:$5</definedName>
    <definedName name="Z_18828A27_E28E_11D2_8C3F_0008C7C204E6_.wvu.PrintArea" localSheetId="17" hidden="1">Freight!$A$6:$R$39</definedName>
    <definedName name="Z_18828A27_E28E_11D2_8C3F_0008C7C204E6_.wvu.PrintArea" localSheetId="18" hidden="1">Freight_SM!$A$6:$R$39</definedName>
    <definedName name="Z_18828A27_E28E_11D2_8C3F_0008C7C204E6_.wvu.PrintTitles" localSheetId="17" hidden="1">Freight!$1:$5</definedName>
    <definedName name="Z_18828A27_E28E_11D2_8C3F_0008C7C204E6_.wvu.PrintTitles" localSheetId="18" hidden="1">Freight_SM!$1:$5</definedName>
    <definedName name="Z_18828A28_E28E_11D2_8C3F_0008C7C204E6_.wvu.PrintArea" localSheetId="13" hidden="1">HO!$A$6:$R$39</definedName>
    <definedName name="Z_18828A28_E28E_11D2_8C3F_0008C7C204E6_.wvu.PrintTitles" localSheetId="13" hidden="1">HO!$1:$5</definedName>
    <definedName name="Z_18828A29_E28E_11D2_8C3F_0008C7C204E6_.wvu.PrintArea" localSheetId="5" hidden="1">'IPE GASOIL'!$A$6:$R$39</definedName>
    <definedName name="Z_18828A29_E28E_11D2_8C3F_0008C7C204E6_.wvu.PrintTitles" localSheetId="5" hidden="1">'IPE GASOIL'!$1:$5</definedName>
    <definedName name="Z_18828A2A_E28E_11D2_8C3F_0008C7C204E6_.wvu.PrintArea" localSheetId="15" hidden="1">'Jet , Kero'!$A$6:$R$39</definedName>
    <definedName name="Z_18828A2A_E28E_11D2_8C3F_0008C7C204E6_.wvu.PrintTitles" localSheetId="15" hidden="1">'Jet , Kero'!$1:$5</definedName>
    <definedName name="Z_18828A2B_E28E_11D2_8C3F_0008C7C204E6_.wvu.PrintArea" localSheetId="10" hidden="1">NAPTHA!$A$6:$R$39</definedName>
    <definedName name="Z_18828A2B_E28E_11D2_8C3F_0008C7C204E6_.wvu.PrintTitles" localSheetId="10" hidden="1">NAPTHA!$1:$5</definedName>
    <definedName name="Z_18828A2C_E28E_11D2_8C3F_0008C7C204E6_.wvu.PrintArea" localSheetId="9" hidden="1">UNL!$A$6:$R$39</definedName>
    <definedName name="Z_18828A2C_E28E_11D2_8C3F_0008C7C204E6_.wvu.PrintTitles" localSheetId="9" hidden="1">UNL!$1:$5</definedName>
    <definedName name="Z_18828A2D_E28E_11D2_8C3F_0008C7C204E6_.wvu.PrintArea" localSheetId="6" hidden="1">'2%GASOIL CIF'!$A$40:$AG$118</definedName>
    <definedName name="Z_18828A2D_E28E_11D2_8C3F_0008C7C204E6_.wvu.PrintTitles" localSheetId="6" hidden="1">'2%GASOIL CIF'!$1:$5</definedName>
    <definedName name="Z_18828A2E_E28E_11D2_8C3F_0008C7C204E6_.wvu.PrintArea" localSheetId="7" hidden="1">'2%GASOIL FOB'!$A$40:$AG$118</definedName>
    <definedName name="Z_18828A2E_E28E_11D2_8C3F_0008C7C204E6_.wvu.PrintTitles" localSheetId="7" hidden="1">'2%GASOIL FOB'!$1:$5</definedName>
    <definedName name="Z_18828A2F_E28E_11D2_8C3F_0008C7C204E6_.wvu.PrintArea" localSheetId="11" hidden="1">BRENT!$A$40:$AG$118</definedName>
    <definedName name="Z_18828A2F_E28E_11D2_8C3F_0008C7C204E6_.wvu.PrintTitles" localSheetId="11" hidden="1">BRENT!$1:$5</definedName>
    <definedName name="Z_18828A30_E28E_11D2_8C3F_0008C7C204E6_.wvu.PrintArea" localSheetId="12" hidden="1">CRUDE!$A$40:$AG$118</definedName>
    <definedName name="Z_18828A30_E28E_11D2_8C3F_0008C7C204E6_.wvu.PrintTitles" localSheetId="12" hidden="1">CRUDE!$1:$5</definedName>
    <definedName name="Z_18828A31_E28E_11D2_8C3F_0008C7C204E6_.wvu.PrintArea" localSheetId="16" hidden="1">Dubai!$A$40:$AG$118</definedName>
    <definedName name="Z_18828A31_E28E_11D2_8C3F_0008C7C204E6_.wvu.PrintTitles" localSheetId="16" hidden="1">Dubai!$1:$5</definedName>
    <definedName name="Z_18828A32_E28E_11D2_8C3F_0008C7C204E6_.wvu.PrintArea" localSheetId="8" hidden="1">'EN590'!$A$40:$AG$118</definedName>
    <definedName name="Z_18828A32_E28E_11D2_8C3F_0008C7C204E6_.wvu.PrintTitles" localSheetId="8" hidden="1">'EN590'!$1:$5</definedName>
    <definedName name="Z_18828A33_E28E_11D2_8C3F_0008C7C204E6_.wvu.PrintArea" localSheetId="17" hidden="1">Freight!$A$40:$AG$118</definedName>
    <definedName name="Z_18828A33_E28E_11D2_8C3F_0008C7C204E6_.wvu.PrintArea" localSheetId="18" hidden="1">Freight_SM!$A$40:$AG$118</definedName>
    <definedName name="Z_18828A33_E28E_11D2_8C3F_0008C7C204E6_.wvu.PrintTitles" localSheetId="17" hidden="1">Freight!$1:$5</definedName>
    <definedName name="Z_18828A33_E28E_11D2_8C3F_0008C7C204E6_.wvu.PrintTitles" localSheetId="18" hidden="1">Freight_SM!$1:$5</definedName>
    <definedName name="Z_18828A34_E28E_11D2_8C3F_0008C7C204E6_.wvu.PrintArea" localSheetId="13" hidden="1">HO!$A$40:$AG$118</definedName>
    <definedName name="Z_18828A34_E28E_11D2_8C3F_0008C7C204E6_.wvu.PrintTitles" localSheetId="13" hidden="1">HO!$1:$5</definedName>
    <definedName name="Z_18828A35_E28E_11D2_8C3F_0008C7C204E6_.wvu.PrintArea" localSheetId="5" hidden="1">'IPE GASOIL'!$A$40:$AG$118</definedName>
    <definedName name="Z_18828A35_E28E_11D2_8C3F_0008C7C204E6_.wvu.PrintTitles" localSheetId="5" hidden="1">'IPE GASOIL'!$1:$5</definedName>
    <definedName name="Z_18828A36_E28E_11D2_8C3F_0008C7C204E6_.wvu.PrintArea" localSheetId="15" hidden="1">'Jet , Kero'!$A$40:$AG$118</definedName>
    <definedName name="Z_18828A36_E28E_11D2_8C3F_0008C7C204E6_.wvu.PrintTitles" localSheetId="15" hidden="1">'Jet , Kero'!$1:$5</definedName>
    <definedName name="Z_18828A37_E28E_11D2_8C3F_0008C7C204E6_.wvu.PrintArea" localSheetId="10" hidden="1">NAPTHA!$A$40:$AG$118</definedName>
    <definedName name="Z_18828A37_E28E_11D2_8C3F_0008C7C204E6_.wvu.PrintTitles" localSheetId="10" hidden="1">NAPTHA!$1:$5</definedName>
    <definedName name="Z_18828A38_E28E_11D2_8C3F_0008C7C204E6_.wvu.PrintArea" localSheetId="9" hidden="1">UNL!$A$40:$AG$118</definedName>
    <definedName name="Z_18828A38_E28E_11D2_8C3F_0008C7C204E6_.wvu.PrintTitles" localSheetId="9" hidden="1">UNL!$1:$5</definedName>
    <definedName name="Z_18828A39_E28E_11D2_8C3F_0008C7C204E6_.wvu.PrintArea" localSheetId="6" hidden="1">'2%GASOIL CIF'!$A$120:$M$238</definedName>
    <definedName name="Z_18828A39_E28E_11D2_8C3F_0008C7C204E6_.wvu.PrintTitles" localSheetId="6" hidden="1">'2%GASOIL CIF'!$1:$5</definedName>
    <definedName name="Z_18828A3A_E28E_11D2_8C3F_0008C7C204E6_.wvu.PrintArea" localSheetId="7" hidden="1">'2%GASOIL FOB'!$A$120:$M$238</definedName>
    <definedName name="Z_18828A3A_E28E_11D2_8C3F_0008C7C204E6_.wvu.PrintTitles" localSheetId="7" hidden="1">'2%GASOIL FOB'!$1:$5</definedName>
    <definedName name="Z_18828A3B_E28E_11D2_8C3F_0008C7C204E6_.wvu.PrintArea" localSheetId="11" hidden="1">BRENT!$A$120:$M$238</definedName>
    <definedName name="Z_18828A3B_E28E_11D2_8C3F_0008C7C204E6_.wvu.PrintTitles" localSheetId="11" hidden="1">BRENT!$1:$5</definedName>
    <definedName name="Z_18828A3C_E28E_11D2_8C3F_0008C7C204E6_.wvu.PrintArea" localSheetId="12" hidden="1">CRUDE!$A$120:$M$238</definedName>
    <definedName name="Z_18828A3C_E28E_11D2_8C3F_0008C7C204E6_.wvu.PrintTitles" localSheetId="12" hidden="1">CRUDE!$1:$5</definedName>
    <definedName name="Z_18828A3D_E28E_11D2_8C3F_0008C7C204E6_.wvu.PrintArea" localSheetId="16" hidden="1">Dubai!$A$120:$M$238</definedName>
    <definedName name="Z_18828A3D_E28E_11D2_8C3F_0008C7C204E6_.wvu.PrintTitles" localSheetId="16" hidden="1">Dubai!$1:$5</definedName>
    <definedName name="Z_18828A3E_E28E_11D2_8C3F_0008C7C204E6_.wvu.PrintArea" localSheetId="8" hidden="1">'EN590'!$A$120:$M$238</definedName>
    <definedName name="Z_18828A3E_E28E_11D2_8C3F_0008C7C204E6_.wvu.PrintTitles" localSheetId="8" hidden="1">'EN590'!$1:$5</definedName>
    <definedName name="Z_18828A3F_E28E_11D2_8C3F_0008C7C204E6_.wvu.PrintArea" localSheetId="17" hidden="1">Freight!$A$120:$M$238</definedName>
    <definedName name="Z_18828A3F_E28E_11D2_8C3F_0008C7C204E6_.wvu.PrintArea" localSheetId="18" hidden="1">Freight_SM!$A$120:$M$238</definedName>
    <definedName name="Z_18828A3F_E28E_11D2_8C3F_0008C7C204E6_.wvu.PrintTitles" localSheetId="17" hidden="1">Freight!$1:$5</definedName>
    <definedName name="Z_18828A3F_E28E_11D2_8C3F_0008C7C204E6_.wvu.PrintTitles" localSheetId="18" hidden="1">Freight_SM!$1:$5</definedName>
    <definedName name="Z_18828A40_E28E_11D2_8C3F_0008C7C204E6_.wvu.PrintArea" localSheetId="13" hidden="1">HO!$A$120:$M$238</definedName>
    <definedName name="Z_18828A40_E28E_11D2_8C3F_0008C7C204E6_.wvu.PrintTitles" localSheetId="13" hidden="1">HO!$1:$5</definedName>
    <definedName name="Z_18828A41_E28E_11D2_8C3F_0008C7C204E6_.wvu.PrintArea" localSheetId="5" hidden="1">'IPE GASOIL'!$A$120:$M$238</definedName>
    <definedName name="Z_18828A41_E28E_11D2_8C3F_0008C7C204E6_.wvu.PrintTitles" localSheetId="5" hidden="1">'IPE GASOIL'!$1:$5</definedName>
    <definedName name="Z_18828A42_E28E_11D2_8C3F_0008C7C204E6_.wvu.PrintArea" localSheetId="15" hidden="1">'Jet , Kero'!$A$120:$M$238</definedName>
    <definedName name="Z_18828A42_E28E_11D2_8C3F_0008C7C204E6_.wvu.PrintTitles" localSheetId="15" hidden="1">'Jet , Kero'!$1:$5</definedName>
    <definedName name="Z_18828A43_E28E_11D2_8C3F_0008C7C204E6_.wvu.PrintArea" localSheetId="10" hidden="1">NAPTHA!$A$120:$M$238</definedName>
    <definedName name="Z_18828A43_E28E_11D2_8C3F_0008C7C204E6_.wvu.PrintTitles" localSheetId="10" hidden="1">NAPTHA!$1:$5</definedName>
    <definedName name="Z_18828A44_E28E_11D2_8C3F_0008C7C204E6_.wvu.PrintArea" localSheetId="9" hidden="1">UNL!$A$120:$M$238</definedName>
    <definedName name="Z_18828A44_E28E_11D2_8C3F_0008C7C204E6_.wvu.PrintTitles" localSheetId="9" hidden="1">UNL!$1:$5</definedName>
    <definedName name="Z_19F9A6E0_DB81_11D2_B114_00805F29F700_.wvu.PrintArea" localSheetId="6" hidden="1">'2%GASOIL CIF'!$A$6:$R$39</definedName>
    <definedName name="Z_19F9A6E0_DB81_11D2_B114_00805F29F700_.wvu.PrintTitles" localSheetId="6" hidden="1">'2%GASOIL CIF'!$1:$5</definedName>
    <definedName name="Z_19F9A6E1_DB81_11D2_B114_00805F29F700_.wvu.PrintArea" localSheetId="7" hidden="1">'2%GASOIL FOB'!$A$6:$R$39</definedName>
    <definedName name="Z_19F9A6E1_DB81_11D2_B114_00805F29F700_.wvu.PrintTitles" localSheetId="7" hidden="1">'2%GASOIL FOB'!$1:$5</definedName>
    <definedName name="Z_19F9A6E2_DB81_11D2_B114_00805F29F700_.wvu.PrintArea" localSheetId="11" hidden="1">BRENT!$A$6:$R$39</definedName>
    <definedName name="Z_19F9A6E2_DB81_11D2_B114_00805F29F700_.wvu.PrintTitles" localSheetId="11" hidden="1">BRENT!$1:$5</definedName>
    <definedName name="Z_19F9A6E3_DB81_11D2_B114_00805F29F700_.wvu.PrintArea" localSheetId="12" hidden="1">CRUDE!$A$6:$R$39</definedName>
    <definedName name="Z_19F9A6E3_DB81_11D2_B114_00805F29F700_.wvu.PrintTitles" localSheetId="12" hidden="1">CRUDE!$1:$5</definedName>
    <definedName name="Z_19F9A6E4_DB81_11D2_B114_00805F29F700_.wvu.PrintArea" localSheetId="16" hidden="1">Dubai!$A$6:$R$39</definedName>
    <definedName name="Z_19F9A6E4_DB81_11D2_B114_00805F29F700_.wvu.PrintArea" localSheetId="17" hidden="1">Freight!$A$6:$R$39</definedName>
    <definedName name="Z_19F9A6E4_DB81_11D2_B114_00805F29F700_.wvu.PrintArea" localSheetId="18" hidden="1">Freight_SM!$A$6:$R$39</definedName>
    <definedName name="Z_19F9A6E4_DB81_11D2_B114_00805F29F700_.wvu.PrintTitles" localSheetId="16" hidden="1">Dubai!$1:$5</definedName>
    <definedName name="Z_19F9A6E4_DB81_11D2_B114_00805F29F700_.wvu.PrintTitles" localSheetId="17" hidden="1">Freight!$1:$5</definedName>
    <definedName name="Z_19F9A6E4_DB81_11D2_B114_00805F29F700_.wvu.PrintTitles" localSheetId="18" hidden="1">Freight_SM!$1:$5</definedName>
    <definedName name="Z_19F9A6E5_DB81_11D2_B114_00805F29F700_.wvu.PrintArea" localSheetId="8" hidden="1">'EN590'!$A$6:$R$39</definedName>
    <definedName name="Z_19F9A6E5_DB81_11D2_B114_00805F29F700_.wvu.PrintTitles" localSheetId="8" hidden="1">'EN590'!$1:$5</definedName>
    <definedName name="Z_19F9A6E6_DB81_11D2_B114_00805F29F700_.wvu.PrintArea" localSheetId="13" hidden="1">HO!$A$6:$R$39</definedName>
    <definedName name="Z_19F9A6E6_DB81_11D2_B114_00805F29F700_.wvu.PrintTitles" localSheetId="13" hidden="1">HO!$1:$5</definedName>
    <definedName name="Z_19F9A6E7_DB81_11D2_B114_00805F29F700_.wvu.PrintArea" localSheetId="5" hidden="1">'IPE GASOIL'!$A$6:$R$39</definedName>
    <definedName name="Z_19F9A6E7_DB81_11D2_B114_00805F29F700_.wvu.PrintTitles" localSheetId="5" hidden="1">'IPE GASOIL'!$1:$5</definedName>
    <definedName name="Z_19F9A6E8_DB81_11D2_B114_00805F29F700_.wvu.PrintArea" localSheetId="15" hidden="1">'Jet , Kero'!$A$6:$R$39</definedName>
    <definedName name="Z_19F9A6E8_DB81_11D2_B114_00805F29F700_.wvu.PrintTitles" localSheetId="15" hidden="1">'Jet , Kero'!$1:$5</definedName>
    <definedName name="Z_19F9A6E9_DB81_11D2_B114_00805F29F700_.wvu.PrintArea" localSheetId="10" hidden="1">NAPTHA!$A$6:$R$39</definedName>
    <definedName name="Z_19F9A6E9_DB81_11D2_B114_00805F29F700_.wvu.PrintTitles" localSheetId="10" hidden="1">NAPTHA!$1:$5</definedName>
    <definedName name="Z_19F9A6EA_DB81_11D2_B114_00805F29F700_.wvu.PrintArea" localSheetId="9" hidden="1">UNL!$A$6:$R$39</definedName>
    <definedName name="Z_19F9A6EA_DB81_11D2_B114_00805F29F700_.wvu.PrintTitles" localSheetId="9" hidden="1">UNL!$1:$5</definedName>
    <definedName name="Z_19F9A6EB_DB81_11D2_B114_00805F29F700_.wvu.PrintArea" localSheetId="6" hidden="1">'2%GASOIL CIF'!$A$40:$AG$118</definedName>
    <definedName name="Z_19F9A6EB_DB81_11D2_B114_00805F29F700_.wvu.PrintTitles" localSheetId="6" hidden="1">'2%GASOIL CIF'!$1:$5</definedName>
    <definedName name="Z_19F9A6EC_DB81_11D2_B114_00805F29F700_.wvu.PrintArea" localSheetId="7" hidden="1">'2%GASOIL FOB'!$A$40:$AG$118</definedName>
    <definedName name="Z_19F9A6EC_DB81_11D2_B114_00805F29F700_.wvu.PrintTitles" localSheetId="7" hidden="1">'2%GASOIL FOB'!$1:$5</definedName>
    <definedName name="Z_19F9A6ED_DB81_11D2_B114_00805F29F700_.wvu.PrintArea" localSheetId="11" hidden="1">BRENT!$A$40:$AG$118</definedName>
    <definedName name="Z_19F9A6ED_DB81_11D2_B114_00805F29F700_.wvu.PrintTitles" localSheetId="11" hidden="1">BRENT!$1:$5</definedName>
    <definedName name="Z_19F9A6EE_DB81_11D2_B114_00805F29F700_.wvu.PrintArea" localSheetId="12" hidden="1">CRUDE!$A$40:$AG$118</definedName>
    <definedName name="Z_19F9A6EE_DB81_11D2_B114_00805F29F700_.wvu.PrintTitles" localSheetId="12" hidden="1">CRUDE!$1:$5</definedName>
    <definedName name="Z_19F9A6EF_DB81_11D2_B114_00805F29F700_.wvu.PrintArea" localSheetId="16" hidden="1">Dubai!$A$40:$AG$118</definedName>
    <definedName name="Z_19F9A6EF_DB81_11D2_B114_00805F29F700_.wvu.PrintArea" localSheetId="17" hidden="1">Freight!$A$40:$AG$118</definedName>
    <definedName name="Z_19F9A6EF_DB81_11D2_B114_00805F29F700_.wvu.PrintArea" localSheetId="18" hidden="1">Freight_SM!$A$40:$AG$118</definedName>
    <definedName name="Z_19F9A6EF_DB81_11D2_B114_00805F29F700_.wvu.PrintTitles" localSheetId="16" hidden="1">Dubai!$1:$5</definedName>
    <definedName name="Z_19F9A6EF_DB81_11D2_B114_00805F29F700_.wvu.PrintTitles" localSheetId="17" hidden="1">Freight!$1:$5</definedName>
    <definedName name="Z_19F9A6EF_DB81_11D2_B114_00805F29F700_.wvu.PrintTitles" localSheetId="18" hidden="1">Freight_SM!$1:$5</definedName>
    <definedName name="Z_19F9A6F0_DB81_11D2_B114_00805F29F700_.wvu.PrintArea" localSheetId="8" hidden="1">'EN590'!$A$40:$AG$118</definedName>
    <definedName name="Z_19F9A6F0_DB81_11D2_B114_00805F29F700_.wvu.PrintTitles" localSheetId="8" hidden="1">'EN590'!$1:$5</definedName>
    <definedName name="Z_19F9A6F1_DB81_11D2_B114_00805F29F700_.wvu.PrintArea" localSheetId="13" hidden="1">HO!$A$40:$AG$118</definedName>
    <definedName name="Z_19F9A6F1_DB81_11D2_B114_00805F29F700_.wvu.PrintTitles" localSheetId="13" hidden="1">HO!$1:$5</definedName>
    <definedName name="Z_19F9A6F2_DB81_11D2_B114_00805F29F700_.wvu.PrintArea" localSheetId="5" hidden="1">'IPE GASOIL'!$A$40:$AG$118</definedName>
    <definedName name="Z_19F9A6F2_DB81_11D2_B114_00805F29F700_.wvu.PrintTitles" localSheetId="5" hidden="1">'IPE GASOIL'!$1:$5</definedName>
    <definedName name="Z_19F9A6F3_DB81_11D2_B114_00805F29F700_.wvu.PrintArea" localSheetId="15" hidden="1">'Jet , Kero'!$A$40:$AG$118</definedName>
    <definedName name="Z_19F9A6F3_DB81_11D2_B114_00805F29F700_.wvu.PrintTitles" localSheetId="15" hidden="1">'Jet , Kero'!$1:$5</definedName>
    <definedName name="Z_19F9A6F4_DB81_11D2_B114_00805F29F700_.wvu.PrintArea" localSheetId="10" hidden="1">NAPTHA!$A$40:$AG$118</definedName>
    <definedName name="Z_19F9A6F4_DB81_11D2_B114_00805F29F700_.wvu.PrintTitles" localSheetId="10" hidden="1">NAPTHA!$1:$5</definedName>
    <definedName name="Z_19F9A6F5_DB81_11D2_B114_00805F29F700_.wvu.PrintArea" localSheetId="9" hidden="1">UNL!$A$40:$AG$118</definedName>
    <definedName name="Z_19F9A6F5_DB81_11D2_B114_00805F29F700_.wvu.PrintTitles" localSheetId="9" hidden="1">UNL!$1:$5</definedName>
    <definedName name="Z_19F9A6F6_DB81_11D2_B114_00805F29F700_.wvu.PrintArea" localSheetId="6" hidden="1">'2%GASOIL CIF'!$A$120:$M$238</definedName>
    <definedName name="Z_19F9A6F6_DB81_11D2_B114_00805F29F700_.wvu.PrintTitles" localSheetId="6" hidden="1">'2%GASOIL CIF'!$1:$5</definedName>
    <definedName name="Z_19F9A6F7_DB81_11D2_B114_00805F29F700_.wvu.PrintArea" localSheetId="7" hidden="1">'2%GASOIL FOB'!$A$120:$M$238</definedName>
    <definedName name="Z_19F9A6F7_DB81_11D2_B114_00805F29F700_.wvu.PrintTitles" localSheetId="7" hidden="1">'2%GASOIL FOB'!$1:$5</definedName>
    <definedName name="Z_19F9A6F8_DB81_11D2_B114_00805F29F700_.wvu.PrintArea" localSheetId="11" hidden="1">BRENT!$A$120:$M$238</definedName>
    <definedName name="Z_19F9A6F8_DB81_11D2_B114_00805F29F700_.wvu.PrintTitles" localSheetId="11" hidden="1">BRENT!$1:$5</definedName>
    <definedName name="Z_19F9A6F9_DB81_11D2_B114_00805F29F700_.wvu.PrintArea" localSheetId="12" hidden="1">CRUDE!$A$120:$M$238</definedName>
    <definedName name="Z_19F9A6F9_DB81_11D2_B114_00805F29F700_.wvu.PrintTitles" localSheetId="12" hidden="1">CRUDE!$1:$5</definedName>
    <definedName name="Z_19F9A6FA_DB81_11D2_B114_00805F29F700_.wvu.PrintArea" localSheetId="16" hidden="1">Dubai!$A$120:$M$238</definedName>
    <definedName name="Z_19F9A6FA_DB81_11D2_B114_00805F29F700_.wvu.PrintArea" localSheetId="17" hidden="1">Freight!$A$120:$M$238</definedName>
    <definedName name="Z_19F9A6FA_DB81_11D2_B114_00805F29F700_.wvu.PrintArea" localSheetId="18" hidden="1">Freight_SM!$A$120:$M$238</definedName>
    <definedName name="Z_19F9A6FA_DB81_11D2_B114_00805F29F700_.wvu.PrintTitles" localSheetId="16" hidden="1">Dubai!$1:$5</definedName>
    <definedName name="Z_19F9A6FA_DB81_11D2_B114_00805F29F700_.wvu.PrintTitles" localSheetId="17" hidden="1">Freight!$1:$5</definedName>
    <definedName name="Z_19F9A6FA_DB81_11D2_B114_00805F29F700_.wvu.PrintTitles" localSheetId="18" hidden="1">Freight_SM!$1:$5</definedName>
    <definedName name="Z_19F9A6FB_DB81_11D2_B114_00805F29F700_.wvu.PrintArea" localSheetId="8" hidden="1">'EN590'!$A$120:$M$238</definedName>
    <definedName name="Z_19F9A6FB_DB81_11D2_B114_00805F29F700_.wvu.PrintTitles" localSheetId="8" hidden="1">'EN590'!$1:$5</definedName>
    <definedName name="Z_19F9A6FC_DB81_11D2_B114_00805F29F700_.wvu.PrintArea" localSheetId="13" hidden="1">HO!$A$120:$M$238</definedName>
    <definedName name="Z_19F9A6FC_DB81_11D2_B114_00805F29F700_.wvu.PrintTitles" localSheetId="13" hidden="1">HO!$1:$5</definedName>
    <definedName name="Z_19F9A6FD_DB81_11D2_B114_00805F29F700_.wvu.PrintArea" localSheetId="5" hidden="1">'IPE GASOIL'!$A$120:$M$238</definedName>
    <definedName name="Z_19F9A6FD_DB81_11D2_B114_00805F29F700_.wvu.PrintTitles" localSheetId="5" hidden="1">'IPE GASOIL'!$1:$5</definedName>
    <definedName name="Z_19F9A6FE_DB81_11D2_B114_00805F29F700_.wvu.PrintArea" localSheetId="15" hidden="1">'Jet , Kero'!$A$120:$M$238</definedName>
    <definedName name="Z_19F9A6FE_DB81_11D2_B114_00805F29F700_.wvu.PrintTitles" localSheetId="15" hidden="1">'Jet , Kero'!$1:$5</definedName>
    <definedName name="Z_19F9A6FF_DB81_11D2_B114_00805F29F700_.wvu.PrintArea" localSheetId="10" hidden="1">NAPTHA!$A$120:$M$238</definedName>
    <definedName name="Z_19F9A6FF_DB81_11D2_B114_00805F29F700_.wvu.PrintTitles" localSheetId="10" hidden="1">NAPTHA!$1:$5</definedName>
    <definedName name="Z_19F9A700_DB81_11D2_B114_00805F29F700_.wvu.PrintArea" localSheetId="9" hidden="1">UNL!$A$120:$M$238</definedName>
    <definedName name="Z_19F9A700_DB81_11D2_B114_00805F29F700_.wvu.PrintTitles" localSheetId="9" hidden="1">UNL!$1:$5</definedName>
    <definedName name="Z_19F9A73C_DB81_11D2_B114_00805F29F700_.wvu.PrintArea" localSheetId="6" hidden="1">'2%GASOIL CIF'!$A$6:$R$39</definedName>
    <definedName name="Z_19F9A73C_DB81_11D2_B114_00805F29F700_.wvu.PrintTitles" localSheetId="6" hidden="1">'2%GASOIL CIF'!$1:$5</definedName>
    <definedName name="Z_19F9A73D_DB81_11D2_B114_00805F29F700_.wvu.PrintArea" localSheetId="7" hidden="1">'2%GASOIL FOB'!$A$6:$R$39</definedName>
    <definedName name="Z_19F9A73D_DB81_11D2_B114_00805F29F700_.wvu.PrintTitles" localSheetId="7" hidden="1">'2%GASOIL FOB'!$1:$5</definedName>
    <definedName name="Z_19F9A73E_DB81_11D2_B114_00805F29F700_.wvu.PrintArea" localSheetId="11" hidden="1">BRENT!$A$6:$R$39</definedName>
    <definedName name="Z_19F9A73E_DB81_11D2_B114_00805F29F700_.wvu.PrintTitles" localSheetId="11" hidden="1">BRENT!$1:$5</definedName>
    <definedName name="Z_19F9A73F_DB81_11D2_B114_00805F29F700_.wvu.PrintArea" localSheetId="12" hidden="1">CRUDE!$A$6:$R$39</definedName>
    <definedName name="Z_19F9A73F_DB81_11D2_B114_00805F29F700_.wvu.PrintTitles" localSheetId="12" hidden="1">CRUDE!$1:$5</definedName>
    <definedName name="Z_19F9A740_DB81_11D2_B114_00805F29F700_.wvu.PrintArea" localSheetId="16" hidden="1">Dubai!$A$6:$R$39</definedName>
    <definedName name="Z_19F9A740_DB81_11D2_B114_00805F29F700_.wvu.PrintArea" localSheetId="17" hidden="1">Freight!$A$6:$R$39</definedName>
    <definedName name="Z_19F9A740_DB81_11D2_B114_00805F29F700_.wvu.PrintArea" localSheetId="18" hidden="1">Freight_SM!$A$6:$R$39</definedName>
    <definedName name="Z_19F9A740_DB81_11D2_B114_00805F29F700_.wvu.PrintTitles" localSheetId="16" hidden="1">Dubai!$1:$5</definedName>
    <definedName name="Z_19F9A740_DB81_11D2_B114_00805F29F700_.wvu.PrintTitles" localSheetId="17" hidden="1">Freight!$1:$5</definedName>
    <definedName name="Z_19F9A740_DB81_11D2_B114_00805F29F700_.wvu.PrintTitles" localSheetId="18" hidden="1">Freight_SM!$1:$5</definedName>
    <definedName name="Z_19F9A741_DB81_11D2_B114_00805F29F700_.wvu.PrintArea" localSheetId="8" hidden="1">'EN590'!$A$6:$R$39</definedName>
    <definedName name="Z_19F9A741_DB81_11D2_B114_00805F29F700_.wvu.PrintTitles" localSheetId="8" hidden="1">'EN590'!$1:$5</definedName>
    <definedName name="Z_19F9A742_DB81_11D2_B114_00805F29F700_.wvu.PrintArea" localSheetId="13" hidden="1">HO!$A$6:$R$39</definedName>
    <definedName name="Z_19F9A742_DB81_11D2_B114_00805F29F700_.wvu.PrintTitles" localSheetId="13" hidden="1">HO!$1:$5</definedName>
    <definedName name="Z_19F9A743_DB81_11D2_B114_00805F29F700_.wvu.PrintArea" localSheetId="5" hidden="1">'IPE GASOIL'!$A$6:$R$39</definedName>
    <definedName name="Z_19F9A743_DB81_11D2_B114_00805F29F700_.wvu.PrintTitles" localSheetId="5" hidden="1">'IPE GASOIL'!$1:$5</definedName>
    <definedName name="Z_19F9A744_DB81_11D2_B114_00805F29F700_.wvu.PrintArea" localSheetId="15" hidden="1">'Jet , Kero'!$A$6:$R$39</definedName>
    <definedName name="Z_19F9A744_DB81_11D2_B114_00805F29F700_.wvu.PrintTitles" localSheetId="15" hidden="1">'Jet , Kero'!$1:$5</definedName>
    <definedName name="Z_19F9A745_DB81_11D2_B114_00805F29F700_.wvu.PrintArea" localSheetId="10" hidden="1">NAPTHA!$A$6:$R$39</definedName>
    <definedName name="Z_19F9A745_DB81_11D2_B114_00805F29F700_.wvu.PrintTitles" localSheetId="10" hidden="1">NAPTHA!$1:$5</definedName>
    <definedName name="Z_19F9A746_DB81_11D2_B114_00805F29F700_.wvu.PrintArea" localSheetId="9" hidden="1">UNL!$A$6:$R$39</definedName>
    <definedName name="Z_19F9A746_DB81_11D2_B114_00805F29F700_.wvu.PrintTitles" localSheetId="9" hidden="1">UNL!$1:$5</definedName>
    <definedName name="Z_19F9A747_DB81_11D2_B114_00805F29F700_.wvu.PrintArea" localSheetId="6" hidden="1">'2%GASOIL CIF'!$A$40:$AG$118</definedName>
    <definedName name="Z_19F9A747_DB81_11D2_B114_00805F29F700_.wvu.PrintTitles" localSheetId="6" hidden="1">'2%GASOIL CIF'!$1:$5</definedName>
    <definedName name="Z_19F9A748_DB81_11D2_B114_00805F29F700_.wvu.PrintArea" localSheetId="7" hidden="1">'2%GASOIL FOB'!$A$40:$AG$118</definedName>
    <definedName name="Z_19F9A748_DB81_11D2_B114_00805F29F700_.wvu.PrintTitles" localSheetId="7" hidden="1">'2%GASOIL FOB'!$1:$5</definedName>
    <definedName name="Z_19F9A749_DB81_11D2_B114_00805F29F700_.wvu.PrintArea" localSheetId="11" hidden="1">BRENT!$A$40:$AG$118</definedName>
    <definedName name="Z_19F9A749_DB81_11D2_B114_00805F29F700_.wvu.PrintTitles" localSheetId="11" hidden="1">BRENT!$1:$5</definedName>
    <definedName name="Z_19F9A74A_DB81_11D2_B114_00805F29F700_.wvu.PrintArea" localSheetId="12" hidden="1">CRUDE!$A$40:$AG$118</definedName>
    <definedName name="Z_19F9A74A_DB81_11D2_B114_00805F29F700_.wvu.PrintTitles" localSheetId="12" hidden="1">CRUDE!$1:$5</definedName>
    <definedName name="Z_19F9A74B_DB81_11D2_B114_00805F29F700_.wvu.PrintArea" localSheetId="16" hidden="1">Dubai!$A$40:$AG$118</definedName>
    <definedName name="Z_19F9A74B_DB81_11D2_B114_00805F29F700_.wvu.PrintArea" localSheetId="17" hidden="1">Freight!$A$40:$AG$118</definedName>
    <definedName name="Z_19F9A74B_DB81_11D2_B114_00805F29F700_.wvu.PrintArea" localSheetId="18" hidden="1">Freight_SM!$A$40:$AG$118</definedName>
    <definedName name="Z_19F9A74B_DB81_11D2_B114_00805F29F700_.wvu.PrintTitles" localSheetId="16" hidden="1">Dubai!$1:$5</definedName>
    <definedName name="Z_19F9A74B_DB81_11D2_B114_00805F29F700_.wvu.PrintTitles" localSheetId="17" hidden="1">Freight!$1:$5</definedName>
    <definedName name="Z_19F9A74B_DB81_11D2_B114_00805F29F700_.wvu.PrintTitles" localSheetId="18" hidden="1">Freight_SM!$1:$5</definedName>
    <definedName name="Z_19F9A74C_DB81_11D2_B114_00805F29F700_.wvu.PrintArea" localSheetId="8" hidden="1">'EN590'!$A$40:$AG$118</definedName>
    <definedName name="Z_19F9A74C_DB81_11D2_B114_00805F29F700_.wvu.PrintTitles" localSheetId="8" hidden="1">'EN590'!$1:$5</definedName>
    <definedName name="Z_19F9A74D_DB81_11D2_B114_00805F29F700_.wvu.PrintArea" localSheetId="13" hidden="1">HO!$A$40:$AG$118</definedName>
    <definedName name="Z_19F9A74D_DB81_11D2_B114_00805F29F700_.wvu.PrintTitles" localSheetId="13" hidden="1">HO!$1:$5</definedName>
    <definedName name="Z_19F9A74E_DB81_11D2_B114_00805F29F700_.wvu.PrintArea" localSheetId="5" hidden="1">'IPE GASOIL'!$A$40:$AG$118</definedName>
    <definedName name="Z_19F9A74E_DB81_11D2_B114_00805F29F700_.wvu.PrintTitles" localSheetId="5" hidden="1">'IPE GASOIL'!$1:$5</definedName>
    <definedName name="Z_19F9A74F_DB81_11D2_B114_00805F29F700_.wvu.PrintArea" localSheetId="15" hidden="1">'Jet , Kero'!$A$40:$AG$118</definedName>
    <definedName name="Z_19F9A74F_DB81_11D2_B114_00805F29F700_.wvu.PrintTitles" localSheetId="15" hidden="1">'Jet , Kero'!$1:$5</definedName>
    <definedName name="Z_19F9A750_DB81_11D2_B114_00805F29F700_.wvu.PrintArea" localSheetId="10" hidden="1">NAPTHA!$A$40:$AG$118</definedName>
    <definedName name="Z_19F9A750_DB81_11D2_B114_00805F29F700_.wvu.PrintTitles" localSheetId="10" hidden="1">NAPTHA!$1:$5</definedName>
    <definedName name="Z_19F9A751_DB81_11D2_B114_00805F29F700_.wvu.PrintArea" localSheetId="9" hidden="1">UNL!$A$40:$AG$118</definedName>
    <definedName name="Z_19F9A751_DB81_11D2_B114_00805F29F700_.wvu.PrintTitles" localSheetId="9" hidden="1">UNL!$1:$5</definedName>
    <definedName name="Z_19F9A752_DB81_11D2_B114_00805F29F700_.wvu.PrintArea" localSheetId="6" hidden="1">'2%GASOIL CIF'!$A$120:$M$238</definedName>
    <definedName name="Z_19F9A752_DB81_11D2_B114_00805F29F700_.wvu.PrintTitles" localSheetId="6" hidden="1">'2%GASOIL CIF'!$1:$5</definedName>
    <definedName name="Z_19F9A753_DB81_11D2_B114_00805F29F700_.wvu.PrintArea" localSheetId="7" hidden="1">'2%GASOIL FOB'!$A$120:$M$238</definedName>
    <definedName name="Z_19F9A753_DB81_11D2_B114_00805F29F700_.wvu.PrintTitles" localSheetId="7" hidden="1">'2%GASOIL FOB'!$1:$5</definedName>
    <definedName name="Z_19F9A754_DB81_11D2_B114_00805F29F700_.wvu.PrintArea" localSheetId="11" hidden="1">BRENT!$A$120:$M$238</definedName>
    <definedName name="Z_19F9A754_DB81_11D2_B114_00805F29F700_.wvu.PrintTitles" localSheetId="11" hidden="1">BRENT!$1:$5</definedName>
    <definedName name="Z_19F9A755_DB81_11D2_B114_00805F29F700_.wvu.PrintArea" localSheetId="12" hidden="1">CRUDE!$A$120:$M$238</definedName>
    <definedName name="Z_19F9A755_DB81_11D2_B114_00805F29F700_.wvu.PrintTitles" localSheetId="12" hidden="1">CRUDE!$1:$5</definedName>
    <definedName name="Z_19F9A756_DB81_11D2_B114_00805F29F700_.wvu.PrintArea" localSheetId="16" hidden="1">Dubai!$A$120:$M$238</definedName>
    <definedName name="Z_19F9A756_DB81_11D2_B114_00805F29F700_.wvu.PrintArea" localSheetId="17" hidden="1">Freight!$A$120:$M$238</definedName>
    <definedName name="Z_19F9A756_DB81_11D2_B114_00805F29F700_.wvu.PrintArea" localSheetId="18" hidden="1">Freight_SM!$A$120:$M$238</definedName>
    <definedName name="Z_19F9A756_DB81_11D2_B114_00805F29F700_.wvu.PrintTitles" localSheetId="16" hidden="1">Dubai!$1:$5</definedName>
    <definedName name="Z_19F9A756_DB81_11D2_B114_00805F29F700_.wvu.PrintTitles" localSheetId="17" hidden="1">Freight!$1:$5</definedName>
    <definedName name="Z_19F9A756_DB81_11D2_B114_00805F29F700_.wvu.PrintTitles" localSheetId="18" hidden="1">Freight_SM!$1:$5</definedName>
    <definedName name="Z_19F9A757_DB81_11D2_B114_00805F29F700_.wvu.PrintArea" localSheetId="8" hidden="1">'EN590'!$A$120:$M$238</definedName>
    <definedName name="Z_19F9A757_DB81_11D2_B114_00805F29F700_.wvu.PrintTitles" localSheetId="8" hidden="1">'EN590'!$1:$5</definedName>
    <definedName name="Z_19F9A758_DB81_11D2_B114_00805F29F700_.wvu.PrintArea" localSheetId="13" hidden="1">HO!$A$120:$M$238</definedName>
    <definedName name="Z_19F9A758_DB81_11D2_B114_00805F29F700_.wvu.PrintTitles" localSheetId="13" hidden="1">HO!$1:$5</definedName>
    <definedName name="Z_19F9A759_DB81_11D2_B114_00805F29F700_.wvu.PrintArea" localSheetId="5" hidden="1">'IPE GASOIL'!$A$120:$M$238</definedName>
    <definedName name="Z_19F9A759_DB81_11D2_B114_00805F29F700_.wvu.PrintTitles" localSheetId="5" hidden="1">'IPE GASOIL'!$1:$5</definedName>
    <definedName name="Z_19F9A75A_DB81_11D2_B114_00805F29F700_.wvu.PrintArea" localSheetId="15" hidden="1">'Jet , Kero'!$A$120:$M$238</definedName>
    <definedName name="Z_19F9A75A_DB81_11D2_B114_00805F29F700_.wvu.PrintTitles" localSheetId="15" hidden="1">'Jet , Kero'!$1:$5</definedName>
    <definedName name="Z_19F9A75B_DB81_11D2_B114_00805F29F700_.wvu.PrintArea" localSheetId="10" hidden="1">NAPTHA!$A$120:$M$238</definedName>
    <definedName name="Z_19F9A75B_DB81_11D2_B114_00805F29F700_.wvu.PrintTitles" localSheetId="10" hidden="1">NAPTHA!$1:$5</definedName>
    <definedName name="Z_19F9A75C_DB81_11D2_B114_00805F29F700_.wvu.PrintArea" localSheetId="9" hidden="1">UNL!$A$120:$M$238</definedName>
    <definedName name="Z_19F9A75C_DB81_11D2_B114_00805F29F700_.wvu.PrintTitles" localSheetId="9" hidden="1">UNL!$1:$5</definedName>
    <definedName name="Z_19F9A7B7_DB81_11D2_B114_00805F29F700_.wvu.PrintArea" localSheetId="6" hidden="1">'2%GASOIL CIF'!$A$6:$R$39</definedName>
    <definedName name="Z_19F9A7B7_DB81_11D2_B114_00805F29F700_.wvu.PrintTitles" localSheetId="6" hidden="1">'2%GASOIL CIF'!$1:$5</definedName>
    <definedName name="Z_19F9A7B8_DB81_11D2_B114_00805F29F700_.wvu.PrintArea" localSheetId="7" hidden="1">'2%GASOIL FOB'!$A$6:$R$39</definedName>
    <definedName name="Z_19F9A7B8_DB81_11D2_B114_00805F29F700_.wvu.PrintTitles" localSheetId="7" hidden="1">'2%GASOIL FOB'!$1:$5</definedName>
    <definedName name="Z_19F9A7B9_DB81_11D2_B114_00805F29F700_.wvu.PrintArea" localSheetId="11" hidden="1">BRENT!$A$6:$R$39</definedName>
    <definedName name="Z_19F9A7B9_DB81_11D2_B114_00805F29F700_.wvu.PrintTitles" localSheetId="11" hidden="1">BRENT!$1:$5</definedName>
    <definedName name="Z_19F9A7BA_DB81_11D2_B114_00805F29F700_.wvu.PrintArea" localSheetId="12" hidden="1">CRUDE!$A$6:$R$39</definedName>
    <definedName name="Z_19F9A7BA_DB81_11D2_B114_00805F29F700_.wvu.PrintTitles" localSheetId="12" hidden="1">CRUDE!$1:$5</definedName>
    <definedName name="Z_19F9A7BB_DB81_11D2_B114_00805F29F700_.wvu.PrintArea" localSheetId="16" hidden="1">Dubai!$A$6:$R$39</definedName>
    <definedName name="Z_19F9A7BB_DB81_11D2_B114_00805F29F700_.wvu.PrintArea" localSheetId="17" hidden="1">Freight!$A$6:$R$39</definedName>
    <definedName name="Z_19F9A7BB_DB81_11D2_B114_00805F29F700_.wvu.PrintArea" localSheetId="18" hidden="1">Freight_SM!$A$6:$R$39</definedName>
    <definedName name="Z_19F9A7BB_DB81_11D2_B114_00805F29F700_.wvu.PrintTitles" localSheetId="16" hidden="1">Dubai!$1:$5</definedName>
    <definedName name="Z_19F9A7BB_DB81_11D2_B114_00805F29F700_.wvu.PrintTitles" localSheetId="17" hidden="1">Freight!$1:$5</definedName>
    <definedName name="Z_19F9A7BB_DB81_11D2_B114_00805F29F700_.wvu.PrintTitles" localSheetId="18" hidden="1">Freight_SM!$1:$5</definedName>
    <definedName name="Z_19F9A7BC_DB81_11D2_B114_00805F29F700_.wvu.PrintArea" localSheetId="8" hidden="1">'EN590'!$A$6:$R$39</definedName>
    <definedName name="Z_19F9A7BC_DB81_11D2_B114_00805F29F700_.wvu.PrintTitles" localSheetId="8" hidden="1">'EN590'!$1:$5</definedName>
    <definedName name="Z_19F9A7BD_DB81_11D2_B114_00805F29F700_.wvu.PrintArea" localSheetId="13" hidden="1">HO!$A$6:$R$39</definedName>
    <definedName name="Z_19F9A7BD_DB81_11D2_B114_00805F29F700_.wvu.PrintTitles" localSheetId="13" hidden="1">HO!$1:$5</definedName>
    <definedName name="Z_19F9A7BE_DB81_11D2_B114_00805F29F700_.wvu.PrintArea" localSheetId="5" hidden="1">'IPE GASOIL'!$A$6:$R$39</definedName>
    <definedName name="Z_19F9A7BE_DB81_11D2_B114_00805F29F700_.wvu.PrintTitles" localSheetId="5" hidden="1">'IPE GASOIL'!$1:$5</definedName>
    <definedName name="Z_19F9A7BF_DB81_11D2_B114_00805F29F700_.wvu.PrintArea" localSheetId="15" hidden="1">'Jet , Kero'!$A$6:$R$39</definedName>
    <definedName name="Z_19F9A7BF_DB81_11D2_B114_00805F29F700_.wvu.PrintTitles" localSheetId="15" hidden="1">'Jet , Kero'!$1:$5</definedName>
    <definedName name="Z_19F9A7C0_DB81_11D2_B114_00805F29F700_.wvu.PrintArea" localSheetId="10" hidden="1">NAPTHA!$A$6:$R$39</definedName>
    <definedName name="Z_19F9A7C0_DB81_11D2_B114_00805F29F700_.wvu.PrintTitles" localSheetId="10" hidden="1">NAPTHA!$1:$5</definedName>
    <definedName name="Z_19F9A7C1_DB81_11D2_B114_00805F29F700_.wvu.PrintArea" localSheetId="9" hidden="1">UNL!$A$6:$R$39</definedName>
    <definedName name="Z_19F9A7C1_DB81_11D2_B114_00805F29F700_.wvu.PrintTitles" localSheetId="9" hidden="1">UNL!$1:$5</definedName>
    <definedName name="Z_19F9A7C2_DB81_11D2_B114_00805F29F700_.wvu.PrintArea" localSheetId="6" hidden="1">'2%GASOIL CIF'!$A$40:$AG$118</definedName>
    <definedName name="Z_19F9A7C2_DB81_11D2_B114_00805F29F700_.wvu.PrintTitles" localSheetId="6" hidden="1">'2%GASOIL CIF'!$1:$5</definedName>
    <definedName name="Z_19F9A7C3_DB81_11D2_B114_00805F29F700_.wvu.PrintArea" localSheetId="7" hidden="1">'2%GASOIL FOB'!$A$40:$AG$118</definedName>
    <definedName name="Z_19F9A7C3_DB81_11D2_B114_00805F29F700_.wvu.PrintTitles" localSheetId="7" hidden="1">'2%GASOIL FOB'!$1:$5</definedName>
    <definedName name="Z_19F9A7C4_DB81_11D2_B114_00805F29F700_.wvu.PrintArea" localSheetId="11" hidden="1">BRENT!$A$40:$AG$118</definedName>
    <definedName name="Z_19F9A7C4_DB81_11D2_B114_00805F29F700_.wvu.PrintTitles" localSheetId="11" hidden="1">BRENT!$1:$5</definedName>
    <definedName name="Z_19F9A7C5_DB81_11D2_B114_00805F29F700_.wvu.PrintArea" localSheetId="12" hidden="1">CRUDE!$A$40:$AG$118</definedName>
    <definedName name="Z_19F9A7C5_DB81_11D2_B114_00805F29F700_.wvu.PrintTitles" localSheetId="12" hidden="1">CRUDE!$1:$5</definedName>
    <definedName name="Z_19F9A7C6_DB81_11D2_B114_00805F29F700_.wvu.PrintArea" localSheetId="16" hidden="1">Dubai!$A$40:$AG$118</definedName>
    <definedName name="Z_19F9A7C6_DB81_11D2_B114_00805F29F700_.wvu.PrintArea" localSheetId="17" hidden="1">Freight!$A$40:$AG$118</definedName>
    <definedName name="Z_19F9A7C6_DB81_11D2_B114_00805F29F700_.wvu.PrintArea" localSheetId="18" hidden="1">Freight_SM!$A$40:$AG$118</definedName>
    <definedName name="Z_19F9A7C6_DB81_11D2_B114_00805F29F700_.wvu.PrintTitles" localSheetId="16" hidden="1">Dubai!$1:$5</definedName>
    <definedName name="Z_19F9A7C6_DB81_11D2_B114_00805F29F700_.wvu.PrintTitles" localSheetId="17" hidden="1">Freight!$1:$5</definedName>
    <definedName name="Z_19F9A7C6_DB81_11D2_B114_00805F29F700_.wvu.PrintTitles" localSheetId="18" hidden="1">Freight_SM!$1:$5</definedName>
    <definedName name="Z_19F9A7C7_DB81_11D2_B114_00805F29F700_.wvu.PrintArea" localSheetId="8" hidden="1">'EN590'!$A$40:$AG$118</definedName>
    <definedName name="Z_19F9A7C7_DB81_11D2_B114_00805F29F700_.wvu.PrintTitles" localSheetId="8" hidden="1">'EN590'!$1:$5</definedName>
    <definedName name="Z_19F9A7C8_DB81_11D2_B114_00805F29F700_.wvu.PrintArea" localSheetId="13" hidden="1">HO!$A$40:$AG$118</definedName>
    <definedName name="Z_19F9A7C8_DB81_11D2_B114_00805F29F700_.wvu.PrintTitles" localSheetId="13" hidden="1">HO!$1:$5</definedName>
    <definedName name="Z_19F9A7C9_DB81_11D2_B114_00805F29F700_.wvu.PrintArea" localSheetId="5" hidden="1">'IPE GASOIL'!$A$40:$AG$118</definedName>
    <definedName name="Z_19F9A7C9_DB81_11D2_B114_00805F29F700_.wvu.PrintTitles" localSheetId="5" hidden="1">'IPE GASOIL'!$1:$5</definedName>
    <definedName name="Z_19F9A7CA_DB81_11D2_B114_00805F29F700_.wvu.PrintArea" localSheetId="15" hidden="1">'Jet , Kero'!$A$40:$AG$118</definedName>
    <definedName name="Z_19F9A7CA_DB81_11D2_B114_00805F29F700_.wvu.PrintTitles" localSheetId="15" hidden="1">'Jet , Kero'!$1:$5</definedName>
    <definedName name="Z_19F9A7CB_DB81_11D2_B114_00805F29F700_.wvu.PrintArea" localSheetId="10" hidden="1">NAPTHA!$A$40:$AG$118</definedName>
    <definedName name="Z_19F9A7CB_DB81_11D2_B114_00805F29F700_.wvu.PrintTitles" localSheetId="10" hidden="1">NAPTHA!$1:$5</definedName>
    <definedName name="Z_19F9A7CC_DB81_11D2_B114_00805F29F700_.wvu.PrintArea" localSheetId="9" hidden="1">UNL!$A$40:$AG$118</definedName>
    <definedName name="Z_19F9A7CC_DB81_11D2_B114_00805F29F700_.wvu.PrintTitles" localSheetId="9" hidden="1">UNL!$1:$5</definedName>
    <definedName name="Z_19F9A7CD_DB81_11D2_B114_00805F29F700_.wvu.PrintArea" localSheetId="6" hidden="1">'2%GASOIL CIF'!$A$120:$M$238</definedName>
    <definedName name="Z_19F9A7CD_DB81_11D2_B114_00805F29F700_.wvu.PrintTitles" localSheetId="6" hidden="1">'2%GASOIL CIF'!$1:$5</definedName>
    <definedName name="Z_19F9A7CE_DB81_11D2_B114_00805F29F700_.wvu.PrintArea" localSheetId="7" hidden="1">'2%GASOIL FOB'!$A$120:$M$238</definedName>
    <definedName name="Z_19F9A7CE_DB81_11D2_B114_00805F29F700_.wvu.PrintTitles" localSheetId="7" hidden="1">'2%GASOIL FOB'!$1:$5</definedName>
    <definedName name="Z_19F9A7CF_DB81_11D2_B114_00805F29F700_.wvu.PrintArea" localSheetId="11" hidden="1">BRENT!$A$120:$M$238</definedName>
    <definedName name="Z_19F9A7CF_DB81_11D2_B114_00805F29F700_.wvu.PrintTitles" localSheetId="11" hidden="1">BRENT!$1:$5</definedName>
    <definedName name="Z_19F9A7D0_DB81_11D2_B114_00805F29F700_.wvu.PrintArea" localSheetId="12" hidden="1">CRUDE!$A$120:$M$238</definedName>
    <definedName name="Z_19F9A7D0_DB81_11D2_B114_00805F29F700_.wvu.PrintTitles" localSheetId="12" hidden="1">CRUDE!$1:$5</definedName>
    <definedName name="Z_19F9A7D1_DB81_11D2_B114_00805F29F700_.wvu.PrintArea" localSheetId="16" hidden="1">Dubai!$A$120:$M$238</definedName>
    <definedName name="Z_19F9A7D1_DB81_11D2_B114_00805F29F700_.wvu.PrintArea" localSheetId="17" hidden="1">Freight!$A$120:$M$238</definedName>
    <definedName name="Z_19F9A7D1_DB81_11D2_B114_00805F29F700_.wvu.PrintArea" localSheetId="18" hidden="1">Freight_SM!$A$120:$M$238</definedName>
    <definedName name="Z_19F9A7D1_DB81_11D2_B114_00805F29F700_.wvu.PrintTitles" localSheetId="16" hidden="1">Dubai!$1:$5</definedName>
    <definedName name="Z_19F9A7D1_DB81_11D2_B114_00805F29F700_.wvu.PrintTitles" localSheetId="17" hidden="1">Freight!$1:$5</definedName>
    <definedName name="Z_19F9A7D1_DB81_11D2_B114_00805F29F700_.wvu.PrintTitles" localSheetId="18" hidden="1">Freight_SM!$1:$5</definedName>
    <definedName name="Z_19F9A7D2_DB81_11D2_B114_00805F29F700_.wvu.PrintArea" localSheetId="8" hidden="1">'EN590'!$A$120:$M$238</definedName>
    <definedName name="Z_19F9A7D2_DB81_11D2_B114_00805F29F700_.wvu.PrintTitles" localSheetId="8" hidden="1">'EN590'!$1:$5</definedName>
    <definedName name="Z_19F9A7D3_DB81_11D2_B114_00805F29F700_.wvu.PrintArea" localSheetId="13" hidden="1">HO!$A$120:$M$238</definedName>
    <definedName name="Z_19F9A7D3_DB81_11D2_B114_00805F29F700_.wvu.PrintTitles" localSheetId="13" hidden="1">HO!$1:$5</definedName>
    <definedName name="Z_19F9A7D4_DB81_11D2_B114_00805F29F700_.wvu.PrintArea" localSheetId="5" hidden="1">'IPE GASOIL'!$A$120:$M$238</definedName>
    <definedName name="Z_19F9A7D4_DB81_11D2_B114_00805F29F700_.wvu.PrintTitles" localSheetId="5" hidden="1">'IPE GASOIL'!$1:$5</definedName>
    <definedName name="Z_19F9A7D5_DB81_11D2_B114_00805F29F700_.wvu.PrintArea" localSheetId="15" hidden="1">'Jet , Kero'!$A$120:$M$238</definedName>
    <definedName name="Z_19F9A7D5_DB81_11D2_B114_00805F29F700_.wvu.PrintTitles" localSheetId="15" hidden="1">'Jet , Kero'!$1:$5</definedName>
    <definedName name="Z_19F9A7D6_DB81_11D2_B114_00805F29F700_.wvu.PrintArea" localSheetId="10" hidden="1">NAPTHA!$A$120:$M$238</definedName>
    <definedName name="Z_19F9A7D6_DB81_11D2_B114_00805F29F700_.wvu.PrintTitles" localSheetId="10" hidden="1">NAPTHA!$1:$5</definedName>
    <definedName name="Z_19F9A7D7_DB81_11D2_B114_00805F29F700_.wvu.PrintArea" localSheetId="9" hidden="1">UNL!$A$120:$M$238</definedName>
    <definedName name="Z_19F9A7D7_DB81_11D2_B114_00805F29F700_.wvu.PrintTitles" localSheetId="9" hidden="1">UNL!$1:$5</definedName>
    <definedName name="Z_19F9A909_DB81_11D2_B114_00805F29F700_.wvu.PrintArea" localSheetId="6" hidden="1">'2%GASOIL CIF'!$A$6:$R$39</definedName>
    <definedName name="Z_19F9A909_DB81_11D2_B114_00805F29F700_.wvu.PrintTitles" localSheetId="6" hidden="1">'2%GASOIL CIF'!$1:$5</definedName>
    <definedName name="Z_19F9A90A_DB81_11D2_B114_00805F29F700_.wvu.PrintArea" localSheetId="7" hidden="1">'2%GASOIL FOB'!$A$6:$R$39</definedName>
    <definedName name="Z_19F9A90A_DB81_11D2_B114_00805F29F700_.wvu.PrintTitles" localSheetId="7" hidden="1">'2%GASOIL FOB'!$1:$5</definedName>
    <definedName name="Z_19F9A90B_DB81_11D2_B114_00805F29F700_.wvu.PrintArea" localSheetId="11" hidden="1">BRENT!$A$6:$R$39</definedName>
    <definedName name="Z_19F9A90B_DB81_11D2_B114_00805F29F700_.wvu.PrintTitles" localSheetId="11" hidden="1">BRENT!$1:$5</definedName>
    <definedName name="Z_19F9A90C_DB81_11D2_B114_00805F29F700_.wvu.PrintArea" localSheetId="12" hidden="1">CRUDE!$A$6:$R$39</definedName>
    <definedName name="Z_19F9A90C_DB81_11D2_B114_00805F29F700_.wvu.PrintTitles" localSheetId="12" hidden="1">CRUDE!$1:$5</definedName>
    <definedName name="Z_19F9A90D_DB81_11D2_B114_00805F29F700_.wvu.PrintArea" localSheetId="16" hidden="1">Dubai!$A$6:$R$39</definedName>
    <definedName name="Z_19F9A90D_DB81_11D2_B114_00805F29F700_.wvu.PrintTitles" localSheetId="16" hidden="1">Dubai!$1:$5</definedName>
    <definedName name="Z_19F9A90E_DB81_11D2_B114_00805F29F700_.wvu.PrintArea" localSheetId="8" hidden="1">'EN590'!$A$6:$R$39</definedName>
    <definedName name="Z_19F9A90E_DB81_11D2_B114_00805F29F700_.wvu.PrintTitles" localSheetId="8" hidden="1">'EN590'!$1:$5</definedName>
    <definedName name="Z_19F9A90F_DB81_11D2_B114_00805F29F700_.wvu.PrintArea" localSheetId="17" hidden="1">Freight!$A$6:$R$39</definedName>
    <definedName name="Z_19F9A90F_DB81_11D2_B114_00805F29F700_.wvu.PrintArea" localSheetId="18" hidden="1">Freight_SM!$A$6:$R$39</definedName>
    <definedName name="Z_19F9A90F_DB81_11D2_B114_00805F29F700_.wvu.PrintTitles" localSheetId="17" hidden="1">Freight!$1:$5</definedName>
    <definedName name="Z_19F9A90F_DB81_11D2_B114_00805F29F700_.wvu.PrintTitles" localSheetId="18" hidden="1">Freight_SM!$1:$5</definedName>
    <definedName name="Z_19F9A910_DB81_11D2_B114_00805F29F700_.wvu.PrintArea" localSheetId="13" hidden="1">HO!$A$6:$R$39</definedName>
    <definedName name="Z_19F9A910_DB81_11D2_B114_00805F29F700_.wvu.PrintTitles" localSheetId="13" hidden="1">HO!$1:$5</definedName>
    <definedName name="Z_19F9A911_DB81_11D2_B114_00805F29F700_.wvu.PrintArea" localSheetId="5" hidden="1">'IPE GASOIL'!$A$6:$R$39</definedName>
    <definedName name="Z_19F9A911_DB81_11D2_B114_00805F29F700_.wvu.PrintTitles" localSheetId="5" hidden="1">'IPE GASOIL'!$1:$5</definedName>
    <definedName name="Z_19F9A912_DB81_11D2_B114_00805F29F700_.wvu.PrintArea" localSheetId="15" hidden="1">'Jet , Kero'!$A$6:$R$39</definedName>
    <definedName name="Z_19F9A912_DB81_11D2_B114_00805F29F700_.wvu.PrintTitles" localSheetId="15" hidden="1">'Jet , Kero'!$1:$5</definedName>
    <definedName name="Z_19F9A913_DB81_11D2_B114_00805F29F700_.wvu.PrintArea" localSheetId="10" hidden="1">NAPTHA!$A$6:$R$39</definedName>
    <definedName name="Z_19F9A913_DB81_11D2_B114_00805F29F700_.wvu.PrintTitles" localSheetId="10" hidden="1">NAPTHA!$1:$5</definedName>
    <definedName name="Z_19F9A914_DB81_11D2_B114_00805F29F700_.wvu.PrintArea" localSheetId="9" hidden="1">UNL!$A$6:$R$39</definedName>
    <definedName name="Z_19F9A914_DB81_11D2_B114_00805F29F700_.wvu.PrintTitles" localSheetId="9" hidden="1">UNL!$1:$5</definedName>
    <definedName name="Z_19F9A915_DB81_11D2_B114_00805F29F700_.wvu.PrintArea" localSheetId="6" hidden="1">'2%GASOIL CIF'!$A$40:$AG$118</definedName>
    <definedName name="Z_19F9A915_DB81_11D2_B114_00805F29F700_.wvu.PrintTitles" localSheetId="6" hidden="1">'2%GASOIL CIF'!$1:$5</definedName>
    <definedName name="Z_19F9A916_DB81_11D2_B114_00805F29F700_.wvu.PrintArea" localSheetId="7" hidden="1">'2%GASOIL FOB'!$A$40:$AG$118</definedName>
    <definedName name="Z_19F9A916_DB81_11D2_B114_00805F29F700_.wvu.PrintTitles" localSheetId="7" hidden="1">'2%GASOIL FOB'!$1:$5</definedName>
    <definedName name="Z_19F9A917_DB81_11D2_B114_00805F29F700_.wvu.PrintArea" localSheetId="11" hidden="1">BRENT!$A$40:$AG$118</definedName>
    <definedName name="Z_19F9A917_DB81_11D2_B114_00805F29F700_.wvu.PrintTitles" localSheetId="11" hidden="1">BRENT!$1:$5</definedName>
    <definedName name="Z_19F9A918_DB81_11D2_B114_00805F29F700_.wvu.PrintArea" localSheetId="12" hidden="1">CRUDE!$A$40:$AG$118</definedName>
    <definedName name="Z_19F9A918_DB81_11D2_B114_00805F29F700_.wvu.PrintTitles" localSheetId="12" hidden="1">CRUDE!$1:$5</definedName>
    <definedName name="Z_19F9A919_DB81_11D2_B114_00805F29F700_.wvu.PrintArea" localSheetId="16" hidden="1">Dubai!$A$40:$AG$118</definedName>
    <definedName name="Z_19F9A919_DB81_11D2_B114_00805F29F700_.wvu.PrintTitles" localSheetId="16" hidden="1">Dubai!$1:$5</definedName>
    <definedName name="Z_19F9A91A_DB81_11D2_B114_00805F29F700_.wvu.PrintArea" localSheetId="8" hidden="1">'EN590'!$A$40:$AG$118</definedName>
    <definedName name="Z_19F9A91A_DB81_11D2_B114_00805F29F700_.wvu.PrintTitles" localSheetId="8" hidden="1">'EN590'!$1:$5</definedName>
    <definedName name="Z_19F9A91B_DB81_11D2_B114_00805F29F700_.wvu.PrintArea" localSheetId="17" hidden="1">Freight!$A$40:$AG$118</definedName>
    <definedName name="Z_19F9A91B_DB81_11D2_B114_00805F29F700_.wvu.PrintArea" localSheetId="18" hidden="1">Freight_SM!$A$40:$AG$118</definedName>
    <definedName name="Z_19F9A91B_DB81_11D2_B114_00805F29F700_.wvu.PrintTitles" localSheetId="17" hidden="1">Freight!$1:$5</definedName>
    <definedName name="Z_19F9A91B_DB81_11D2_B114_00805F29F700_.wvu.PrintTitles" localSheetId="18" hidden="1">Freight_SM!$1:$5</definedName>
    <definedName name="Z_19F9A91C_DB81_11D2_B114_00805F29F700_.wvu.PrintArea" localSheetId="13" hidden="1">HO!$A$40:$AG$118</definedName>
    <definedName name="Z_19F9A91C_DB81_11D2_B114_00805F29F700_.wvu.PrintTitles" localSheetId="13" hidden="1">HO!$1:$5</definedName>
    <definedName name="Z_19F9A91D_DB81_11D2_B114_00805F29F700_.wvu.PrintArea" localSheetId="5" hidden="1">'IPE GASOIL'!$A$40:$AG$118</definedName>
    <definedName name="Z_19F9A91D_DB81_11D2_B114_00805F29F700_.wvu.PrintTitles" localSheetId="5" hidden="1">'IPE GASOIL'!$1:$5</definedName>
    <definedName name="Z_19F9A91E_DB81_11D2_B114_00805F29F700_.wvu.PrintArea" localSheetId="15" hidden="1">'Jet , Kero'!$A$40:$AG$118</definedName>
    <definedName name="Z_19F9A91E_DB81_11D2_B114_00805F29F700_.wvu.PrintTitles" localSheetId="15" hidden="1">'Jet , Kero'!$1:$5</definedName>
    <definedName name="Z_19F9A91F_DB81_11D2_B114_00805F29F700_.wvu.PrintArea" localSheetId="10" hidden="1">NAPTHA!$A$40:$AG$118</definedName>
    <definedName name="Z_19F9A91F_DB81_11D2_B114_00805F29F700_.wvu.PrintTitles" localSheetId="10" hidden="1">NAPTHA!$1:$5</definedName>
    <definedName name="Z_19F9A920_DB81_11D2_B114_00805F29F700_.wvu.PrintArea" localSheetId="9" hidden="1">UNL!$A$40:$AG$118</definedName>
    <definedName name="Z_19F9A920_DB81_11D2_B114_00805F29F700_.wvu.PrintTitles" localSheetId="9" hidden="1">UNL!$1:$5</definedName>
    <definedName name="Z_19F9A921_DB81_11D2_B114_00805F29F700_.wvu.PrintArea" localSheetId="6" hidden="1">'2%GASOIL CIF'!$A$120:$M$238</definedName>
    <definedName name="Z_19F9A921_DB81_11D2_B114_00805F29F700_.wvu.PrintTitles" localSheetId="6" hidden="1">'2%GASOIL CIF'!$1:$5</definedName>
    <definedName name="Z_19F9A922_DB81_11D2_B114_00805F29F700_.wvu.PrintArea" localSheetId="7" hidden="1">'2%GASOIL FOB'!$A$120:$M$238</definedName>
    <definedName name="Z_19F9A922_DB81_11D2_B114_00805F29F700_.wvu.PrintTitles" localSheetId="7" hidden="1">'2%GASOIL FOB'!$1:$5</definedName>
    <definedName name="Z_19F9A923_DB81_11D2_B114_00805F29F700_.wvu.PrintArea" localSheetId="11" hidden="1">BRENT!$A$120:$M$238</definedName>
    <definedName name="Z_19F9A923_DB81_11D2_B114_00805F29F700_.wvu.PrintTitles" localSheetId="11" hidden="1">BRENT!$1:$5</definedName>
    <definedName name="Z_19F9A924_DB81_11D2_B114_00805F29F700_.wvu.PrintArea" localSheetId="12" hidden="1">CRUDE!$A$120:$M$238</definedName>
    <definedName name="Z_19F9A924_DB81_11D2_B114_00805F29F700_.wvu.PrintTitles" localSheetId="12" hidden="1">CRUDE!$1:$5</definedName>
    <definedName name="Z_19F9A925_DB81_11D2_B114_00805F29F700_.wvu.PrintArea" localSheetId="16" hidden="1">Dubai!$A$120:$M$238</definedName>
    <definedName name="Z_19F9A925_DB81_11D2_B114_00805F29F700_.wvu.PrintTitles" localSheetId="16" hidden="1">Dubai!$1:$5</definedName>
    <definedName name="Z_19F9A926_DB81_11D2_B114_00805F29F700_.wvu.PrintArea" localSheetId="8" hidden="1">'EN590'!$A$120:$M$238</definedName>
    <definedName name="Z_19F9A926_DB81_11D2_B114_00805F29F700_.wvu.PrintTitles" localSheetId="8" hidden="1">'EN590'!$1:$5</definedName>
    <definedName name="Z_19F9A927_DB81_11D2_B114_00805F29F700_.wvu.PrintArea" localSheetId="17" hidden="1">Freight!$A$120:$M$238</definedName>
    <definedName name="Z_19F9A927_DB81_11D2_B114_00805F29F700_.wvu.PrintArea" localSheetId="18" hidden="1">Freight_SM!$A$120:$M$238</definedName>
    <definedName name="Z_19F9A927_DB81_11D2_B114_00805F29F700_.wvu.PrintTitles" localSheetId="17" hidden="1">Freight!$1:$5</definedName>
    <definedName name="Z_19F9A927_DB81_11D2_B114_00805F29F700_.wvu.PrintTitles" localSheetId="18" hidden="1">Freight_SM!$1:$5</definedName>
    <definedName name="Z_19F9A928_DB81_11D2_B114_00805F29F700_.wvu.PrintArea" localSheetId="13" hidden="1">HO!$A$120:$M$238</definedName>
    <definedName name="Z_19F9A928_DB81_11D2_B114_00805F29F700_.wvu.PrintTitles" localSheetId="13" hidden="1">HO!$1:$5</definedName>
    <definedName name="Z_19F9A929_DB81_11D2_B114_00805F29F700_.wvu.PrintArea" localSheetId="5" hidden="1">'IPE GASOIL'!$A$120:$M$238</definedName>
    <definedName name="Z_19F9A929_DB81_11D2_B114_00805F29F700_.wvu.PrintTitles" localSheetId="5" hidden="1">'IPE GASOIL'!$1:$5</definedName>
    <definedName name="Z_19F9A92A_DB81_11D2_B114_00805F29F700_.wvu.PrintArea" localSheetId="15" hidden="1">'Jet , Kero'!$A$120:$M$238</definedName>
    <definedName name="Z_19F9A92A_DB81_11D2_B114_00805F29F700_.wvu.PrintTitles" localSheetId="15" hidden="1">'Jet , Kero'!$1:$5</definedName>
    <definedName name="Z_19F9A92B_DB81_11D2_B114_00805F29F700_.wvu.PrintArea" localSheetId="10" hidden="1">NAPTHA!$A$120:$M$238</definedName>
    <definedName name="Z_19F9A92B_DB81_11D2_B114_00805F29F700_.wvu.PrintTitles" localSheetId="10" hidden="1">NAPTHA!$1:$5</definedName>
    <definedName name="Z_19F9A92C_DB81_11D2_B114_00805F29F700_.wvu.PrintArea" localSheetId="9" hidden="1">UNL!$A$120:$M$238</definedName>
    <definedName name="Z_19F9A92C_DB81_11D2_B114_00805F29F700_.wvu.PrintTitles" localSheetId="9" hidden="1">UNL!$1:$5</definedName>
    <definedName name="Z_1CECFD28_E66A_11D2_ADA9_0008C744C0BF_.wvu.PrintArea" localSheetId="6" hidden="1">'2%GASOIL CIF'!$A$6:$R$39</definedName>
    <definedName name="Z_1CECFD28_E66A_11D2_ADA9_0008C744C0BF_.wvu.PrintTitles" localSheetId="6" hidden="1">'2%GASOIL CIF'!$1:$5</definedName>
    <definedName name="Z_1CECFD29_E66A_11D2_ADA9_0008C744C0BF_.wvu.PrintArea" localSheetId="7" hidden="1">'2%GASOIL FOB'!$A$6:$R$39</definedName>
    <definedName name="Z_1CECFD29_E66A_11D2_ADA9_0008C744C0BF_.wvu.PrintTitles" localSheetId="7" hidden="1">'2%GASOIL FOB'!$1:$5</definedName>
    <definedName name="Z_1CECFD2A_E66A_11D2_ADA9_0008C744C0BF_.wvu.PrintArea" localSheetId="11" hidden="1">BRENT!$A$6:$R$39</definedName>
    <definedName name="Z_1CECFD2A_E66A_11D2_ADA9_0008C744C0BF_.wvu.PrintTitles" localSheetId="11" hidden="1">BRENT!$1:$5</definedName>
    <definedName name="Z_1CECFD2B_E66A_11D2_ADA9_0008C744C0BF_.wvu.PrintArea" localSheetId="12" hidden="1">CRUDE!$A$6:$R$39</definedName>
    <definedName name="Z_1CECFD2B_E66A_11D2_ADA9_0008C744C0BF_.wvu.PrintTitles" localSheetId="12" hidden="1">CRUDE!$1:$5</definedName>
    <definedName name="Z_1CECFD2C_E66A_11D2_ADA9_0008C744C0BF_.wvu.PrintArea" localSheetId="16" hidden="1">Dubai!$A$6:$R$39</definedName>
    <definedName name="Z_1CECFD2C_E66A_11D2_ADA9_0008C744C0BF_.wvu.PrintTitles" localSheetId="16" hidden="1">Dubai!$1:$5</definedName>
    <definedName name="Z_1CECFD2D_E66A_11D2_ADA9_0008C744C0BF_.wvu.PrintArea" localSheetId="8" hidden="1">'EN590'!$A$6:$R$39</definedName>
    <definedName name="Z_1CECFD2D_E66A_11D2_ADA9_0008C744C0BF_.wvu.PrintTitles" localSheetId="8" hidden="1">'EN590'!$1:$5</definedName>
    <definedName name="Z_1CECFD2E_E66A_11D2_ADA9_0008C744C0BF_.wvu.PrintArea" localSheetId="17" hidden="1">Freight!$A$6:$R$39</definedName>
    <definedName name="Z_1CECFD2E_E66A_11D2_ADA9_0008C744C0BF_.wvu.PrintArea" localSheetId="18" hidden="1">Freight_SM!$A$6:$R$39</definedName>
    <definedName name="Z_1CECFD2E_E66A_11D2_ADA9_0008C744C0BF_.wvu.PrintTitles" localSheetId="17" hidden="1">Freight!$1:$5</definedName>
    <definedName name="Z_1CECFD2E_E66A_11D2_ADA9_0008C744C0BF_.wvu.PrintTitles" localSheetId="18" hidden="1">Freight_SM!$1:$5</definedName>
    <definedName name="Z_1CECFD2F_E66A_11D2_ADA9_0008C744C0BF_.wvu.PrintArea" localSheetId="13" hidden="1">HO!$A$6:$R$39</definedName>
    <definedName name="Z_1CECFD2F_E66A_11D2_ADA9_0008C744C0BF_.wvu.PrintTitles" localSheetId="13" hidden="1">HO!$1:$5</definedName>
    <definedName name="Z_1CECFD30_E66A_11D2_ADA9_0008C744C0BF_.wvu.PrintArea" localSheetId="5" hidden="1">'IPE GASOIL'!$A$6:$R$39</definedName>
    <definedName name="Z_1CECFD30_E66A_11D2_ADA9_0008C744C0BF_.wvu.PrintTitles" localSheetId="5" hidden="1">'IPE GASOIL'!$1:$5</definedName>
    <definedName name="Z_1CECFD31_E66A_11D2_ADA9_0008C744C0BF_.wvu.PrintArea" localSheetId="15" hidden="1">'Jet , Kero'!$A$6:$R$39</definedName>
    <definedName name="Z_1CECFD31_E66A_11D2_ADA9_0008C744C0BF_.wvu.PrintTitles" localSheetId="15" hidden="1">'Jet , Kero'!$1:$5</definedName>
    <definedName name="Z_1CECFD32_E66A_11D2_ADA9_0008C744C0BF_.wvu.PrintArea" localSheetId="10" hidden="1">NAPTHA!$A$6:$R$39</definedName>
    <definedName name="Z_1CECFD32_E66A_11D2_ADA9_0008C744C0BF_.wvu.PrintTitles" localSheetId="10" hidden="1">NAPTHA!$1:$5</definedName>
    <definedName name="Z_1CECFD33_E66A_11D2_ADA9_0008C744C0BF_.wvu.PrintArea" localSheetId="9" hidden="1">UNL!$A$6:$R$39</definedName>
    <definedName name="Z_1CECFD33_E66A_11D2_ADA9_0008C744C0BF_.wvu.PrintTitles" localSheetId="9" hidden="1">UNL!$1:$5</definedName>
    <definedName name="Z_1CECFD34_E66A_11D2_ADA9_0008C744C0BF_.wvu.PrintArea" localSheetId="6" hidden="1">'2%GASOIL CIF'!$A$40:$AG$118</definedName>
    <definedName name="Z_1CECFD34_E66A_11D2_ADA9_0008C744C0BF_.wvu.PrintTitles" localSheetId="6" hidden="1">'2%GASOIL CIF'!$1:$5</definedName>
    <definedName name="Z_1CECFD35_E66A_11D2_ADA9_0008C744C0BF_.wvu.PrintArea" localSheetId="7" hidden="1">'2%GASOIL FOB'!$A$40:$AG$118</definedName>
    <definedName name="Z_1CECFD35_E66A_11D2_ADA9_0008C744C0BF_.wvu.PrintTitles" localSheetId="7" hidden="1">'2%GASOIL FOB'!$1:$5</definedName>
    <definedName name="Z_1CECFD36_E66A_11D2_ADA9_0008C744C0BF_.wvu.PrintArea" localSheetId="11" hidden="1">BRENT!$A$40:$AG$118</definedName>
    <definedName name="Z_1CECFD36_E66A_11D2_ADA9_0008C744C0BF_.wvu.PrintTitles" localSheetId="11" hidden="1">BRENT!$1:$5</definedName>
    <definedName name="Z_1CECFD37_E66A_11D2_ADA9_0008C744C0BF_.wvu.PrintArea" localSheetId="12" hidden="1">CRUDE!$A$40:$AG$118</definedName>
    <definedName name="Z_1CECFD37_E66A_11D2_ADA9_0008C744C0BF_.wvu.PrintTitles" localSheetId="12" hidden="1">CRUDE!$1:$5</definedName>
    <definedName name="Z_1CECFD38_E66A_11D2_ADA9_0008C744C0BF_.wvu.PrintArea" localSheetId="16" hidden="1">Dubai!$A$40:$AG$118</definedName>
    <definedName name="Z_1CECFD38_E66A_11D2_ADA9_0008C744C0BF_.wvu.PrintTitles" localSheetId="16" hidden="1">Dubai!$1:$5</definedName>
    <definedName name="Z_1CECFD39_E66A_11D2_ADA9_0008C744C0BF_.wvu.PrintArea" localSheetId="8" hidden="1">'EN590'!$A$40:$AG$118</definedName>
    <definedName name="Z_1CECFD39_E66A_11D2_ADA9_0008C744C0BF_.wvu.PrintTitles" localSheetId="8" hidden="1">'EN590'!$1:$5</definedName>
    <definedName name="Z_1CECFD3A_E66A_11D2_ADA9_0008C744C0BF_.wvu.PrintArea" localSheetId="17" hidden="1">Freight!$A$40:$AG$118</definedName>
    <definedName name="Z_1CECFD3A_E66A_11D2_ADA9_0008C744C0BF_.wvu.PrintArea" localSheetId="18" hidden="1">Freight_SM!$A$40:$AG$118</definedName>
    <definedName name="Z_1CECFD3A_E66A_11D2_ADA9_0008C744C0BF_.wvu.PrintTitles" localSheetId="17" hidden="1">Freight!$1:$5</definedName>
    <definedName name="Z_1CECFD3A_E66A_11D2_ADA9_0008C744C0BF_.wvu.PrintTitles" localSheetId="18" hidden="1">Freight_SM!$1:$5</definedName>
    <definedName name="Z_1CECFD3B_E66A_11D2_ADA9_0008C744C0BF_.wvu.PrintArea" localSheetId="13" hidden="1">HO!$A$40:$AG$118</definedName>
    <definedName name="Z_1CECFD3B_E66A_11D2_ADA9_0008C744C0BF_.wvu.PrintTitles" localSheetId="13" hidden="1">HO!$1:$5</definedName>
    <definedName name="Z_1CECFD3C_E66A_11D2_ADA9_0008C744C0BF_.wvu.PrintArea" localSheetId="5" hidden="1">'IPE GASOIL'!$A$40:$AG$118</definedName>
    <definedName name="Z_1CECFD3C_E66A_11D2_ADA9_0008C744C0BF_.wvu.PrintTitles" localSheetId="5" hidden="1">'IPE GASOIL'!$1:$5</definedName>
    <definedName name="Z_1CECFD3D_E66A_11D2_ADA9_0008C744C0BF_.wvu.PrintArea" localSheetId="15" hidden="1">'Jet , Kero'!$A$40:$AG$118</definedName>
    <definedName name="Z_1CECFD3D_E66A_11D2_ADA9_0008C744C0BF_.wvu.PrintTitles" localSheetId="15" hidden="1">'Jet , Kero'!$1:$5</definedName>
    <definedName name="Z_1CECFD3E_E66A_11D2_ADA9_0008C744C0BF_.wvu.PrintArea" localSheetId="10" hidden="1">NAPTHA!$A$40:$AG$118</definedName>
    <definedName name="Z_1CECFD3E_E66A_11D2_ADA9_0008C744C0BF_.wvu.PrintTitles" localSheetId="10" hidden="1">NAPTHA!$1:$5</definedName>
    <definedName name="Z_1CECFD3F_E66A_11D2_ADA9_0008C744C0BF_.wvu.PrintArea" localSheetId="9" hidden="1">UNL!$A$40:$AG$118</definedName>
    <definedName name="Z_1CECFD3F_E66A_11D2_ADA9_0008C744C0BF_.wvu.PrintTitles" localSheetId="9" hidden="1">UNL!$1:$5</definedName>
    <definedName name="Z_1CECFD40_E66A_11D2_ADA9_0008C744C0BF_.wvu.PrintArea" localSheetId="6" hidden="1">'2%GASOIL CIF'!$A$120:$M$238</definedName>
    <definedName name="Z_1CECFD40_E66A_11D2_ADA9_0008C744C0BF_.wvu.PrintTitles" localSheetId="6" hidden="1">'2%GASOIL CIF'!$1:$5</definedName>
    <definedName name="Z_1CECFD41_E66A_11D2_ADA9_0008C744C0BF_.wvu.PrintArea" localSheetId="7" hidden="1">'2%GASOIL FOB'!$A$120:$M$238</definedName>
    <definedName name="Z_1CECFD41_E66A_11D2_ADA9_0008C744C0BF_.wvu.PrintTitles" localSheetId="7" hidden="1">'2%GASOIL FOB'!$1:$5</definedName>
    <definedName name="Z_1CECFD42_E66A_11D2_ADA9_0008C744C0BF_.wvu.PrintArea" localSheetId="11" hidden="1">BRENT!$A$120:$M$238</definedName>
    <definedName name="Z_1CECFD42_E66A_11D2_ADA9_0008C744C0BF_.wvu.PrintTitles" localSheetId="11" hidden="1">BRENT!$1:$5</definedName>
    <definedName name="Z_1CECFD43_E66A_11D2_ADA9_0008C744C0BF_.wvu.PrintArea" localSheetId="12" hidden="1">CRUDE!$A$120:$M$238</definedName>
    <definedName name="Z_1CECFD43_E66A_11D2_ADA9_0008C744C0BF_.wvu.PrintTitles" localSheetId="12" hidden="1">CRUDE!$1:$5</definedName>
    <definedName name="Z_1CECFD44_E66A_11D2_ADA9_0008C744C0BF_.wvu.PrintArea" localSheetId="16" hidden="1">Dubai!$A$120:$M$238</definedName>
    <definedName name="Z_1CECFD44_E66A_11D2_ADA9_0008C744C0BF_.wvu.PrintTitles" localSheetId="16" hidden="1">Dubai!$1:$5</definedName>
    <definedName name="Z_1CECFD45_E66A_11D2_ADA9_0008C744C0BF_.wvu.PrintArea" localSheetId="8" hidden="1">'EN590'!$A$120:$M$238</definedName>
    <definedName name="Z_1CECFD45_E66A_11D2_ADA9_0008C744C0BF_.wvu.PrintTitles" localSheetId="8" hidden="1">'EN590'!$1:$5</definedName>
    <definedName name="Z_1CECFD46_E66A_11D2_ADA9_0008C744C0BF_.wvu.PrintArea" localSheetId="17" hidden="1">Freight!$A$120:$M$238</definedName>
    <definedName name="Z_1CECFD46_E66A_11D2_ADA9_0008C744C0BF_.wvu.PrintArea" localSheetId="18" hidden="1">Freight_SM!$A$120:$M$238</definedName>
    <definedName name="Z_1CECFD46_E66A_11D2_ADA9_0008C744C0BF_.wvu.PrintTitles" localSheetId="17" hidden="1">Freight!$1:$5</definedName>
    <definedName name="Z_1CECFD46_E66A_11D2_ADA9_0008C744C0BF_.wvu.PrintTitles" localSheetId="18" hidden="1">Freight_SM!$1:$5</definedName>
    <definedName name="Z_1CECFD47_E66A_11D2_ADA9_0008C744C0BF_.wvu.PrintArea" localSheetId="13" hidden="1">HO!$A$120:$M$238</definedName>
    <definedName name="Z_1CECFD47_E66A_11D2_ADA9_0008C744C0BF_.wvu.PrintTitles" localSheetId="13" hidden="1">HO!$1:$5</definedName>
    <definedName name="Z_1CECFD48_E66A_11D2_ADA9_0008C744C0BF_.wvu.PrintArea" localSheetId="5" hidden="1">'IPE GASOIL'!$A$120:$M$238</definedName>
    <definedName name="Z_1CECFD48_E66A_11D2_ADA9_0008C744C0BF_.wvu.PrintTitles" localSheetId="5" hidden="1">'IPE GASOIL'!$1:$5</definedName>
    <definedName name="Z_1CECFD49_E66A_11D2_ADA9_0008C744C0BF_.wvu.PrintArea" localSheetId="15" hidden="1">'Jet , Kero'!$A$120:$M$238</definedName>
    <definedName name="Z_1CECFD49_E66A_11D2_ADA9_0008C744C0BF_.wvu.PrintTitles" localSheetId="15" hidden="1">'Jet , Kero'!$1:$5</definedName>
    <definedName name="Z_1CECFD4A_E66A_11D2_ADA9_0008C744C0BF_.wvu.PrintArea" localSheetId="10" hidden="1">NAPTHA!$A$120:$M$238</definedName>
    <definedName name="Z_1CECFD4A_E66A_11D2_ADA9_0008C744C0BF_.wvu.PrintTitles" localSheetId="10" hidden="1">NAPTHA!$1:$5</definedName>
    <definedName name="Z_1CECFD4B_E66A_11D2_ADA9_0008C744C0BF_.wvu.PrintArea" localSheetId="9" hidden="1">UNL!$A$120:$M$238</definedName>
    <definedName name="Z_1CECFD4B_E66A_11D2_ADA9_0008C744C0BF_.wvu.PrintTitles" localSheetId="9" hidden="1">UNL!$1:$5</definedName>
    <definedName name="Z_1EAB21A6_E683_11D2_8C3F_0008C7C204E6_.wvu.PrintArea" localSheetId="6" hidden="1">'2%GASOIL CIF'!$A$6:$R$39</definedName>
    <definedName name="Z_1EAB21A6_E683_11D2_8C3F_0008C7C204E6_.wvu.PrintTitles" localSheetId="6" hidden="1">'2%GASOIL CIF'!$1:$5</definedName>
    <definedName name="Z_1EAB21A7_E683_11D2_8C3F_0008C7C204E6_.wvu.PrintArea" localSheetId="7" hidden="1">'2%GASOIL FOB'!$A$6:$R$39</definedName>
    <definedName name="Z_1EAB21A7_E683_11D2_8C3F_0008C7C204E6_.wvu.PrintTitles" localSheetId="7" hidden="1">'2%GASOIL FOB'!$1:$5</definedName>
    <definedName name="Z_1EAB21A8_E683_11D2_8C3F_0008C7C204E6_.wvu.PrintArea" localSheetId="11" hidden="1">BRENT!$A$6:$R$39</definedName>
    <definedName name="Z_1EAB21A8_E683_11D2_8C3F_0008C7C204E6_.wvu.PrintTitles" localSheetId="11" hidden="1">BRENT!$1:$5</definedName>
    <definedName name="Z_1EAB21A9_E683_11D2_8C3F_0008C7C204E6_.wvu.PrintArea" localSheetId="12" hidden="1">CRUDE!$A$6:$R$39</definedName>
    <definedName name="Z_1EAB21A9_E683_11D2_8C3F_0008C7C204E6_.wvu.PrintTitles" localSheetId="12" hidden="1">CRUDE!$1:$5</definedName>
    <definedName name="Z_1EAB21AA_E683_11D2_8C3F_0008C7C204E6_.wvu.PrintArea" localSheetId="16" hidden="1">Dubai!$A$6:$R$39</definedName>
    <definedName name="Z_1EAB21AA_E683_11D2_8C3F_0008C7C204E6_.wvu.PrintTitles" localSheetId="16" hidden="1">Dubai!$1:$5</definedName>
    <definedName name="Z_1EAB21AB_E683_11D2_8C3F_0008C7C204E6_.wvu.PrintArea" localSheetId="8" hidden="1">'EN590'!$A$6:$R$39</definedName>
    <definedName name="Z_1EAB21AB_E683_11D2_8C3F_0008C7C204E6_.wvu.PrintTitles" localSheetId="8" hidden="1">'EN590'!$1:$5</definedName>
    <definedName name="Z_1EAB21AC_E683_11D2_8C3F_0008C7C204E6_.wvu.PrintArea" localSheetId="17" hidden="1">Freight!$A$6:$R$39</definedName>
    <definedName name="Z_1EAB21AC_E683_11D2_8C3F_0008C7C204E6_.wvu.PrintArea" localSheetId="18" hidden="1">Freight_SM!$A$6:$R$39</definedName>
    <definedName name="Z_1EAB21AC_E683_11D2_8C3F_0008C7C204E6_.wvu.PrintTitles" localSheetId="17" hidden="1">Freight!$1:$5</definedName>
    <definedName name="Z_1EAB21AC_E683_11D2_8C3F_0008C7C204E6_.wvu.PrintTitles" localSheetId="18" hidden="1">Freight_SM!$1:$5</definedName>
    <definedName name="Z_1EAB21AD_E683_11D2_8C3F_0008C7C204E6_.wvu.PrintArea" localSheetId="13" hidden="1">HO!$A$6:$R$39</definedName>
    <definedName name="Z_1EAB21AD_E683_11D2_8C3F_0008C7C204E6_.wvu.PrintTitles" localSheetId="13" hidden="1">HO!$1:$5</definedName>
    <definedName name="Z_1EAB21AE_E683_11D2_8C3F_0008C7C204E6_.wvu.PrintArea" localSheetId="5" hidden="1">'IPE GASOIL'!$A$6:$R$39</definedName>
    <definedName name="Z_1EAB21AE_E683_11D2_8C3F_0008C7C204E6_.wvu.PrintTitles" localSheetId="5" hidden="1">'IPE GASOIL'!$1:$5</definedName>
    <definedName name="Z_1EAB21AF_E683_11D2_8C3F_0008C7C204E6_.wvu.PrintArea" localSheetId="15" hidden="1">'Jet , Kero'!$A$6:$R$39</definedName>
    <definedName name="Z_1EAB21AF_E683_11D2_8C3F_0008C7C204E6_.wvu.PrintTitles" localSheetId="15" hidden="1">'Jet , Kero'!$1:$5</definedName>
    <definedName name="Z_1EAB21B0_E683_11D2_8C3F_0008C7C204E6_.wvu.PrintArea" localSheetId="10" hidden="1">NAPTHA!$A$6:$R$39</definedName>
    <definedName name="Z_1EAB21B0_E683_11D2_8C3F_0008C7C204E6_.wvu.PrintTitles" localSheetId="10" hidden="1">NAPTHA!$1:$5</definedName>
    <definedName name="Z_1EAB21B1_E683_11D2_8C3F_0008C7C204E6_.wvu.PrintArea" localSheetId="9" hidden="1">UNL!$A$6:$R$39</definedName>
    <definedName name="Z_1EAB21B1_E683_11D2_8C3F_0008C7C204E6_.wvu.PrintTitles" localSheetId="9" hidden="1">UNL!$1:$5</definedName>
    <definedName name="Z_1EAB21B2_E683_11D2_8C3F_0008C7C204E6_.wvu.PrintArea" localSheetId="6" hidden="1">'2%GASOIL CIF'!$A$40:$AG$118</definedName>
    <definedName name="Z_1EAB21B2_E683_11D2_8C3F_0008C7C204E6_.wvu.PrintTitles" localSheetId="6" hidden="1">'2%GASOIL CIF'!$1:$5</definedName>
    <definedName name="Z_1EAB21B3_E683_11D2_8C3F_0008C7C204E6_.wvu.PrintArea" localSheetId="7" hidden="1">'2%GASOIL FOB'!$A$40:$AG$118</definedName>
    <definedName name="Z_1EAB21B3_E683_11D2_8C3F_0008C7C204E6_.wvu.PrintTitles" localSheetId="7" hidden="1">'2%GASOIL FOB'!$1:$5</definedName>
    <definedName name="Z_1EAB21B4_E683_11D2_8C3F_0008C7C204E6_.wvu.PrintArea" localSheetId="11" hidden="1">BRENT!$A$40:$AG$118</definedName>
    <definedName name="Z_1EAB21B4_E683_11D2_8C3F_0008C7C204E6_.wvu.PrintTitles" localSheetId="11" hidden="1">BRENT!$1:$5</definedName>
    <definedName name="Z_1EAB21B5_E683_11D2_8C3F_0008C7C204E6_.wvu.PrintArea" localSheetId="12" hidden="1">CRUDE!$A$40:$AG$118</definedName>
    <definedName name="Z_1EAB21B5_E683_11D2_8C3F_0008C7C204E6_.wvu.PrintTitles" localSheetId="12" hidden="1">CRUDE!$1:$5</definedName>
    <definedName name="Z_1EAB21B6_E683_11D2_8C3F_0008C7C204E6_.wvu.PrintArea" localSheetId="16" hidden="1">Dubai!$A$40:$AG$118</definedName>
    <definedName name="Z_1EAB21B6_E683_11D2_8C3F_0008C7C204E6_.wvu.PrintTitles" localSheetId="16" hidden="1">Dubai!$1:$5</definedName>
    <definedName name="Z_1EAB21B7_E683_11D2_8C3F_0008C7C204E6_.wvu.PrintArea" localSheetId="8" hidden="1">'EN590'!$A$40:$AG$118</definedName>
    <definedName name="Z_1EAB21B7_E683_11D2_8C3F_0008C7C204E6_.wvu.PrintTitles" localSheetId="8" hidden="1">'EN590'!$1:$5</definedName>
    <definedName name="Z_1EAB21B8_E683_11D2_8C3F_0008C7C204E6_.wvu.PrintArea" localSheetId="17" hidden="1">Freight!$A$40:$AG$118</definedName>
    <definedName name="Z_1EAB21B8_E683_11D2_8C3F_0008C7C204E6_.wvu.PrintArea" localSheetId="18" hidden="1">Freight_SM!$A$40:$AG$118</definedName>
    <definedName name="Z_1EAB21B8_E683_11D2_8C3F_0008C7C204E6_.wvu.PrintTitles" localSheetId="17" hidden="1">Freight!$1:$5</definedName>
    <definedName name="Z_1EAB21B8_E683_11D2_8C3F_0008C7C204E6_.wvu.PrintTitles" localSheetId="18" hidden="1">Freight_SM!$1:$5</definedName>
    <definedName name="Z_1EAB21B9_E683_11D2_8C3F_0008C7C204E6_.wvu.PrintArea" localSheetId="13" hidden="1">HO!$A$40:$AG$118</definedName>
    <definedName name="Z_1EAB21B9_E683_11D2_8C3F_0008C7C204E6_.wvu.PrintTitles" localSheetId="13" hidden="1">HO!$1:$5</definedName>
    <definedName name="Z_1EAB21BA_E683_11D2_8C3F_0008C7C204E6_.wvu.PrintArea" localSheetId="5" hidden="1">'IPE GASOIL'!$A$40:$AG$118</definedName>
    <definedName name="Z_1EAB21BA_E683_11D2_8C3F_0008C7C204E6_.wvu.PrintTitles" localSheetId="5" hidden="1">'IPE GASOIL'!$1:$5</definedName>
    <definedName name="Z_1EAB21BB_E683_11D2_8C3F_0008C7C204E6_.wvu.PrintArea" localSheetId="15" hidden="1">'Jet , Kero'!$A$40:$AG$118</definedName>
    <definedName name="Z_1EAB21BB_E683_11D2_8C3F_0008C7C204E6_.wvu.PrintTitles" localSheetId="15" hidden="1">'Jet , Kero'!$1:$5</definedName>
    <definedName name="Z_1EAB21BC_E683_11D2_8C3F_0008C7C204E6_.wvu.PrintArea" localSheetId="10" hidden="1">NAPTHA!$A$40:$AG$118</definedName>
    <definedName name="Z_1EAB21BC_E683_11D2_8C3F_0008C7C204E6_.wvu.PrintTitles" localSheetId="10" hidden="1">NAPTHA!$1:$5</definedName>
    <definedName name="Z_1EAB21BD_E683_11D2_8C3F_0008C7C204E6_.wvu.PrintArea" localSheetId="9" hidden="1">UNL!$A$40:$AG$118</definedName>
    <definedName name="Z_1EAB21BD_E683_11D2_8C3F_0008C7C204E6_.wvu.PrintTitles" localSheetId="9" hidden="1">UNL!$1:$5</definedName>
    <definedName name="Z_1EAB21BE_E683_11D2_8C3F_0008C7C204E6_.wvu.PrintArea" localSheetId="6" hidden="1">'2%GASOIL CIF'!$A$120:$M$238</definedName>
    <definedName name="Z_1EAB21BE_E683_11D2_8C3F_0008C7C204E6_.wvu.PrintTitles" localSheetId="6" hidden="1">'2%GASOIL CIF'!$1:$5</definedName>
    <definedName name="Z_1EAB21BF_E683_11D2_8C3F_0008C7C204E6_.wvu.PrintArea" localSheetId="7" hidden="1">'2%GASOIL FOB'!$A$120:$M$238</definedName>
    <definedName name="Z_1EAB21BF_E683_11D2_8C3F_0008C7C204E6_.wvu.PrintTitles" localSheetId="7" hidden="1">'2%GASOIL FOB'!$1:$5</definedName>
    <definedName name="Z_1EAB21C0_E683_11D2_8C3F_0008C7C204E6_.wvu.PrintArea" localSheetId="11" hidden="1">BRENT!$A$120:$M$238</definedName>
    <definedName name="Z_1EAB21C0_E683_11D2_8C3F_0008C7C204E6_.wvu.PrintTitles" localSheetId="11" hidden="1">BRENT!$1:$5</definedName>
    <definedName name="Z_1EAB21C1_E683_11D2_8C3F_0008C7C204E6_.wvu.PrintArea" localSheetId="12" hidden="1">CRUDE!$A$120:$M$238</definedName>
    <definedName name="Z_1EAB21C1_E683_11D2_8C3F_0008C7C204E6_.wvu.PrintTitles" localSheetId="12" hidden="1">CRUDE!$1:$5</definedName>
    <definedName name="Z_1EAB21C2_E683_11D2_8C3F_0008C7C204E6_.wvu.PrintArea" localSheetId="16" hidden="1">Dubai!$A$120:$M$238</definedName>
    <definedName name="Z_1EAB21C2_E683_11D2_8C3F_0008C7C204E6_.wvu.PrintTitles" localSheetId="16" hidden="1">Dubai!$1:$5</definedName>
    <definedName name="Z_1EAB21C3_E683_11D2_8C3F_0008C7C204E6_.wvu.PrintArea" localSheetId="8" hidden="1">'EN590'!$A$120:$M$238</definedName>
    <definedName name="Z_1EAB21C3_E683_11D2_8C3F_0008C7C204E6_.wvu.PrintTitles" localSheetId="8" hidden="1">'EN590'!$1:$5</definedName>
    <definedName name="Z_1EAB21C4_E683_11D2_8C3F_0008C7C204E6_.wvu.PrintArea" localSheetId="17" hidden="1">Freight!$A$120:$M$238</definedName>
    <definedName name="Z_1EAB21C4_E683_11D2_8C3F_0008C7C204E6_.wvu.PrintArea" localSheetId="18" hidden="1">Freight_SM!$A$120:$M$238</definedName>
    <definedName name="Z_1EAB21C4_E683_11D2_8C3F_0008C7C204E6_.wvu.PrintTitles" localSheetId="17" hidden="1">Freight!$1:$5</definedName>
    <definedName name="Z_1EAB21C4_E683_11D2_8C3F_0008C7C204E6_.wvu.PrintTitles" localSheetId="18" hidden="1">Freight_SM!$1:$5</definedName>
    <definedName name="Z_1EAB21C5_E683_11D2_8C3F_0008C7C204E6_.wvu.PrintArea" localSheetId="13" hidden="1">HO!$A$120:$M$238</definedName>
    <definedName name="Z_1EAB21C5_E683_11D2_8C3F_0008C7C204E6_.wvu.PrintTitles" localSheetId="13" hidden="1">HO!$1:$5</definedName>
    <definedName name="Z_1EAB21C6_E683_11D2_8C3F_0008C7C204E6_.wvu.PrintArea" localSheetId="5" hidden="1">'IPE GASOIL'!$A$120:$M$238</definedName>
    <definedName name="Z_1EAB21C6_E683_11D2_8C3F_0008C7C204E6_.wvu.PrintTitles" localSheetId="5" hidden="1">'IPE GASOIL'!$1:$5</definedName>
    <definedName name="Z_1EAB21C7_E683_11D2_8C3F_0008C7C204E6_.wvu.PrintArea" localSheetId="15" hidden="1">'Jet , Kero'!$A$120:$M$238</definedName>
    <definedName name="Z_1EAB21C7_E683_11D2_8C3F_0008C7C204E6_.wvu.PrintTitles" localSheetId="15" hidden="1">'Jet , Kero'!$1:$5</definedName>
    <definedName name="Z_1EAB21C8_E683_11D2_8C3F_0008C7C204E6_.wvu.PrintArea" localSheetId="10" hidden="1">NAPTHA!$A$120:$M$238</definedName>
    <definedName name="Z_1EAB21C8_E683_11D2_8C3F_0008C7C204E6_.wvu.PrintTitles" localSheetId="10" hidden="1">NAPTHA!$1:$5</definedName>
    <definedName name="Z_1EAB21C9_E683_11D2_8C3F_0008C7C204E6_.wvu.PrintArea" localSheetId="9" hidden="1">UNL!$A$120:$M$238</definedName>
    <definedName name="Z_1EAB21C9_E683_11D2_8C3F_0008C7C204E6_.wvu.PrintTitles" localSheetId="9" hidden="1">UNL!$1:$5</definedName>
    <definedName name="Z_25D4D14B_AB7D_11D2_8C26_0008C7C204E6_.wvu.PrintArea" localSheetId="6" hidden="1">'2%GASOIL CIF'!$A$6:$R$39</definedName>
    <definedName name="Z_25D4D14B_AB7D_11D2_8C26_0008C7C204E6_.wvu.PrintTitles" localSheetId="6" hidden="1">'2%GASOIL CIF'!$1:$5</definedName>
    <definedName name="Z_25D4D14C_AB7D_11D2_8C26_0008C7C204E6_.wvu.PrintArea" localSheetId="7" hidden="1">'2%GASOIL FOB'!$A$6:$R$39</definedName>
    <definedName name="Z_25D4D14C_AB7D_11D2_8C26_0008C7C204E6_.wvu.PrintTitles" localSheetId="7" hidden="1">'2%GASOIL FOB'!$1:$5</definedName>
    <definedName name="Z_25D4D14D_AB7D_11D2_8C26_0008C7C204E6_.wvu.PrintArea" localSheetId="11" hidden="1">BRENT!$A$6:$R$39</definedName>
    <definedName name="Z_25D4D14D_AB7D_11D2_8C26_0008C7C204E6_.wvu.PrintTitles" localSheetId="11" hidden="1">BRENT!$1:$5</definedName>
    <definedName name="Z_25D4D14E_AB7D_11D2_8C26_0008C7C204E6_.wvu.PrintArea" localSheetId="12" hidden="1">CRUDE!$A$6:$R$39</definedName>
    <definedName name="Z_25D4D14E_AB7D_11D2_8C26_0008C7C204E6_.wvu.PrintTitles" localSheetId="12" hidden="1">CRUDE!$1:$5</definedName>
    <definedName name="Z_25D4D14F_AB7D_11D2_8C26_0008C7C204E6_.wvu.PrintArea" localSheetId="8" hidden="1">'EN590'!$A$6:$R$39</definedName>
    <definedName name="Z_25D4D14F_AB7D_11D2_8C26_0008C7C204E6_.wvu.PrintTitles" localSheetId="8" hidden="1">'EN590'!$1:$5</definedName>
    <definedName name="Z_25D4D150_AB7D_11D2_8C26_0008C7C204E6_.wvu.PrintArea" localSheetId="13" hidden="1">HO!$A$6:$R$39</definedName>
    <definedName name="Z_25D4D150_AB7D_11D2_8C26_0008C7C204E6_.wvu.PrintTitles" localSheetId="13" hidden="1">HO!$1:$5</definedName>
    <definedName name="Z_25D4D151_AB7D_11D2_8C26_0008C7C204E6_.wvu.PrintArea" localSheetId="5" hidden="1">'IPE GASOIL'!$A$6:$R$39</definedName>
    <definedName name="Z_25D4D151_AB7D_11D2_8C26_0008C7C204E6_.wvu.PrintTitles" localSheetId="5" hidden="1">'IPE GASOIL'!$1:$5</definedName>
    <definedName name="Z_25D4D152_AB7D_11D2_8C26_0008C7C204E6_.wvu.PrintArea" localSheetId="16" hidden="1">Dubai!$A$6:$R$39</definedName>
    <definedName name="Z_25D4D152_AB7D_11D2_8C26_0008C7C204E6_.wvu.PrintArea" localSheetId="17" hidden="1">Freight!$A$6:$R$39</definedName>
    <definedName name="Z_25D4D152_AB7D_11D2_8C26_0008C7C204E6_.wvu.PrintArea" localSheetId="18" hidden="1">Freight_SM!$A$6:$R$39</definedName>
    <definedName name="Z_25D4D152_AB7D_11D2_8C26_0008C7C204E6_.wvu.PrintArea" localSheetId="15" hidden="1">'Jet , Kero'!$A$6:$R$39</definedName>
    <definedName name="Z_25D4D152_AB7D_11D2_8C26_0008C7C204E6_.wvu.PrintTitles" localSheetId="16" hidden="1">Dubai!$1:$5</definedName>
    <definedName name="Z_25D4D152_AB7D_11D2_8C26_0008C7C204E6_.wvu.PrintTitles" localSheetId="17" hidden="1">Freight!$1:$5</definedName>
    <definedName name="Z_25D4D152_AB7D_11D2_8C26_0008C7C204E6_.wvu.PrintTitles" localSheetId="18" hidden="1">Freight_SM!$1:$5</definedName>
    <definedName name="Z_25D4D152_AB7D_11D2_8C26_0008C7C204E6_.wvu.PrintTitles" localSheetId="15" hidden="1">'Jet , Kero'!$1:$5</definedName>
    <definedName name="Z_25D4D153_AB7D_11D2_8C26_0008C7C204E6_.wvu.PrintArea" localSheetId="10" hidden="1">NAPTHA!$A$6:$R$39</definedName>
    <definedName name="Z_25D4D153_AB7D_11D2_8C26_0008C7C204E6_.wvu.PrintTitles" localSheetId="10" hidden="1">NAPTHA!$1:$5</definedName>
    <definedName name="Z_25D4D154_AB7D_11D2_8C26_0008C7C204E6_.wvu.PrintArea" localSheetId="9" hidden="1">UNL!$A$6:$R$39</definedName>
    <definedName name="Z_25D4D154_AB7D_11D2_8C26_0008C7C204E6_.wvu.PrintTitles" localSheetId="9" hidden="1">UNL!$1:$5</definedName>
    <definedName name="Z_25D4D155_AB7D_11D2_8C26_0008C7C204E6_.wvu.PrintArea" localSheetId="6" hidden="1">'2%GASOIL CIF'!$A$40:$AG$118</definedName>
    <definedName name="Z_25D4D155_AB7D_11D2_8C26_0008C7C204E6_.wvu.PrintTitles" localSheetId="6" hidden="1">'2%GASOIL CIF'!$1:$5</definedName>
    <definedName name="Z_25D4D156_AB7D_11D2_8C26_0008C7C204E6_.wvu.PrintArea" localSheetId="7" hidden="1">'2%GASOIL FOB'!$A$40:$AG$118</definedName>
    <definedName name="Z_25D4D156_AB7D_11D2_8C26_0008C7C204E6_.wvu.PrintTitles" localSheetId="7" hidden="1">'2%GASOIL FOB'!$1:$5</definedName>
    <definedName name="Z_25D4D157_AB7D_11D2_8C26_0008C7C204E6_.wvu.PrintArea" localSheetId="11" hidden="1">BRENT!$A$40:$AG$118</definedName>
    <definedName name="Z_25D4D157_AB7D_11D2_8C26_0008C7C204E6_.wvu.PrintTitles" localSheetId="11" hidden="1">BRENT!$1:$5</definedName>
    <definedName name="Z_25D4D158_AB7D_11D2_8C26_0008C7C204E6_.wvu.PrintArea" localSheetId="12" hidden="1">CRUDE!$A$40:$AG$118</definedName>
    <definedName name="Z_25D4D158_AB7D_11D2_8C26_0008C7C204E6_.wvu.PrintTitles" localSheetId="12" hidden="1">CRUDE!$1:$5</definedName>
    <definedName name="Z_25D4D159_AB7D_11D2_8C26_0008C7C204E6_.wvu.PrintArea" localSheetId="8" hidden="1">'EN590'!$A$40:$AG$118</definedName>
    <definedName name="Z_25D4D159_AB7D_11D2_8C26_0008C7C204E6_.wvu.PrintTitles" localSheetId="8" hidden="1">'EN590'!$1:$5</definedName>
    <definedName name="Z_25D4D15A_AB7D_11D2_8C26_0008C7C204E6_.wvu.PrintArea" localSheetId="13" hidden="1">HO!$A$40:$AG$118</definedName>
    <definedName name="Z_25D4D15A_AB7D_11D2_8C26_0008C7C204E6_.wvu.PrintTitles" localSheetId="13" hidden="1">HO!$1:$5</definedName>
    <definedName name="Z_25D4D15B_AB7D_11D2_8C26_0008C7C204E6_.wvu.PrintArea" localSheetId="5" hidden="1">'IPE GASOIL'!$A$40:$AG$118</definedName>
    <definedName name="Z_25D4D15B_AB7D_11D2_8C26_0008C7C204E6_.wvu.PrintTitles" localSheetId="5" hidden="1">'IPE GASOIL'!$1:$5</definedName>
    <definedName name="Z_25D4D15C_AB7D_11D2_8C26_0008C7C204E6_.wvu.PrintArea" localSheetId="16" hidden="1">Dubai!$A$40:$AG$118</definedName>
    <definedName name="Z_25D4D15C_AB7D_11D2_8C26_0008C7C204E6_.wvu.PrintArea" localSheetId="17" hidden="1">Freight!$A$40:$AG$118</definedName>
    <definedName name="Z_25D4D15C_AB7D_11D2_8C26_0008C7C204E6_.wvu.PrintArea" localSheetId="18" hidden="1">Freight_SM!$A$40:$AG$118</definedName>
    <definedName name="Z_25D4D15C_AB7D_11D2_8C26_0008C7C204E6_.wvu.PrintArea" localSheetId="15" hidden="1">'Jet , Kero'!$A$40:$AG$118</definedName>
    <definedName name="Z_25D4D15C_AB7D_11D2_8C26_0008C7C204E6_.wvu.PrintTitles" localSheetId="16" hidden="1">Dubai!$1:$5</definedName>
    <definedName name="Z_25D4D15C_AB7D_11D2_8C26_0008C7C204E6_.wvu.PrintTitles" localSheetId="17" hidden="1">Freight!$1:$5</definedName>
    <definedName name="Z_25D4D15C_AB7D_11D2_8C26_0008C7C204E6_.wvu.PrintTitles" localSheetId="18" hidden="1">Freight_SM!$1:$5</definedName>
    <definedName name="Z_25D4D15C_AB7D_11D2_8C26_0008C7C204E6_.wvu.PrintTitles" localSheetId="15" hidden="1">'Jet , Kero'!$1:$5</definedName>
    <definedName name="Z_25D4D15D_AB7D_11D2_8C26_0008C7C204E6_.wvu.PrintArea" localSheetId="10" hidden="1">NAPTHA!$A$40:$AG$118</definedName>
    <definedName name="Z_25D4D15D_AB7D_11D2_8C26_0008C7C204E6_.wvu.PrintTitles" localSheetId="10" hidden="1">NAPTHA!$1:$5</definedName>
    <definedName name="Z_25D4D15E_AB7D_11D2_8C26_0008C7C204E6_.wvu.PrintArea" localSheetId="9" hidden="1">UNL!$A$40:$AG$118</definedName>
    <definedName name="Z_25D4D15E_AB7D_11D2_8C26_0008C7C204E6_.wvu.PrintTitles" localSheetId="9" hidden="1">UNL!$1:$5</definedName>
    <definedName name="Z_25D4D15F_AB7D_11D2_8C26_0008C7C204E6_.wvu.PrintArea" localSheetId="6" hidden="1">'2%GASOIL CIF'!$A$120:$M$238</definedName>
    <definedName name="Z_25D4D15F_AB7D_11D2_8C26_0008C7C204E6_.wvu.PrintTitles" localSheetId="6" hidden="1">'2%GASOIL CIF'!$1:$5</definedName>
    <definedName name="Z_25D4D160_AB7D_11D2_8C26_0008C7C204E6_.wvu.PrintArea" localSheetId="7" hidden="1">'2%GASOIL FOB'!$A$120:$M$238</definedName>
    <definedName name="Z_25D4D160_AB7D_11D2_8C26_0008C7C204E6_.wvu.PrintTitles" localSheetId="7" hidden="1">'2%GASOIL FOB'!$1:$5</definedName>
    <definedName name="Z_25D4D161_AB7D_11D2_8C26_0008C7C204E6_.wvu.PrintArea" localSheetId="11" hidden="1">BRENT!$A$120:$M$238</definedName>
    <definedName name="Z_25D4D161_AB7D_11D2_8C26_0008C7C204E6_.wvu.PrintTitles" localSheetId="11" hidden="1">BRENT!$1:$5</definedName>
    <definedName name="Z_25D4D162_AB7D_11D2_8C26_0008C7C204E6_.wvu.PrintArea" localSheetId="12" hidden="1">CRUDE!$A$120:$M$238</definedName>
    <definedName name="Z_25D4D162_AB7D_11D2_8C26_0008C7C204E6_.wvu.PrintTitles" localSheetId="12" hidden="1">CRUDE!$1:$5</definedName>
    <definedName name="Z_25D4D163_AB7D_11D2_8C26_0008C7C204E6_.wvu.PrintArea" localSheetId="8" hidden="1">'EN590'!$A$120:$M$238</definedName>
    <definedName name="Z_25D4D163_AB7D_11D2_8C26_0008C7C204E6_.wvu.PrintTitles" localSheetId="8" hidden="1">'EN590'!$1:$5</definedName>
    <definedName name="Z_25D4D164_AB7D_11D2_8C26_0008C7C204E6_.wvu.PrintArea" localSheetId="13" hidden="1">HO!$A$120:$M$238</definedName>
    <definedName name="Z_25D4D164_AB7D_11D2_8C26_0008C7C204E6_.wvu.PrintTitles" localSheetId="13" hidden="1">HO!$1:$5</definedName>
    <definedName name="Z_25D4D165_AB7D_11D2_8C26_0008C7C204E6_.wvu.PrintArea" localSheetId="5" hidden="1">'IPE GASOIL'!$A$120:$M$238</definedName>
    <definedName name="Z_25D4D165_AB7D_11D2_8C26_0008C7C204E6_.wvu.PrintTitles" localSheetId="5" hidden="1">'IPE GASOIL'!$1:$5</definedName>
    <definedName name="Z_25D4D166_AB7D_11D2_8C26_0008C7C204E6_.wvu.PrintArea" localSheetId="16" hidden="1">Dubai!$A$120:$M$238</definedName>
    <definedName name="Z_25D4D166_AB7D_11D2_8C26_0008C7C204E6_.wvu.PrintArea" localSheetId="17" hidden="1">Freight!$A$120:$M$238</definedName>
    <definedName name="Z_25D4D166_AB7D_11D2_8C26_0008C7C204E6_.wvu.PrintArea" localSheetId="18" hidden="1">Freight_SM!$A$120:$M$238</definedName>
    <definedName name="Z_25D4D166_AB7D_11D2_8C26_0008C7C204E6_.wvu.PrintArea" localSheetId="15" hidden="1">'Jet , Kero'!$A$120:$M$238</definedName>
    <definedName name="Z_25D4D166_AB7D_11D2_8C26_0008C7C204E6_.wvu.PrintTitles" localSheetId="16" hidden="1">Dubai!$1:$5</definedName>
    <definedName name="Z_25D4D166_AB7D_11D2_8C26_0008C7C204E6_.wvu.PrintTitles" localSheetId="17" hidden="1">Freight!$1:$5</definedName>
    <definedName name="Z_25D4D166_AB7D_11D2_8C26_0008C7C204E6_.wvu.PrintTitles" localSheetId="18" hidden="1">Freight_SM!$1:$5</definedName>
    <definedName name="Z_25D4D166_AB7D_11D2_8C26_0008C7C204E6_.wvu.PrintTitles" localSheetId="15" hidden="1">'Jet , Kero'!$1:$5</definedName>
    <definedName name="Z_25D4D167_AB7D_11D2_8C26_0008C7C204E6_.wvu.PrintArea" localSheetId="10" hidden="1">NAPTHA!$A$120:$M$238</definedName>
    <definedName name="Z_25D4D167_AB7D_11D2_8C26_0008C7C204E6_.wvu.PrintTitles" localSheetId="10" hidden="1">NAPTHA!$1:$5</definedName>
    <definedName name="Z_25D4D168_AB7D_11D2_8C26_0008C7C204E6_.wvu.PrintArea" localSheetId="9" hidden="1">UNL!$A$120:$M$238</definedName>
    <definedName name="Z_25D4D168_AB7D_11D2_8C26_0008C7C204E6_.wvu.PrintTitles" localSheetId="9" hidden="1">UNL!$1:$5</definedName>
    <definedName name="Z_26D7B706_E103_11D2_8C3F_0008C7C204E6_.wvu.PrintArea" localSheetId="6" hidden="1">'2%GASOIL CIF'!$A$6:$R$39</definedName>
    <definedName name="Z_26D7B706_E103_11D2_8C3F_0008C7C204E6_.wvu.PrintTitles" localSheetId="6" hidden="1">'2%GASOIL CIF'!$1:$5</definedName>
    <definedName name="Z_26D7B707_E103_11D2_8C3F_0008C7C204E6_.wvu.PrintArea" localSheetId="7" hidden="1">'2%GASOIL FOB'!$A$6:$R$39</definedName>
    <definedName name="Z_26D7B707_E103_11D2_8C3F_0008C7C204E6_.wvu.PrintTitles" localSheetId="7" hidden="1">'2%GASOIL FOB'!$1:$5</definedName>
    <definedName name="Z_26D7B708_E103_11D2_8C3F_0008C7C204E6_.wvu.PrintArea" localSheetId="11" hidden="1">BRENT!$A$6:$R$39</definedName>
    <definedName name="Z_26D7B708_E103_11D2_8C3F_0008C7C204E6_.wvu.PrintTitles" localSheetId="11" hidden="1">BRENT!$1:$5</definedName>
    <definedName name="Z_26D7B709_E103_11D2_8C3F_0008C7C204E6_.wvu.PrintArea" localSheetId="12" hidden="1">CRUDE!$A$6:$R$39</definedName>
    <definedName name="Z_26D7B709_E103_11D2_8C3F_0008C7C204E6_.wvu.PrintTitles" localSheetId="12" hidden="1">CRUDE!$1:$5</definedName>
    <definedName name="Z_26D7B70A_E103_11D2_8C3F_0008C7C204E6_.wvu.PrintArea" localSheetId="16" hidden="1">Dubai!$A$6:$R$39</definedName>
    <definedName name="Z_26D7B70A_E103_11D2_8C3F_0008C7C204E6_.wvu.PrintTitles" localSheetId="16" hidden="1">Dubai!$1:$5</definedName>
    <definedName name="Z_26D7B70B_E103_11D2_8C3F_0008C7C204E6_.wvu.PrintArea" localSheetId="8" hidden="1">'EN590'!$A$6:$R$39</definedName>
    <definedName name="Z_26D7B70B_E103_11D2_8C3F_0008C7C204E6_.wvu.PrintTitles" localSheetId="8" hidden="1">'EN590'!$1:$5</definedName>
    <definedName name="Z_26D7B70C_E103_11D2_8C3F_0008C7C204E6_.wvu.PrintArea" localSheetId="17" hidden="1">Freight!$A$6:$R$39</definedName>
    <definedName name="Z_26D7B70C_E103_11D2_8C3F_0008C7C204E6_.wvu.PrintArea" localSheetId="18" hidden="1">Freight_SM!$A$6:$R$39</definedName>
    <definedName name="Z_26D7B70C_E103_11D2_8C3F_0008C7C204E6_.wvu.PrintTitles" localSheetId="17" hidden="1">Freight!$1:$5</definedName>
    <definedName name="Z_26D7B70C_E103_11D2_8C3F_0008C7C204E6_.wvu.PrintTitles" localSheetId="18" hidden="1">Freight_SM!$1:$5</definedName>
    <definedName name="Z_26D7B70D_E103_11D2_8C3F_0008C7C204E6_.wvu.PrintArea" localSheetId="13" hidden="1">HO!$A$6:$R$39</definedName>
    <definedName name="Z_26D7B70D_E103_11D2_8C3F_0008C7C204E6_.wvu.PrintTitles" localSheetId="13" hidden="1">HO!$1:$5</definedName>
    <definedName name="Z_26D7B70E_E103_11D2_8C3F_0008C7C204E6_.wvu.PrintArea" localSheetId="5" hidden="1">'IPE GASOIL'!$A$6:$R$39</definedName>
    <definedName name="Z_26D7B70E_E103_11D2_8C3F_0008C7C204E6_.wvu.PrintTitles" localSheetId="5" hidden="1">'IPE GASOIL'!$1:$5</definedName>
    <definedName name="Z_26D7B70F_E103_11D2_8C3F_0008C7C204E6_.wvu.PrintArea" localSheetId="15" hidden="1">'Jet , Kero'!$A$6:$R$39</definedName>
    <definedName name="Z_26D7B70F_E103_11D2_8C3F_0008C7C204E6_.wvu.PrintTitles" localSheetId="15" hidden="1">'Jet , Kero'!$1:$5</definedName>
    <definedName name="Z_26D7B710_E103_11D2_8C3F_0008C7C204E6_.wvu.PrintArea" localSheetId="10" hidden="1">NAPTHA!$A$6:$R$39</definedName>
    <definedName name="Z_26D7B710_E103_11D2_8C3F_0008C7C204E6_.wvu.PrintTitles" localSheetId="10" hidden="1">NAPTHA!$1:$5</definedName>
    <definedName name="Z_26D7B711_E103_11D2_8C3F_0008C7C204E6_.wvu.PrintArea" localSheetId="9" hidden="1">UNL!$A$6:$R$39</definedName>
    <definedName name="Z_26D7B711_E103_11D2_8C3F_0008C7C204E6_.wvu.PrintTitles" localSheetId="9" hidden="1">UNL!$1:$5</definedName>
    <definedName name="Z_26D7B712_E103_11D2_8C3F_0008C7C204E6_.wvu.PrintArea" localSheetId="6" hidden="1">'2%GASOIL CIF'!$A$40:$AG$118</definedName>
    <definedName name="Z_26D7B712_E103_11D2_8C3F_0008C7C204E6_.wvu.PrintTitles" localSheetId="6" hidden="1">'2%GASOIL CIF'!$1:$5</definedName>
    <definedName name="Z_26D7B713_E103_11D2_8C3F_0008C7C204E6_.wvu.PrintArea" localSheetId="7" hidden="1">'2%GASOIL FOB'!$A$40:$AG$118</definedName>
    <definedName name="Z_26D7B713_E103_11D2_8C3F_0008C7C204E6_.wvu.PrintTitles" localSheetId="7" hidden="1">'2%GASOIL FOB'!$1:$5</definedName>
    <definedName name="Z_26D7B714_E103_11D2_8C3F_0008C7C204E6_.wvu.PrintArea" localSheetId="11" hidden="1">BRENT!$A$40:$AG$118</definedName>
    <definedName name="Z_26D7B714_E103_11D2_8C3F_0008C7C204E6_.wvu.PrintTitles" localSheetId="11" hidden="1">BRENT!$1:$5</definedName>
    <definedName name="Z_26D7B715_E103_11D2_8C3F_0008C7C204E6_.wvu.PrintArea" localSheetId="12" hidden="1">CRUDE!$A$40:$AG$118</definedName>
    <definedName name="Z_26D7B715_E103_11D2_8C3F_0008C7C204E6_.wvu.PrintTitles" localSheetId="12" hidden="1">CRUDE!$1:$5</definedName>
    <definedName name="Z_26D7B716_E103_11D2_8C3F_0008C7C204E6_.wvu.PrintArea" localSheetId="16" hidden="1">Dubai!$A$40:$AG$118</definedName>
    <definedName name="Z_26D7B716_E103_11D2_8C3F_0008C7C204E6_.wvu.PrintTitles" localSheetId="16" hidden="1">Dubai!$1:$5</definedName>
    <definedName name="Z_26D7B717_E103_11D2_8C3F_0008C7C204E6_.wvu.PrintArea" localSheetId="8" hidden="1">'EN590'!$A$40:$AG$118</definedName>
    <definedName name="Z_26D7B717_E103_11D2_8C3F_0008C7C204E6_.wvu.PrintTitles" localSheetId="8" hidden="1">'EN590'!$1:$5</definedName>
    <definedName name="Z_26D7B718_E103_11D2_8C3F_0008C7C204E6_.wvu.PrintArea" localSheetId="17" hidden="1">Freight!$A$40:$AG$118</definedName>
    <definedName name="Z_26D7B718_E103_11D2_8C3F_0008C7C204E6_.wvu.PrintArea" localSheetId="18" hidden="1">Freight_SM!$A$40:$AG$118</definedName>
    <definedName name="Z_26D7B718_E103_11D2_8C3F_0008C7C204E6_.wvu.PrintTitles" localSheetId="17" hidden="1">Freight!$1:$5</definedName>
    <definedName name="Z_26D7B718_E103_11D2_8C3F_0008C7C204E6_.wvu.PrintTitles" localSheetId="18" hidden="1">Freight_SM!$1:$5</definedName>
    <definedName name="Z_26D7B719_E103_11D2_8C3F_0008C7C204E6_.wvu.PrintArea" localSheetId="13" hidden="1">HO!$A$40:$AG$118</definedName>
    <definedName name="Z_26D7B719_E103_11D2_8C3F_0008C7C204E6_.wvu.PrintTitles" localSheetId="13" hidden="1">HO!$1:$5</definedName>
    <definedName name="Z_26D7B71A_E103_11D2_8C3F_0008C7C204E6_.wvu.PrintArea" localSheetId="5" hidden="1">'IPE GASOIL'!$A$40:$AG$118</definedName>
    <definedName name="Z_26D7B71A_E103_11D2_8C3F_0008C7C204E6_.wvu.PrintTitles" localSheetId="5" hidden="1">'IPE GASOIL'!$1:$5</definedName>
    <definedName name="Z_26D7B71B_E103_11D2_8C3F_0008C7C204E6_.wvu.PrintArea" localSheetId="15" hidden="1">'Jet , Kero'!$A$40:$AG$118</definedName>
    <definedName name="Z_26D7B71B_E103_11D2_8C3F_0008C7C204E6_.wvu.PrintTitles" localSheetId="15" hidden="1">'Jet , Kero'!$1:$5</definedName>
    <definedName name="Z_26D7B71C_E103_11D2_8C3F_0008C7C204E6_.wvu.PrintArea" localSheetId="10" hidden="1">NAPTHA!$A$40:$AG$118</definedName>
    <definedName name="Z_26D7B71C_E103_11D2_8C3F_0008C7C204E6_.wvu.PrintTitles" localSheetId="10" hidden="1">NAPTHA!$1:$5</definedName>
    <definedName name="Z_26D7B71D_E103_11D2_8C3F_0008C7C204E6_.wvu.PrintArea" localSheetId="9" hidden="1">UNL!$A$40:$AG$118</definedName>
    <definedName name="Z_26D7B71D_E103_11D2_8C3F_0008C7C204E6_.wvu.PrintTitles" localSheetId="9" hidden="1">UNL!$1:$5</definedName>
    <definedName name="Z_26D7B71E_E103_11D2_8C3F_0008C7C204E6_.wvu.PrintArea" localSheetId="6" hidden="1">'2%GASOIL CIF'!$A$120:$M$238</definedName>
    <definedName name="Z_26D7B71E_E103_11D2_8C3F_0008C7C204E6_.wvu.PrintTitles" localSheetId="6" hidden="1">'2%GASOIL CIF'!$1:$5</definedName>
    <definedName name="Z_26D7B71F_E103_11D2_8C3F_0008C7C204E6_.wvu.PrintArea" localSheetId="7" hidden="1">'2%GASOIL FOB'!$A$120:$M$238</definedName>
    <definedName name="Z_26D7B71F_E103_11D2_8C3F_0008C7C204E6_.wvu.PrintTitles" localSheetId="7" hidden="1">'2%GASOIL FOB'!$1:$5</definedName>
    <definedName name="Z_26D7B720_E103_11D2_8C3F_0008C7C204E6_.wvu.PrintArea" localSheetId="11" hidden="1">BRENT!$A$120:$M$238</definedName>
    <definedName name="Z_26D7B720_E103_11D2_8C3F_0008C7C204E6_.wvu.PrintTitles" localSheetId="11" hidden="1">BRENT!$1:$5</definedName>
    <definedName name="Z_26D7B721_E103_11D2_8C3F_0008C7C204E6_.wvu.PrintArea" localSheetId="12" hidden="1">CRUDE!$A$120:$M$238</definedName>
    <definedName name="Z_26D7B721_E103_11D2_8C3F_0008C7C204E6_.wvu.PrintTitles" localSheetId="12" hidden="1">CRUDE!$1:$5</definedName>
    <definedName name="Z_26D7B722_E103_11D2_8C3F_0008C7C204E6_.wvu.PrintArea" localSheetId="16" hidden="1">Dubai!$A$120:$M$238</definedName>
    <definedName name="Z_26D7B722_E103_11D2_8C3F_0008C7C204E6_.wvu.PrintTitles" localSheetId="16" hidden="1">Dubai!$1:$5</definedName>
    <definedName name="Z_26D7B723_E103_11D2_8C3F_0008C7C204E6_.wvu.PrintArea" localSheetId="8" hidden="1">'EN590'!$A$120:$M$238</definedName>
    <definedName name="Z_26D7B723_E103_11D2_8C3F_0008C7C204E6_.wvu.PrintTitles" localSheetId="8" hidden="1">'EN590'!$1:$5</definedName>
    <definedName name="Z_26D7B724_E103_11D2_8C3F_0008C7C204E6_.wvu.PrintArea" localSheetId="17" hidden="1">Freight!$A$120:$M$238</definedName>
    <definedName name="Z_26D7B724_E103_11D2_8C3F_0008C7C204E6_.wvu.PrintArea" localSheetId="18" hidden="1">Freight_SM!$A$120:$M$238</definedName>
    <definedName name="Z_26D7B724_E103_11D2_8C3F_0008C7C204E6_.wvu.PrintTitles" localSheetId="17" hidden="1">Freight!$1:$5</definedName>
    <definedName name="Z_26D7B724_E103_11D2_8C3F_0008C7C204E6_.wvu.PrintTitles" localSheetId="18" hidden="1">Freight_SM!$1:$5</definedName>
    <definedName name="Z_26D7B725_E103_11D2_8C3F_0008C7C204E6_.wvu.PrintArea" localSheetId="13" hidden="1">HO!$A$120:$M$238</definedName>
    <definedName name="Z_26D7B725_E103_11D2_8C3F_0008C7C204E6_.wvu.PrintTitles" localSheetId="13" hidden="1">HO!$1:$5</definedName>
    <definedName name="Z_26D7B726_E103_11D2_8C3F_0008C7C204E6_.wvu.PrintArea" localSheetId="5" hidden="1">'IPE GASOIL'!$A$120:$M$238</definedName>
    <definedName name="Z_26D7B726_E103_11D2_8C3F_0008C7C204E6_.wvu.PrintTitles" localSheetId="5" hidden="1">'IPE GASOIL'!$1:$5</definedName>
    <definedName name="Z_26D7B727_E103_11D2_8C3F_0008C7C204E6_.wvu.PrintArea" localSheetId="15" hidden="1">'Jet , Kero'!$A$120:$M$238</definedName>
    <definedName name="Z_26D7B727_E103_11D2_8C3F_0008C7C204E6_.wvu.PrintTitles" localSheetId="15" hidden="1">'Jet , Kero'!$1:$5</definedName>
    <definedName name="Z_26D7B728_E103_11D2_8C3F_0008C7C204E6_.wvu.PrintArea" localSheetId="10" hidden="1">NAPTHA!$A$120:$M$238</definedName>
    <definedName name="Z_26D7B728_E103_11D2_8C3F_0008C7C204E6_.wvu.PrintTitles" localSheetId="10" hidden="1">NAPTHA!$1:$5</definedName>
    <definedName name="Z_26D7B729_E103_11D2_8C3F_0008C7C204E6_.wvu.PrintArea" localSheetId="9" hidden="1">UNL!$A$120:$M$238</definedName>
    <definedName name="Z_26D7B729_E103_11D2_8C3F_0008C7C204E6_.wvu.PrintTitles" localSheetId="9" hidden="1">UNL!$1:$5</definedName>
    <definedName name="Z_280EF6F9_BC02_11D2_8C29_0008C7C204E6_.wvu.PrintArea" localSheetId="6" hidden="1">'2%GASOIL CIF'!$A$6:$R$39</definedName>
    <definedName name="Z_280EF6F9_BC02_11D2_8C29_0008C7C204E6_.wvu.PrintTitles" localSheetId="6" hidden="1">'2%GASOIL CIF'!$1:$5</definedName>
    <definedName name="Z_280EF6FA_BC02_11D2_8C29_0008C7C204E6_.wvu.PrintArea" localSheetId="7" hidden="1">'2%GASOIL FOB'!$A$6:$R$39</definedName>
    <definedName name="Z_280EF6FA_BC02_11D2_8C29_0008C7C204E6_.wvu.PrintTitles" localSheetId="7" hidden="1">'2%GASOIL FOB'!$1:$5</definedName>
    <definedName name="Z_280EF6FB_BC02_11D2_8C29_0008C7C204E6_.wvu.PrintArea" localSheetId="11" hidden="1">BRENT!$A$6:$R$39</definedName>
    <definedName name="Z_280EF6FB_BC02_11D2_8C29_0008C7C204E6_.wvu.PrintTitles" localSheetId="11" hidden="1">BRENT!$1:$5</definedName>
    <definedName name="Z_280EF6FC_BC02_11D2_8C29_0008C7C204E6_.wvu.PrintArea" localSheetId="12" hidden="1">CRUDE!$A$6:$R$39</definedName>
    <definedName name="Z_280EF6FC_BC02_11D2_8C29_0008C7C204E6_.wvu.PrintTitles" localSheetId="12" hidden="1">CRUDE!$1:$5</definedName>
    <definedName name="Z_280EF6FD_BC02_11D2_8C29_0008C7C204E6_.wvu.PrintArea" localSheetId="16" hidden="1">Dubai!$A$6:$R$39</definedName>
    <definedName name="Z_280EF6FD_BC02_11D2_8C29_0008C7C204E6_.wvu.PrintArea" localSheetId="17" hidden="1">Freight!$A$6:$R$39</definedName>
    <definedName name="Z_280EF6FD_BC02_11D2_8C29_0008C7C204E6_.wvu.PrintArea" localSheetId="18" hidden="1">Freight_SM!$A$6:$R$39</definedName>
    <definedName name="Z_280EF6FD_BC02_11D2_8C29_0008C7C204E6_.wvu.PrintTitles" localSheetId="16" hidden="1">Dubai!$1:$5</definedName>
    <definedName name="Z_280EF6FD_BC02_11D2_8C29_0008C7C204E6_.wvu.PrintTitles" localSheetId="17" hidden="1">Freight!$1:$5</definedName>
    <definedName name="Z_280EF6FD_BC02_11D2_8C29_0008C7C204E6_.wvu.PrintTitles" localSheetId="18" hidden="1">Freight_SM!$1:$5</definedName>
    <definedName name="Z_280EF6FE_BC02_11D2_8C29_0008C7C204E6_.wvu.PrintArea" localSheetId="8" hidden="1">'EN590'!$A$6:$R$39</definedName>
    <definedName name="Z_280EF6FE_BC02_11D2_8C29_0008C7C204E6_.wvu.PrintTitles" localSheetId="8" hidden="1">'EN590'!$1:$5</definedName>
    <definedName name="Z_280EF6FF_BC02_11D2_8C29_0008C7C204E6_.wvu.PrintArea" localSheetId="13" hidden="1">HO!$A$6:$R$39</definedName>
    <definedName name="Z_280EF6FF_BC02_11D2_8C29_0008C7C204E6_.wvu.PrintTitles" localSheetId="13" hidden="1">HO!$1:$5</definedName>
    <definedName name="Z_280EF700_BC02_11D2_8C29_0008C7C204E6_.wvu.PrintArea" localSheetId="5" hidden="1">'IPE GASOIL'!$A$6:$R$39</definedName>
    <definedName name="Z_280EF700_BC02_11D2_8C29_0008C7C204E6_.wvu.PrintTitles" localSheetId="5" hidden="1">'IPE GASOIL'!$1:$5</definedName>
    <definedName name="Z_280EF701_BC02_11D2_8C29_0008C7C204E6_.wvu.PrintArea" localSheetId="15" hidden="1">'Jet , Kero'!$A$6:$R$39</definedName>
    <definedName name="Z_280EF701_BC02_11D2_8C29_0008C7C204E6_.wvu.PrintTitles" localSheetId="15" hidden="1">'Jet , Kero'!$1:$5</definedName>
    <definedName name="Z_280EF702_BC02_11D2_8C29_0008C7C204E6_.wvu.PrintArea" localSheetId="10" hidden="1">NAPTHA!$A$6:$R$39</definedName>
    <definedName name="Z_280EF702_BC02_11D2_8C29_0008C7C204E6_.wvu.PrintTitles" localSheetId="10" hidden="1">NAPTHA!$1:$5</definedName>
    <definedName name="Z_280EF703_BC02_11D2_8C29_0008C7C204E6_.wvu.PrintArea" localSheetId="9" hidden="1">UNL!$A$6:$R$39</definedName>
    <definedName name="Z_280EF703_BC02_11D2_8C29_0008C7C204E6_.wvu.PrintTitles" localSheetId="9" hidden="1">UNL!$1:$5</definedName>
    <definedName name="Z_280EF704_BC02_11D2_8C29_0008C7C204E6_.wvu.PrintArea" localSheetId="6" hidden="1">'2%GASOIL CIF'!$A$40:$AG$118</definedName>
    <definedName name="Z_280EF704_BC02_11D2_8C29_0008C7C204E6_.wvu.PrintTitles" localSheetId="6" hidden="1">'2%GASOIL CIF'!$1:$5</definedName>
    <definedName name="Z_280EF705_BC02_11D2_8C29_0008C7C204E6_.wvu.PrintArea" localSheetId="7" hidden="1">'2%GASOIL FOB'!$A$40:$AG$118</definedName>
    <definedName name="Z_280EF705_BC02_11D2_8C29_0008C7C204E6_.wvu.PrintTitles" localSheetId="7" hidden="1">'2%GASOIL FOB'!$1:$5</definedName>
    <definedName name="Z_280EF706_BC02_11D2_8C29_0008C7C204E6_.wvu.PrintArea" localSheetId="11" hidden="1">BRENT!$A$40:$AG$118</definedName>
    <definedName name="Z_280EF706_BC02_11D2_8C29_0008C7C204E6_.wvu.PrintTitles" localSheetId="11" hidden="1">BRENT!$1:$5</definedName>
    <definedName name="Z_280EF707_BC02_11D2_8C29_0008C7C204E6_.wvu.PrintArea" localSheetId="12" hidden="1">CRUDE!$A$40:$AG$118</definedName>
    <definedName name="Z_280EF707_BC02_11D2_8C29_0008C7C204E6_.wvu.PrintTitles" localSheetId="12" hidden="1">CRUDE!$1:$5</definedName>
    <definedName name="Z_280EF708_BC02_11D2_8C29_0008C7C204E6_.wvu.PrintArea" localSheetId="16" hidden="1">Dubai!$A$40:$AG$118</definedName>
    <definedName name="Z_280EF708_BC02_11D2_8C29_0008C7C204E6_.wvu.PrintArea" localSheetId="17" hidden="1">Freight!$A$40:$AG$118</definedName>
    <definedName name="Z_280EF708_BC02_11D2_8C29_0008C7C204E6_.wvu.PrintArea" localSheetId="18" hidden="1">Freight_SM!$A$40:$AG$118</definedName>
    <definedName name="Z_280EF708_BC02_11D2_8C29_0008C7C204E6_.wvu.PrintTitles" localSheetId="16" hidden="1">Dubai!$1:$5</definedName>
    <definedName name="Z_280EF708_BC02_11D2_8C29_0008C7C204E6_.wvu.PrintTitles" localSheetId="17" hidden="1">Freight!$1:$5</definedName>
    <definedName name="Z_280EF708_BC02_11D2_8C29_0008C7C204E6_.wvu.PrintTitles" localSheetId="18" hidden="1">Freight_SM!$1:$5</definedName>
    <definedName name="Z_280EF709_BC02_11D2_8C29_0008C7C204E6_.wvu.PrintArea" localSheetId="8" hidden="1">'EN590'!$A$40:$AG$118</definedName>
    <definedName name="Z_280EF709_BC02_11D2_8C29_0008C7C204E6_.wvu.PrintTitles" localSheetId="8" hidden="1">'EN590'!$1:$5</definedName>
    <definedName name="Z_280EF70A_BC02_11D2_8C29_0008C7C204E6_.wvu.PrintArea" localSheetId="13" hidden="1">HO!$A$40:$AG$118</definedName>
    <definedName name="Z_280EF70A_BC02_11D2_8C29_0008C7C204E6_.wvu.PrintTitles" localSheetId="13" hidden="1">HO!$1:$5</definedName>
    <definedName name="Z_280EF70B_BC02_11D2_8C29_0008C7C204E6_.wvu.PrintArea" localSheetId="5" hidden="1">'IPE GASOIL'!$A$40:$AG$118</definedName>
    <definedName name="Z_280EF70B_BC02_11D2_8C29_0008C7C204E6_.wvu.PrintTitles" localSheetId="5" hidden="1">'IPE GASOIL'!$1:$5</definedName>
    <definedName name="Z_280EF70C_BC02_11D2_8C29_0008C7C204E6_.wvu.PrintArea" localSheetId="15" hidden="1">'Jet , Kero'!$A$40:$AG$118</definedName>
    <definedName name="Z_280EF70C_BC02_11D2_8C29_0008C7C204E6_.wvu.PrintTitles" localSheetId="15" hidden="1">'Jet , Kero'!$1:$5</definedName>
    <definedName name="Z_280EF70D_BC02_11D2_8C29_0008C7C204E6_.wvu.PrintArea" localSheetId="10" hidden="1">NAPTHA!$A$40:$AG$118</definedName>
    <definedName name="Z_280EF70D_BC02_11D2_8C29_0008C7C204E6_.wvu.PrintTitles" localSheetId="10" hidden="1">NAPTHA!$1:$5</definedName>
    <definedName name="Z_280EF70E_BC02_11D2_8C29_0008C7C204E6_.wvu.PrintArea" localSheetId="9" hidden="1">UNL!$A$40:$AG$118</definedName>
    <definedName name="Z_280EF70E_BC02_11D2_8C29_0008C7C204E6_.wvu.PrintTitles" localSheetId="9" hidden="1">UNL!$1:$5</definedName>
    <definedName name="Z_280EF70F_BC02_11D2_8C29_0008C7C204E6_.wvu.PrintArea" localSheetId="6" hidden="1">'2%GASOIL CIF'!$A$120:$M$238</definedName>
    <definedName name="Z_280EF70F_BC02_11D2_8C29_0008C7C204E6_.wvu.PrintTitles" localSheetId="6" hidden="1">'2%GASOIL CIF'!$1:$5</definedName>
    <definedName name="Z_280EF710_BC02_11D2_8C29_0008C7C204E6_.wvu.PrintArea" localSheetId="7" hidden="1">'2%GASOIL FOB'!$A$120:$M$238</definedName>
    <definedName name="Z_280EF710_BC02_11D2_8C29_0008C7C204E6_.wvu.PrintTitles" localSheetId="7" hidden="1">'2%GASOIL FOB'!$1:$5</definedName>
    <definedName name="Z_280EF711_BC02_11D2_8C29_0008C7C204E6_.wvu.PrintArea" localSheetId="11" hidden="1">BRENT!$A$120:$M$238</definedName>
    <definedName name="Z_280EF711_BC02_11D2_8C29_0008C7C204E6_.wvu.PrintTitles" localSheetId="11" hidden="1">BRENT!$1:$5</definedName>
    <definedName name="Z_280EF712_BC02_11D2_8C29_0008C7C204E6_.wvu.PrintArea" localSheetId="12" hidden="1">CRUDE!$A$120:$M$238</definedName>
    <definedName name="Z_280EF712_BC02_11D2_8C29_0008C7C204E6_.wvu.PrintTitles" localSheetId="12" hidden="1">CRUDE!$1:$5</definedName>
    <definedName name="Z_280EF713_BC02_11D2_8C29_0008C7C204E6_.wvu.PrintArea" localSheetId="16" hidden="1">Dubai!$A$120:$M$238</definedName>
    <definedName name="Z_280EF713_BC02_11D2_8C29_0008C7C204E6_.wvu.PrintArea" localSheetId="17" hidden="1">Freight!$A$120:$M$238</definedName>
    <definedName name="Z_280EF713_BC02_11D2_8C29_0008C7C204E6_.wvu.PrintArea" localSheetId="18" hidden="1">Freight_SM!$A$120:$M$238</definedName>
    <definedName name="Z_280EF713_BC02_11D2_8C29_0008C7C204E6_.wvu.PrintTitles" localSheetId="16" hidden="1">Dubai!$1:$5</definedName>
    <definedName name="Z_280EF713_BC02_11D2_8C29_0008C7C204E6_.wvu.PrintTitles" localSheetId="17" hidden="1">Freight!$1:$5</definedName>
    <definedName name="Z_280EF713_BC02_11D2_8C29_0008C7C204E6_.wvu.PrintTitles" localSheetId="18" hidden="1">Freight_SM!$1:$5</definedName>
    <definedName name="Z_280EF714_BC02_11D2_8C29_0008C7C204E6_.wvu.PrintArea" localSheetId="8" hidden="1">'EN590'!$A$120:$M$238</definedName>
    <definedName name="Z_280EF714_BC02_11D2_8C29_0008C7C204E6_.wvu.PrintTitles" localSheetId="8" hidden="1">'EN590'!$1:$5</definedName>
    <definedName name="Z_280EF715_BC02_11D2_8C29_0008C7C204E6_.wvu.PrintArea" localSheetId="13" hidden="1">HO!$A$120:$M$238</definedName>
    <definedName name="Z_280EF715_BC02_11D2_8C29_0008C7C204E6_.wvu.PrintTitles" localSheetId="13" hidden="1">HO!$1:$5</definedName>
    <definedName name="Z_280EF716_BC02_11D2_8C29_0008C7C204E6_.wvu.PrintArea" localSheetId="5" hidden="1">'IPE GASOIL'!$A$120:$M$238</definedName>
    <definedName name="Z_280EF716_BC02_11D2_8C29_0008C7C204E6_.wvu.PrintTitles" localSheetId="5" hidden="1">'IPE GASOIL'!$1:$5</definedName>
    <definedName name="Z_280EF717_BC02_11D2_8C29_0008C7C204E6_.wvu.PrintArea" localSheetId="15" hidden="1">'Jet , Kero'!$A$120:$M$238</definedName>
    <definedName name="Z_280EF717_BC02_11D2_8C29_0008C7C204E6_.wvu.PrintTitles" localSheetId="15" hidden="1">'Jet , Kero'!$1:$5</definedName>
    <definedName name="Z_280EF718_BC02_11D2_8C29_0008C7C204E6_.wvu.PrintArea" localSheetId="10" hidden="1">NAPTHA!$A$120:$M$238</definedName>
    <definedName name="Z_280EF718_BC02_11D2_8C29_0008C7C204E6_.wvu.PrintTitles" localSheetId="10" hidden="1">NAPTHA!$1:$5</definedName>
    <definedName name="Z_280EF719_BC02_11D2_8C29_0008C7C204E6_.wvu.PrintArea" localSheetId="9" hidden="1">UNL!$A$120:$M$238</definedName>
    <definedName name="Z_280EF719_BC02_11D2_8C29_0008C7C204E6_.wvu.PrintTitles" localSheetId="9" hidden="1">UNL!$1:$5</definedName>
    <definedName name="Z_2D75B100_A9EB_11D2_8C25_0008C7C204E6_.wvu.PrintArea" localSheetId="6" hidden="1">'2%GASOIL CIF'!$A$6:$R$39</definedName>
    <definedName name="Z_2D75B100_A9EB_11D2_8C25_0008C7C204E6_.wvu.PrintTitles" localSheetId="6" hidden="1">'2%GASOIL CIF'!$1:$5</definedName>
    <definedName name="Z_2D75B101_A9EB_11D2_8C25_0008C7C204E6_.wvu.PrintArea" localSheetId="7" hidden="1">'2%GASOIL FOB'!$A$6:$R$39</definedName>
    <definedName name="Z_2D75B101_A9EB_11D2_8C25_0008C7C204E6_.wvu.PrintTitles" localSheetId="7" hidden="1">'2%GASOIL FOB'!$1:$5</definedName>
    <definedName name="Z_2D75B102_A9EB_11D2_8C25_0008C7C204E6_.wvu.PrintArea" localSheetId="11" hidden="1">BRENT!$A$6:$R$39</definedName>
    <definedName name="Z_2D75B102_A9EB_11D2_8C25_0008C7C204E6_.wvu.PrintTitles" localSheetId="11" hidden="1">BRENT!$1:$5</definedName>
    <definedName name="Z_2D75B103_A9EB_11D2_8C25_0008C7C204E6_.wvu.PrintArea" localSheetId="12" hidden="1">CRUDE!$A$6:$R$39</definedName>
    <definedName name="Z_2D75B103_A9EB_11D2_8C25_0008C7C204E6_.wvu.PrintTitles" localSheetId="12" hidden="1">CRUDE!$1:$5</definedName>
    <definedName name="Z_2D75B104_A9EB_11D2_8C25_0008C7C204E6_.wvu.PrintArea" localSheetId="8" hidden="1">'EN590'!$A$6:$R$39</definedName>
    <definedName name="Z_2D75B104_A9EB_11D2_8C25_0008C7C204E6_.wvu.PrintTitles" localSheetId="8" hidden="1">'EN590'!$1:$5</definedName>
    <definedName name="Z_2D75B105_A9EB_11D2_8C25_0008C7C204E6_.wvu.PrintArea" localSheetId="13" hidden="1">HO!$A$6:$R$39</definedName>
    <definedName name="Z_2D75B105_A9EB_11D2_8C25_0008C7C204E6_.wvu.PrintTitles" localSheetId="13" hidden="1">HO!$1:$5</definedName>
    <definedName name="Z_2D75B106_A9EB_11D2_8C25_0008C7C204E6_.wvu.PrintArea" localSheetId="5" hidden="1">'IPE GASOIL'!$A$6:$R$39</definedName>
    <definedName name="Z_2D75B106_A9EB_11D2_8C25_0008C7C204E6_.wvu.PrintTitles" localSheetId="5" hidden="1">'IPE GASOIL'!$1:$5</definedName>
    <definedName name="Z_2D75B107_A9EB_11D2_8C25_0008C7C204E6_.wvu.PrintArea" localSheetId="16" hidden="1">Dubai!$A$6:$R$39</definedName>
    <definedName name="Z_2D75B107_A9EB_11D2_8C25_0008C7C204E6_.wvu.PrintArea" localSheetId="17" hidden="1">Freight!$A$6:$R$39</definedName>
    <definedName name="Z_2D75B107_A9EB_11D2_8C25_0008C7C204E6_.wvu.PrintArea" localSheetId="18" hidden="1">Freight_SM!$A$6:$R$39</definedName>
    <definedName name="Z_2D75B107_A9EB_11D2_8C25_0008C7C204E6_.wvu.PrintArea" localSheetId="15" hidden="1">'Jet , Kero'!$A$6:$R$39</definedName>
    <definedName name="Z_2D75B107_A9EB_11D2_8C25_0008C7C204E6_.wvu.PrintTitles" localSheetId="16" hidden="1">Dubai!$1:$5</definedName>
    <definedName name="Z_2D75B107_A9EB_11D2_8C25_0008C7C204E6_.wvu.PrintTitles" localSheetId="17" hidden="1">Freight!$1:$5</definedName>
    <definedName name="Z_2D75B107_A9EB_11D2_8C25_0008C7C204E6_.wvu.PrintTitles" localSheetId="18" hidden="1">Freight_SM!$1:$5</definedName>
    <definedName name="Z_2D75B107_A9EB_11D2_8C25_0008C7C204E6_.wvu.PrintTitles" localSheetId="15" hidden="1">'Jet , Kero'!$1:$5</definedName>
    <definedName name="Z_2D75B108_A9EB_11D2_8C25_0008C7C204E6_.wvu.PrintArea" localSheetId="10" hidden="1">NAPTHA!$A$6:$R$39</definedName>
    <definedName name="Z_2D75B108_A9EB_11D2_8C25_0008C7C204E6_.wvu.PrintTitles" localSheetId="10" hidden="1">NAPTHA!$1:$5</definedName>
    <definedName name="Z_2D75B109_A9EB_11D2_8C25_0008C7C204E6_.wvu.PrintArea" localSheetId="9" hidden="1">UNL!$A$6:$R$39</definedName>
    <definedName name="Z_2D75B109_A9EB_11D2_8C25_0008C7C204E6_.wvu.PrintTitles" localSheetId="9" hidden="1">UNL!$1:$5</definedName>
    <definedName name="Z_2D75B10A_A9EB_11D2_8C25_0008C7C204E6_.wvu.PrintArea" localSheetId="6" hidden="1">'2%GASOIL CIF'!$A$40:$AG$118</definedName>
    <definedName name="Z_2D75B10A_A9EB_11D2_8C25_0008C7C204E6_.wvu.PrintTitles" localSheetId="6" hidden="1">'2%GASOIL CIF'!$1:$5</definedName>
    <definedName name="Z_2D75B10B_A9EB_11D2_8C25_0008C7C204E6_.wvu.PrintArea" localSheetId="7" hidden="1">'2%GASOIL FOB'!$A$40:$AG$118</definedName>
    <definedName name="Z_2D75B10B_A9EB_11D2_8C25_0008C7C204E6_.wvu.PrintTitles" localSheetId="7" hidden="1">'2%GASOIL FOB'!$1:$5</definedName>
    <definedName name="Z_2D75B10C_A9EB_11D2_8C25_0008C7C204E6_.wvu.PrintArea" localSheetId="11" hidden="1">BRENT!$A$40:$AG$118</definedName>
    <definedName name="Z_2D75B10C_A9EB_11D2_8C25_0008C7C204E6_.wvu.PrintTitles" localSheetId="11" hidden="1">BRENT!$1:$5</definedName>
    <definedName name="Z_2D75B10D_A9EB_11D2_8C25_0008C7C204E6_.wvu.PrintArea" localSheetId="12" hidden="1">CRUDE!$A$40:$AG$118</definedName>
    <definedName name="Z_2D75B10D_A9EB_11D2_8C25_0008C7C204E6_.wvu.PrintTitles" localSheetId="12" hidden="1">CRUDE!$1:$5</definedName>
    <definedName name="Z_2D75B10E_A9EB_11D2_8C25_0008C7C204E6_.wvu.PrintArea" localSheetId="8" hidden="1">'EN590'!$A$40:$AG$118</definedName>
    <definedName name="Z_2D75B10E_A9EB_11D2_8C25_0008C7C204E6_.wvu.PrintTitles" localSheetId="8" hidden="1">'EN590'!$1:$5</definedName>
    <definedName name="Z_2D75B10F_A9EB_11D2_8C25_0008C7C204E6_.wvu.PrintArea" localSheetId="13" hidden="1">HO!$A$40:$AG$118</definedName>
    <definedName name="Z_2D75B10F_A9EB_11D2_8C25_0008C7C204E6_.wvu.PrintTitles" localSheetId="13" hidden="1">HO!$1:$5</definedName>
    <definedName name="Z_2D75B110_A9EB_11D2_8C25_0008C7C204E6_.wvu.PrintArea" localSheetId="5" hidden="1">'IPE GASOIL'!$A$40:$AG$118</definedName>
    <definedName name="Z_2D75B110_A9EB_11D2_8C25_0008C7C204E6_.wvu.PrintTitles" localSheetId="5" hidden="1">'IPE GASOIL'!$1:$5</definedName>
    <definedName name="Z_2D75B111_A9EB_11D2_8C25_0008C7C204E6_.wvu.PrintArea" localSheetId="16" hidden="1">Dubai!$A$40:$AG$118</definedName>
    <definedName name="Z_2D75B111_A9EB_11D2_8C25_0008C7C204E6_.wvu.PrintArea" localSheetId="17" hidden="1">Freight!$A$40:$AG$118</definedName>
    <definedName name="Z_2D75B111_A9EB_11D2_8C25_0008C7C204E6_.wvu.PrintArea" localSheetId="18" hidden="1">Freight_SM!$A$40:$AG$118</definedName>
    <definedName name="Z_2D75B111_A9EB_11D2_8C25_0008C7C204E6_.wvu.PrintArea" localSheetId="15" hidden="1">'Jet , Kero'!$A$40:$AG$118</definedName>
    <definedName name="Z_2D75B111_A9EB_11D2_8C25_0008C7C204E6_.wvu.PrintTitles" localSheetId="16" hidden="1">Dubai!$1:$5</definedName>
    <definedName name="Z_2D75B111_A9EB_11D2_8C25_0008C7C204E6_.wvu.PrintTitles" localSheetId="17" hidden="1">Freight!$1:$5</definedName>
    <definedName name="Z_2D75B111_A9EB_11D2_8C25_0008C7C204E6_.wvu.PrintTitles" localSheetId="18" hidden="1">Freight_SM!$1:$5</definedName>
    <definedName name="Z_2D75B111_A9EB_11D2_8C25_0008C7C204E6_.wvu.PrintTitles" localSheetId="15" hidden="1">'Jet , Kero'!$1:$5</definedName>
    <definedName name="Z_2D75B112_A9EB_11D2_8C25_0008C7C204E6_.wvu.PrintArea" localSheetId="10" hidden="1">NAPTHA!$A$40:$AG$118</definedName>
    <definedName name="Z_2D75B112_A9EB_11D2_8C25_0008C7C204E6_.wvu.PrintTitles" localSheetId="10" hidden="1">NAPTHA!$1:$5</definedName>
    <definedName name="Z_2D75B113_A9EB_11D2_8C25_0008C7C204E6_.wvu.PrintArea" localSheetId="9" hidden="1">UNL!$A$40:$AG$118</definedName>
    <definedName name="Z_2D75B113_A9EB_11D2_8C25_0008C7C204E6_.wvu.PrintTitles" localSheetId="9" hidden="1">UNL!$1:$5</definedName>
    <definedName name="Z_2D75B114_A9EB_11D2_8C25_0008C7C204E6_.wvu.PrintArea" localSheetId="6" hidden="1">'2%GASOIL CIF'!$A$120:$M$238</definedName>
    <definedName name="Z_2D75B114_A9EB_11D2_8C25_0008C7C204E6_.wvu.PrintTitles" localSheetId="6" hidden="1">'2%GASOIL CIF'!$1:$5</definedName>
    <definedName name="Z_2D75B115_A9EB_11D2_8C25_0008C7C204E6_.wvu.PrintArea" localSheetId="7" hidden="1">'2%GASOIL FOB'!$A$120:$M$238</definedName>
    <definedName name="Z_2D75B115_A9EB_11D2_8C25_0008C7C204E6_.wvu.PrintTitles" localSheetId="7" hidden="1">'2%GASOIL FOB'!$1:$5</definedName>
    <definedName name="Z_2D75B116_A9EB_11D2_8C25_0008C7C204E6_.wvu.PrintArea" localSheetId="11" hidden="1">BRENT!$A$120:$M$238</definedName>
    <definedName name="Z_2D75B116_A9EB_11D2_8C25_0008C7C204E6_.wvu.PrintTitles" localSheetId="11" hidden="1">BRENT!$1:$5</definedName>
    <definedName name="Z_2D75B117_A9EB_11D2_8C25_0008C7C204E6_.wvu.PrintArea" localSheetId="12" hidden="1">CRUDE!$A$120:$M$238</definedName>
    <definedName name="Z_2D75B117_A9EB_11D2_8C25_0008C7C204E6_.wvu.PrintTitles" localSheetId="12" hidden="1">CRUDE!$1:$5</definedName>
    <definedName name="Z_2D75B118_A9EB_11D2_8C25_0008C7C204E6_.wvu.PrintArea" localSheetId="8" hidden="1">'EN590'!$A$120:$M$238</definedName>
    <definedName name="Z_2D75B118_A9EB_11D2_8C25_0008C7C204E6_.wvu.PrintTitles" localSheetId="8" hidden="1">'EN590'!$1:$5</definedName>
    <definedName name="Z_2D75B119_A9EB_11D2_8C25_0008C7C204E6_.wvu.PrintArea" localSheetId="13" hidden="1">HO!$A$120:$M$238</definedName>
    <definedName name="Z_2D75B119_A9EB_11D2_8C25_0008C7C204E6_.wvu.PrintTitles" localSheetId="13" hidden="1">HO!$1:$5</definedName>
    <definedName name="Z_2D75B11A_A9EB_11D2_8C25_0008C7C204E6_.wvu.PrintArea" localSheetId="5" hidden="1">'IPE GASOIL'!$A$120:$M$238</definedName>
    <definedName name="Z_2D75B11A_A9EB_11D2_8C25_0008C7C204E6_.wvu.PrintTitles" localSheetId="5" hidden="1">'IPE GASOIL'!$1:$5</definedName>
    <definedName name="Z_2D75B11B_A9EB_11D2_8C25_0008C7C204E6_.wvu.PrintArea" localSheetId="16" hidden="1">Dubai!$A$120:$M$238</definedName>
    <definedName name="Z_2D75B11B_A9EB_11D2_8C25_0008C7C204E6_.wvu.PrintArea" localSheetId="17" hidden="1">Freight!$A$120:$M$238</definedName>
    <definedName name="Z_2D75B11B_A9EB_11D2_8C25_0008C7C204E6_.wvu.PrintArea" localSheetId="18" hidden="1">Freight_SM!$A$120:$M$238</definedName>
    <definedName name="Z_2D75B11B_A9EB_11D2_8C25_0008C7C204E6_.wvu.PrintArea" localSheetId="15" hidden="1">'Jet , Kero'!$A$120:$M$238</definedName>
    <definedName name="Z_2D75B11B_A9EB_11D2_8C25_0008C7C204E6_.wvu.PrintTitles" localSheetId="16" hidden="1">Dubai!$1:$5</definedName>
    <definedName name="Z_2D75B11B_A9EB_11D2_8C25_0008C7C204E6_.wvu.PrintTitles" localSheetId="17" hidden="1">Freight!$1:$5</definedName>
    <definedName name="Z_2D75B11B_A9EB_11D2_8C25_0008C7C204E6_.wvu.PrintTitles" localSheetId="18" hidden="1">Freight_SM!$1:$5</definedName>
    <definedName name="Z_2D75B11B_A9EB_11D2_8C25_0008C7C204E6_.wvu.PrintTitles" localSheetId="15" hidden="1">'Jet , Kero'!$1:$5</definedName>
    <definedName name="Z_2D75B11C_A9EB_11D2_8C25_0008C7C204E6_.wvu.PrintArea" localSheetId="10" hidden="1">NAPTHA!$A$120:$M$238</definedName>
    <definedName name="Z_2D75B11C_A9EB_11D2_8C25_0008C7C204E6_.wvu.PrintTitles" localSheetId="10" hidden="1">NAPTHA!$1:$5</definedName>
    <definedName name="Z_2D75B11D_A9EB_11D2_8C25_0008C7C204E6_.wvu.PrintArea" localSheetId="9" hidden="1">UNL!$A$120:$M$238</definedName>
    <definedName name="Z_2D75B11D_A9EB_11D2_8C25_0008C7C204E6_.wvu.PrintTitles" localSheetId="9" hidden="1">UNL!$1:$5</definedName>
    <definedName name="Z_2DC98E1C_D6BB_11D2_8C3A_0008C7C204E6_.wvu.PrintArea" localSheetId="6" hidden="1">'2%GASOIL CIF'!$A$6:$R$39</definedName>
    <definedName name="Z_2DC98E1C_D6BB_11D2_8C3A_0008C7C204E6_.wvu.PrintTitles" localSheetId="6" hidden="1">'2%GASOIL CIF'!$1:$5</definedName>
    <definedName name="Z_2DC98E1D_D6BB_11D2_8C3A_0008C7C204E6_.wvu.PrintArea" localSheetId="7" hidden="1">'2%GASOIL FOB'!$A$6:$R$39</definedName>
    <definedName name="Z_2DC98E1D_D6BB_11D2_8C3A_0008C7C204E6_.wvu.PrintTitles" localSheetId="7" hidden="1">'2%GASOIL FOB'!$1:$5</definedName>
    <definedName name="Z_2DC98E1E_D6BB_11D2_8C3A_0008C7C204E6_.wvu.PrintArea" localSheetId="11" hidden="1">BRENT!$A$6:$R$39</definedName>
    <definedName name="Z_2DC98E1E_D6BB_11D2_8C3A_0008C7C204E6_.wvu.PrintTitles" localSheetId="11" hidden="1">BRENT!$1:$5</definedName>
    <definedName name="Z_2DC98E1F_D6BB_11D2_8C3A_0008C7C204E6_.wvu.PrintArea" localSheetId="12" hidden="1">CRUDE!$A$6:$R$39</definedName>
    <definedName name="Z_2DC98E1F_D6BB_11D2_8C3A_0008C7C204E6_.wvu.PrintTitles" localSheetId="12" hidden="1">CRUDE!$1:$5</definedName>
    <definedName name="Z_2DC98E20_D6BB_11D2_8C3A_0008C7C204E6_.wvu.PrintArea" localSheetId="16" hidden="1">Dubai!$A$6:$R$39</definedName>
    <definedName name="Z_2DC98E20_D6BB_11D2_8C3A_0008C7C204E6_.wvu.PrintArea" localSheetId="17" hidden="1">Freight!$A$6:$R$39</definedName>
    <definedName name="Z_2DC98E20_D6BB_11D2_8C3A_0008C7C204E6_.wvu.PrintArea" localSheetId="18" hidden="1">Freight_SM!$A$6:$R$39</definedName>
    <definedName name="Z_2DC98E20_D6BB_11D2_8C3A_0008C7C204E6_.wvu.PrintTitles" localSheetId="16" hidden="1">Dubai!$1:$5</definedName>
    <definedName name="Z_2DC98E20_D6BB_11D2_8C3A_0008C7C204E6_.wvu.PrintTitles" localSheetId="17" hidden="1">Freight!$1:$5</definedName>
    <definedName name="Z_2DC98E20_D6BB_11D2_8C3A_0008C7C204E6_.wvu.PrintTitles" localSheetId="18" hidden="1">Freight_SM!$1:$5</definedName>
    <definedName name="Z_2DC98E21_D6BB_11D2_8C3A_0008C7C204E6_.wvu.PrintArea" localSheetId="8" hidden="1">'EN590'!$A$6:$R$39</definedName>
    <definedName name="Z_2DC98E21_D6BB_11D2_8C3A_0008C7C204E6_.wvu.PrintTitles" localSheetId="8" hidden="1">'EN590'!$1:$5</definedName>
    <definedName name="Z_2DC98E22_D6BB_11D2_8C3A_0008C7C204E6_.wvu.PrintArea" localSheetId="13" hidden="1">HO!$A$6:$R$39</definedName>
    <definedName name="Z_2DC98E22_D6BB_11D2_8C3A_0008C7C204E6_.wvu.PrintTitles" localSheetId="13" hidden="1">HO!$1:$5</definedName>
    <definedName name="Z_2DC98E23_D6BB_11D2_8C3A_0008C7C204E6_.wvu.PrintArea" localSheetId="5" hidden="1">'IPE GASOIL'!$A$6:$R$39</definedName>
    <definedName name="Z_2DC98E23_D6BB_11D2_8C3A_0008C7C204E6_.wvu.PrintTitles" localSheetId="5" hidden="1">'IPE GASOIL'!$1:$5</definedName>
    <definedName name="Z_2DC98E24_D6BB_11D2_8C3A_0008C7C204E6_.wvu.PrintArea" localSheetId="15" hidden="1">'Jet , Kero'!$A$6:$R$39</definedName>
    <definedName name="Z_2DC98E24_D6BB_11D2_8C3A_0008C7C204E6_.wvu.PrintTitles" localSheetId="15" hidden="1">'Jet , Kero'!$1:$5</definedName>
    <definedName name="Z_2DC98E25_D6BB_11D2_8C3A_0008C7C204E6_.wvu.PrintArea" localSheetId="10" hidden="1">NAPTHA!$A$6:$R$39</definedName>
    <definedName name="Z_2DC98E25_D6BB_11D2_8C3A_0008C7C204E6_.wvu.PrintTitles" localSheetId="10" hidden="1">NAPTHA!$1:$5</definedName>
    <definedName name="Z_2DC98E26_D6BB_11D2_8C3A_0008C7C204E6_.wvu.PrintArea" localSheetId="9" hidden="1">UNL!$A$6:$R$39</definedName>
    <definedName name="Z_2DC98E26_D6BB_11D2_8C3A_0008C7C204E6_.wvu.PrintTitles" localSheetId="9" hidden="1">UNL!$1:$5</definedName>
    <definedName name="Z_2DC98E27_D6BB_11D2_8C3A_0008C7C204E6_.wvu.PrintArea" localSheetId="6" hidden="1">'2%GASOIL CIF'!$A$40:$AG$118</definedName>
    <definedName name="Z_2DC98E27_D6BB_11D2_8C3A_0008C7C204E6_.wvu.PrintTitles" localSheetId="6" hidden="1">'2%GASOIL CIF'!$1:$5</definedName>
    <definedName name="Z_2DC98E28_D6BB_11D2_8C3A_0008C7C204E6_.wvu.PrintArea" localSheetId="7" hidden="1">'2%GASOIL FOB'!$A$40:$AG$118</definedName>
    <definedName name="Z_2DC98E28_D6BB_11D2_8C3A_0008C7C204E6_.wvu.PrintTitles" localSheetId="7" hidden="1">'2%GASOIL FOB'!$1:$5</definedName>
    <definedName name="Z_2DC98E29_D6BB_11D2_8C3A_0008C7C204E6_.wvu.PrintArea" localSheetId="11" hidden="1">BRENT!$A$40:$AG$118</definedName>
    <definedName name="Z_2DC98E29_D6BB_11D2_8C3A_0008C7C204E6_.wvu.PrintTitles" localSheetId="11" hidden="1">BRENT!$1:$5</definedName>
    <definedName name="Z_2DC98E2A_D6BB_11D2_8C3A_0008C7C204E6_.wvu.PrintArea" localSheetId="12" hidden="1">CRUDE!$A$40:$AG$118</definedName>
    <definedName name="Z_2DC98E2A_D6BB_11D2_8C3A_0008C7C204E6_.wvu.PrintTitles" localSheetId="12" hidden="1">CRUDE!$1:$5</definedName>
    <definedName name="Z_2DC98E2B_D6BB_11D2_8C3A_0008C7C204E6_.wvu.PrintArea" localSheetId="16" hidden="1">Dubai!$A$40:$AG$118</definedName>
    <definedName name="Z_2DC98E2B_D6BB_11D2_8C3A_0008C7C204E6_.wvu.PrintArea" localSheetId="17" hidden="1">Freight!$A$40:$AG$118</definedName>
    <definedName name="Z_2DC98E2B_D6BB_11D2_8C3A_0008C7C204E6_.wvu.PrintArea" localSheetId="18" hidden="1">Freight_SM!$A$40:$AG$118</definedName>
    <definedName name="Z_2DC98E2B_D6BB_11D2_8C3A_0008C7C204E6_.wvu.PrintTitles" localSheetId="16" hidden="1">Dubai!$1:$5</definedName>
    <definedName name="Z_2DC98E2B_D6BB_11D2_8C3A_0008C7C204E6_.wvu.PrintTitles" localSheetId="17" hidden="1">Freight!$1:$5</definedName>
    <definedName name="Z_2DC98E2B_D6BB_11D2_8C3A_0008C7C204E6_.wvu.PrintTitles" localSheetId="18" hidden="1">Freight_SM!$1:$5</definedName>
    <definedName name="Z_2DC98E2C_D6BB_11D2_8C3A_0008C7C204E6_.wvu.PrintArea" localSheetId="8" hidden="1">'EN590'!$A$40:$AG$118</definedName>
    <definedName name="Z_2DC98E2C_D6BB_11D2_8C3A_0008C7C204E6_.wvu.PrintTitles" localSheetId="8" hidden="1">'EN590'!$1:$5</definedName>
    <definedName name="Z_2DC98E2D_D6BB_11D2_8C3A_0008C7C204E6_.wvu.PrintArea" localSheetId="13" hidden="1">HO!$A$40:$AG$118</definedName>
    <definedName name="Z_2DC98E2D_D6BB_11D2_8C3A_0008C7C204E6_.wvu.PrintTitles" localSheetId="13" hidden="1">HO!$1:$5</definedName>
    <definedName name="Z_2DC98E2E_D6BB_11D2_8C3A_0008C7C204E6_.wvu.PrintArea" localSheetId="5" hidden="1">'IPE GASOIL'!$A$40:$AG$118</definedName>
    <definedName name="Z_2DC98E2E_D6BB_11D2_8C3A_0008C7C204E6_.wvu.PrintTitles" localSheetId="5" hidden="1">'IPE GASOIL'!$1:$5</definedName>
    <definedName name="Z_2DC98E2F_D6BB_11D2_8C3A_0008C7C204E6_.wvu.PrintArea" localSheetId="15" hidden="1">'Jet , Kero'!$A$40:$AG$118</definedName>
    <definedName name="Z_2DC98E2F_D6BB_11D2_8C3A_0008C7C204E6_.wvu.PrintTitles" localSheetId="15" hidden="1">'Jet , Kero'!$1:$5</definedName>
    <definedName name="Z_2DC98E30_D6BB_11D2_8C3A_0008C7C204E6_.wvu.PrintArea" localSheetId="10" hidden="1">NAPTHA!$A$40:$AG$118</definedName>
    <definedName name="Z_2DC98E30_D6BB_11D2_8C3A_0008C7C204E6_.wvu.PrintTitles" localSheetId="10" hidden="1">NAPTHA!$1:$5</definedName>
    <definedName name="Z_2DC98E31_D6BB_11D2_8C3A_0008C7C204E6_.wvu.PrintArea" localSheetId="9" hidden="1">UNL!$A$40:$AG$118</definedName>
    <definedName name="Z_2DC98E31_D6BB_11D2_8C3A_0008C7C204E6_.wvu.PrintTitles" localSheetId="9" hidden="1">UNL!$1:$5</definedName>
    <definedName name="Z_2DC98E32_D6BB_11D2_8C3A_0008C7C204E6_.wvu.PrintArea" localSheetId="6" hidden="1">'2%GASOIL CIF'!$A$120:$M$238</definedName>
    <definedName name="Z_2DC98E32_D6BB_11D2_8C3A_0008C7C204E6_.wvu.PrintTitles" localSheetId="6" hidden="1">'2%GASOIL CIF'!$1:$5</definedName>
    <definedName name="Z_2DC98E33_D6BB_11D2_8C3A_0008C7C204E6_.wvu.PrintArea" localSheetId="7" hidden="1">'2%GASOIL FOB'!$A$120:$M$238</definedName>
    <definedName name="Z_2DC98E33_D6BB_11D2_8C3A_0008C7C204E6_.wvu.PrintTitles" localSheetId="7" hidden="1">'2%GASOIL FOB'!$1:$5</definedName>
    <definedName name="Z_2DC98E34_D6BB_11D2_8C3A_0008C7C204E6_.wvu.PrintArea" localSheetId="11" hidden="1">BRENT!$A$120:$M$238</definedName>
    <definedName name="Z_2DC98E34_D6BB_11D2_8C3A_0008C7C204E6_.wvu.PrintTitles" localSheetId="11" hidden="1">BRENT!$1:$5</definedName>
    <definedName name="Z_2DC98E35_D6BB_11D2_8C3A_0008C7C204E6_.wvu.PrintArea" localSheetId="12" hidden="1">CRUDE!$A$120:$M$238</definedName>
    <definedName name="Z_2DC98E35_D6BB_11D2_8C3A_0008C7C204E6_.wvu.PrintTitles" localSheetId="12" hidden="1">CRUDE!$1:$5</definedName>
    <definedName name="Z_2DC98E36_D6BB_11D2_8C3A_0008C7C204E6_.wvu.PrintArea" localSheetId="16" hidden="1">Dubai!$A$120:$M$238</definedName>
    <definedName name="Z_2DC98E36_D6BB_11D2_8C3A_0008C7C204E6_.wvu.PrintArea" localSheetId="17" hidden="1">Freight!$A$120:$M$238</definedName>
    <definedName name="Z_2DC98E36_D6BB_11D2_8C3A_0008C7C204E6_.wvu.PrintArea" localSheetId="18" hidden="1">Freight_SM!$A$120:$M$238</definedName>
    <definedName name="Z_2DC98E36_D6BB_11D2_8C3A_0008C7C204E6_.wvu.PrintTitles" localSheetId="16" hidden="1">Dubai!$1:$5</definedName>
    <definedName name="Z_2DC98E36_D6BB_11D2_8C3A_0008C7C204E6_.wvu.PrintTitles" localSheetId="17" hidden="1">Freight!$1:$5</definedName>
    <definedName name="Z_2DC98E36_D6BB_11D2_8C3A_0008C7C204E6_.wvu.PrintTitles" localSheetId="18" hidden="1">Freight_SM!$1:$5</definedName>
    <definedName name="Z_2DC98E37_D6BB_11D2_8C3A_0008C7C204E6_.wvu.PrintArea" localSheetId="8" hidden="1">'EN590'!$A$120:$M$238</definedName>
    <definedName name="Z_2DC98E37_D6BB_11D2_8C3A_0008C7C204E6_.wvu.PrintTitles" localSheetId="8" hidden="1">'EN590'!$1:$5</definedName>
    <definedName name="Z_2DC98E38_D6BB_11D2_8C3A_0008C7C204E6_.wvu.PrintArea" localSheetId="13" hidden="1">HO!$A$120:$M$238</definedName>
    <definedName name="Z_2DC98E38_D6BB_11D2_8C3A_0008C7C204E6_.wvu.PrintTitles" localSheetId="13" hidden="1">HO!$1:$5</definedName>
    <definedName name="Z_2DC98E39_D6BB_11D2_8C3A_0008C7C204E6_.wvu.PrintArea" localSheetId="5" hidden="1">'IPE GASOIL'!$A$120:$M$238</definedName>
    <definedName name="Z_2DC98E39_D6BB_11D2_8C3A_0008C7C204E6_.wvu.PrintTitles" localSheetId="5" hidden="1">'IPE GASOIL'!$1:$5</definedName>
    <definedName name="Z_2DC98E3A_D6BB_11D2_8C3A_0008C7C204E6_.wvu.PrintArea" localSheetId="15" hidden="1">'Jet , Kero'!$A$120:$M$238</definedName>
    <definedName name="Z_2DC98E3A_D6BB_11D2_8C3A_0008C7C204E6_.wvu.PrintTitles" localSheetId="15" hidden="1">'Jet , Kero'!$1:$5</definedName>
    <definedName name="Z_2DC98E3B_D6BB_11D2_8C3A_0008C7C204E6_.wvu.PrintArea" localSheetId="10" hidden="1">NAPTHA!$A$120:$M$238</definedName>
    <definedName name="Z_2DC98E3B_D6BB_11D2_8C3A_0008C7C204E6_.wvu.PrintTitles" localSheetId="10" hidden="1">NAPTHA!$1:$5</definedName>
    <definedName name="Z_2DC98E3C_D6BB_11D2_8C3A_0008C7C204E6_.wvu.PrintArea" localSheetId="9" hidden="1">UNL!$A$120:$M$238</definedName>
    <definedName name="Z_2DC98E3C_D6BB_11D2_8C3A_0008C7C204E6_.wvu.PrintTitles" localSheetId="9" hidden="1">UNL!$1:$5</definedName>
    <definedName name="Z_2DC98F34_D6BB_11D2_8C3A_0008C7C204E6_.wvu.PrintArea" localSheetId="6" hidden="1">'2%GASOIL CIF'!$A$6:$R$39</definedName>
    <definedName name="Z_2DC98F34_D6BB_11D2_8C3A_0008C7C204E6_.wvu.PrintTitles" localSheetId="6" hidden="1">'2%GASOIL CIF'!$1:$5</definedName>
    <definedName name="Z_2DC98F35_D6BB_11D2_8C3A_0008C7C204E6_.wvu.PrintArea" localSheetId="7" hidden="1">'2%GASOIL FOB'!$A$6:$R$39</definedName>
    <definedName name="Z_2DC98F35_D6BB_11D2_8C3A_0008C7C204E6_.wvu.PrintTitles" localSheetId="7" hidden="1">'2%GASOIL FOB'!$1:$5</definedName>
    <definedName name="Z_2DC98F36_D6BB_11D2_8C3A_0008C7C204E6_.wvu.PrintArea" localSheetId="11" hidden="1">BRENT!$A$6:$R$39</definedName>
    <definedName name="Z_2DC98F36_D6BB_11D2_8C3A_0008C7C204E6_.wvu.PrintTitles" localSheetId="11" hidden="1">BRENT!$1:$5</definedName>
    <definedName name="Z_2DC98F37_D6BB_11D2_8C3A_0008C7C204E6_.wvu.PrintArea" localSheetId="12" hidden="1">CRUDE!$A$6:$R$39</definedName>
    <definedName name="Z_2DC98F37_D6BB_11D2_8C3A_0008C7C204E6_.wvu.PrintTitles" localSheetId="12" hidden="1">CRUDE!$1:$5</definedName>
    <definedName name="Z_2DC98F38_D6BB_11D2_8C3A_0008C7C204E6_.wvu.PrintArea" localSheetId="16" hidden="1">Dubai!$A$6:$R$39</definedName>
    <definedName name="Z_2DC98F38_D6BB_11D2_8C3A_0008C7C204E6_.wvu.PrintArea" localSheetId="17" hidden="1">Freight!$A$6:$R$39</definedName>
    <definedName name="Z_2DC98F38_D6BB_11D2_8C3A_0008C7C204E6_.wvu.PrintArea" localSheetId="18" hidden="1">Freight_SM!$A$6:$R$39</definedName>
    <definedName name="Z_2DC98F38_D6BB_11D2_8C3A_0008C7C204E6_.wvu.PrintTitles" localSheetId="16" hidden="1">Dubai!$1:$5</definedName>
    <definedName name="Z_2DC98F38_D6BB_11D2_8C3A_0008C7C204E6_.wvu.PrintTitles" localSheetId="17" hidden="1">Freight!$1:$5</definedName>
    <definedName name="Z_2DC98F38_D6BB_11D2_8C3A_0008C7C204E6_.wvu.PrintTitles" localSheetId="18" hidden="1">Freight_SM!$1:$5</definedName>
    <definedName name="Z_2DC98F39_D6BB_11D2_8C3A_0008C7C204E6_.wvu.PrintArea" localSheetId="8" hidden="1">'EN590'!$A$6:$R$39</definedName>
    <definedName name="Z_2DC98F39_D6BB_11D2_8C3A_0008C7C204E6_.wvu.PrintTitles" localSheetId="8" hidden="1">'EN590'!$1:$5</definedName>
    <definedName name="Z_2DC98F3A_D6BB_11D2_8C3A_0008C7C204E6_.wvu.PrintArea" localSheetId="13" hidden="1">HO!$A$6:$R$39</definedName>
    <definedName name="Z_2DC98F3A_D6BB_11D2_8C3A_0008C7C204E6_.wvu.PrintTitles" localSheetId="13" hidden="1">HO!$1:$5</definedName>
    <definedName name="Z_2DC98F3B_D6BB_11D2_8C3A_0008C7C204E6_.wvu.PrintArea" localSheetId="5" hidden="1">'IPE GASOIL'!$A$6:$R$39</definedName>
    <definedName name="Z_2DC98F3B_D6BB_11D2_8C3A_0008C7C204E6_.wvu.PrintTitles" localSheetId="5" hidden="1">'IPE GASOIL'!$1:$5</definedName>
    <definedName name="Z_2DC98F3C_D6BB_11D2_8C3A_0008C7C204E6_.wvu.PrintArea" localSheetId="15" hidden="1">'Jet , Kero'!$A$6:$R$39</definedName>
    <definedName name="Z_2DC98F3C_D6BB_11D2_8C3A_0008C7C204E6_.wvu.PrintTitles" localSheetId="15" hidden="1">'Jet , Kero'!$1:$5</definedName>
    <definedName name="Z_2DC98F3D_D6BB_11D2_8C3A_0008C7C204E6_.wvu.PrintArea" localSheetId="10" hidden="1">NAPTHA!$A$6:$R$39</definedName>
    <definedName name="Z_2DC98F3D_D6BB_11D2_8C3A_0008C7C204E6_.wvu.PrintTitles" localSheetId="10" hidden="1">NAPTHA!$1:$5</definedName>
    <definedName name="Z_2DC98F3E_D6BB_11D2_8C3A_0008C7C204E6_.wvu.PrintArea" localSheetId="9" hidden="1">UNL!$A$6:$R$39</definedName>
    <definedName name="Z_2DC98F3E_D6BB_11D2_8C3A_0008C7C204E6_.wvu.PrintTitles" localSheetId="9" hidden="1">UNL!$1:$5</definedName>
    <definedName name="Z_2DC98F3F_D6BB_11D2_8C3A_0008C7C204E6_.wvu.PrintArea" localSheetId="6" hidden="1">'2%GASOIL CIF'!$A$40:$AG$118</definedName>
    <definedName name="Z_2DC98F3F_D6BB_11D2_8C3A_0008C7C204E6_.wvu.PrintTitles" localSheetId="6" hidden="1">'2%GASOIL CIF'!$1:$5</definedName>
    <definedName name="Z_2DC98F40_D6BB_11D2_8C3A_0008C7C204E6_.wvu.PrintArea" localSheetId="7" hidden="1">'2%GASOIL FOB'!$A$40:$AG$118</definedName>
    <definedName name="Z_2DC98F40_D6BB_11D2_8C3A_0008C7C204E6_.wvu.PrintTitles" localSheetId="7" hidden="1">'2%GASOIL FOB'!$1:$5</definedName>
    <definedName name="Z_2DC98F41_D6BB_11D2_8C3A_0008C7C204E6_.wvu.PrintArea" localSheetId="11" hidden="1">BRENT!$A$40:$AG$118</definedName>
    <definedName name="Z_2DC98F41_D6BB_11D2_8C3A_0008C7C204E6_.wvu.PrintTitles" localSheetId="11" hidden="1">BRENT!$1:$5</definedName>
    <definedName name="Z_2DC98F42_D6BB_11D2_8C3A_0008C7C204E6_.wvu.PrintArea" localSheetId="12" hidden="1">CRUDE!$A$40:$AG$118</definedName>
    <definedName name="Z_2DC98F42_D6BB_11D2_8C3A_0008C7C204E6_.wvu.PrintTitles" localSheetId="12" hidden="1">CRUDE!$1:$5</definedName>
    <definedName name="Z_2DC98F43_D6BB_11D2_8C3A_0008C7C204E6_.wvu.PrintArea" localSheetId="16" hidden="1">Dubai!$A$40:$AG$118</definedName>
    <definedName name="Z_2DC98F43_D6BB_11D2_8C3A_0008C7C204E6_.wvu.PrintArea" localSheetId="17" hidden="1">Freight!$A$40:$AG$118</definedName>
    <definedName name="Z_2DC98F43_D6BB_11D2_8C3A_0008C7C204E6_.wvu.PrintArea" localSheetId="18" hidden="1">Freight_SM!$A$40:$AG$118</definedName>
    <definedName name="Z_2DC98F43_D6BB_11D2_8C3A_0008C7C204E6_.wvu.PrintTitles" localSheetId="16" hidden="1">Dubai!$1:$5</definedName>
    <definedName name="Z_2DC98F43_D6BB_11D2_8C3A_0008C7C204E6_.wvu.PrintTitles" localSheetId="17" hidden="1">Freight!$1:$5</definedName>
    <definedName name="Z_2DC98F43_D6BB_11D2_8C3A_0008C7C204E6_.wvu.PrintTitles" localSheetId="18" hidden="1">Freight_SM!$1:$5</definedName>
    <definedName name="Z_2DC98F44_D6BB_11D2_8C3A_0008C7C204E6_.wvu.PrintArea" localSheetId="8" hidden="1">'EN590'!$A$40:$AG$118</definedName>
    <definedName name="Z_2DC98F44_D6BB_11D2_8C3A_0008C7C204E6_.wvu.PrintTitles" localSheetId="8" hidden="1">'EN590'!$1:$5</definedName>
    <definedName name="Z_2DC98F45_D6BB_11D2_8C3A_0008C7C204E6_.wvu.PrintArea" localSheetId="13" hidden="1">HO!$A$40:$AG$118</definedName>
    <definedName name="Z_2DC98F45_D6BB_11D2_8C3A_0008C7C204E6_.wvu.PrintTitles" localSheetId="13" hidden="1">HO!$1:$5</definedName>
    <definedName name="Z_2DC98F46_D6BB_11D2_8C3A_0008C7C204E6_.wvu.PrintArea" localSheetId="5" hidden="1">'IPE GASOIL'!$A$40:$AG$118</definedName>
    <definedName name="Z_2DC98F46_D6BB_11D2_8C3A_0008C7C204E6_.wvu.PrintTitles" localSheetId="5" hidden="1">'IPE GASOIL'!$1:$5</definedName>
    <definedName name="Z_2DC98F47_D6BB_11D2_8C3A_0008C7C204E6_.wvu.PrintArea" localSheetId="15" hidden="1">'Jet , Kero'!$A$40:$AG$118</definedName>
    <definedName name="Z_2DC98F47_D6BB_11D2_8C3A_0008C7C204E6_.wvu.PrintTitles" localSheetId="15" hidden="1">'Jet , Kero'!$1:$5</definedName>
    <definedName name="Z_2DC98F48_D6BB_11D2_8C3A_0008C7C204E6_.wvu.PrintArea" localSheetId="10" hidden="1">NAPTHA!$A$40:$AG$118</definedName>
    <definedName name="Z_2DC98F48_D6BB_11D2_8C3A_0008C7C204E6_.wvu.PrintTitles" localSheetId="10" hidden="1">NAPTHA!$1:$5</definedName>
    <definedName name="Z_2DC98F49_D6BB_11D2_8C3A_0008C7C204E6_.wvu.PrintArea" localSheetId="9" hidden="1">UNL!$A$40:$AG$118</definedName>
    <definedName name="Z_2DC98F49_D6BB_11D2_8C3A_0008C7C204E6_.wvu.PrintTitles" localSheetId="9" hidden="1">UNL!$1:$5</definedName>
    <definedName name="Z_2DC98F4A_D6BB_11D2_8C3A_0008C7C204E6_.wvu.PrintArea" localSheetId="6" hidden="1">'2%GASOIL CIF'!$A$120:$M$238</definedName>
    <definedName name="Z_2DC98F4A_D6BB_11D2_8C3A_0008C7C204E6_.wvu.PrintTitles" localSheetId="6" hidden="1">'2%GASOIL CIF'!$1:$5</definedName>
    <definedName name="Z_2DC98F4B_D6BB_11D2_8C3A_0008C7C204E6_.wvu.PrintArea" localSheetId="7" hidden="1">'2%GASOIL FOB'!$A$120:$M$238</definedName>
    <definedName name="Z_2DC98F4B_D6BB_11D2_8C3A_0008C7C204E6_.wvu.PrintTitles" localSheetId="7" hidden="1">'2%GASOIL FOB'!$1:$5</definedName>
    <definedName name="Z_2DC98F4C_D6BB_11D2_8C3A_0008C7C204E6_.wvu.PrintArea" localSheetId="11" hidden="1">BRENT!$A$120:$M$238</definedName>
    <definedName name="Z_2DC98F4C_D6BB_11D2_8C3A_0008C7C204E6_.wvu.PrintTitles" localSheetId="11" hidden="1">BRENT!$1:$5</definedName>
    <definedName name="Z_2DC98F4D_D6BB_11D2_8C3A_0008C7C204E6_.wvu.PrintArea" localSheetId="12" hidden="1">CRUDE!$A$120:$M$238</definedName>
    <definedName name="Z_2DC98F4D_D6BB_11D2_8C3A_0008C7C204E6_.wvu.PrintTitles" localSheetId="12" hidden="1">CRUDE!$1:$5</definedName>
    <definedName name="Z_2DC98F4E_D6BB_11D2_8C3A_0008C7C204E6_.wvu.PrintArea" localSheetId="16" hidden="1">Dubai!$A$120:$M$238</definedName>
    <definedName name="Z_2DC98F4E_D6BB_11D2_8C3A_0008C7C204E6_.wvu.PrintArea" localSheetId="17" hidden="1">Freight!$A$120:$M$238</definedName>
    <definedName name="Z_2DC98F4E_D6BB_11D2_8C3A_0008C7C204E6_.wvu.PrintArea" localSheetId="18" hidden="1">Freight_SM!$A$120:$M$238</definedName>
    <definedName name="Z_2DC98F4E_D6BB_11D2_8C3A_0008C7C204E6_.wvu.PrintTitles" localSheetId="16" hidden="1">Dubai!$1:$5</definedName>
    <definedName name="Z_2DC98F4E_D6BB_11D2_8C3A_0008C7C204E6_.wvu.PrintTitles" localSheetId="17" hidden="1">Freight!$1:$5</definedName>
    <definedName name="Z_2DC98F4E_D6BB_11D2_8C3A_0008C7C204E6_.wvu.PrintTitles" localSheetId="18" hidden="1">Freight_SM!$1:$5</definedName>
    <definedName name="Z_2DC98F4F_D6BB_11D2_8C3A_0008C7C204E6_.wvu.PrintArea" localSheetId="8" hidden="1">'EN590'!$A$120:$M$238</definedName>
    <definedName name="Z_2DC98F4F_D6BB_11D2_8C3A_0008C7C204E6_.wvu.PrintTitles" localSheetId="8" hidden="1">'EN590'!$1:$5</definedName>
    <definedName name="Z_2DC98F50_D6BB_11D2_8C3A_0008C7C204E6_.wvu.PrintArea" localSheetId="13" hidden="1">HO!$A$120:$M$238</definedName>
    <definedName name="Z_2DC98F50_D6BB_11D2_8C3A_0008C7C204E6_.wvu.PrintTitles" localSheetId="13" hidden="1">HO!$1:$5</definedName>
    <definedName name="Z_2DC98F51_D6BB_11D2_8C3A_0008C7C204E6_.wvu.PrintArea" localSheetId="5" hidden="1">'IPE GASOIL'!$A$120:$M$238</definedName>
    <definedName name="Z_2DC98F51_D6BB_11D2_8C3A_0008C7C204E6_.wvu.PrintTitles" localSheetId="5" hidden="1">'IPE GASOIL'!$1:$5</definedName>
    <definedName name="Z_2DC98F52_D6BB_11D2_8C3A_0008C7C204E6_.wvu.PrintArea" localSheetId="15" hidden="1">'Jet , Kero'!$A$120:$M$238</definedName>
    <definedName name="Z_2DC98F52_D6BB_11D2_8C3A_0008C7C204E6_.wvu.PrintTitles" localSheetId="15" hidden="1">'Jet , Kero'!$1:$5</definedName>
    <definedName name="Z_2DC98F53_D6BB_11D2_8C3A_0008C7C204E6_.wvu.PrintArea" localSheetId="10" hidden="1">NAPTHA!$A$120:$M$238</definedName>
    <definedName name="Z_2DC98F53_D6BB_11D2_8C3A_0008C7C204E6_.wvu.PrintTitles" localSheetId="10" hidden="1">NAPTHA!$1:$5</definedName>
    <definedName name="Z_2DC98F54_D6BB_11D2_8C3A_0008C7C204E6_.wvu.PrintArea" localSheetId="9" hidden="1">UNL!$A$120:$M$238</definedName>
    <definedName name="Z_2DC98F54_D6BB_11D2_8C3A_0008C7C204E6_.wvu.PrintTitles" localSheetId="9" hidden="1">UNL!$1:$5</definedName>
    <definedName name="Z_2DD4FCC7_B99C_11D2_8C28_0008C7C204E6_.wvu.PrintArea" localSheetId="6" hidden="1">'2%GASOIL CIF'!$A$6:$R$39</definedName>
    <definedName name="Z_2DD4FCC7_B99C_11D2_8C28_0008C7C204E6_.wvu.PrintTitles" localSheetId="6" hidden="1">'2%GASOIL CIF'!$1:$5</definedName>
    <definedName name="Z_2DD4FCC8_B99C_11D2_8C28_0008C7C204E6_.wvu.PrintArea" localSheetId="7" hidden="1">'2%GASOIL FOB'!$A$6:$R$39</definedName>
    <definedName name="Z_2DD4FCC8_B99C_11D2_8C28_0008C7C204E6_.wvu.PrintTitles" localSheetId="7" hidden="1">'2%GASOIL FOB'!$1:$5</definedName>
    <definedName name="Z_2DD4FCC9_B99C_11D2_8C28_0008C7C204E6_.wvu.PrintArea" localSheetId="11" hidden="1">BRENT!$A$6:$R$39</definedName>
    <definedName name="Z_2DD4FCC9_B99C_11D2_8C28_0008C7C204E6_.wvu.PrintTitles" localSheetId="11" hidden="1">BRENT!$1:$5</definedName>
    <definedName name="Z_2DD4FCCA_B99C_11D2_8C28_0008C7C204E6_.wvu.PrintArea" localSheetId="12" hidden="1">CRUDE!$A$6:$R$39</definedName>
    <definedName name="Z_2DD4FCCA_B99C_11D2_8C28_0008C7C204E6_.wvu.PrintTitles" localSheetId="12" hidden="1">CRUDE!$1:$5</definedName>
    <definedName name="Z_2DD4FCCB_B99C_11D2_8C28_0008C7C204E6_.wvu.PrintArea" localSheetId="16" hidden="1">Dubai!$A$6:$R$39</definedName>
    <definedName name="Z_2DD4FCCB_B99C_11D2_8C28_0008C7C204E6_.wvu.PrintArea" localSheetId="17" hidden="1">Freight!$A$6:$R$39</definedName>
    <definedName name="Z_2DD4FCCB_B99C_11D2_8C28_0008C7C204E6_.wvu.PrintArea" localSheetId="18" hidden="1">Freight_SM!$A$6:$R$39</definedName>
    <definedName name="Z_2DD4FCCB_B99C_11D2_8C28_0008C7C204E6_.wvu.PrintTitles" localSheetId="16" hidden="1">Dubai!$1:$5</definedName>
    <definedName name="Z_2DD4FCCB_B99C_11D2_8C28_0008C7C204E6_.wvu.PrintTitles" localSheetId="17" hidden="1">Freight!$1:$5</definedName>
    <definedName name="Z_2DD4FCCB_B99C_11D2_8C28_0008C7C204E6_.wvu.PrintTitles" localSheetId="18" hidden="1">Freight_SM!$1:$5</definedName>
    <definedName name="Z_2DD4FCCC_B99C_11D2_8C28_0008C7C204E6_.wvu.PrintArea" localSheetId="8" hidden="1">'EN590'!$A$6:$R$39</definedName>
    <definedName name="Z_2DD4FCCC_B99C_11D2_8C28_0008C7C204E6_.wvu.PrintTitles" localSheetId="8" hidden="1">'EN590'!$1:$5</definedName>
    <definedName name="Z_2DD4FCCD_B99C_11D2_8C28_0008C7C204E6_.wvu.PrintArea" localSheetId="13" hidden="1">HO!$A$6:$R$39</definedName>
    <definedName name="Z_2DD4FCCD_B99C_11D2_8C28_0008C7C204E6_.wvu.PrintTitles" localSheetId="13" hidden="1">HO!$1:$5</definedName>
    <definedName name="Z_2DD4FCCE_B99C_11D2_8C28_0008C7C204E6_.wvu.PrintArea" localSheetId="5" hidden="1">'IPE GASOIL'!$A$6:$R$39</definedName>
    <definedName name="Z_2DD4FCCE_B99C_11D2_8C28_0008C7C204E6_.wvu.PrintTitles" localSheetId="5" hidden="1">'IPE GASOIL'!$1:$5</definedName>
    <definedName name="Z_2DD4FCCF_B99C_11D2_8C28_0008C7C204E6_.wvu.PrintArea" localSheetId="15" hidden="1">'Jet , Kero'!$A$6:$R$39</definedName>
    <definedName name="Z_2DD4FCCF_B99C_11D2_8C28_0008C7C204E6_.wvu.PrintTitles" localSheetId="15" hidden="1">'Jet , Kero'!$1:$5</definedName>
    <definedName name="Z_2DD4FCD0_B99C_11D2_8C28_0008C7C204E6_.wvu.PrintArea" localSheetId="10" hidden="1">NAPTHA!$A$6:$R$39</definedName>
    <definedName name="Z_2DD4FCD0_B99C_11D2_8C28_0008C7C204E6_.wvu.PrintTitles" localSheetId="10" hidden="1">NAPTHA!$1:$5</definedName>
    <definedName name="Z_2DD4FCD1_B99C_11D2_8C28_0008C7C204E6_.wvu.PrintArea" localSheetId="9" hidden="1">UNL!$A$6:$R$39</definedName>
    <definedName name="Z_2DD4FCD1_B99C_11D2_8C28_0008C7C204E6_.wvu.PrintTitles" localSheetId="9" hidden="1">UNL!$1:$5</definedName>
    <definedName name="Z_2DD4FCD2_B99C_11D2_8C28_0008C7C204E6_.wvu.PrintArea" localSheetId="6" hidden="1">'2%GASOIL CIF'!$A$40:$AG$118</definedName>
    <definedName name="Z_2DD4FCD2_B99C_11D2_8C28_0008C7C204E6_.wvu.PrintTitles" localSheetId="6" hidden="1">'2%GASOIL CIF'!$1:$5</definedName>
    <definedName name="Z_2DD4FCD3_B99C_11D2_8C28_0008C7C204E6_.wvu.PrintArea" localSheetId="7" hidden="1">'2%GASOIL FOB'!$A$40:$AG$118</definedName>
    <definedName name="Z_2DD4FCD3_B99C_11D2_8C28_0008C7C204E6_.wvu.PrintTitles" localSheetId="7" hidden="1">'2%GASOIL FOB'!$1:$5</definedName>
    <definedName name="Z_2DD4FCD4_B99C_11D2_8C28_0008C7C204E6_.wvu.PrintArea" localSheetId="11" hidden="1">BRENT!$A$40:$AG$118</definedName>
    <definedName name="Z_2DD4FCD4_B99C_11D2_8C28_0008C7C204E6_.wvu.PrintTitles" localSheetId="11" hidden="1">BRENT!$1:$5</definedName>
    <definedName name="Z_2DD4FCD5_B99C_11D2_8C28_0008C7C204E6_.wvu.PrintArea" localSheetId="12" hidden="1">CRUDE!$A$40:$AG$118</definedName>
    <definedName name="Z_2DD4FCD5_B99C_11D2_8C28_0008C7C204E6_.wvu.PrintTitles" localSheetId="12" hidden="1">CRUDE!$1:$5</definedName>
    <definedName name="Z_2DD4FCD6_B99C_11D2_8C28_0008C7C204E6_.wvu.PrintArea" localSheetId="16" hidden="1">Dubai!$A$40:$AG$118</definedName>
    <definedName name="Z_2DD4FCD6_B99C_11D2_8C28_0008C7C204E6_.wvu.PrintArea" localSheetId="17" hidden="1">Freight!$A$40:$AG$118</definedName>
    <definedName name="Z_2DD4FCD6_B99C_11D2_8C28_0008C7C204E6_.wvu.PrintArea" localSheetId="18" hidden="1">Freight_SM!$A$40:$AG$118</definedName>
    <definedName name="Z_2DD4FCD6_B99C_11D2_8C28_0008C7C204E6_.wvu.PrintTitles" localSheetId="16" hidden="1">Dubai!$1:$5</definedName>
    <definedName name="Z_2DD4FCD6_B99C_11D2_8C28_0008C7C204E6_.wvu.PrintTitles" localSheetId="17" hidden="1">Freight!$1:$5</definedName>
    <definedName name="Z_2DD4FCD6_B99C_11D2_8C28_0008C7C204E6_.wvu.PrintTitles" localSheetId="18" hidden="1">Freight_SM!$1:$5</definedName>
    <definedName name="Z_2DD4FCD7_B99C_11D2_8C28_0008C7C204E6_.wvu.PrintArea" localSheetId="8" hidden="1">'EN590'!$A$40:$AG$118</definedName>
    <definedName name="Z_2DD4FCD7_B99C_11D2_8C28_0008C7C204E6_.wvu.PrintTitles" localSheetId="8" hidden="1">'EN590'!$1:$5</definedName>
    <definedName name="Z_2DD4FCD8_B99C_11D2_8C28_0008C7C204E6_.wvu.PrintArea" localSheetId="13" hidden="1">HO!$A$40:$AG$118</definedName>
    <definedName name="Z_2DD4FCD8_B99C_11D2_8C28_0008C7C204E6_.wvu.PrintTitles" localSheetId="13" hidden="1">HO!$1:$5</definedName>
    <definedName name="Z_2DD4FCD9_B99C_11D2_8C28_0008C7C204E6_.wvu.PrintArea" localSheetId="5" hidden="1">'IPE GASOIL'!$A$40:$AG$118</definedName>
    <definedName name="Z_2DD4FCD9_B99C_11D2_8C28_0008C7C204E6_.wvu.PrintTitles" localSheetId="5" hidden="1">'IPE GASOIL'!$1:$5</definedName>
    <definedName name="Z_2DD4FCDA_B99C_11D2_8C28_0008C7C204E6_.wvu.PrintArea" localSheetId="15" hidden="1">'Jet , Kero'!$A$40:$AG$118</definedName>
    <definedName name="Z_2DD4FCDA_B99C_11D2_8C28_0008C7C204E6_.wvu.PrintTitles" localSheetId="15" hidden="1">'Jet , Kero'!$1:$5</definedName>
    <definedName name="Z_2DD4FCDB_B99C_11D2_8C28_0008C7C204E6_.wvu.PrintArea" localSheetId="10" hidden="1">NAPTHA!$A$40:$AG$118</definedName>
    <definedName name="Z_2DD4FCDB_B99C_11D2_8C28_0008C7C204E6_.wvu.PrintTitles" localSheetId="10" hidden="1">NAPTHA!$1:$5</definedName>
    <definedName name="Z_2DD4FCDC_B99C_11D2_8C28_0008C7C204E6_.wvu.PrintArea" localSheetId="9" hidden="1">UNL!$A$40:$AG$118</definedName>
    <definedName name="Z_2DD4FCDC_B99C_11D2_8C28_0008C7C204E6_.wvu.PrintTitles" localSheetId="9" hidden="1">UNL!$1:$5</definedName>
    <definedName name="Z_2DD4FCDD_B99C_11D2_8C28_0008C7C204E6_.wvu.PrintArea" localSheetId="6" hidden="1">'2%GASOIL CIF'!$A$120:$M$238</definedName>
    <definedName name="Z_2DD4FCDD_B99C_11D2_8C28_0008C7C204E6_.wvu.PrintTitles" localSheetId="6" hidden="1">'2%GASOIL CIF'!$1:$5</definedName>
    <definedName name="Z_2DD4FCDE_B99C_11D2_8C28_0008C7C204E6_.wvu.PrintArea" localSheetId="7" hidden="1">'2%GASOIL FOB'!$A$120:$M$238</definedName>
    <definedName name="Z_2DD4FCDE_B99C_11D2_8C28_0008C7C204E6_.wvu.PrintTitles" localSheetId="7" hidden="1">'2%GASOIL FOB'!$1:$5</definedName>
    <definedName name="Z_2DD4FCDF_B99C_11D2_8C28_0008C7C204E6_.wvu.PrintArea" localSheetId="11" hidden="1">BRENT!$A$120:$M$238</definedName>
    <definedName name="Z_2DD4FCDF_B99C_11D2_8C28_0008C7C204E6_.wvu.PrintTitles" localSheetId="11" hidden="1">BRENT!$1:$5</definedName>
    <definedName name="Z_2DD4FCE0_B99C_11D2_8C28_0008C7C204E6_.wvu.PrintArea" localSheetId="12" hidden="1">CRUDE!$A$120:$M$238</definedName>
    <definedName name="Z_2DD4FCE0_B99C_11D2_8C28_0008C7C204E6_.wvu.PrintTitles" localSheetId="12" hidden="1">CRUDE!$1:$5</definedName>
    <definedName name="Z_2DD4FCE1_B99C_11D2_8C28_0008C7C204E6_.wvu.PrintArea" localSheetId="16" hidden="1">Dubai!$A$120:$M$238</definedName>
    <definedName name="Z_2DD4FCE1_B99C_11D2_8C28_0008C7C204E6_.wvu.PrintArea" localSheetId="17" hidden="1">Freight!$A$120:$M$238</definedName>
    <definedName name="Z_2DD4FCE1_B99C_11D2_8C28_0008C7C204E6_.wvu.PrintArea" localSheetId="18" hidden="1">Freight_SM!$A$120:$M$238</definedName>
    <definedName name="Z_2DD4FCE1_B99C_11D2_8C28_0008C7C204E6_.wvu.PrintTitles" localSheetId="16" hidden="1">Dubai!$1:$5</definedName>
    <definedName name="Z_2DD4FCE1_B99C_11D2_8C28_0008C7C204E6_.wvu.PrintTitles" localSheetId="17" hidden="1">Freight!$1:$5</definedName>
    <definedName name="Z_2DD4FCE1_B99C_11D2_8C28_0008C7C204E6_.wvu.PrintTitles" localSheetId="18" hidden="1">Freight_SM!$1:$5</definedName>
    <definedName name="Z_2DD4FCE2_B99C_11D2_8C28_0008C7C204E6_.wvu.PrintArea" localSheetId="8" hidden="1">'EN590'!$A$120:$M$238</definedName>
    <definedName name="Z_2DD4FCE2_B99C_11D2_8C28_0008C7C204E6_.wvu.PrintTitles" localSheetId="8" hidden="1">'EN590'!$1:$5</definedName>
    <definedName name="Z_2DD4FCE3_B99C_11D2_8C28_0008C7C204E6_.wvu.PrintArea" localSheetId="13" hidden="1">HO!$A$120:$M$238</definedName>
    <definedName name="Z_2DD4FCE3_B99C_11D2_8C28_0008C7C204E6_.wvu.PrintTitles" localSheetId="13" hidden="1">HO!$1:$5</definedName>
    <definedName name="Z_2DD4FCE4_B99C_11D2_8C28_0008C7C204E6_.wvu.PrintArea" localSheetId="5" hidden="1">'IPE GASOIL'!$A$120:$M$238</definedName>
    <definedName name="Z_2DD4FCE4_B99C_11D2_8C28_0008C7C204E6_.wvu.PrintTitles" localSheetId="5" hidden="1">'IPE GASOIL'!$1:$5</definedName>
    <definedName name="Z_2DD4FCE5_B99C_11D2_8C28_0008C7C204E6_.wvu.PrintArea" localSheetId="15" hidden="1">'Jet , Kero'!$A$120:$M$238</definedName>
    <definedName name="Z_2DD4FCE5_B99C_11D2_8C28_0008C7C204E6_.wvu.PrintTitles" localSheetId="15" hidden="1">'Jet , Kero'!$1:$5</definedName>
    <definedName name="Z_2DD4FCE6_B99C_11D2_8C28_0008C7C204E6_.wvu.PrintArea" localSheetId="10" hidden="1">NAPTHA!$A$120:$M$238</definedName>
    <definedName name="Z_2DD4FCE6_B99C_11D2_8C28_0008C7C204E6_.wvu.PrintTitles" localSheetId="10" hidden="1">NAPTHA!$1:$5</definedName>
    <definedName name="Z_2DD4FCE7_B99C_11D2_8C28_0008C7C204E6_.wvu.PrintArea" localSheetId="9" hidden="1">UNL!$A$120:$M$238</definedName>
    <definedName name="Z_2DD4FCE7_B99C_11D2_8C28_0008C7C204E6_.wvu.PrintTitles" localSheetId="9" hidden="1">UNL!$1:$5</definedName>
    <definedName name="Z_356EE99C_C573_11D2_84E9_00805FD35FEF_.wvu.PrintArea" localSheetId="6" hidden="1">'2%GASOIL CIF'!$A$6:$R$39</definedName>
    <definedName name="Z_356EE99C_C573_11D2_84E9_00805FD35FEF_.wvu.PrintTitles" localSheetId="6" hidden="1">'2%GASOIL CIF'!$1:$5</definedName>
    <definedName name="Z_356EE99D_C573_11D2_84E9_00805FD35FEF_.wvu.PrintArea" localSheetId="7" hidden="1">'2%GASOIL FOB'!$A$6:$R$39</definedName>
    <definedName name="Z_356EE99D_C573_11D2_84E9_00805FD35FEF_.wvu.PrintTitles" localSheetId="7" hidden="1">'2%GASOIL FOB'!$1:$5</definedName>
    <definedName name="Z_356EE99E_C573_11D2_84E9_00805FD35FEF_.wvu.PrintArea" localSheetId="11" hidden="1">BRENT!$A$6:$R$39</definedName>
    <definedName name="Z_356EE99E_C573_11D2_84E9_00805FD35FEF_.wvu.PrintTitles" localSheetId="11" hidden="1">BRENT!$1:$5</definedName>
    <definedName name="Z_356EE99F_C573_11D2_84E9_00805FD35FEF_.wvu.PrintArea" localSheetId="12" hidden="1">CRUDE!$A$6:$R$39</definedName>
    <definedName name="Z_356EE99F_C573_11D2_84E9_00805FD35FEF_.wvu.PrintTitles" localSheetId="12" hidden="1">CRUDE!$1:$5</definedName>
    <definedName name="Z_356EE9A0_C573_11D2_84E9_00805FD35FEF_.wvu.PrintArea" localSheetId="16" hidden="1">Dubai!$A$6:$R$39</definedName>
    <definedName name="Z_356EE9A0_C573_11D2_84E9_00805FD35FEF_.wvu.PrintArea" localSheetId="17" hidden="1">Freight!$A$6:$R$39</definedName>
    <definedName name="Z_356EE9A0_C573_11D2_84E9_00805FD35FEF_.wvu.PrintArea" localSheetId="18" hidden="1">Freight_SM!$A$6:$R$39</definedName>
    <definedName name="Z_356EE9A0_C573_11D2_84E9_00805FD35FEF_.wvu.PrintTitles" localSheetId="16" hidden="1">Dubai!$1:$5</definedName>
    <definedName name="Z_356EE9A0_C573_11D2_84E9_00805FD35FEF_.wvu.PrintTitles" localSheetId="17" hidden="1">Freight!$1:$5</definedName>
    <definedName name="Z_356EE9A0_C573_11D2_84E9_00805FD35FEF_.wvu.PrintTitles" localSheetId="18" hidden="1">Freight_SM!$1:$5</definedName>
    <definedName name="Z_356EE9A1_C573_11D2_84E9_00805FD35FEF_.wvu.PrintArea" localSheetId="8" hidden="1">'EN590'!$A$6:$R$39</definedName>
    <definedName name="Z_356EE9A1_C573_11D2_84E9_00805FD35FEF_.wvu.PrintTitles" localSheetId="8" hidden="1">'EN590'!$1:$5</definedName>
    <definedName name="Z_356EE9A2_C573_11D2_84E9_00805FD35FEF_.wvu.PrintArea" localSheetId="13" hidden="1">HO!$A$6:$R$39</definedName>
    <definedName name="Z_356EE9A2_C573_11D2_84E9_00805FD35FEF_.wvu.PrintTitles" localSheetId="13" hidden="1">HO!$1:$5</definedName>
    <definedName name="Z_356EE9A3_C573_11D2_84E9_00805FD35FEF_.wvu.PrintArea" localSheetId="5" hidden="1">'IPE GASOIL'!$A$6:$R$39</definedName>
    <definedName name="Z_356EE9A3_C573_11D2_84E9_00805FD35FEF_.wvu.PrintTitles" localSheetId="5" hidden="1">'IPE GASOIL'!$1:$5</definedName>
    <definedName name="Z_356EE9A4_C573_11D2_84E9_00805FD35FEF_.wvu.PrintArea" localSheetId="15" hidden="1">'Jet , Kero'!$A$6:$R$39</definedName>
    <definedName name="Z_356EE9A4_C573_11D2_84E9_00805FD35FEF_.wvu.PrintTitles" localSheetId="15" hidden="1">'Jet , Kero'!$1:$5</definedName>
    <definedName name="Z_356EE9A5_C573_11D2_84E9_00805FD35FEF_.wvu.PrintArea" localSheetId="10" hidden="1">NAPTHA!$A$6:$R$39</definedName>
    <definedName name="Z_356EE9A5_C573_11D2_84E9_00805FD35FEF_.wvu.PrintTitles" localSheetId="10" hidden="1">NAPTHA!$1:$5</definedName>
    <definedName name="Z_356EE9A6_C573_11D2_84E9_00805FD35FEF_.wvu.PrintArea" localSheetId="9" hidden="1">UNL!$A$6:$R$39</definedName>
    <definedName name="Z_356EE9A6_C573_11D2_84E9_00805FD35FEF_.wvu.PrintTitles" localSheetId="9" hidden="1">UNL!$1:$5</definedName>
    <definedName name="Z_356EE9A7_C573_11D2_84E9_00805FD35FEF_.wvu.PrintArea" localSheetId="6" hidden="1">'2%GASOIL CIF'!$A$40:$AG$118</definedName>
    <definedName name="Z_356EE9A7_C573_11D2_84E9_00805FD35FEF_.wvu.PrintTitles" localSheetId="6" hidden="1">'2%GASOIL CIF'!$1:$5</definedName>
    <definedName name="Z_356EE9A8_C573_11D2_84E9_00805FD35FEF_.wvu.PrintArea" localSheetId="7" hidden="1">'2%GASOIL FOB'!$A$40:$AG$118</definedName>
    <definedName name="Z_356EE9A8_C573_11D2_84E9_00805FD35FEF_.wvu.PrintTitles" localSheetId="7" hidden="1">'2%GASOIL FOB'!$1:$5</definedName>
    <definedName name="Z_356EE9A9_C573_11D2_84E9_00805FD35FEF_.wvu.PrintArea" localSheetId="11" hidden="1">BRENT!$A$40:$AG$118</definedName>
    <definedName name="Z_356EE9A9_C573_11D2_84E9_00805FD35FEF_.wvu.PrintTitles" localSheetId="11" hidden="1">BRENT!$1:$5</definedName>
    <definedName name="Z_356EE9AA_C573_11D2_84E9_00805FD35FEF_.wvu.PrintArea" localSheetId="12" hidden="1">CRUDE!$A$40:$AG$118</definedName>
    <definedName name="Z_356EE9AA_C573_11D2_84E9_00805FD35FEF_.wvu.PrintTitles" localSheetId="12" hidden="1">CRUDE!$1:$5</definedName>
    <definedName name="Z_356EE9AB_C573_11D2_84E9_00805FD35FEF_.wvu.PrintArea" localSheetId="16" hidden="1">Dubai!$A$40:$AG$118</definedName>
    <definedName name="Z_356EE9AB_C573_11D2_84E9_00805FD35FEF_.wvu.PrintArea" localSheetId="17" hidden="1">Freight!$A$40:$AG$118</definedName>
    <definedName name="Z_356EE9AB_C573_11D2_84E9_00805FD35FEF_.wvu.PrintArea" localSheetId="18" hidden="1">Freight_SM!$A$40:$AG$118</definedName>
    <definedName name="Z_356EE9AB_C573_11D2_84E9_00805FD35FEF_.wvu.PrintTitles" localSheetId="16" hidden="1">Dubai!$1:$5</definedName>
    <definedName name="Z_356EE9AB_C573_11D2_84E9_00805FD35FEF_.wvu.PrintTitles" localSheetId="17" hidden="1">Freight!$1:$5</definedName>
    <definedName name="Z_356EE9AB_C573_11D2_84E9_00805FD35FEF_.wvu.PrintTitles" localSheetId="18" hidden="1">Freight_SM!$1:$5</definedName>
    <definedName name="Z_356EE9AC_C573_11D2_84E9_00805FD35FEF_.wvu.PrintArea" localSheetId="8" hidden="1">'EN590'!$A$40:$AG$118</definedName>
    <definedName name="Z_356EE9AC_C573_11D2_84E9_00805FD35FEF_.wvu.PrintTitles" localSheetId="8" hidden="1">'EN590'!$1:$5</definedName>
    <definedName name="Z_356EE9AD_C573_11D2_84E9_00805FD35FEF_.wvu.PrintArea" localSheetId="13" hidden="1">HO!$A$40:$AG$118</definedName>
    <definedName name="Z_356EE9AD_C573_11D2_84E9_00805FD35FEF_.wvu.PrintTitles" localSheetId="13" hidden="1">HO!$1:$5</definedName>
    <definedName name="Z_356EE9AE_C573_11D2_84E9_00805FD35FEF_.wvu.PrintArea" localSheetId="5" hidden="1">'IPE GASOIL'!$A$40:$AG$118</definedName>
    <definedName name="Z_356EE9AE_C573_11D2_84E9_00805FD35FEF_.wvu.PrintTitles" localSheetId="5" hidden="1">'IPE GASOIL'!$1:$5</definedName>
    <definedName name="Z_356EE9AF_C573_11D2_84E9_00805FD35FEF_.wvu.PrintArea" localSheetId="15" hidden="1">'Jet , Kero'!$A$40:$AG$118</definedName>
    <definedName name="Z_356EE9AF_C573_11D2_84E9_00805FD35FEF_.wvu.PrintTitles" localSheetId="15" hidden="1">'Jet , Kero'!$1:$5</definedName>
    <definedName name="Z_356EE9B0_C573_11D2_84E9_00805FD35FEF_.wvu.PrintArea" localSheetId="10" hidden="1">NAPTHA!$A$40:$AG$118</definedName>
    <definedName name="Z_356EE9B0_C573_11D2_84E9_00805FD35FEF_.wvu.PrintTitles" localSheetId="10" hidden="1">NAPTHA!$1:$5</definedName>
    <definedName name="Z_356EE9B1_C573_11D2_84E9_00805FD35FEF_.wvu.PrintArea" localSheetId="9" hidden="1">UNL!$A$40:$AG$118</definedName>
    <definedName name="Z_356EE9B1_C573_11D2_84E9_00805FD35FEF_.wvu.PrintTitles" localSheetId="9" hidden="1">UNL!$1:$5</definedName>
    <definedName name="Z_356EE9B2_C573_11D2_84E9_00805FD35FEF_.wvu.PrintArea" localSheetId="6" hidden="1">'2%GASOIL CIF'!$A$120:$M$238</definedName>
    <definedName name="Z_356EE9B2_C573_11D2_84E9_00805FD35FEF_.wvu.PrintTitles" localSheetId="6" hidden="1">'2%GASOIL CIF'!$1:$5</definedName>
    <definedName name="Z_356EE9B3_C573_11D2_84E9_00805FD35FEF_.wvu.PrintArea" localSheetId="7" hidden="1">'2%GASOIL FOB'!$A$120:$M$238</definedName>
    <definedName name="Z_356EE9B3_C573_11D2_84E9_00805FD35FEF_.wvu.PrintTitles" localSheetId="7" hidden="1">'2%GASOIL FOB'!$1:$5</definedName>
    <definedName name="Z_356EE9B4_C573_11D2_84E9_00805FD35FEF_.wvu.PrintArea" localSheetId="11" hidden="1">BRENT!$A$120:$M$238</definedName>
    <definedName name="Z_356EE9B4_C573_11D2_84E9_00805FD35FEF_.wvu.PrintTitles" localSheetId="11" hidden="1">BRENT!$1:$5</definedName>
    <definedName name="Z_356EE9B5_C573_11D2_84E9_00805FD35FEF_.wvu.PrintArea" localSheetId="12" hidden="1">CRUDE!$A$120:$M$238</definedName>
    <definedName name="Z_356EE9B5_C573_11D2_84E9_00805FD35FEF_.wvu.PrintTitles" localSheetId="12" hidden="1">CRUDE!$1:$5</definedName>
    <definedName name="Z_356EE9B6_C573_11D2_84E9_00805FD35FEF_.wvu.PrintArea" localSheetId="16" hidden="1">Dubai!$A$120:$M$238</definedName>
    <definedName name="Z_356EE9B6_C573_11D2_84E9_00805FD35FEF_.wvu.PrintArea" localSheetId="17" hidden="1">Freight!$A$120:$M$238</definedName>
    <definedName name="Z_356EE9B6_C573_11D2_84E9_00805FD35FEF_.wvu.PrintArea" localSheetId="18" hidden="1">Freight_SM!$A$120:$M$238</definedName>
    <definedName name="Z_356EE9B6_C573_11D2_84E9_00805FD35FEF_.wvu.PrintTitles" localSheetId="16" hidden="1">Dubai!$1:$5</definedName>
    <definedName name="Z_356EE9B6_C573_11D2_84E9_00805FD35FEF_.wvu.PrintTitles" localSheetId="17" hidden="1">Freight!$1:$5</definedName>
    <definedName name="Z_356EE9B6_C573_11D2_84E9_00805FD35FEF_.wvu.PrintTitles" localSheetId="18" hidden="1">Freight_SM!$1:$5</definedName>
    <definedName name="Z_356EE9B7_C573_11D2_84E9_00805FD35FEF_.wvu.PrintArea" localSheetId="8" hidden="1">'EN590'!$A$120:$M$238</definedName>
    <definedName name="Z_356EE9B7_C573_11D2_84E9_00805FD35FEF_.wvu.PrintTitles" localSheetId="8" hidden="1">'EN590'!$1:$5</definedName>
    <definedName name="Z_356EE9B8_C573_11D2_84E9_00805FD35FEF_.wvu.PrintArea" localSheetId="13" hidden="1">HO!$A$120:$M$238</definedName>
    <definedName name="Z_356EE9B8_C573_11D2_84E9_00805FD35FEF_.wvu.PrintTitles" localSheetId="13" hidden="1">HO!$1:$5</definedName>
    <definedName name="Z_356EE9B9_C573_11D2_84E9_00805FD35FEF_.wvu.PrintArea" localSheetId="5" hidden="1">'IPE GASOIL'!$A$120:$M$238</definedName>
    <definedName name="Z_356EE9B9_C573_11D2_84E9_00805FD35FEF_.wvu.PrintTitles" localSheetId="5" hidden="1">'IPE GASOIL'!$1:$5</definedName>
    <definedName name="Z_356EE9BA_C573_11D2_84E9_00805FD35FEF_.wvu.PrintArea" localSheetId="15" hidden="1">'Jet , Kero'!$A$120:$M$238</definedName>
    <definedName name="Z_356EE9BA_C573_11D2_84E9_00805FD35FEF_.wvu.PrintTitles" localSheetId="15" hidden="1">'Jet , Kero'!$1:$5</definedName>
    <definedName name="Z_356EE9BB_C573_11D2_84E9_00805FD35FEF_.wvu.PrintArea" localSheetId="10" hidden="1">NAPTHA!$A$120:$M$238</definedName>
    <definedName name="Z_356EE9BB_C573_11D2_84E9_00805FD35FEF_.wvu.PrintTitles" localSheetId="10" hidden="1">NAPTHA!$1:$5</definedName>
    <definedName name="Z_356EE9BC_C573_11D2_84E9_00805FD35FEF_.wvu.PrintArea" localSheetId="9" hidden="1">UNL!$A$120:$M$238</definedName>
    <definedName name="Z_356EE9BC_C573_11D2_84E9_00805FD35FEF_.wvu.PrintTitles" localSheetId="9" hidden="1">UNL!$1:$5</definedName>
    <definedName name="Z_35FF3697_A533_11D2_8C22_0008C7C204E6_.wvu.PrintArea" localSheetId="6" hidden="1">'2%GASOIL CIF'!$A$6:$R$39</definedName>
    <definedName name="Z_35FF3697_A533_11D2_8C22_0008C7C204E6_.wvu.PrintTitles" localSheetId="6" hidden="1">'2%GASOIL CIF'!$1:$5</definedName>
    <definedName name="Z_35FF3698_A533_11D2_8C22_0008C7C204E6_.wvu.PrintArea" localSheetId="7" hidden="1">'2%GASOIL FOB'!$A$6:$R$39</definedName>
    <definedName name="Z_35FF3698_A533_11D2_8C22_0008C7C204E6_.wvu.PrintTitles" localSheetId="7" hidden="1">'2%GASOIL FOB'!$1:$5</definedName>
    <definedName name="Z_35FF3699_A533_11D2_8C22_0008C7C204E6_.wvu.PrintArea" localSheetId="11" hidden="1">BRENT!$A$6:$R$39</definedName>
    <definedName name="Z_35FF3699_A533_11D2_8C22_0008C7C204E6_.wvu.PrintTitles" localSheetId="11" hidden="1">BRENT!$1:$5</definedName>
    <definedName name="Z_35FF369A_A533_11D2_8C22_0008C7C204E6_.wvu.PrintArea" localSheetId="12" hidden="1">CRUDE!$A$6:$R$39</definedName>
    <definedName name="Z_35FF369A_A533_11D2_8C22_0008C7C204E6_.wvu.PrintTitles" localSheetId="12" hidden="1">CRUDE!$1:$5</definedName>
    <definedName name="Z_35FF369B_A533_11D2_8C22_0008C7C204E6_.wvu.PrintArea" localSheetId="8" hidden="1">'EN590'!$A$6:$R$39</definedName>
    <definedName name="Z_35FF369B_A533_11D2_8C22_0008C7C204E6_.wvu.PrintTitles" localSheetId="8" hidden="1">'EN590'!$1:$5</definedName>
    <definedName name="Z_35FF369C_A533_11D2_8C22_0008C7C204E6_.wvu.PrintArea" localSheetId="13" hidden="1">HO!$A$6:$R$39</definedName>
    <definedName name="Z_35FF369C_A533_11D2_8C22_0008C7C204E6_.wvu.PrintTitles" localSheetId="13" hidden="1">HO!$1:$5</definedName>
    <definedName name="Z_35FF369D_A533_11D2_8C22_0008C7C204E6_.wvu.PrintArea" localSheetId="5" hidden="1">'IPE GASOIL'!$A$6:$R$39</definedName>
    <definedName name="Z_35FF369D_A533_11D2_8C22_0008C7C204E6_.wvu.PrintTitles" localSheetId="5" hidden="1">'IPE GASOIL'!$1:$5</definedName>
    <definedName name="Z_35FF369E_A533_11D2_8C22_0008C7C204E6_.wvu.PrintArea" localSheetId="16" hidden="1">Dubai!$A$6:$R$39</definedName>
    <definedName name="Z_35FF369E_A533_11D2_8C22_0008C7C204E6_.wvu.PrintArea" localSheetId="17" hidden="1">Freight!$A$6:$R$39</definedName>
    <definedName name="Z_35FF369E_A533_11D2_8C22_0008C7C204E6_.wvu.PrintArea" localSheetId="18" hidden="1">Freight_SM!$A$6:$R$39</definedName>
    <definedName name="Z_35FF369E_A533_11D2_8C22_0008C7C204E6_.wvu.PrintArea" localSheetId="15" hidden="1">'Jet , Kero'!$A$6:$R$39</definedName>
    <definedName name="Z_35FF369E_A533_11D2_8C22_0008C7C204E6_.wvu.PrintTitles" localSheetId="16" hidden="1">Dubai!$1:$5</definedName>
    <definedName name="Z_35FF369E_A533_11D2_8C22_0008C7C204E6_.wvu.PrintTitles" localSheetId="17" hidden="1">Freight!$1:$5</definedName>
    <definedName name="Z_35FF369E_A533_11D2_8C22_0008C7C204E6_.wvu.PrintTitles" localSheetId="18" hidden="1">Freight_SM!$1:$5</definedName>
    <definedName name="Z_35FF369E_A533_11D2_8C22_0008C7C204E6_.wvu.PrintTitles" localSheetId="15" hidden="1">'Jet , Kero'!$1:$5</definedName>
    <definedName name="Z_35FF369F_A533_11D2_8C22_0008C7C204E6_.wvu.PrintArea" localSheetId="10" hidden="1">NAPTHA!$A$6:$R$39</definedName>
    <definedName name="Z_35FF369F_A533_11D2_8C22_0008C7C204E6_.wvu.PrintTitles" localSheetId="10" hidden="1">NAPTHA!$1:$5</definedName>
    <definedName name="Z_35FF36A0_A533_11D2_8C22_0008C7C204E6_.wvu.PrintArea" localSheetId="9" hidden="1">UNL!$A$6:$R$39</definedName>
    <definedName name="Z_35FF36A0_A533_11D2_8C22_0008C7C204E6_.wvu.PrintTitles" localSheetId="9" hidden="1">UNL!$1:$5</definedName>
    <definedName name="Z_35FF36A1_A533_11D2_8C22_0008C7C204E6_.wvu.PrintArea" localSheetId="6" hidden="1">'2%GASOIL CIF'!$A$40:$AG$118</definedName>
    <definedName name="Z_35FF36A1_A533_11D2_8C22_0008C7C204E6_.wvu.PrintTitles" localSheetId="6" hidden="1">'2%GASOIL CIF'!$1:$5</definedName>
    <definedName name="Z_35FF36A2_A533_11D2_8C22_0008C7C204E6_.wvu.PrintArea" localSheetId="7" hidden="1">'2%GASOIL FOB'!$A$40:$AG$118</definedName>
    <definedName name="Z_35FF36A2_A533_11D2_8C22_0008C7C204E6_.wvu.PrintTitles" localSheetId="7" hidden="1">'2%GASOIL FOB'!$1:$5</definedName>
    <definedName name="Z_35FF36A3_A533_11D2_8C22_0008C7C204E6_.wvu.PrintArea" localSheetId="11" hidden="1">BRENT!$A$40:$AG$118</definedName>
    <definedName name="Z_35FF36A3_A533_11D2_8C22_0008C7C204E6_.wvu.PrintTitles" localSheetId="11" hidden="1">BRENT!$1:$5</definedName>
    <definedName name="Z_35FF36A4_A533_11D2_8C22_0008C7C204E6_.wvu.PrintArea" localSheetId="12" hidden="1">CRUDE!$A$40:$AG$118</definedName>
    <definedName name="Z_35FF36A4_A533_11D2_8C22_0008C7C204E6_.wvu.PrintTitles" localSheetId="12" hidden="1">CRUDE!$1:$5</definedName>
    <definedName name="Z_35FF36A5_A533_11D2_8C22_0008C7C204E6_.wvu.PrintArea" localSheetId="8" hidden="1">'EN590'!$A$40:$AG$118</definedName>
    <definedName name="Z_35FF36A5_A533_11D2_8C22_0008C7C204E6_.wvu.PrintTitles" localSheetId="8" hidden="1">'EN590'!$1:$5</definedName>
    <definedName name="Z_35FF36A6_A533_11D2_8C22_0008C7C204E6_.wvu.PrintArea" localSheetId="13" hidden="1">HO!$A$40:$AG$118</definedName>
    <definedName name="Z_35FF36A6_A533_11D2_8C22_0008C7C204E6_.wvu.PrintTitles" localSheetId="13" hidden="1">HO!$1:$5</definedName>
    <definedName name="Z_35FF36A7_A533_11D2_8C22_0008C7C204E6_.wvu.PrintArea" localSheetId="5" hidden="1">'IPE GASOIL'!$A$40:$AG$118</definedName>
    <definedName name="Z_35FF36A7_A533_11D2_8C22_0008C7C204E6_.wvu.PrintTitles" localSheetId="5" hidden="1">'IPE GASOIL'!$1:$5</definedName>
    <definedName name="Z_35FF36A8_A533_11D2_8C22_0008C7C204E6_.wvu.PrintArea" localSheetId="16" hidden="1">Dubai!$A$40:$AG$118</definedName>
    <definedName name="Z_35FF36A8_A533_11D2_8C22_0008C7C204E6_.wvu.PrintArea" localSheetId="17" hidden="1">Freight!$A$40:$AG$118</definedName>
    <definedName name="Z_35FF36A8_A533_11D2_8C22_0008C7C204E6_.wvu.PrintArea" localSheetId="18" hidden="1">Freight_SM!$A$40:$AG$118</definedName>
    <definedName name="Z_35FF36A8_A533_11D2_8C22_0008C7C204E6_.wvu.PrintArea" localSheetId="15" hidden="1">'Jet , Kero'!$A$40:$AG$118</definedName>
    <definedName name="Z_35FF36A8_A533_11D2_8C22_0008C7C204E6_.wvu.PrintTitles" localSheetId="16" hidden="1">Dubai!$1:$5</definedName>
    <definedName name="Z_35FF36A8_A533_11D2_8C22_0008C7C204E6_.wvu.PrintTitles" localSheetId="17" hidden="1">Freight!$1:$5</definedName>
    <definedName name="Z_35FF36A8_A533_11D2_8C22_0008C7C204E6_.wvu.PrintTitles" localSheetId="18" hidden="1">Freight_SM!$1:$5</definedName>
    <definedName name="Z_35FF36A8_A533_11D2_8C22_0008C7C204E6_.wvu.PrintTitles" localSheetId="15" hidden="1">'Jet , Kero'!$1:$5</definedName>
    <definedName name="Z_35FF36A9_A533_11D2_8C22_0008C7C204E6_.wvu.PrintArea" localSheetId="10" hidden="1">NAPTHA!$A$40:$AG$118</definedName>
    <definedName name="Z_35FF36A9_A533_11D2_8C22_0008C7C204E6_.wvu.PrintTitles" localSheetId="10" hidden="1">NAPTHA!$1:$5</definedName>
    <definedName name="Z_35FF36AA_A533_11D2_8C22_0008C7C204E6_.wvu.PrintArea" localSheetId="9" hidden="1">UNL!$A$40:$AG$118</definedName>
    <definedName name="Z_35FF36AA_A533_11D2_8C22_0008C7C204E6_.wvu.PrintTitles" localSheetId="9" hidden="1">UNL!$1:$5</definedName>
    <definedName name="Z_35FF36AB_A533_11D2_8C22_0008C7C204E6_.wvu.PrintArea" localSheetId="6" hidden="1">'2%GASOIL CIF'!$A$120:$M$238</definedName>
    <definedName name="Z_35FF36AB_A533_11D2_8C22_0008C7C204E6_.wvu.PrintTitles" localSheetId="6" hidden="1">'2%GASOIL CIF'!$1:$5</definedName>
    <definedName name="Z_35FF36AC_A533_11D2_8C22_0008C7C204E6_.wvu.PrintArea" localSheetId="7" hidden="1">'2%GASOIL FOB'!$A$120:$M$238</definedName>
    <definedName name="Z_35FF36AC_A533_11D2_8C22_0008C7C204E6_.wvu.PrintTitles" localSheetId="7" hidden="1">'2%GASOIL FOB'!$1:$5</definedName>
    <definedName name="Z_35FF36AD_A533_11D2_8C22_0008C7C204E6_.wvu.PrintArea" localSheetId="11" hidden="1">BRENT!$A$120:$M$238</definedName>
    <definedName name="Z_35FF36AD_A533_11D2_8C22_0008C7C204E6_.wvu.PrintTitles" localSheetId="11" hidden="1">BRENT!$1:$5</definedName>
    <definedName name="Z_35FF36AE_A533_11D2_8C22_0008C7C204E6_.wvu.PrintArea" localSheetId="12" hidden="1">CRUDE!$A$120:$M$238</definedName>
    <definedName name="Z_35FF36AE_A533_11D2_8C22_0008C7C204E6_.wvu.PrintTitles" localSheetId="12" hidden="1">CRUDE!$1:$5</definedName>
    <definedName name="Z_35FF36AF_A533_11D2_8C22_0008C7C204E6_.wvu.PrintArea" localSheetId="8" hidden="1">'EN590'!$A$120:$M$238</definedName>
    <definedName name="Z_35FF36AF_A533_11D2_8C22_0008C7C204E6_.wvu.PrintTitles" localSheetId="8" hidden="1">'EN590'!$1:$5</definedName>
    <definedName name="Z_35FF36B0_A533_11D2_8C22_0008C7C204E6_.wvu.PrintArea" localSheetId="13" hidden="1">HO!$A$120:$M$238</definedName>
    <definedName name="Z_35FF36B0_A533_11D2_8C22_0008C7C204E6_.wvu.PrintTitles" localSheetId="13" hidden="1">HO!$1:$5</definedName>
    <definedName name="Z_35FF36B1_A533_11D2_8C22_0008C7C204E6_.wvu.PrintArea" localSheetId="5" hidden="1">'IPE GASOIL'!$A$120:$M$238</definedName>
    <definedName name="Z_35FF36B1_A533_11D2_8C22_0008C7C204E6_.wvu.PrintTitles" localSheetId="5" hidden="1">'IPE GASOIL'!$1:$5</definedName>
    <definedName name="Z_35FF36B2_A533_11D2_8C22_0008C7C204E6_.wvu.PrintArea" localSheetId="16" hidden="1">Dubai!$A$120:$M$238</definedName>
    <definedName name="Z_35FF36B2_A533_11D2_8C22_0008C7C204E6_.wvu.PrintArea" localSheetId="17" hidden="1">Freight!$A$120:$M$238</definedName>
    <definedName name="Z_35FF36B2_A533_11D2_8C22_0008C7C204E6_.wvu.PrintArea" localSheetId="18" hidden="1">Freight_SM!$A$120:$M$238</definedName>
    <definedName name="Z_35FF36B2_A533_11D2_8C22_0008C7C204E6_.wvu.PrintArea" localSheetId="15" hidden="1">'Jet , Kero'!$A$120:$M$238</definedName>
    <definedName name="Z_35FF36B2_A533_11D2_8C22_0008C7C204E6_.wvu.PrintTitles" localSheetId="16" hidden="1">Dubai!$1:$5</definedName>
    <definedName name="Z_35FF36B2_A533_11D2_8C22_0008C7C204E6_.wvu.PrintTitles" localSheetId="17" hidden="1">Freight!$1:$5</definedName>
    <definedName name="Z_35FF36B2_A533_11D2_8C22_0008C7C204E6_.wvu.PrintTitles" localSheetId="18" hidden="1">Freight_SM!$1:$5</definedName>
    <definedName name="Z_35FF36B2_A533_11D2_8C22_0008C7C204E6_.wvu.PrintTitles" localSheetId="15" hidden="1">'Jet , Kero'!$1:$5</definedName>
    <definedName name="Z_35FF36B3_A533_11D2_8C22_0008C7C204E6_.wvu.PrintArea" localSheetId="10" hidden="1">NAPTHA!$A$120:$M$238</definedName>
    <definedName name="Z_35FF36B3_A533_11D2_8C22_0008C7C204E6_.wvu.PrintTitles" localSheetId="10" hidden="1">NAPTHA!$1:$5</definedName>
    <definedName name="Z_35FF36B4_A533_11D2_8C22_0008C7C204E6_.wvu.PrintArea" localSheetId="9" hidden="1">UNL!$A$120:$M$238</definedName>
    <definedName name="Z_35FF36B4_A533_11D2_8C22_0008C7C204E6_.wvu.PrintTitles" localSheetId="9" hidden="1">UNL!$1:$5</definedName>
    <definedName name="Z_37466B1D_D08A_11D2_AD63_00805F17FD6F_.wvu.PrintArea" localSheetId="6" hidden="1">'2%GASOIL CIF'!$A$6:$R$39</definedName>
    <definedName name="Z_37466B1D_D08A_11D2_AD63_00805F17FD6F_.wvu.PrintTitles" localSheetId="6" hidden="1">'2%GASOIL CIF'!$1:$5</definedName>
    <definedName name="Z_37466B1E_D08A_11D2_AD63_00805F17FD6F_.wvu.PrintArea" localSheetId="7" hidden="1">'2%GASOIL FOB'!$A$6:$R$39</definedName>
    <definedName name="Z_37466B1E_D08A_11D2_AD63_00805F17FD6F_.wvu.PrintTitles" localSheetId="7" hidden="1">'2%GASOIL FOB'!$1:$5</definedName>
    <definedName name="Z_37466B1F_D08A_11D2_AD63_00805F17FD6F_.wvu.PrintArea" localSheetId="11" hidden="1">BRENT!$A$6:$R$39</definedName>
    <definedName name="Z_37466B1F_D08A_11D2_AD63_00805F17FD6F_.wvu.PrintTitles" localSheetId="11" hidden="1">BRENT!$1:$5</definedName>
    <definedName name="Z_37466B20_D08A_11D2_AD63_00805F17FD6F_.wvu.PrintArea" localSheetId="12" hidden="1">CRUDE!$A$6:$R$39</definedName>
    <definedName name="Z_37466B20_D08A_11D2_AD63_00805F17FD6F_.wvu.PrintTitles" localSheetId="12" hidden="1">CRUDE!$1:$5</definedName>
    <definedName name="Z_37466B21_D08A_11D2_AD63_00805F17FD6F_.wvu.PrintArea" localSheetId="16" hidden="1">Dubai!$A$6:$R$39</definedName>
    <definedName name="Z_37466B21_D08A_11D2_AD63_00805F17FD6F_.wvu.PrintArea" localSheetId="17" hidden="1">Freight!$A$6:$R$39</definedName>
    <definedName name="Z_37466B21_D08A_11D2_AD63_00805F17FD6F_.wvu.PrintArea" localSheetId="18" hidden="1">Freight_SM!$A$6:$R$39</definedName>
    <definedName name="Z_37466B21_D08A_11D2_AD63_00805F17FD6F_.wvu.PrintTitles" localSheetId="16" hidden="1">Dubai!$1:$5</definedName>
    <definedName name="Z_37466B21_D08A_11D2_AD63_00805F17FD6F_.wvu.PrintTitles" localSheetId="17" hidden="1">Freight!$1:$5</definedName>
    <definedName name="Z_37466B21_D08A_11D2_AD63_00805F17FD6F_.wvu.PrintTitles" localSheetId="18" hidden="1">Freight_SM!$1:$5</definedName>
    <definedName name="Z_37466B22_D08A_11D2_AD63_00805F17FD6F_.wvu.PrintArea" localSheetId="8" hidden="1">'EN590'!$A$6:$R$39</definedName>
    <definedName name="Z_37466B22_D08A_11D2_AD63_00805F17FD6F_.wvu.PrintTitles" localSheetId="8" hidden="1">'EN590'!$1:$5</definedName>
    <definedName name="Z_37466B23_D08A_11D2_AD63_00805F17FD6F_.wvu.PrintArea" localSheetId="13" hidden="1">HO!$A$6:$R$39</definedName>
    <definedName name="Z_37466B23_D08A_11D2_AD63_00805F17FD6F_.wvu.PrintTitles" localSheetId="13" hidden="1">HO!$1:$5</definedName>
    <definedName name="Z_37466B24_D08A_11D2_AD63_00805F17FD6F_.wvu.PrintArea" localSheetId="5" hidden="1">'IPE GASOIL'!$A$6:$R$39</definedName>
    <definedName name="Z_37466B24_D08A_11D2_AD63_00805F17FD6F_.wvu.PrintTitles" localSheetId="5" hidden="1">'IPE GASOIL'!$1:$5</definedName>
    <definedName name="Z_37466B25_D08A_11D2_AD63_00805F17FD6F_.wvu.PrintArea" localSheetId="15" hidden="1">'Jet , Kero'!$A$6:$R$39</definedName>
    <definedName name="Z_37466B25_D08A_11D2_AD63_00805F17FD6F_.wvu.PrintTitles" localSheetId="15" hidden="1">'Jet , Kero'!$1:$5</definedName>
    <definedName name="Z_37466B26_D08A_11D2_AD63_00805F17FD6F_.wvu.PrintArea" localSheetId="10" hidden="1">NAPTHA!$A$6:$R$39</definedName>
    <definedName name="Z_37466B26_D08A_11D2_AD63_00805F17FD6F_.wvu.PrintTitles" localSheetId="10" hidden="1">NAPTHA!$1:$5</definedName>
    <definedName name="Z_37466B27_D08A_11D2_AD63_00805F17FD6F_.wvu.PrintArea" localSheetId="9" hidden="1">UNL!$A$6:$R$39</definedName>
    <definedName name="Z_37466B27_D08A_11D2_AD63_00805F17FD6F_.wvu.PrintTitles" localSheetId="9" hidden="1">UNL!$1:$5</definedName>
    <definedName name="Z_37466B28_D08A_11D2_AD63_00805F17FD6F_.wvu.PrintArea" localSheetId="6" hidden="1">'2%GASOIL CIF'!$A$40:$AG$118</definedName>
    <definedName name="Z_37466B28_D08A_11D2_AD63_00805F17FD6F_.wvu.PrintTitles" localSheetId="6" hidden="1">'2%GASOIL CIF'!$1:$5</definedName>
    <definedName name="Z_37466B29_D08A_11D2_AD63_00805F17FD6F_.wvu.PrintArea" localSheetId="7" hidden="1">'2%GASOIL FOB'!$A$40:$AG$118</definedName>
    <definedName name="Z_37466B29_D08A_11D2_AD63_00805F17FD6F_.wvu.PrintTitles" localSheetId="7" hidden="1">'2%GASOIL FOB'!$1:$5</definedName>
    <definedName name="Z_37466B2A_D08A_11D2_AD63_00805F17FD6F_.wvu.PrintArea" localSheetId="11" hidden="1">BRENT!$A$40:$AG$118</definedName>
    <definedName name="Z_37466B2A_D08A_11D2_AD63_00805F17FD6F_.wvu.PrintTitles" localSheetId="11" hidden="1">BRENT!$1:$5</definedName>
    <definedName name="Z_37466B2B_D08A_11D2_AD63_00805F17FD6F_.wvu.PrintArea" localSheetId="12" hidden="1">CRUDE!$A$40:$AG$118</definedName>
    <definedName name="Z_37466B2B_D08A_11D2_AD63_00805F17FD6F_.wvu.PrintTitles" localSheetId="12" hidden="1">CRUDE!$1:$5</definedName>
    <definedName name="Z_37466B2C_D08A_11D2_AD63_00805F17FD6F_.wvu.PrintArea" localSheetId="16" hidden="1">Dubai!$A$40:$AG$118</definedName>
    <definedName name="Z_37466B2C_D08A_11D2_AD63_00805F17FD6F_.wvu.PrintArea" localSheetId="17" hidden="1">Freight!$A$40:$AG$118</definedName>
    <definedName name="Z_37466B2C_D08A_11D2_AD63_00805F17FD6F_.wvu.PrintArea" localSheetId="18" hidden="1">Freight_SM!$A$40:$AG$118</definedName>
    <definedName name="Z_37466B2C_D08A_11D2_AD63_00805F17FD6F_.wvu.PrintTitles" localSheetId="16" hidden="1">Dubai!$1:$5</definedName>
    <definedName name="Z_37466B2C_D08A_11D2_AD63_00805F17FD6F_.wvu.PrintTitles" localSheetId="17" hidden="1">Freight!$1:$5</definedName>
    <definedName name="Z_37466B2C_D08A_11D2_AD63_00805F17FD6F_.wvu.PrintTitles" localSheetId="18" hidden="1">Freight_SM!$1:$5</definedName>
    <definedName name="Z_37466B2D_D08A_11D2_AD63_00805F17FD6F_.wvu.PrintArea" localSheetId="8" hidden="1">'EN590'!$A$40:$AG$118</definedName>
    <definedName name="Z_37466B2D_D08A_11D2_AD63_00805F17FD6F_.wvu.PrintTitles" localSheetId="8" hidden="1">'EN590'!$1:$5</definedName>
    <definedName name="Z_37466B2E_D08A_11D2_AD63_00805F17FD6F_.wvu.PrintArea" localSheetId="13" hidden="1">HO!$A$40:$AG$118</definedName>
    <definedName name="Z_37466B2E_D08A_11D2_AD63_00805F17FD6F_.wvu.PrintTitles" localSheetId="13" hidden="1">HO!$1:$5</definedName>
    <definedName name="Z_37466B2F_D08A_11D2_AD63_00805F17FD6F_.wvu.PrintArea" localSheetId="5" hidden="1">'IPE GASOIL'!$A$40:$AG$118</definedName>
    <definedName name="Z_37466B2F_D08A_11D2_AD63_00805F17FD6F_.wvu.PrintTitles" localSheetId="5" hidden="1">'IPE GASOIL'!$1:$5</definedName>
    <definedName name="Z_37466B30_D08A_11D2_AD63_00805F17FD6F_.wvu.PrintArea" localSheetId="15" hidden="1">'Jet , Kero'!$A$40:$AG$118</definedName>
    <definedName name="Z_37466B30_D08A_11D2_AD63_00805F17FD6F_.wvu.PrintTitles" localSheetId="15" hidden="1">'Jet , Kero'!$1:$5</definedName>
    <definedName name="Z_37466B31_D08A_11D2_AD63_00805F17FD6F_.wvu.PrintArea" localSheetId="10" hidden="1">NAPTHA!$A$40:$AG$118</definedName>
    <definedName name="Z_37466B31_D08A_11D2_AD63_00805F17FD6F_.wvu.PrintTitles" localSheetId="10" hidden="1">NAPTHA!$1:$5</definedName>
    <definedName name="Z_37466B32_D08A_11D2_AD63_00805F17FD6F_.wvu.PrintArea" localSheetId="9" hidden="1">UNL!$A$40:$AG$118</definedName>
    <definedName name="Z_37466B32_D08A_11D2_AD63_00805F17FD6F_.wvu.PrintTitles" localSheetId="9" hidden="1">UNL!$1:$5</definedName>
    <definedName name="Z_37466B33_D08A_11D2_AD63_00805F17FD6F_.wvu.PrintArea" localSheetId="6" hidden="1">'2%GASOIL CIF'!$A$120:$M$238</definedName>
    <definedName name="Z_37466B33_D08A_11D2_AD63_00805F17FD6F_.wvu.PrintTitles" localSheetId="6" hidden="1">'2%GASOIL CIF'!$1:$5</definedName>
    <definedName name="Z_37466B34_D08A_11D2_AD63_00805F17FD6F_.wvu.PrintArea" localSheetId="7" hidden="1">'2%GASOIL FOB'!$A$120:$M$238</definedName>
    <definedName name="Z_37466B34_D08A_11D2_AD63_00805F17FD6F_.wvu.PrintTitles" localSheetId="7" hidden="1">'2%GASOIL FOB'!$1:$5</definedName>
    <definedName name="Z_37466B35_D08A_11D2_AD63_00805F17FD6F_.wvu.PrintArea" localSheetId="11" hidden="1">BRENT!$A$120:$M$238</definedName>
    <definedName name="Z_37466B35_D08A_11D2_AD63_00805F17FD6F_.wvu.PrintTitles" localSheetId="11" hidden="1">BRENT!$1:$5</definedName>
    <definedName name="Z_37466B36_D08A_11D2_AD63_00805F17FD6F_.wvu.PrintArea" localSheetId="12" hidden="1">CRUDE!$A$120:$M$238</definedName>
    <definedName name="Z_37466B36_D08A_11D2_AD63_00805F17FD6F_.wvu.PrintTitles" localSheetId="12" hidden="1">CRUDE!$1:$5</definedName>
    <definedName name="Z_37466B37_D08A_11D2_AD63_00805F17FD6F_.wvu.PrintArea" localSheetId="16" hidden="1">Dubai!$A$120:$M$238</definedName>
    <definedName name="Z_37466B37_D08A_11D2_AD63_00805F17FD6F_.wvu.PrintArea" localSheetId="17" hidden="1">Freight!$A$120:$M$238</definedName>
    <definedName name="Z_37466B37_D08A_11D2_AD63_00805F17FD6F_.wvu.PrintArea" localSheetId="18" hidden="1">Freight_SM!$A$120:$M$238</definedName>
    <definedName name="Z_37466B37_D08A_11D2_AD63_00805F17FD6F_.wvu.PrintTitles" localSheetId="16" hidden="1">Dubai!$1:$5</definedName>
    <definedName name="Z_37466B37_D08A_11D2_AD63_00805F17FD6F_.wvu.PrintTitles" localSheetId="17" hidden="1">Freight!$1:$5</definedName>
    <definedName name="Z_37466B37_D08A_11D2_AD63_00805F17FD6F_.wvu.PrintTitles" localSheetId="18" hidden="1">Freight_SM!$1:$5</definedName>
    <definedName name="Z_37466B38_D08A_11D2_AD63_00805F17FD6F_.wvu.PrintArea" localSheetId="8" hidden="1">'EN590'!$A$120:$M$238</definedName>
    <definedName name="Z_37466B38_D08A_11D2_AD63_00805F17FD6F_.wvu.PrintTitles" localSheetId="8" hidden="1">'EN590'!$1:$5</definedName>
    <definedName name="Z_37466B39_D08A_11D2_AD63_00805F17FD6F_.wvu.PrintArea" localSheetId="13" hidden="1">HO!$A$120:$M$238</definedName>
    <definedName name="Z_37466B39_D08A_11D2_AD63_00805F17FD6F_.wvu.PrintTitles" localSheetId="13" hidden="1">HO!$1:$5</definedName>
    <definedName name="Z_37466B3A_D08A_11D2_AD63_00805F17FD6F_.wvu.PrintArea" localSheetId="5" hidden="1">'IPE GASOIL'!$A$120:$M$238</definedName>
    <definedName name="Z_37466B3A_D08A_11D2_AD63_00805F17FD6F_.wvu.PrintTitles" localSheetId="5" hidden="1">'IPE GASOIL'!$1:$5</definedName>
    <definedName name="Z_37466B3B_D08A_11D2_AD63_00805F17FD6F_.wvu.PrintArea" localSheetId="15" hidden="1">'Jet , Kero'!$A$120:$M$238</definedName>
    <definedName name="Z_37466B3B_D08A_11D2_AD63_00805F17FD6F_.wvu.PrintTitles" localSheetId="15" hidden="1">'Jet , Kero'!$1:$5</definedName>
    <definedName name="Z_37466B3C_D08A_11D2_AD63_00805F17FD6F_.wvu.PrintArea" localSheetId="10" hidden="1">NAPTHA!$A$120:$M$238</definedName>
    <definedName name="Z_37466B3C_D08A_11D2_AD63_00805F17FD6F_.wvu.PrintTitles" localSheetId="10" hidden="1">NAPTHA!$1:$5</definedName>
    <definedName name="Z_37466B3D_D08A_11D2_AD63_00805F17FD6F_.wvu.PrintArea" localSheetId="9" hidden="1">UNL!$A$120:$M$238</definedName>
    <definedName name="Z_37466B3D_D08A_11D2_AD63_00805F17FD6F_.wvu.PrintTitles" localSheetId="9" hidden="1">UNL!$1:$5</definedName>
    <definedName name="Z_3B687668_DD04_11D2_B562_00805FC758C8_.wvu.PrintArea" localSheetId="6" hidden="1">'2%GASOIL CIF'!$A$6:$R$39</definedName>
    <definedName name="Z_3B687668_DD04_11D2_B562_00805FC758C8_.wvu.PrintTitles" localSheetId="6" hidden="1">'2%GASOIL CIF'!$1:$5</definedName>
    <definedName name="Z_3B687669_DD04_11D2_B562_00805FC758C8_.wvu.PrintArea" localSheetId="7" hidden="1">'2%GASOIL FOB'!$A$6:$R$39</definedName>
    <definedName name="Z_3B687669_DD04_11D2_B562_00805FC758C8_.wvu.PrintTitles" localSheetId="7" hidden="1">'2%GASOIL FOB'!$1:$5</definedName>
    <definedName name="Z_3B68766A_DD04_11D2_B562_00805FC758C8_.wvu.PrintArea" localSheetId="11" hidden="1">BRENT!$A$6:$R$39</definedName>
    <definedName name="Z_3B68766A_DD04_11D2_B562_00805FC758C8_.wvu.PrintTitles" localSheetId="11" hidden="1">BRENT!$1:$5</definedName>
    <definedName name="Z_3B68766B_DD04_11D2_B562_00805FC758C8_.wvu.PrintArea" localSheetId="12" hidden="1">CRUDE!$A$6:$R$39</definedName>
    <definedName name="Z_3B68766B_DD04_11D2_B562_00805FC758C8_.wvu.PrintTitles" localSheetId="12" hidden="1">CRUDE!$1:$5</definedName>
    <definedName name="Z_3B68766C_DD04_11D2_B562_00805FC758C8_.wvu.PrintArea" localSheetId="16" hidden="1">Dubai!$A$6:$R$39</definedName>
    <definedName name="Z_3B68766C_DD04_11D2_B562_00805FC758C8_.wvu.PrintTitles" localSheetId="16" hidden="1">Dubai!$1:$5</definedName>
    <definedName name="Z_3B68766D_DD04_11D2_B562_00805FC758C8_.wvu.PrintArea" localSheetId="8" hidden="1">'EN590'!$A$6:$R$39</definedName>
    <definedName name="Z_3B68766D_DD04_11D2_B562_00805FC758C8_.wvu.PrintTitles" localSheetId="8" hidden="1">'EN590'!$1:$5</definedName>
    <definedName name="Z_3B68766E_DD04_11D2_B562_00805FC758C8_.wvu.PrintArea" localSheetId="17" hidden="1">Freight!$A$6:$R$39</definedName>
    <definedName name="Z_3B68766E_DD04_11D2_B562_00805FC758C8_.wvu.PrintArea" localSheetId="18" hidden="1">Freight_SM!$A$6:$R$39</definedName>
    <definedName name="Z_3B68766E_DD04_11D2_B562_00805FC758C8_.wvu.PrintTitles" localSheetId="17" hidden="1">Freight!$1:$5</definedName>
    <definedName name="Z_3B68766E_DD04_11D2_B562_00805FC758C8_.wvu.PrintTitles" localSheetId="18" hidden="1">Freight_SM!$1:$5</definedName>
    <definedName name="Z_3B68766F_DD04_11D2_B562_00805FC758C8_.wvu.PrintArea" localSheetId="13" hidden="1">HO!$A$6:$R$39</definedName>
    <definedName name="Z_3B68766F_DD04_11D2_B562_00805FC758C8_.wvu.PrintTitles" localSheetId="13" hidden="1">HO!$1:$5</definedName>
    <definedName name="Z_3B687670_DD04_11D2_B562_00805FC758C8_.wvu.PrintArea" localSheetId="5" hidden="1">'IPE GASOIL'!$A$6:$R$39</definedName>
    <definedName name="Z_3B687670_DD04_11D2_B562_00805FC758C8_.wvu.PrintTitles" localSheetId="5" hidden="1">'IPE GASOIL'!$1:$5</definedName>
    <definedName name="Z_3B687671_DD04_11D2_B562_00805FC758C8_.wvu.PrintArea" localSheetId="15" hidden="1">'Jet , Kero'!$A$6:$R$39</definedName>
    <definedName name="Z_3B687671_DD04_11D2_B562_00805FC758C8_.wvu.PrintTitles" localSheetId="15" hidden="1">'Jet , Kero'!$1:$5</definedName>
    <definedName name="Z_3B687672_DD04_11D2_B562_00805FC758C8_.wvu.PrintArea" localSheetId="10" hidden="1">NAPTHA!$A$6:$R$39</definedName>
    <definedName name="Z_3B687672_DD04_11D2_B562_00805FC758C8_.wvu.PrintTitles" localSheetId="10" hidden="1">NAPTHA!$1:$5</definedName>
    <definedName name="Z_3B687673_DD04_11D2_B562_00805FC758C8_.wvu.PrintArea" localSheetId="9" hidden="1">UNL!$A$6:$R$39</definedName>
    <definedName name="Z_3B687673_DD04_11D2_B562_00805FC758C8_.wvu.PrintTitles" localSheetId="9" hidden="1">UNL!$1:$5</definedName>
    <definedName name="Z_3B687674_DD04_11D2_B562_00805FC758C8_.wvu.PrintArea" localSheetId="6" hidden="1">'2%GASOIL CIF'!$A$40:$AG$118</definedName>
    <definedName name="Z_3B687674_DD04_11D2_B562_00805FC758C8_.wvu.PrintTitles" localSheetId="6" hidden="1">'2%GASOIL CIF'!$1:$5</definedName>
    <definedName name="Z_3B687675_DD04_11D2_B562_00805FC758C8_.wvu.PrintArea" localSheetId="7" hidden="1">'2%GASOIL FOB'!$A$40:$AG$118</definedName>
    <definedName name="Z_3B687675_DD04_11D2_B562_00805FC758C8_.wvu.PrintTitles" localSheetId="7" hidden="1">'2%GASOIL FOB'!$1:$5</definedName>
    <definedName name="Z_3B687676_DD04_11D2_B562_00805FC758C8_.wvu.PrintArea" localSheetId="11" hidden="1">BRENT!$A$40:$AG$118</definedName>
    <definedName name="Z_3B687676_DD04_11D2_B562_00805FC758C8_.wvu.PrintTitles" localSheetId="11" hidden="1">BRENT!$1:$5</definedName>
    <definedName name="Z_3B687677_DD04_11D2_B562_00805FC758C8_.wvu.PrintArea" localSheetId="12" hidden="1">CRUDE!$A$40:$AG$118</definedName>
    <definedName name="Z_3B687677_DD04_11D2_B562_00805FC758C8_.wvu.PrintTitles" localSheetId="12" hidden="1">CRUDE!$1:$5</definedName>
    <definedName name="Z_3B687678_DD04_11D2_B562_00805FC758C8_.wvu.PrintArea" localSheetId="16" hidden="1">Dubai!$A$40:$AG$118</definedName>
    <definedName name="Z_3B687678_DD04_11D2_B562_00805FC758C8_.wvu.PrintTitles" localSheetId="16" hidden="1">Dubai!$1:$5</definedName>
    <definedName name="Z_3B687679_DD04_11D2_B562_00805FC758C8_.wvu.PrintArea" localSheetId="8" hidden="1">'EN590'!$A$40:$AG$118</definedName>
    <definedName name="Z_3B687679_DD04_11D2_B562_00805FC758C8_.wvu.PrintTitles" localSheetId="8" hidden="1">'EN590'!$1:$5</definedName>
    <definedName name="Z_3B68767A_DD04_11D2_B562_00805FC758C8_.wvu.PrintArea" localSheetId="17" hidden="1">Freight!$A$40:$AG$118</definedName>
    <definedName name="Z_3B68767A_DD04_11D2_B562_00805FC758C8_.wvu.PrintArea" localSheetId="18" hidden="1">Freight_SM!$A$40:$AG$118</definedName>
    <definedName name="Z_3B68767A_DD04_11D2_B562_00805FC758C8_.wvu.PrintTitles" localSheetId="17" hidden="1">Freight!$1:$5</definedName>
    <definedName name="Z_3B68767A_DD04_11D2_B562_00805FC758C8_.wvu.PrintTitles" localSheetId="18" hidden="1">Freight_SM!$1:$5</definedName>
    <definedName name="Z_3B68767B_DD04_11D2_B562_00805FC758C8_.wvu.PrintArea" localSheetId="13" hidden="1">HO!$A$40:$AG$118</definedName>
    <definedName name="Z_3B68767B_DD04_11D2_B562_00805FC758C8_.wvu.PrintTitles" localSheetId="13" hidden="1">HO!$1:$5</definedName>
    <definedName name="Z_3B68767C_DD04_11D2_B562_00805FC758C8_.wvu.PrintArea" localSheetId="5" hidden="1">'IPE GASOIL'!$A$40:$AG$118</definedName>
    <definedName name="Z_3B68767C_DD04_11D2_B562_00805FC758C8_.wvu.PrintTitles" localSheetId="5" hidden="1">'IPE GASOIL'!$1:$5</definedName>
    <definedName name="Z_3B68767D_DD04_11D2_B562_00805FC758C8_.wvu.PrintArea" localSheetId="15" hidden="1">'Jet , Kero'!$A$40:$AG$118</definedName>
    <definedName name="Z_3B68767D_DD04_11D2_B562_00805FC758C8_.wvu.PrintTitles" localSheetId="15" hidden="1">'Jet , Kero'!$1:$5</definedName>
    <definedName name="Z_3B68767E_DD04_11D2_B562_00805FC758C8_.wvu.PrintArea" localSheetId="10" hidden="1">NAPTHA!$A$40:$AG$118</definedName>
    <definedName name="Z_3B68767E_DD04_11D2_B562_00805FC758C8_.wvu.PrintTitles" localSheetId="10" hidden="1">NAPTHA!$1:$5</definedName>
    <definedName name="Z_3B68767F_DD04_11D2_B562_00805FC758C8_.wvu.PrintArea" localSheetId="9" hidden="1">UNL!$A$40:$AG$118</definedName>
    <definedName name="Z_3B68767F_DD04_11D2_B562_00805FC758C8_.wvu.PrintTitles" localSheetId="9" hidden="1">UNL!$1:$5</definedName>
    <definedName name="Z_3B687680_DD04_11D2_B562_00805FC758C8_.wvu.PrintArea" localSheetId="6" hidden="1">'2%GASOIL CIF'!$A$120:$M$238</definedName>
    <definedName name="Z_3B687680_DD04_11D2_B562_00805FC758C8_.wvu.PrintTitles" localSheetId="6" hidden="1">'2%GASOIL CIF'!$1:$5</definedName>
    <definedName name="Z_3B687681_DD04_11D2_B562_00805FC758C8_.wvu.PrintArea" localSheetId="7" hidden="1">'2%GASOIL FOB'!$A$120:$M$238</definedName>
    <definedName name="Z_3B687681_DD04_11D2_B562_00805FC758C8_.wvu.PrintTitles" localSheetId="7" hidden="1">'2%GASOIL FOB'!$1:$5</definedName>
    <definedName name="Z_3B687682_DD04_11D2_B562_00805FC758C8_.wvu.PrintArea" localSheetId="11" hidden="1">BRENT!$A$120:$M$238</definedName>
    <definedName name="Z_3B687682_DD04_11D2_B562_00805FC758C8_.wvu.PrintTitles" localSheetId="11" hidden="1">BRENT!$1:$5</definedName>
    <definedName name="Z_3B687683_DD04_11D2_B562_00805FC758C8_.wvu.PrintArea" localSheetId="12" hidden="1">CRUDE!$A$120:$M$238</definedName>
    <definedName name="Z_3B687683_DD04_11D2_B562_00805FC758C8_.wvu.PrintTitles" localSheetId="12" hidden="1">CRUDE!$1:$5</definedName>
    <definedName name="Z_3B687684_DD04_11D2_B562_00805FC758C8_.wvu.PrintArea" localSheetId="16" hidden="1">Dubai!$A$120:$M$238</definedName>
    <definedName name="Z_3B687684_DD04_11D2_B562_00805FC758C8_.wvu.PrintTitles" localSheetId="16" hidden="1">Dubai!$1:$5</definedName>
    <definedName name="Z_3B687685_DD04_11D2_B562_00805FC758C8_.wvu.PrintArea" localSheetId="8" hidden="1">'EN590'!$A$120:$M$238</definedName>
    <definedName name="Z_3B687685_DD04_11D2_B562_00805FC758C8_.wvu.PrintTitles" localSheetId="8" hidden="1">'EN590'!$1:$5</definedName>
    <definedName name="Z_3B687686_DD04_11D2_B562_00805FC758C8_.wvu.PrintArea" localSheetId="17" hidden="1">Freight!$A$120:$M$238</definedName>
    <definedName name="Z_3B687686_DD04_11D2_B562_00805FC758C8_.wvu.PrintArea" localSheetId="18" hidden="1">Freight_SM!$A$120:$M$238</definedName>
    <definedName name="Z_3B687686_DD04_11D2_B562_00805FC758C8_.wvu.PrintTitles" localSheetId="17" hidden="1">Freight!$1:$5</definedName>
    <definedName name="Z_3B687686_DD04_11D2_B562_00805FC758C8_.wvu.PrintTitles" localSheetId="18" hidden="1">Freight_SM!$1:$5</definedName>
    <definedName name="Z_3B687687_DD04_11D2_B562_00805FC758C8_.wvu.PrintArea" localSheetId="13" hidden="1">HO!$A$120:$M$238</definedName>
    <definedName name="Z_3B687687_DD04_11D2_B562_00805FC758C8_.wvu.PrintTitles" localSheetId="13" hidden="1">HO!$1:$5</definedName>
    <definedName name="Z_3B687688_DD04_11D2_B562_00805FC758C8_.wvu.PrintArea" localSheetId="5" hidden="1">'IPE GASOIL'!$A$120:$M$238</definedName>
    <definedName name="Z_3B687688_DD04_11D2_B562_00805FC758C8_.wvu.PrintTitles" localSheetId="5" hidden="1">'IPE GASOIL'!$1:$5</definedName>
    <definedName name="Z_3B687689_DD04_11D2_B562_00805FC758C8_.wvu.PrintArea" localSheetId="15" hidden="1">'Jet , Kero'!$A$120:$M$238</definedName>
    <definedName name="Z_3B687689_DD04_11D2_B562_00805FC758C8_.wvu.PrintTitles" localSheetId="15" hidden="1">'Jet , Kero'!$1:$5</definedName>
    <definedName name="Z_3B68768A_DD04_11D2_B562_00805FC758C8_.wvu.PrintArea" localSheetId="10" hidden="1">NAPTHA!$A$120:$M$238</definedName>
    <definedName name="Z_3B68768A_DD04_11D2_B562_00805FC758C8_.wvu.PrintTitles" localSheetId="10" hidden="1">NAPTHA!$1:$5</definedName>
    <definedName name="Z_3B68768B_DD04_11D2_B562_00805FC758C8_.wvu.PrintArea" localSheetId="9" hidden="1">UNL!$A$120:$M$238</definedName>
    <definedName name="Z_3B68768B_DD04_11D2_B562_00805FC758C8_.wvu.PrintTitles" localSheetId="9" hidden="1">UNL!$1:$5</definedName>
    <definedName name="Z_3D00AA37_B9CB_11D2_B55F_00805FC758C8_.wvu.PrintArea" localSheetId="6" hidden="1">'2%GASOIL CIF'!$A$6:$R$39</definedName>
    <definedName name="Z_3D00AA37_B9CB_11D2_B55F_00805FC758C8_.wvu.PrintTitles" localSheetId="6" hidden="1">'2%GASOIL CIF'!$1:$5</definedName>
    <definedName name="Z_3D00AA38_B9CB_11D2_B55F_00805FC758C8_.wvu.PrintArea" localSheetId="7" hidden="1">'2%GASOIL FOB'!$A$6:$R$39</definedName>
    <definedName name="Z_3D00AA38_B9CB_11D2_B55F_00805FC758C8_.wvu.PrintTitles" localSheetId="7" hidden="1">'2%GASOIL FOB'!$1:$5</definedName>
    <definedName name="Z_3D00AA39_B9CB_11D2_B55F_00805FC758C8_.wvu.PrintArea" localSheetId="11" hidden="1">BRENT!$A$6:$R$39</definedName>
    <definedName name="Z_3D00AA39_B9CB_11D2_B55F_00805FC758C8_.wvu.PrintTitles" localSheetId="11" hidden="1">BRENT!$1:$5</definedName>
    <definedName name="Z_3D00AA3A_B9CB_11D2_B55F_00805FC758C8_.wvu.PrintArea" localSheetId="12" hidden="1">CRUDE!$A$6:$R$39</definedName>
    <definedName name="Z_3D00AA3A_B9CB_11D2_B55F_00805FC758C8_.wvu.PrintTitles" localSheetId="12" hidden="1">CRUDE!$1:$5</definedName>
    <definedName name="Z_3D00AA3B_B9CB_11D2_B55F_00805FC758C8_.wvu.PrintArea" localSheetId="16" hidden="1">Dubai!$A$6:$R$39</definedName>
    <definedName name="Z_3D00AA3B_B9CB_11D2_B55F_00805FC758C8_.wvu.PrintArea" localSheetId="17" hidden="1">Freight!$A$6:$R$39</definedName>
    <definedName name="Z_3D00AA3B_B9CB_11D2_B55F_00805FC758C8_.wvu.PrintArea" localSheetId="18" hidden="1">Freight_SM!$A$6:$R$39</definedName>
    <definedName name="Z_3D00AA3B_B9CB_11D2_B55F_00805FC758C8_.wvu.PrintTitles" localSheetId="16" hidden="1">Dubai!$1:$5</definedName>
    <definedName name="Z_3D00AA3B_B9CB_11D2_B55F_00805FC758C8_.wvu.PrintTitles" localSheetId="17" hidden="1">Freight!$1:$5</definedName>
    <definedName name="Z_3D00AA3B_B9CB_11D2_B55F_00805FC758C8_.wvu.PrintTitles" localSheetId="18" hidden="1">Freight_SM!$1:$5</definedName>
    <definedName name="Z_3D00AA3C_B9CB_11D2_B55F_00805FC758C8_.wvu.PrintArea" localSheetId="8" hidden="1">'EN590'!$A$6:$R$39</definedName>
    <definedName name="Z_3D00AA3C_B9CB_11D2_B55F_00805FC758C8_.wvu.PrintTitles" localSheetId="8" hidden="1">'EN590'!$1:$5</definedName>
    <definedName name="Z_3D00AA3D_B9CB_11D2_B55F_00805FC758C8_.wvu.PrintArea" localSheetId="13" hidden="1">HO!$A$6:$R$39</definedName>
    <definedName name="Z_3D00AA3D_B9CB_11D2_B55F_00805FC758C8_.wvu.PrintTitles" localSheetId="13" hidden="1">HO!$1:$5</definedName>
    <definedName name="Z_3D00AA3E_B9CB_11D2_B55F_00805FC758C8_.wvu.PrintArea" localSheetId="5" hidden="1">'IPE GASOIL'!$A$6:$R$39</definedName>
    <definedName name="Z_3D00AA3E_B9CB_11D2_B55F_00805FC758C8_.wvu.PrintTitles" localSheetId="5" hidden="1">'IPE GASOIL'!$1:$5</definedName>
    <definedName name="Z_3D00AA3F_B9CB_11D2_B55F_00805FC758C8_.wvu.PrintArea" localSheetId="15" hidden="1">'Jet , Kero'!$A$6:$R$39</definedName>
    <definedName name="Z_3D00AA3F_B9CB_11D2_B55F_00805FC758C8_.wvu.PrintTitles" localSheetId="15" hidden="1">'Jet , Kero'!$1:$5</definedName>
    <definedName name="Z_3D00AA40_B9CB_11D2_B55F_00805FC758C8_.wvu.PrintArea" localSheetId="10" hidden="1">NAPTHA!$A$6:$R$39</definedName>
    <definedName name="Z_3D00AA40_B9CB_11D2_B55F_00805FC758C8_.wvu.PrintTitles" localSheetId="10" hidden="1">NAPTHA!$1:$5</definedName>
    <definedName name="Z_3D00AA41_B9CB_11D2_B55F_00805FC758C8_.wvu.PrintArea" localSheetId="9" hidden="1">UNL!$A$6:$R$39</definedName>
    <definedName name="Z_3D00AA41_B9CB_11D2_B55F_00805FC758C8_.wvu.PrintTitles" localSheetId="9" hidden="1">UNL!$1:$5</definedName>
    <definedName name="Z_3D00AA42_B9CB_11D2_B55F_00805FC758C8_.wvu.PrintArea" localSheetId="6" hidden="1">'2%GASOIL CIF'!$A$40:$AG$118</definedName>
    <definedName name="Z_3D00AA42_B9CB_11D2_B55F_00805FC758C8_.wvu.PrintTitles" localSheetId="6" hidden="1">'2%GASOIL CIF'!$1:$5</definedName>
    <definedName name="Z_3D00AA43_B9CB_11D2_B55F_00805FC758C8_.wvu.PrintArea" localSheetId="7" hidden="1">'2%GASOIL FOB'!$A$40:$AG$118</definedName>
    <definedName name="Z_3D00AA43_B9CB_11D2_B55F_00805FC758C8_.wvu.PrintTitles" localSheetId="7" hidden="1">'2%GASOIL FOB'!$1:$5</definedName>
    <definedName name="Z_3D00AA44_B9CB_11D2_B55F_00805FC758C8_.wvu.PrintArea" localSheetId="11" hidden="1">BRENT!$A$40:$AG$118</definedName>
    <definedName name="Z_3D00AA44_B9CB_11D2_B55F_00805FC758C8_.wvu.PrintTitles" localSheetId="11" hidden="1">BRENT!$1:$5</definedName>
    <definedName name="Z_3D00AA45_B9CB_11D2_B55F_00805FC758C8_.wvu.PrintArea" localSheetId="12" hidden="1">CRUDE!$A$40:$AG$118</definedName>
    <definedName name="Z_3D00AA45_B9CB_11D2_B55F_00805FC758C8_.wvu.PrintTitles" localSheetId="12" hidden="1">CRUDE!$1:$5</definedName>
    <definedName name="Z_3D00AA46_B9CB_11D2_B55F_00805FC758C8_.wvu.PrintArea" localSheetId="16" hidden="1">Dubai!$A$40:$AG$118</definedName>
    <definedName name="Z_3D00AA46_B9CB_11D2_B55F_00805FC758C8_.wvu.PrintArea" localSheetId="17" hidden="1">Freight!$A$40:$AG$118</definedName>
    <definedName name="Z_3D00AA46_B9CB_11D2_B55F_00805FC758C8_.wvu.PrintArea" localSheetId="18" hidden="1">Freight_SM!$A$40:$AG$118</definedName>
    <definedName name="Z_3D00AA46_B9CB_11D2_B55F_00805FC758C8_.wvu.PrintTitles" localSheetId="16" hidden="1">Dubai!$1:$5</definedName>
    <definedName name="Z_3D00AA46_B9CB_11D2_B55F_00805FC758C8_.wvu.PrintTitles" localSheetId="17" hidden="1">Freight!$1:$5</definedName>
    <definedName name="Z_3D00AA46_B9CB_11D2_B55F_00805FC758C8_.wvu.PrintTitles" localSheetId="18" hidden="1">Freight_SM!$1:$5</definedName>
    <definedName name="Z_3D00AA47_B9CB_11D2_B55F_00805FC758C8_.wvu.PrintArea" localSheetId="8" hidden="1">'EN590'!$A$40:$AG$118</definedName>
    <definedName name="Z_3D00AA47_B9CB_11D2_B55F_00805FC758C8_.wvu.PrintTitles" localSheetId="8" hidden="1">'EN590'!$1:$5</definedName>
    <definedName name="Z_3D00AA48_B9CB_11D2_B55F_00805FC758C8_.wvu.PrintArea" localSheetId="13" hidden="1">HO!$A$40:$AG$118</definedName>
    <definedName name="Z_3D00AA48_B9CB_11D2_B55F_00805FC758C8_.wvu.PrintTitles" localSheetId="13" hidden="1">HO!$1:$5</definedName>
    <definedName name="Z_3D00AA49_B9CB_11D2_B55F_00805FC758C8_.wvu.PrintArea" localSheetId="5" hidden="1">'IPE GASOIL'!$A$40:$AG$118</definedName>
    <definedName name="Z_3D00AA49_B9CB_11D2_B55F_00805FC758C8_.wvu.PrintTitles" localSheetId="5" hidden="1">'IPE GASOIL'!$1:$5</definedName>
    <definedName name="Z_3D00AA4A_B9CB_11D2_B55F_00805FC758C8_.wvu.PrintArea" localSheetId="15" hidden="1">'Jet , Kero'!$A$40:$AG$118</definedName>
    <definedName name="Z_3D00AA4A_B9CB_11D2_B55F_00805FC758C8_.wvu.PrintTitles" localSheetId="15" hidden="1">'Jet , Kero'!$1:$5</definedName>
    <definedName name="Z_3D00AA4B_B9CB_11D2_B55F_00805FC758C8_.wvu.PrintArea" localSheetId="10" hidden="1">NAPTHA!$A$40:$AG$118</definedName>
    <definedName name="Z_3D00AA4B_B9CB_11D2_B55F_00805FC758C8_.wvu.PrintTitles" localSheetId="10" hidden="1">NAPTHA!$1:$5</definedName>
    <definedName name="Z_3D00AA4C_B9CB_11D2_B55F_00805FC758C8_.wvu.PrintArea" localSheetId="9" hidden="1">UNL!$A$40:$AG$118</definedName>
    <definedName name="Z_3D00AA4C_B9CB_11D2_B55F_00805FC758C8_.wvu.PrintTitles" localSheetId="9" hidden="1">UNL!$1:$5</definedName>
    <definedName name="Z_3D00AA4D_B9CB_11D2_B55F_00805FC758C8_.wvu.PrintArea" localSheetId="6" hidden="1">'2%GASOIL CIF'!$A$120:$M$238</definedName>
    <definedName name="Z_3D00AA4D_B9CB_11D2_B55F_00805FC758C8_.wvu.PrintTitles" localSheetId="6" hidden="1">'2%GASOIL CIF'!$1:$5</definedName>
    <definedName name="Z_3D00AA4E_B9CB_11D2_B55F_00805FC758C8_.wvu.PrintArea" localSheetId="7" hidden="1">'2%GASOIL FOB'!$A$120:$M$238</definedName>
    <definedName name="Z_3D00AA4E_B9CB_11D2_B55F_00805FC758C8_.wvu.PrintTitles" localSheetId="7" hidden="1">'2%GASOIL FOB'!$1:$5</definedName>
    <definedName name="Z_3D00AA4F_B9CB_11D2_B55F_00805FC758C8_.wvu.PrintArea" localSheetId="11" hidden="1">BRENT!$A$120:$M$238</definedName>
    <definedName name="Z_3D00AA4F_B9CB_11D2_B55F_00805FC758C8_.wvu.PrintTitles" localSheetId="11" hidden="1">BRENT!$1:$5</definedName>
    <definedName name="Z_3D00AA50_B9CB_11D2_B55F_00805FC758C8_.wvu.PrintArea" localSheetId="12" hidden="1">CRUDE!$A$120:$M$238</definedName>
    <definedName name="Z_3D00AA50_B9CB_11D2_B55F_00805FC758C8_.wvu.PrintTitles" localSheetId="12" hidden="1">CRUDE!$1:$5</definedName>
    <definedName name="Z_3D00AA51_B9CB_11D2_B55F_00805FC758C8_.wvu.PrintArea" localSheetId="16" hidden="1">Dubai!$A$120:$M$238</definedName>
    <definedName name="Z_3D00AA51_B9CB_11D2_B55F_00805FC758C8_.wvu.PrintArea" localSheetId="17" hidden="1">Freight!$A$120:$M$238</definedName>
    <definedName name="Z_3D00AA51_B9CB_11D2_B55F_00805FC758C8_.wvu.PrintArea" localSheetId="18" hidden="1">Freight_SM!$A$120:$M$238</definedName>
    <definedName name="Z_3D00AA51_B9CB_11D2_B55F_00805FC758C8_.wvu.PrintTitles" localSheetId="16" hidden="1">Dubai!$1:$5</definedName>
    <definedName name="Z_3D00AA51_B9CB_11D2_B55F_00805FC758C8_.wvu.PrintTitles" localSheetId="17" hidden="1">Freight!$1:$5</definedName>
    <definedName name="Z_3D00AA51_B9CB_11D2_B55F_00805FC758C8_.wvu.PrintTitles" localSheetId="18" hidden="1">Freight_SM!$1:$5</definedName>
    <definedName name="Z_3D00AA52_B9CB_11D2_B55F_00805FC758C8_.wvu.PrintArea" localSheetId="8" hidden="1">'EN590'!$A$120:$M$238</definedName>
    <definedName name="Z_3D00AA52_B9CB_11D2_B55F_00805FC758C8_.wvu.PrintTitles" localSheetId="8" hidden="1">'EN590'!$1:$5</definedName>
    <definedName name="Z_3D00AA53_B9CB_11D2_B55F_00805FC758C8_.wvu.PrintArea" localSheetId="13" hidden="1">HO!$A$120:$M$238</definedName>
    <definedName name="Z_3D00AA53_B9CB_11D2_B55F_00805FC758C8_.wvu.PrintTitles" localSheetId="13" hidden="1">HO!$1:$5</definedName>
    <definedName name="Z_3D00AA54_B9CB_11D2_B55F_00805FC758C8_.wvu.PrintArea" localSheetId="5" hidden="1">'IPE GASOIL'!$A$120:$M$238</definedName>
    <definedName name="Z_3D00AA54_B9CB_11D2_B55F_00805FC758C8_.wvu.PrintTitles" localSheetId="5" hidden="1">'IPE GASOIL'!$1:$5</definedName>
    <definedName name="Z_3D00AA55_B9CB_11D2_B55F_00805FC758C8_.wvu.PrintArea" localSheetId="15" hidden="1">'Jet , Kero'!$A$120:$M$238</definedName>
    <definedName name="Z_3D00AA55_B9CB_11D2_B55F_00805FC758C8_.wvu.PrintTitles" localSheetId="15" hidden="1">'Jet , Kero'!$1:$5</definedName>
    <definedName name="Z_3D00AA56_B9CB_11D2_B55F_00805FC758C8_.wvu.PrintArea" localSheetId="10" hidden="1">NAPTHA!$A$120:$M$238</definedName>
    <definedName name="Z_3D00AA56_B9CB_11D2_B55F_00805FC758C8_.wvu.PrintTitles" localSheetId="10" hidden="1">NAPTHA!$1:$5</definedName>
    <definedName name="Z_3D00AA57_B9CB_11D2_B55F_00805FC758C8_.wvu.PrintArea" localSheetId="9" hidden="1">UNL!$A$120:$M$238</definedName>
    <definedName name="Z_3D00AA57_B9CB_11D2_B55F_00805FC758C8_.wvu.PrintTitles" localSheetId="9" hidden="1">UNL!$1:$5</definedName>
    <definedName name="Z_3E149196_B5D4_11D2_8C28_0008C7C204E6_.wvu.PrintArea" localSheetId="6" hidden="1">'2%GASOIL CIF'!$A$6:$R$39</definedName>
    <definedName name="Z_3E149196_B5D4_11D2_8C28_0008C7C204E6_.wvu.PrintTitles" localSheetId="6" hidden="1">'2%GASOIL CIF'!$1:$5</definedName>
    <definedName name="Z_3E149197_B5D4_11D2_8C28_0008C7C204E6_.wvu.PrintArea" localSheetId="7" hidden="1">'2%GASOIL FOB'!$A$6:$R$39</definedName>
    <definedName name="Z_3E149197_B5D4_11D2_8C28_0008C7C204E6_.wvu.PrintTitles" localSheetId="7" hidden="1">'2%GASOIL FOB'!$1:$5</definedName>
    <definedName name="Z_3E149198_B5D4_11D2_8C28_0008C7C204E6_.wvu.PrintArea" localSheetId="11" hidden="1">BRENT!$A$6:$R$39</definedName>
    <definedName name="Z_3E149198_B5D4_11D2_8C28_0008C7C204E6_.wvu.PrintTitles" localSheetId="11" hidden="1">BRENT!$1:$5</definedName>
    <definedName name="Z_3E149199_B5D4_11D2_8C28_0008C7C204E6_.wvu.PrintArea" localSheetId="12" hidden="1">CRUDE!$A$6:$R$39</definedName>
    <definedName name="Z_3E149199_B5D4_11D2_8C28_0008C7C204E6_.wvu.PrintTitles" localSheetId="12" hidden="1">CRUDE!$1:$5</definedName>
    <definedName name="Z_3E14919A_B5D4_11D2_8C28_0008C7C204E6_.wvu.PrintArea" localSheetId="16" hidden="1">Dubai!$A$6:$R$39</definedName>
    <definedName name="Z_3E14919A_B5D4_11D2_8C28_0008C7C204E6_.wvu.PrintArea" localSheetId="17" hidden="1">Freight!$A$6:$R$39</definedName>
    <definedName name="Z_3E14919A_B5D4_11D2_8C28_0008C7C204E6_.wvu.PrintArea" localSheetId="18" hidden="1">Freight_SM!$A$6:$R$39</definedName>
    <definedName name="Z_3E14919A_B5D4_11D2_8C28_0008C7C204E6_.wvu.PrintTitles" localSheetId="16" hidden="1">Dubai!$1:$5</definedName>
    <definedName name="Z_3E14919A_B5D4_11D2_8C28_0008C7C204E6_.wvu.PrintTitles" localSheetId="17" hidden="1">Freight!$1:$5</definedName>
    <definedName name="Z_3E14919A_B5D4_11D2_8C28_0008C7C204E6_.wvu.PrintTitles" localSheetId="18" hidden="1">Freight_SM!$1:$5</definedName>
    <definedName name="Z_3E14919B_B5D4_11D2_8C28_0008C7C204E6_.wvu.PrintArea" localSheetId="8" hidden="1">'EN590'!$A$6:$R$39</definedName>
    <definedName name="Z_3E14919B_B5D4_11D2_8C28_0008C7C204E6_.wvu.PrintTitles" localSheetId="8" hidden="1">'EN590'!$1:$5</definedName>
    <definedName name="Z_3E14919C_B5D4_11D2_8C28_0008C7C204E6_.wvu.PrintArea" localSheetId="13" hidden="1">HO!$A$6:$R$39</definedName>
    <definedName name="Z_3E14919C_B5D4_11D2_8C28_0008C7C204E6_.wvu.PrintTitles" localSheetId="13" hidden="1">HO!$1:$5</definedName>
    <definedName name="Z_3E14919D_B5D4_11D2_8C28_0008C7C204E6_.wvu.PrintArea" localSheetId="5" hidden="1">'IPE GASOIL'!$A$6:$R$39</definedName>
    <definedName name="Z_3E14919D_B5D4_11D2_8C28_0008C7C204E6_.wvu.PrintTitles" localSheetId="5" hidden="1">'IPE GASOIL'!$1:$5</definedName>
    <definedName name="Z_3E14919E_B5D4_11D2_8C28_0008C7C204E6_.wvu.PrintArea" localSheetId="15" hidden="1">'Jet , Kero'!$A$6:$R$39</definedName>
    <definedName name="Z_3E14919E_B5D4_11D2_8C28_0008C7C204E6_.wvu.PrintTitles" localSheetId="15" hidden="1">'Jet , Kero'!$1:$5</definedName>
    <definedName name="Z_3E14919F_B5D4_11D2_8C28_0008C7C204E6_.wvu.PrintArea" localSheetId="10" hidden="1">NAPTHA!$A$6:$R$39</definedName>
    <definedName name="Z_3E14919F_B5D4_11D2_8C28_0008C7C204E6_.wvu.PrintTitles" localSheetId="10" hidden="1">NAPTHA!$1:$5</definedName>
    <definedName name="Z_3E1491A0_B5D4_11D2_8C28_0008C7C204E6_.wvu.PrintArea" localSheetId="9" hidden="1">UNL!$A$6:$R$39</definedName>
    <definedName name="Z_3E1491A0_B5D4_11D2_8C28_0008C7C204E6_.wvu.PrintTitles" localSheetId="9" hidden="1">UNL!$1:$5</definedName>
    <definedName name="Z_3E1491A1_B5D4_11D2_8C28_0008C7C204E6_.wvu.PrintArea" localSheetId="6" hidden="1">'2%GASOIL CIF'!$A$40:$AG$118</definedName>
    <definedName name="Z_3E1491A1_B5D4_11D2_8C28_0008C7C204E6_.wvu.PrintTitles" localSheetId="6" hidden="1">'2%GASOIL CIF'!$1:$5</definedName>
    <definedName name="Z_3E1491A2_B5D4_11D2_8C28_0008C7C204E6_.wvu.PrintArea" localSheetId="7" hidden="1">'2%GASOIL FOB'!$A$40:$AG$118</definedName>
    <definedName name="Z_3E1491A2_B5D4_11D2_8C28_0008C7C204E6_.wvu.PrintTitles" localSheetId="7" hidden="1">'2%GASOIL FOB'!$1:$5</definedName>
    <definedName name="Z_3E1491A3_B5D4_11D2_8C28_0008C7C204E6_.wvu.PrintArea" localSheetId="11" hidden="1">BRENT!$A$40:$AG$118</definedName>
    <definedName name="Z_3E1491A3_B5D4_11D2_8C28_0008C7C204E6_.wvu.PrintTitles" localSheetId="11" hidden="1">BRENT!$1:$5</definedName>
    <definedName name="Z_3E1491A4_B5D4_11D2_8C28_0008C7C204E6_.wvu.PrintArea" localSheetId="12" hidden="1">CRUDE!$A$40:$AG$118</definedName>
    <definedName name="Z_3E1491A4_B5D4_11D2_8C28_0008C7C204E6_.wvu.PrintTitles" localSheetId="12" hidden="1">CRUDE!$1:$5</definedName>
    <definedName name="Z_3E1491A5_B5D4_11D2_8C28_0008C7C204E6_.wvu.PrintArea" localSheetId="16" hidden="1">Dubai!$A$40:$AG$118</definedName>
    <definedName name="Z_3E1491A5_B5D4_11D2_8C28_0008C7C204E6_.wvu.PrintArea" localSheetId="17" hidden="1">Freight!$A$40:$AG$118</definedName>
    <definedName name="Z_3E1491A5_B5D4_11D2_8C28_0008C7C204E6_.wvu.PrintArea" localSheetId="18" hidden="1">Freight_SM!$A$40:$AG$118</definedName>
    <definedName name="Z_3E1491A5_B5D4_11D2_8C28_0008C7C204E6_.wvu.PrintTitles" localSheetId="16" hidden="1">Dubai!$1:$5</definedName>
    <definedName name="Z_3E1491A5_B5D4_11D2_8C28_0008C7C204E6_.wvu.PrintTitles" localSheetId="17" hidden="1">Freight!$1:$5</definedName>
    <definedName name="Z_3E1491A5_B5D4_11D2_8C28_0008C7C204E6_.wvu.PrintTitles" localSheetId="18" hidden="1">Freight_SM!$1:$5</definedName>
    <definedName name="Z_3E1491A6_B5D4_11D2_8C28_0008C7C204E6_.wvu.PrintArea" localSheetId="8" hidden="1">'EN590'!$A$40:$AG$118</definedName>
    <definedName name="Z_3E1491A6_B5D4_11D2_8C28_0008C7C204E6_.wvu.PrintTitles" localSheetId="8" hidden="1">'EN590'!$1:$5</definedName>
    <definedName name="Z_3E1491A7_B5D4_11D2_8C28_0008C7C204E6_.wvu.PrintArea" localSheetId="13" hidden="1">HO!$A$40:$AG$118</definedName>
    <definedName name="Z_3E1491A7_B5D4_11D2_8C28_0008C7C204E6_.wvu.PrintTitles" localSheetId="13" hidden="1">HO!$1:$5</definedName>
    <definedName name="Z_3E1491A8_B5D4_11D2_8C28_0008C7C204E6_.wvu.PrintArea" localSheetId="5" hidden="1">'IPE GASOIL'!$A$40:$AG$118</definedName>
    <definedName name="Z_3E1491A8_B5D4_11D2_8C28_0008C7C204E6_.wvu.PrintTitles" localSheetId="5" hidden="1">'IPE GASOIL'!$1:$5</definedName>
    <definedName name="Z_3E1491A9_B5D4_11D2_8C28_0008C7C204E6_.wvu.PrintArea" localSheetId="15" hidden="1">'Jet , Kero'!$A$40:$AG$118</definedName>
    <definedName name="Z_3E1491A9_B5D4_11D2_8C28_0008C7C204E6_.wvu.PrintTitles" localSheetId="15" hidden="1">'Jet , Kero'!$1:$5</definedName>
    <definedName name="Z_3E1491AA_B5D4_11D2_8C28_0008C7C204E6_.wvu.PrintArea" localSheetId="10" hidden="1">NAPTHA!$A$40:$AG$118</definedName>
    <definedName name="Z_3E1491AA_B5D4_11D2_8C28_0008C7C204E6_.wvu.PrintTitles" localSheetId="10" hidden="1">NAPTHA!$1:$5</definedName>
    <definedName name="Z_3E1491AB_B5D4_11D2_8C28_0008C7C204E6_.wvu.PrintArea" localSheetId="9" hidden="1">UNL!$A$40:$AG$118</definedName>
    <definedName name="Z_3E1491AB_B5D4_11D2_8C28_0008C7C204E6_.wvu.PrintTitles" localSheetId="9" hidden="1">UNL!$1:$5</definedName>
    <definedName name="Z_3E1491AC_B5D4_11D2_8C28_0008C7C204E6_.wvu.PrintArea" localSheetId="6" hidden="1">'2%GASOIL CIF'!$A$120:$M$238</definedName>
    <definedName name="Z_3E1491AC_B5D4_11D2_8C28_0008C7C204E6_.wvu.PrintTitles" localSheetId="6" hidden="1">'2%GASOIL CIF'!$1:$5</definedName>
    <definedName name="Z_3E1491AD_B5D4_11D2_8C28_0008C7C204E6_.wvu.PrintArea" localSheetId="7" hidden="1">'2%GASOIL FOB'!$A$120:$M$238</definedName>
    <definedName name="Z_3E1491AD_B5D4_11D2_8C28_0008C7C204E6_.wvu.PrintTitles" localSheetId="7" hidden="1">'2%GASOIL FOB'!$1:$5</definedName>
    <definedName name="Z_3E1491AE_B5D4_11D2_8C28_0008C7C204E6_.wvu.PrintArea" localSheetId="11" hidden="1">BRENT!$A$120:$M$238</definedName>
    <definedName name="Z_3E1491AE_B5D4_11D2_8C28_0008C7C204E6_.wvu.PrintTitles" localSheetId="11" hidden="1">BRENT!$1:$5</definedName>
    <definedName name="Z_3E1491AF_B5D4_11D2_8C28_0008C7C204E6_.wvu.PrintArea" localSheetId="12" hidden="1">CRUDE!$A$120:$M$238</definedName>
    <definedName name="Z_3E1491AF_B5D4_11D2_8C28_0008C7C204E6_.wvu.PrintTitles" localSheetId="12" hidden="1">CRUDE!$1:$5</definedName>
    <definedName name="Z_3E1491B0_B5D4_11D2_8C28_0008C7C204E6_.wvu.PrintArea" localSheetId="16" hidden="1">Dubai!$A$120:$M$238</definedName>
    <definedName name="Z_3E1491B0_B5D4_11D2_8C28_0008C7C204E6_.wvu.PrintArea" localSheetId="17" hidden="1">Freight!$A$120:$M$238</definedName>
    <definedName name="Z_3E1491B0_B5D4_11D2_8C28_0008C7C204E6_.wvu.PrintArea" localSheetId="18" hidden="1">Freight_SM!$A$120:$M$238</definedName>
    <definedName name="Z_3E1491B0_B5D4_11D2_8C28_0008C7C204E6_.wvu.PrintTitles" localSheetId="16" hidden="1">Dubai!$1:$5</definedName>
    <definedName name="Z_3E1491B0_B5D4_11D2_8C28_0008C7C204E6_.wvu.PrintTitles" localSheetId="17" hidden="1">Freight!$1:$5</definedName>
    <definedName name="Z_3E1491B0_B5D4_11D2_8C28_0008C7C204E6_.wvu.PrintTitles" localSheetId="18" hidden="1">Freight_SM!$1:$5</definedName>
    <definedName name="Z_3E1491B1_B5D4_11D2_8C28_0008C7C204E6_.wvu.PrintArea" localSheetId="8" hidden="1">'EN590'!$A$120:$M$238</definedName>
    <definedName name="Z_3E1491B1_B5D4_11D2_8C28_0008C7C204E6_.wvu.PrintTitles" localSheetId="8" hidden="1">'EN590'!$1:$5</definedName>
    <definedName name="Z_3E1491B2_B5D4_11D2_8C28_0008C7C204E6_.wvu.PrintArea" localSheetId="13" hidden="1">HO!$A$120:$M$238</definedName>
    <definedName name="Z_3E1491B2_B5D4_11D2_8C28_0008C7C204E6_.wvu.PrintTitles" localSheetId="13" hidden="1">HO!$1:$5</definedName>
    <definedName name="Z_3E1491B3_B5D4_11D2_8C28_0008C7C204E6_.wvu.PrintArea" localSheetId="5" hidden="1">'IPE GASOIL'!$A$120:$M$238</definedName>
    <definedName name="Z_3E1491B3_B5D4_11D2_8C28_0008C7C204E6_.wvu.PrintTitles" localSheetId="5" hidden="1">'IPE GASOIL'!$1:$5</definedName>
    <definedName name="Z_3E1491B4_B5D4_11D2_8C28_0008C7C204E6_.wvu.PrintArea" localSheetId="15" hidden="1">'Jet , Kero'!$A$120:$M$238</definedName>
    <definedName name="Z_3E1491B4_B5D4_11D2_8C28_0008C7C204E6_.wvu.PrintTitles" localSheetId="15" hidden="1">'Jet , Kero'!$1:$5</definedName>
    <definedName name="Z_3E1491B5_B5D4_11D2_8C28_0008C7C204E6_.wvu.PrintArea" localSheetId="10" hidden="1">NAPTHA!$A$120:$M$238</definedName>
    <definedName name="Z_3E1491B5_B5D4_11D2_8C28_0008C7C204E6_.wvu.PrintTitles" localSheetId="10" hidden="1">NAPTHA!$1:$5</definedName>
    <definedName name="Z_3E1491B6_B5D4_11D2_8C28_0008C7C204E6_.wvu.PrintArea" localSheetId="9" hidden="1">UNL!$A$120:$M$238</definedName>
    <definedName name="Z_3E1491B6_B5D4_11D2_8C28_0008C7C204E6_.wvu.PrintTitles" localSheetId="9" hidden="1">UNL!$1:$5</definedName>
    <definedName name="Z_43FDE5A1_B0FC_11D2_8C26_0008C7C204E6_.wvu.PrintArea" localSheetId="6" hidden="1">'2%GASOIL CIF'!$A$6:$R$39</definedName>
    <definedName name="Z_43FDE5A1_B0FC_11D2_8C26_0008C7C204E6_.wvu.PrintTitles" localSheetId="6" hidden="1">'2%GASOIL CIF'!$1:$5</definedName>
    <definedName name="Z_43FDE5A2_B0FC_11D2_8C26_0008C7C204E6_.wvu.PrintArea" localSheetId="7" hidden="1">'2%GASOIL FOB'!$A$6:$R$39</definedName>
    <definedName name="Z_43FDE5A2_B0FC_11D2_8C26_0008C7C204E6_.wvu.PrintTitles" localSheetId="7" hidden="1">'2%GASOIL FOB'!$1:$5</definedName>
    <definedName name="Z_43FDE5A3_B0FC_11D2_8C26_0008C7C204E6_.wvu.PrintArea" localSheetId="11" hidden="1">BRENT!$A$6:$R$39</definedName>
    <definedName name="Z_43FDE5A3_B0FC_11D2_8C26_0008C7C204E6_.wvu.PrintTitles" localSheetId="11" hidden="1">BRENT!$1:$5</definedName>
    <definedName name="Z_43FDE5A4_B0FC_11D2_8C26_0008C7C204E6_.wvu.PrintArea" localSheetId="12" hidden="1">CRUDE!$A$6:$R$39</definedName>
    <definedName name="Z_43FDE5A4_B0FC_11D2_8C26_0008C7C204E6_.wvu.PrintTitles" localSheetId="12" hidden="1">CRUDE!$1:$5</definedName>
    <definedName name="Z_43FDE5A5_B0FC_11D2_8C26_0008C7C204E6_.wvu.PrintArea" localSheetId="8" hidden="1">'EN590'!$A$6:$R$39</definedName>
    <definedName name="Z_43FDE5A5_B0FC_11D2_8C26_0008C7C204E6_.wvu.PrintTitles" localSheetId="8" hidden="1">'EN590'!$1:$5</definedName>
    <definedName name="Z_43FDE5A6_B0FC_11D2_8C26_0008C7C204E6_.wvu.PrintArea" localSheetId="13" hidden="1">HO!$A$6:$R$39</definedName>
    <definedName name="Z_43FDE5A6_B0FC_11D2_8C26_0008C7C204E6_.wvu.PrintTitles" localSheetId="13" hidden="1">HO!$1:$5</definedName>
    <definedName name="Z_43FDE5A7_B0FC_11D2_8C26_0008C7C204E6_.wvu.PrintArea" localSheetId="5" hidden="1">'IPE GASOIL'!$A$6:$R$39</definedName>
    <definedName name="Z_43FDE5A7_B0FC_11D2_8C26_0008C7C204E6_.wvu.PrintTitles" localSheetId="5" hidden="1">'IPE GASOIL'!$1:$5</definedName>
    <definedName name="Z_43FDE5A8_B0FC_11D2_8C26_0008C7C204E6_.wvu.PrintArea" localSheetId="16" hidden="1">Dubai!$A$6:$R$39</definedName>
    <definedName name="Z_43FDE5A8_B0FC_11D2_8C26_0008C7C204E6_.wvu.PrintArea" localSheetId="17" hidden="1">Freight!$A$6:$R$39</definedName>
    <definedName name="Z_43FDE5A8_B0FC_11D2_8C26_0008C7C204E6_.wvu.PrintArea" localSheetId="18" hidden="1">Freight_SM!$A$6:$R$39</definedName>
    <definedName name="Z_43FDE5A8_B0FC_11D2_8C26_0008C7C204E6_.wvu.PrintArea" localSheetId="15" hidden="1">'Jet , Kero'!$A$6:$R$39</definedName>
    <definedName name="Z_43FDE5A8_B0FC_11D2_8C26_0008C7C204E6_.wvu.PrintTitles" localSheetId="16" hidden="1">Dubai!$1:$5</definedName>
    <definedName name="Z_43FDE5A8_B0FC_11D2_8C26_0008C7C204E6_.wvu.PrintTitles" localSheetId="17" hidden="1">Freight!$1:$5</definedName>
    <definedName name="Z_43FDE5A8_B0FC_11D2_8C26_0008C7C204E6_.wvu.PrintTitles" localSheetId="18" hidden="1">Freight_SM!$1:$5</definedName>
    <definedName name="Z_43FDE5A8_B0FC_11D2_8C26_0008C7C204E6_.wvu.PrintTitles" localSheetId="15" hidden="1">'Jet , Kero'!$1:$5</definedName>
    <definedName name="Z_43FDE5A9_B0FC_11D2_8C26_0008C7C204E6_.wvu.PrintArea" localSheetId="10" hidden="1">NAPTHA!$A$6:$R$39</definedName>
    <definedName name="Z_43FDE5A9_B0FC_11D2_8C26_0008C7C204E6_.wvu.PrintTitles" localSheetId="10" hidden="1">NAPTHA!$1:$5</definedName>
    <definedName name="Z_43FDE5AA_B0FC_11D2_8C26_0008C7C204E6_.wvu.PrintArea" localSheetId="9" hidden="1">UNL!$A$6:$R$39</definedName>
    <definedName name="Z_43FDE5AA_B0FC_11D2_8C26_0008C7C204E6_.wvu.PrintTitles" localSheetId="9" hidden="1">UNL!$1:$5</definedName>
    <definedName name="Z_43FDE5AB_B0FC_11D2_8C26_0008C7C204E6_.wvu.PrintArea" localSheetId="6" hidden="1">'2%GASOIL CIF'!$A$40:$AG$118</definedName>
    <definedName name="Z_43FDE5AB_B0FC_11D2_8C26_0008C7C204E6_.wvu.PrintTitles" localSheetId="6" hidden="1">'2%GASOIL CIF'!$1:$5</definedName>
    <definedName name="Z_43FDE5AC_B0FC_11D2_8C26_0008C7C204E6_.wvu.PrintArea" localSheetId="7" hidden="1">'2%GASOIL FOB'!$A$40:$AG$118</definedName>
    <definedName name="Z_43FDE5AC_B0FC_11D2_8C26_0008C7C204E6_.wvu.PrintTitles" localSheetId="7" hidden="1">'2%GASOIL FOB'!$1:$5</definedName>
    <definedName name="Z_43FDE5AD_B0FC_11D2_8C26_0008C7C204E6_.wvu.PrintArea" localSheetId="11" hidden="1">BRENT!$A$40:$AG$118</definedName>
    <definedName name="Z_43FDE5AD_B0FC_11D2_8C26_0008C7C204E6_.wvu.PrintTitles" localSheetId="11" hidden="1">BRENT!$1:$5</definedName>
    <definedName name="Z_43FDE5AE_B0FC_11D2_8C26_0008C7C204E6_.wvu.PrintArea" localSheetId="12" hidden="1">CRUDE!$A$40:$AG$118</definedName>
    <definedName name="Z_43FDE5AE_B0FC_11D2_8C26_0008C7C204E6_.wvu.PrintTitles" localSheetId="12" hidden="1">CRUDE!$1:$5</definedName>
    <definedName name="Z_43FDE5AF_B0FC_11D2_8C26_0008C7C204E6_.wvu.PrintArea" localSheetId="8" hidden="1">'EN590'!$A$40:$AG$118</definedName>
    <definedName name="Z_43FDE5AF_B0FC_11D2_8C26_0008C7C204E6_.wvu.PrintTitles" localSheetId="8" hidden="1">'EN590'!$1:$5</definedName>
    <definedName name="Z_43FDE5B0_B0FC_11D2_8C26_0008C7C204E6_.wvu.PrintArea" localSheetId="13" hidden="1">HO!$A$40:$AG$118</definedName>
    <definedName name="Z_43FDE5B0_B0FC_11D2_8C26_0008C7C204E6_.wvu.PrintTitles" localSheetId="13" hidden="1">HO!$1:$5</definedName>
    <definedName name="Z_43FDE5B1_B0FC_11D2_8C26_0008C7C204E6_.wvu.PrintArea" localSheetId="5" hidden="1">'IPE GASOIL'!$A$40:$AG$118</definedName>
    <definedName name="Z_43FDE5B1_B0FC_11D2_8C26_0008C7C204E6_.wvu.PrintTitles" localSheetId="5" hidden="1">'IPE GASOIL'!$1:$5</definedName>
    <definedName name="Z_43FDE5B2_B0FC_11D2_8C26_0008C7C204E6_.wvu.PrintArea" localSheetId="16" hidden="1">Dubai!$A$40:$AG$118</definedName>
    <definedName name="Z_43FDE5B2_B0FC_11D2_8C26_0008C7C204E6_.wvu.PrintArea" localSheetId="17" hidden="1">Freight!$A$40:$AG$118</definedName>
    <definedName name="Z_43FDE5B2_B0FC_11D2_8C26_0008C7C204E6_.wvu.PrintArea" localSheetId="18" hidden="1">Freight_SM!$A$40:$AG$118</definedName>
    <definedName name="Z_43FDE5B2_B0FC_11D2_8C26_0008C7C204E6_.wvu.PrintArea" localSheetId="15" hidden="1">'Jet , Kero'!$A$40:$AG$118</definedName>
    <definedName name="Z_43FDE5B2_B0FC_11D2_8C26_0008C7C204E6_.wvu.PrintTitles" localSheetId="16" hidden="1">Dubai!$1:$5</definedName>
    <definedName name="Z_43FDE5B2_B0FC_11D2_8C26_0008C7C204E6_.wvu.PrintTitles" localSheetId="17" hidden="1">Freight!$1:$5</definedName>
    <definedName name="Z_43FDE5B2_B0FC_11D2_8C26_0008C7C204E6_.wvu.PrintTitles" localSheetId="18" hidden="1">Freight_SM!$1:$5</definedName>
    <definedName name="Z_43FDE5B2_B0FC_11D2_8C26_0008C7C204E6_.wvu.PrintTitles" localSheetId="15" hidden="1">'Jet , Kero'!$1:$5</definedName>
    <definedName name="Z_43FDE5B3_B0FC_11D2_8C26_0008C7C204E6_.wvu.PrintArea" localSheetId="10" hidden="1">NAPTHA!$A$40:$AG$118</definedName>
    <definedName name="Z_43FDE5B3_B0FC_11D2_8C26_0008C7C204E6_.wvu.PrintTitles" localSheetId="10" hidden="1">NAPTHA!$1:$5</definedName>
    <definedName name="Z_43FDE5B4_B0FC_11D2_8C26_0008C7C204E6_.wvu.PrintArea" localSheetId="9" hidden="1">UNL!$A$40:$AG$118</definedName>
    <definedName name="Z_43FDE5B4_B0FC_11D2_8C26_0008C7C204E6_.wvu.PrintTitles" localSheetId="9" hidden="1">UNL!$1:$5</definedName>
    <definedName name="Z_43FDE5B5_B0FC_11D2_8C26_0008C7C204E6_.wvu.PrintArea" localSheetId="6" hidden="1">'2%GASOIL CIF'!$A$120:$M$238</definedName>
    <definedName name="Z_43FDE5B5_B0FC_11D2_8C26_0008C7C204E6_.wvu.PrintTitles" localSheetId="6" hidden="1">'2%GASOIL CIF'!$1:$5</definedName>
    <definedName name="Z_43FDE5B6_B0FC_11D2_8C26_0008C7C204E6_.wvu.PrintArea" localSheetId="7" hidden="1">'2%GASOIL FOB'!$A$120:$M$238</definedName>
    <definedName name="Z_43FDE5B6_B0FC_11D2_8C26_0008C7C204E6_.wvu.PrintTitles" localSheetId="7" hidden="1">'2%GASOIL FOB'!$1:$5</definedName>
    <definedName name="Z_43FDE5B7_B0FC_11D2_8C26_0008C7C204E6_.wvu.PrintArea" localSheetId="11" hidden="1">BRENT!$A$120:$M$238</definedName>
    <definedName name="Z_43FDE5B7_B0FC_11D2_8C26_0008C7C204E6_.wvu.PrintTitles" localSheetId="11" hidden="1">BRENT!$1:$5</definedName>
    <definedName name="Z_43FDE5B8_B0FC_11D2_8C26_0008C7C204E6_.wvu.PrintArea" localSheetId="12" hidden="1">CRUDE!$A$120:$M$238</definedName>
    <definedName name="Z_43FDE5B8_B0FC_11D2_8C26_0008C7C204E6_.wvu.PrintTitles" localSheetId="12" hidden="1">CRUDE!$1:$5</definedName>
    <definedName name="Z_43FDE5B9_B0FC_11D2_8C26_0008C7C204E6_.wvu.PrintArea" localSheetId="8" hidden="1">'EN590'!$A$120:$M$238</definedName>
    <definedName name="Z_43FDE5B9_B0FC_11D2_8C26_0008C7C204E6_.wvu.PrintTitles" localSheetId="8" hidden="1">'EN590'!$1:$5</definedName>
    <definedName name="Z_43FDE5BA_B0FC_11D2_8C26_0008C7C204E6_.wvu.PrintArea" localSheetId="13" hidden="1">HO!$A$120:$M$238</definedName>
    <definedName name="Z_43FDE5BA_B0FC_11D2_8C26_0008C7C204E6_.wvu.PrintTitles" localSheetId="13" hidden="1">HO!$1:$5</definedName>
    <definedName name="Z_43FDE5BB_B0FC_11D2_8C26_0008C7C204E6_.wvu.PrintArea" localSheetId="5" hidden="1">'IPE GASOIL'!$A$120:$M$238</definedName>
    <definedName name="Z_43FDE5BB_B0FC_11D2_8C26_0008C7C204E6_.wvu.PrintTitles" localSheetId="5" hidden="1">'IPE GASOIL'!$1:$5</definedName>
    <definedName name="Z_43FDE5BC_B0FC_11D2_8C26_0008C7C204E6_.wvu.PrintArea" localSheetId="16" hidden="1">Dubai!$A$120:$M$238</definedName>
    <definedName name="Z_43FDE5BC_B0FC_11D2_8C26_0008C7C204E6_.wvu.PrintArea" localSheetId="17" hidden="1">Freight!$A$120:$M$238</definedName>
    <definedName name="Z_43FDE5BC_B0FC_11D2_8C26_0008C7C204E6_.wvu.PrintArea" localSheetId="18" hidden="1">Freight_SM!$A$120:$M$238</definedName>
    <definedName name="Z_43FDE5BC_B0FC_11D2_8C26_0008C7C204E6_.wvu.PrintArea" localSheetId="15" hidden="1">'Jet , Kero'!$A$120:$M$238</definedName>
    <definedName name="Z_43FDE5BC_B0FC_11D2_8C26_0008C7C204E6_.wvu.PrintTitles" localSheetId="16" hidden="1">Dubai!$1:$5</definedName>
    <definedName name="Z_43FDE5BC_B0FC_11D2_8C26_0008C7C204E6_.wvu.PrintTitles" localSheetId="17" hidden="1">Freight!$1:$5</definedName>
    <definedName name="Z_43FDE5BC_B0FC_11D2_8C26_0008C7C204E6_.wvu.PrintTitles" localSheetId="18" hidden="1">Freight_SM!$1:$5</definedName>
    <definedName name="Z_43FDE5BC_B0FC_11D2_8C26_0008C7C204E6_.wvu.PrintTitles" localSheetId="15" hidden="1">'Jet , Kero'!$1:$5</definedName>
    <definedName name="Z_43FDE5BD_B0FC_11D2_8C26_0008C7C204E6_.wvu.PrintArea" localSheetId="10" hidden="1">NAPTHA!$A$120:$M$238</definedName>
    <definedName name="Z_43FDE5BD_B0FC_11D2_8C26_0008C7C204E6_.wvu.PrintTitles" localSheetId="10" hidden="1">NAPTHA!$1:$5</definedName>
    <definedName name="Z_43FDE5BE_B0FC_11D2_8C26_0008C7C204E6_.wvu.PrintArea" localSheetId="9" hidden="1">UNL!$A$120:$M$238</definedName>
    <definedName name="Z_43FDE5BE_B0FC_11D2_8C26_0008C7C204E6_.wvu.PrintTitles" localSheetId="9" hidden="1">UNL!$1:$5</definedName>
    <definedName name="Z_455EA508_D080_11D2_B560_00805FC758C8_.wvu.PrintArea" localSheetId="6" hidden="1">'2%GASOIL CIF'!$A$6:$R$39</definedName>
    <definedName name="Z_455EA508_D080_11D2_B560_00805FC758C8_.wvu.PrintTitles" localSheetId="6" hidden="1">'2%GASOIL CIF'!$1:$5</definedName>
    <definedName name="Z_455EA509_D080_11D2_B560_00805FC758C8_.wvu.PrintArea" localSheetId="7" hidden="1">'2%GASOIL FOB'!$A$6:$R$39</definedName>
    <definedName name="Z_455EA509_D080_11D2_B560_00805FC758C8_.wvu.PrintTitles" localSheetId="7" hidden="1">'2%GASOIL FOB'!$1:$5</definedName>
    <definedName name="Z_455EA50A_D080_11D2_B560_00805FC758C8_.wvu.PrintArea" localSheetId="11" hidden="1">BRENT!$A$6:$R$39</definedName>
    <definedName name="Z_455EA50A_D080_11D2_B560_00805FC758C8_.wvu.PrintTitles" localSheetId="11" hidden="1">BRENT!$1:$5</definedName>
    <definedName name="Z_455EA50B_D080_11D2_B560_00805FC758C8_.wvu.PrintArea" localSheetId="12" hidden="1">CRUDE!$A$6:$R$39</definedName>
    <definedName name="Z_455EA50B_D080_11D2_B560_00805FC758C8_.wvu.PrintTitles" localSheetId="12" hidden="1">CRUDE!$1:$5</definedName>
    <definedName name="Z_455EA50C_D080_11D2_B560_00805FC758C8_.wvu.PrintArea" localSheetId="16" hidden="1">Dubai!$A$6:$R$39</definedName>
    <definedName name="Z_455EA50C_D080_11D2_B560_00805FC758C8_.wvu.PrintArea" localSheetId="17" hidden="1">Freight!$A$6:$R$39</definedName>
    <definedName name="Z_455EA50C_D080_11D2_B560_00805FC758C8_.wvu.PrintArea" localSheetId="18" hidden="1">Freight_SM!$A$6:$R$39</definedName>
    <definedName name="Z_455EA50C_D080_11D2_B560_00805FC758C8_.wvu.PrintTitles" localSheetId="16" hidden="1">Dubai!$1:$5</definedName>
    <definedName name="Z_455EA50C_D080_11D2_B560_00805FC758C8_.wvu.PrintTitles" localSheetId="17" hidden="1">Freight!$1:$5</definedName>
    <definedName name="Z_455EA50C_D080_11D2_B560_00805FC758C8_.wvu.PrintTitles" localSheetId="18" hidden="1">Freight_SM!$1:$5</definedName>
    <definedName name="Z_455EA50D_D080_11D2_B560_00805FC758C8_.wvu.PrintArea" localSheetId="8" hidden="1">'EN590'!$A$6:$R$39</definedName>
    <definedName name="Z_455EA50D_D080_11D2_B560_00805FC758C8_.wvu.PrintTitles" localSheetId="8" hidden="1">'EN590'!$1:$5</definedName>
    <definedName name="Z_455EA50E_D080_11D2_B560_00805FC758C8_.wvu.PrintArea" localSheetId="13" hidden="1">HO!$A$6:$R$39</definedName>
    <definedName name="Z_455EA50E_D080_11D2_B560_00805FC758C8_.wvu.PrintTitles" localSheetId="13" hidden="1">HO!$1:$5</definedName>
    <definedName name="Z_455EA50F_D080_11D2_B560_00805FC758C8_.wvu.PrintArea" localSheetId="5" hidden="1">'IPE GASOIL'!$A$6:$R$39</definedName>
    <definedName name="Z_455EA50F_D080_11D2_B560_00805FC758C8_.wvu.PrintTitles" localSheetId="5" hidden="1">'IPE GASOIL'!$1:$5</definedName>
    <definedName name="Z_455EA510_D080_11D2_B560_00805FC758C8_.wvu.PrintArea" localSheetId="15" hidden="1">'Jet , Kero'!$A$6:$R$39</definedName>
    <definedName name="Z_455EA510_D080_11D2_B560_00805FC758C8_.wvu.PrintTitles" localSheetId="15" hidden="1">'Jet , Kero'!$1:$5</definedName>
    <definedName name="Z_455EA511_D080_11D2_B560_00805FC758C8_.wvu.PrintArea" localSheetId="10" hidden="1">NAPTHA!$A$6:$R$39</definedName>
    <definedName name="Z_455EA511_D080_11D2_B560_00805FC758C8_.wvu.PrintTitles" localSheetId="10" hidden="1">NAPTHA!$1:$5</definedName>
    <definedName name="Z_455EA512_D080_11D2_B560_00805FC758C8_.wvu.PrintArea" localSheetId="9" hidden="1">UNL!$A$6:$R$39</definedName>
    <definedName name="Z_455EA512_D080_11D2_B560_00805FC758C8_.wvu.PrintTitles" localSheetId="9" hidden="1">UNL!$1:$5</definedName>
    <definedName name="Z_455EA513_D080_11D2_B560_00805FC758C8_.wvu.PrintArea" localSheetId="6" hidden="1">'2%GASOIL CIF'!$A$40:$AG$118</definedName>
    <definedName name="Z_455EA513_D080_11D2_B560_00805FC758C8_.wvu.PrintTitles" localSheetId="6" hidden="1">'2%GASOIL CIF'!$1:$5</definedName>
    <definedName name="Z_455EA514_D080_11D2_B560_00805FC758C8_.wvu.PrintArea" localSheetId="7" hidden="1">'2%GASOIL FOB'!$A$40:$AG$118</definedName>
    <definedName name="Z_455EA514_D080_11D2_B560_00805FC758C8_.wvu.PrintTitles" localSheetId="7" hidden="1">'2%GASOIL FOB'!$1:$5</definedName>
    <definedName name="Z_455EA515_D080_11D2_B560_00805FC758C8_.wvu.PrintArea" localSheetId="11" hidden="1">BRENT!$A$40:$AG$118</definedName>
    <definedName name="Z_455EA515_D080_11D2_B560_00805FC758C8_.wvu.PrintTitles" localSheetId="11" hidden="1">BRENT!$1:$5</definedName>
    <definedName name="Z_455EA516_D080_11D2_B560_00805FC758C8_.wvu.PrintArea" localSheetId="12" hidden="1">CRUDE!$A$40:$AG$118</definedName>
    <definedName name="Z_455EA516_D080_11D2_B560_00805FC758C8_.wvu.PrintTitles" localSheetId="12" hidden="1">CRUDE!$1:$5</definedName>
    <definedName name="Z_455EA517_D080_11D2_B560_00805FC758C8_.wvu.PrintArea" localSheetId="16" hidden="1">Dubai!$A$40:$AG$118</definedName>
    <definedName name="Z_455EA517_D080_11D2_B560_00805FC758C8_.wvu.PrintArea" localSheetId="17" hidden="1">Freight!$A$40:$AG$118</definedName>
    <definedName name="Z_455EA517_D080_11D2_B560_00805FC758C8_.wvu.PrintArea" localSheetId="18" hidden="1">Freight_SM!$A$40:$AG$118</definedName>
    <definedName name="Z_455EA517_D080_11D2_B560_00805FC758C8_.wvu.PrintTitles" localSheetId="16" hidden="1">Dubai!$1:$5</definedName>
    <definedName name="Z_455EA517_D080_11D2_B560_00805FC758C8_.wvu.PrintTitles" localSheetId="17" hidden="1">Freight!$1:$5</definedName>
    <definedName name="Z_455EA517_D080_11D2_B560_00805FC758C8_.wvu.PrintTitles" localSheetId="18" hidden="1">Freight_SM!$1:$5</definedName>
    <definedName name="Z_455EA518_D080_11D2_B560_00805FC758C8_.wvu.PrintArea" localSheetId="8" hidden="1">'EN590'!$A$40:$AG$118</definedName>
    <definedName name="Z_455EA518_D080_11D2_B560_00805FC758C8_.wvu.PrintTitles" localSheetId="8" hidden="1">'EN590'!$1:$5</definedName>
    <definedName name="Z_455EA519_D080_11D2_B560_00805FC758C8_.wvu.PrintArea" localSheetId="13" hidden="1">HO!$A$40:$AG$118</definedName>
    <definedName name="Z_455EA519_D080_11D2_B560_00805FC758C8_.wvu.PrintTitles" localSheetId="13" hidden="1">HO!$1:$5</definedName>
    <definedName name="Z_455EA51A_D080_11D2_B560_00805FC758C8_.wvu.PrintArea" localSheetId="5" hidden="1">'IPE GASOIL'!$A$40:$AG$118</definedName>
    <definedName name="Z_455EA51A_D080_11D2_B560_00805FC758C8_.wvu.PrintTitles" localSheetId="5" hidden="1">'IPE GASOIL'!$1:$5</definedName>
    <definedName name="Z_455EA51B_D080_11D2_B560_00805FC758C8_.wvu.PrintArea" localSheetId="15" hidden="1">'Jet , Kero'!$A$40:$AG$118</definedName>
    <definedName name="Z_455EA51B_D080_11D2_B560_00805FC758C8_.wvu.PrintTitles" localSheetId="15" hidden="1">'Jet , Kero'!$1:$5</definedName>
    <definedName name="Z_455EA51C_D080_11D2_B560_00805FC758C8_.wvu.PrintArea" localSheetId="10" hidden="1">NAPTHA!$A$40:$AG$118</definedName>
    <definedName name="Z_455EA51C_D080_11D2_B560_00805FC758C8_.wvu.PrintTitles" localSheetId="10" hidden="1">NAPTHA!$1:$5</definedName>
    <definedName name="Z_455EA51D_D080_11D2_B560_00805FC758C8_.wvu.PrintArea" localSheetId="9" hidden="1">UNL!$A$40:$AG$118</definedName>
    <definedName name="Z_455EA51D_D080_11D2_B560_00805FC758C8_.wvu.PrintTitles" localSheetId="9" hidden="1">UNL!$1:$5</definedName>
    <definedName name="Z_455EA51E_D080_11D2_B560_00805FC758C8_.wvu.PrintArea" localSheetId="6" hidden="1">'2%GASOIL CIF'!$A$120:$M$238</definedName>
    <definedName name="Z_455EA51E_D080_11D2_B560_00805FC758C8_.wvu.PrintTitles" localSheetId="6" hidden="1">'2%GASOIL CIF'!$1:$5</definedName>
    <definedName name="Z_455EA51F_D080_11D2_B560_00805FC758C8_.wvu.PrintArea" localSheetId="7" hidden="1">'2%GASOIL FOB'!$A$120:$M$238</definedName>
    <definedName name="Z_455EA51F_D080_11D2_B560_00805FC758C8_.wvu.PrintTitles" localSheetId="7" hidden="1">'2%GASOIL FOB'!$1:$5</definedName>
    <definedName name="Z_455EA520_D080_11D2_B560_00805FC758C8_.wvu.PrintArea" localSheetId="11" hidden="1">BRENT!$A$120:$M$238</definedName>
    <definedName name="Z_455EA520_D080_11D2_B560_00805FC758C8_.wvu.PrintTitles" localSheetId="11" hidden="1">BRENT!$1:$5</definedName>
    <definedName name="Z_455EA521_D080_11D2_B560_00805FC758C8_.wvu.PrintArea" localSheetId="12" hidden="1">CRUDE!$A$120:$M$238</definedName>
    <definedName name="Z_455EA521_D080_11D2_B560_00805FC758C8_.wvu.PrintTitles" localSheetId="12" hidden="1">CRUDE!$1:$5</definedName>
    <definedName name="Z_455EA522_D080_11D2_B560_00805FC758C8_.wvu.PrintArea" localSheetId="16" hidden="1">Dubai!$A$120:$M$238</definedName>
    <definedName name="Z_455EA522_D080_11D2_B560_00805FC758C8_.wvu.PrintArea" localSheetId="17" hidden="1">Freight!$A$120:$M$238</definedName>
    <definedName name="Z_455EA522_D080_11D2_B560_00805FC758C8_.wvu.PrintArea" localSheetId="18" hidden="1">Freight_SM!$A$120:$M$238</definedName>
    <definedName name="Z_455EA522_D080_11D2_B560_00805FC758C8_.wvu.PrintTitles" localSheetId="16" hidden="1">Dubai!$1:$5</definedName>
    <definedName name="Z_455EA522_D080_11D2_B560_00805FC758C8_.wvu.PrintTitles" localSheetId="17" hidden="1">Freight!$1:$5</definedName>
    <definedName name="Z_455EA522_D080_11D2_B560_00805FC758C8_.wvu.PrintTitles" localSheetId="18" hidden="1">Freight_SM!$1:$5</definedName>
    <definedName name="Z_455EA523_D080_11D2_B560_00805FC758C8_.wvu.PrintArea" localSheetId="8" hidden="1">'EN590'!$A$120:$M$238</definedName>
    <definedName name="Z_455EA523_D080_11D2_B560_00805FC758C8_.wvu.PrintTitles" localSheetId="8" hidden="1">'EN590'!$1:$5</definedName>
    <definedName name="Z_455EA524_D080_11D2_B560_00805FC758C8_.wvu.PrintArea" localSheetId="13" hidden="1">HO!$A$120:$M$238</definedName>
    <definedName name="Z_455EA524_D080_11D2_B560_00805FC758C8_.wvu.PrintTitles" localSheetId="13" hidden="1">HO!$1:$5</definedName>
    <definedName name="Z_455EA525_D080_11D2_B560_00805FC758C8_.wvu.PrintArea" localSheetId="5" hidden="1">'IPE GASOIL'!$A$120:$M$238</definedName>
    <definedName name="Z_455EA525_D080_11D2_B560_00805FC758C8_.wvu.PrintTitles" localSheetId="5" hidden="1">'IPE GASOIL'!$1:$5</definedName>
    <definedName name="Z_455EA526_D080_11D2_B560_00805FC758C8_.wvu.PrintArea" localSheetId="15" hidden="1">'Jet , Kero'!$A$120:$M$238</definedName>
    <definedName name="Z_455EA526_D080_11D2_B560_00805FC758C8_.wvu.PrintTitles" localSheetId="15" hidden="1">'Jet , Kero'!$1:$5</definedName>
    <definedName name="Z_455EA527_D080_11D2_B560_00805FC758C8_.wvu.PrintArea" localSheetId="10" hidden="1">NAPTHA!$A$120:$M$238</definedName>
    <definedName name="Z_455EA527_D080_11D2_B560_00805FC758C8_.wvu.PrintTitles" localSheetId="10" hidden="1">NAPTHA!$1:$5</definedName>
    <definedName name="Z_455EA528_D080_11D2_B560_00805FC758C8_.wvu.PrintArea" localSheetId="9" hidden="1">UNL!$A$120:$M$238</definedName>
    <definedName name="Z_455EA528_D080_11D2_B560_00805FC758C8_.wvu.PrintTitles" localSheetId="9" hidden="1">UNL!$1:$5</definedName>
    <definedName name="Z_45B0D55C_8B4E_11D2_8C18_0008C7C204E6_.wvu.PrintArea" localSheetId="6" hidden="1">'2%GASOIL CIF'!$A$6:$R$39</definedName>
    <definedName name="Z_45B0D55C_8B4E_11D2_8C18_0008C7C204E6_.wvu.PrintTitles" localSheetId="6" hidden="1">'2%GASOIL CIF'!$1:$5</definedName>
    <definedName name="Z_45B0D55D_8B4E_11D2_8C18_0008C7C204E6_.wvu.PrintArea" localSheetId="7" hidden="1">'2%GASOIL FOB'!$A$6:$R$39</definedName>
    <definedName name="Z_45B0D55D_8B4E_11D2_8C18_0008C7C204E6_.wvu.PrintTitles" localSheetId="7" hidden="1">'2%GASOIL FOB'!$1:$5</definedName>
    <definedName name="Z_45B0D55E_8B4E_11D2_8C18_0008C7C204E6_.wvu.PrintArea" localSheetId="11" hidden="1">BRENT!$A$6:$R$39</definedName>
    <definedName name="Z_45B0D55E_8B4E_11D2_8C18_0008C7C204E6_.wvu.PrintTitles" localSheetId="11" hidden="1">BRENT!$1:$5</definedName>
    <definedName name="Z_45B0D55F_8B4E_11D2_8C18_0008C7C204E6_.wvu.PrintArea" localSheetId="12" hidden="1">CRUDE!$A$6:$R$39</definedName>
    <definedName name="Z_45B0D55F_8B4E_11D2_8C18_0008C7C204E6_.wvu.PrintTitles" localSheetId="12" hidden="1">CRUDE!$1:$5</definedName>
    <definedName name="Z_45B0D560_8B4E_11D2_8C18_0008C7C204E6_.wvu.PrintArea" localSheetId="8" hidden="1">'EN590'!$A$6:$R$39</definedName>
    <definedName name="Z_45B0D560_8B4E_11D2_8C18_0008C7C204E6_.wvu.PrintTitles" localSheetId="8" hidden="1">'EN590'!$1:$5</definedName>
    <definedName name="Z_45B0D561_8B4E_11D2_8C18_0008C7C204E6_.wvu.PrintArea" localSheetId="13" hidden="1">HO!$A$6:$R$39</definedName>
    <definedName name="Z_45B0D561_8B4E_11D2_8C18_0008C7C204E6_.wvu.PrintTitles" localSheetId="13" hidden="1">HO!$1:$5</definedName>
    <definedName name="Z_45B0D562_8B4E_11D2_8C18_0008C7C204E6_.wvu.PrintArea" localSheetId="5" hidden="1">'IPE GASOIL'!$A$6:$R$39</definedName>
    <definedName name="Z_45B0D562_8B4E_11D2_8C18_0008C7C204E6_.wvu.PrintTitles" localSheetId="5" hidden="1">'IPE GASOIL'!$1:$5</definedName>
    <definedName name="Z_45B0D563_8B4E_11D2_8C18_0008C7C204E6_.wvu.PrintArea" localSheetId="16" hidden="1">Dubai!$A$6:$R$39</definedName>
    <definedName name="Z_45B0D563_8B4E_11D2_8C18_0008C7C204E6_.wvu.PrintArea" localSheetId="17" hidden="1">Freight!$A$6:$R$39</definedName>
    <definedName name="Z_45B0D563_8B4E_11D2_8C18_0008C7C204E6_.wvu.PrintArea" localSheetId="18" hidden="1">Freight_SM!$A$6:$R$39</definedName>
    <definedName name="Z_45B0D563_8B4E_11D2_8C18_0008C7C204E6_.wvu.PrintArea" localSheetId="15" hidden="1">'Jet , Kero'!$A$6:$R$39</definedName>
    <definedName name="Z_45B0D563_8B4E_11D2_8C18_0008C7C204E6_.wvu.PrintTitles" localSheetId="16" hidden="1">Dubai!$1:$5</definedName>
    <definedName name="Z_45B0D563_8B4E_11D2_8C18_0008C7C204E6_.wvu.PrintTitles" localSheetId="17" hidden="1">Freight!$1:$5</definedName>
    <definedName name="Z_45B0D563_8B4E_11D2_8C18_0008C7C204E6_.wvu.PrintTitles" localSheetId="18" hidden="1">Freight_SM!$1:$5</definedName>
    <definedName name="Z_45B0D563_8B4E_11D2_8C18_0008C7C204E6_.wvu.PrintTitles" localSheetId="15" hidden="1">'Jet , Kero'!$1:$5</definedName>
    <definedName name="Z_45B0D564_8B4E_11D2_8C18_0008C7C204E6_.wvu.PrintArea" localSheetId="10" hidden="1">NAPTHA!$A$6:$R$39</definedName>
    <definedName name="Z_45B0D564_8B4E_11D2_8C18_0008C7C204E6_.wvu.PrintTitles" localSheetId="10" hidden="1">NAPTHA!$1:$5</definedName>
    <definedName name="Z_45B0D565_8B4E_11D2_8C18_0008C7C204E6_.wvu.PrintArea" localSheetId="9" hidden="1">UNL!$A$6:$R$39</definedName>
    <definedName name="Z_45B0D565_8B4E_11D2_8C18_0008C7C204E6_.wvu.PrintTitles" localSheetId="9" hidden="1">UNL!$1:$5</definedName>
    <definedName name="Z_45B0D566_8B4E_11D2_8C18_0008C7C204E6_.wvu.PrintArea" localSheetId="6" hidden="1">'2%GASOIL CIF'!$A$40:$AG$118</definedName>
    <definedName name="Z_45B0D566_8B4E_11D2_8C18_0008C7C204E6_.wvu.PrintTitles" localSheetId="6" hidden="1">'2%GASOIL CIF'!$1:$5</definedName>
    <definedName name="Z_45B0D567_8B4E_11D2_8C18_0008C7C204E6_.wvu.PrintArea" localSheetId="7" hidden="1">'2%GASOIL FOB'!$A$40:$AG$118</definedName>
    <definedName name="Z_45B0D567_8B4E_11D2_8C18_0008C7C204E6_.wvu.PrintTitles" localSheetId="7" hidden="1">'2%GASOIL FOB'!$1:$5</definedName>
    <definedName name="Z_45B0D568_8B4E_11D2_8C18_0008C7C204E6_.wvu.PrintArea" localSheetId="11" hidden="1">BRENT!$A$40:$AG$118</definedName>
    <definedName name="Z_45B0D568_8B4E_11D2_8C18_0008C7C204E6_.wvu.PrintTitles" localSheetId="11" hidden="1">BRENT!$1:$5</definedName>
    <definedName name="Z_45B0D569_8B4E_11D2_8C18_0008C7C204E6_.wvu.PrintArea" localSheetId="12" hidden="1">CRUDE!$A$40:$AG$118</definedName>
    <definedName name="Z_45B0D569_8B4E_11D2_8C18_0008C7C204E6_.wvu.PrintTitles" localSheetId="12" hidden="1">CRUDE!$1:$5</definedName>
    <definedName name="Z_45B0D56A_8B4E_11D2_8C18_0008C7C204E6_.wvu.PrintArea" localSheetId="8" hidden="1">'EN590'!$A$40:$AG$118</definedName>
    <definedName name="Z_45B0D56A_8B4E_11D2_8C18_0008C7C204E6_.wvu.PrintTitles" localSheetId="8" hidden="1">'EN590'!$1:$5</definedName>
    <definedName name="Z_45B0D56B_8B4E_11D2_8C18_0008C7C204E6_.wvu.PrintArea" localSheetId="13" hidden="1">HO!$A$40:$AG$118</definedName>
    <definedName name="Z_45B0D56B_8B4E_11D2_8C18_0008C7C204E6_.wvu.PrintTitles" localSheetId="13" hidden="1">HO!$1:$5</definedName>
    <definedName name="Z_45B0D56C_8B4E_11D2_8C18_0008C7C204E6_.wvu.PrintArea" localSheetId="5" hidden="1">'IPE GASOIL'!$A$40:$AG$118</definedName>
    <definedName name="Z_45B0D56C_8B4E_11D2_8C18_0008C7C204E6_.wvu.PrintTitles" localSheetId="5" hidden="1">'IPE GASOIL'!$1:$5</definedName>
    <definedName name="Z_45B0D56D_8B4E_11D2_8C18_0008C7C204E6_.wvu.PrintArea" localSheetId="16" hidden="1">Dubai!$A$40:$AG$118</definedName>
    <definedName name="Z_45B0D56D_8B4E_11D2_8C18_0008C7C204E6_.wvu.PrintArea" localSheetId="17" hidden="1">Freight!$A$40:$AG$118</definedName>
    <definedName name="Z_45B0D56D_8B4E_11D2_8C18_0008C7C204E6_.wvu.PrintArea" localSheetId="18" hidden="1">Freight_SM!$A$40:$AG$118</definedName>
    <definedName name="Z_45B0D56D_8B4E_11D2_8C18_0008C7C204E6_.wvu.PrintArea" localSheetId="15" hidden="1">'Jet , Kero'!$A$40:$AG$118</definedName>
    <definedName name="Z_45B0D56D_8B4E_11D2_8C18_0008C7C204E6_.wvu.PrintTitles" localSheetId="16" hidden="1">Dubai!$1:$5</definedName>
    <definedName name="Z_45B0D56D_8B4E_11D2_8C18_0008C7C204E6_.wvu.PrintTitles" localSheetId="17" hidden="1">Freight!$1:$5</definedName>
    <definedName name="Z_45B0D56D_8B4E_11D2_8C18_0008C7C204E6_.wvu.PrintTitles" localSheetId="18" hidden="1">Freight_SM!$1:$5</definedName>
    <definedName name="Z_45B0D56D_8B4E_11D2_8C18_0008C7C204E6_.wvu.PrintTitles" localSheetId="15" hidden="1">'Jet , Kero'!$1:$5</definedName>
    <definedName name="Z_45B0D56E_8B4E_11D2_8C18_0008C7C204E6_.wvu.PrintArea" localSheetId="10" hidden="1">NAPTHA!$A$40:$AG$118</definedName>
    <definedName name="Z_45B0D56E_8B4E_11D2_8C18_0008C7C204E6_.wvu.PrintTitles" localSheetId="10" hidden="1">NAPTHA!$1:$5</definedName>
    <definedName name="Z_45B0D56F_8B4E_11D2_8C18_0008C7C204E6_.wvu.PrintArea" localSheetId="9" hidden="1">UNL!$A$40:$AG$118</definedName>
    <definedName name="Z_45B0D56F_8B4E_11D2_8C18_0008C7C204E6_.wvu.PrintTitles" localSheetId="9" hidden="1">UNL!$1:$5</definedName>
    <definedName name="Z_45B0D570_8B4E_11D2_8C18_0008C7C204E6_.wvu.PrintArea" localSheetId="6" hidden="1">'2%GASOIL CIF'!$A$120:$M$238</definedName>
    <definedName name="Z_45B0D570_8B4E_11D2_8C18_0008C7C204E6_.wvu.PrintTitles" localSheetId="6" hidden="1">'2%GASOIL CIF'!$1:$5</definedName>
    <definedName name="Z_45B0D571_8B4E_11D2_8C18_0008C7C204E6_.wvu.PrintArea" localSheetId="7" hidden="1">'2%GASOIL FOB'!$A$120:$M$238</definedName>
    <definedName name="Z_45B0D571_8B4E_11D2_8C18_0008C7C204E6_.wvu.PrintTitles" localSheetId="7" hidden="1">'2%GASOIL FOB'!$1:$5</definedName>
    <definedName name="Z_45B0D572_8B4E_11D2_8C18_0008C7C204E6_.wvu.PrintArea" localSheetId="11" hidden="1">BRENT!$A$120:$M$238</definedName>
    <definedName name="Z_45B0D572_8B4E_11D2_8C18_0008C7C204E6_.wvu.PrintTitles" localSheetId="11" hidden="1">BRENT!$1:$5</definedName>
    <definedName name="Z_45B0D573_8B4E_11D2_8C18_0008C7C204E6_.wvu.PrintArea" localSheetId="12" hidden="1">CRUDE!$A$120:$M$238</definedName>
    <definedName name="Z_45B0D573_8B4E_11D2_8C18_0008C7C204E6_.wvu.PrintTitles" localSheetId="12" hidden="1">CRUDE!$1:$5</definedName>
    <definedName name="Z_45B0D574_8B4E_11D2_8C18_0008C7C204E6_.wvu.PrintArea" localSheetId="8" hidden="1">'EN590'!$A$120:$M$238</definedName>
    <definedName name="Z_45B0D574_8B4E_11D2_8C18_0008C7C204E6_.wvu.PrintTitles" localSheetId="8" hidden="1">'EN590'!$1:$5</definedName>
    <definedName name="Z_45B0D575_8B4E_11D2_8C18_0008C7C204E6_.wvu.PrintArea" localSheetId="13" hidden="1">HO!$A$120:$M$238</definedName>
    <definedName name="Z_45B0D575_8B4E_11D2_8C18_0008C7C204E6_.wvu.PrintTitles" localSheetId="13" hidden="1">HO!$1:$5</definedName>
    <definedName name="Z_45B0D576_8B4E_11D2_8C18_0008C7C204E6_.wvu.PrintArea" localSheetId="5" hidden="1">'IPE GASOIL'!$A$120:$M$238</definedName>
    <definedName name="Z_45B0D576_8B4E_11D2_8C18_0008C7C204E6_.wvu.PrintTitles" localSheetId="5" hidden="1">'IPE GASOIL'!$1:$5</definedName>
    <definedName name="Z_45B0D577_8B4E_11D2_8C18_0008C7C204E6_.wvu.PrintArea" localSheetId="16" hidden="1">Dubai!$A$120:$M$238</definedName>
    <definedName name="Z_45B0D577_8B4E_11D2_8C18_0008C7C204E6_.wvu.PrintArea" localSheetId="17" hidden="1">Freight!$A$120:$M$238</definedName>
    <definedName name="Z_45B0D577_8B4E_11D2_8C18_0008C7C204E6_.wvu.PrintArea" localSheetId="18" hidden="1">Freight_SM!$A$120:$M$238</definedName>
    <definedName name="Z_45B0D577_8B4E_11D2_8C18_0008C7C204E6_.wvu.PrintArea" localSheetId="15" hidden="1">'Jet , Kero'!$A$120:$M$238</definedName>
    <definedName name="Z_45B0D577_8B4E_11D2_8C18_0008C7C204E6_.wvu.PrintTitles" localSheetId="16" hidden="1">Dubai!$1:$5</definedName>
    <definedName name="Z_45B0D577_8B4E_11D2_8C18_0008C7C204E6_.wvu.PrintTitles" localSheetId="17" hidden="1">Freight!$1:$5</definedName>
    <definedName name="Z_45B0D577_8B4E_11D2_8C18_0008C7C204E6_.wvu.PrintTitles" localSheetId="18" hidden="1">Freight_SM!$1:$5</definedName>
    <definedName name="Z_45B0D577_8B4E_11D2_8C18_0008C7C204E6_.wvu.PrintTitles" localSheetId="15" hidden="1">'Jet , Kero'!$1:$5</definedName>
    <definedName name="Z_45B0D578_8B4E_11D2_8C18_0008C7C204E6_.wvu.PrintArea" localSheetId="10" hidden="1">NAPTHA!$A$120:$M$238</definedName>
    <definedName name="Z_45B0D578_8B4E_11D2_8C18_0008C7C204E6_.wvu.PrintTitles" localSheetId="10" hidden="1">NAPTHA!$1:$5</definedName>
    <definedName name="Z_45B0D579_8B4E_11D2_8C18_0008C7C204E6_.wvu.PrintArea" localSheetId="9" hidden="1">UNL!$A$120:$M$238</definedName>
    <definedName name="Z_45B0D579_8B4E_11D2_8C18_0008C7C204E6_.wvu.PrintTitles" localSheetId="9" hidden="1">UNL!$1:$5</definedName>
    <definedName name="Z_46B6C2B6_E7FC_11D2_ADAA_0008C744C0BF_.wvu.PrintArea" localSheetId="6" hidden="1">'2%GASOIL CIF'!$A$6:$R$39</definedName>
    <definedName name="Z_46B6C2B6_E7FC_11D2_ADAA_0008C744C0BF_.wvu.PrintTitles" localSheetId="6" hidden="1">'2%GASOIL CIF'!$1:$5</definedName>
    <definedName name="Z_46B6C2B7_E7FC_11D2_ADAA_0008C744C0BF_.wvu.PrintArea" localSheetId="7" hidden="1">'2%GASOIL FOB'!$A$6:$R$39</definedName>
    <definedName name="Z_46B6C2B7_E7FC_11D2_ADAA_0008C744C0BF_.wvu.PrintTitles" localSheetId="7" hidden="1">'2%GASOIL FOB'!$1:$5</definedName>
    <definedName name="Z_46B6C2B8_E7FC_11D2_ADAA_0008C744C0BF_.wvu.PrintArea" localSheetId="11" hidden="1">BRENT!$A$6:$R$39</definedName>
    <definedName name="Z_46B6C2B8_E7FC_11D2_ADAA_0008C744C0BF_.wvu.PrintTitles" localSheetId="11" hidden="1">BRENT!$1:$5</definedName>
    <definedName name="Z_46B6C2B9_E7FC_11D2_ADAA_0008C744C0BF_.wvu.PrintArea" localSheetId="12" hidden="1">CRUDE!$A$6:$R$39</definedName>
    <definedName name="Z_46B6C2B9_E7FC_11D2_ADAA_0008C744C0BF_.wvu.PrintTitles" localSheetId="12" hidden="1">CRUDE!$1:$5</definedName>
    <definedName name="Z_46B6C2BA_E7FC_11D2_ADAA_0008C744C0BF_.wvu.PrintArea" localSheetId="16" hidden="1">Dubai!$A$6:$R$39</definedName>
    <definedName name="Z_46B6C2BA_E7FC_11D2_ADAA_0008C744C0BF_.wvu.PrintTitles" localSheetId="16" hidden="1">Dubai!$1:$5</definedName>
    <definedName name="Z_46B6C2BB_E7FC_11D2_ADAA_0008C744C0BF_.wvu.PrintArea" localSheetId="8" hidden="1">'EN590'!$A$6:$R$39</definedName>
    <definedName name="Z_46B6C2BB_E7FC_11D2_ADAA_0008C744C0BF_.wvu.PrintTitles" localSheetId="8" hidden="1">'EN590'!$1:$5</definedName>
    <definedName name="Z_46B6C2BC_E7FC_11D2_ADAA_0008C744C0BF_.wvu.PrintArea" localSheetId="17" hidden="1">Freight!$A$6:$R$39</definedName>
    <definedName name="Z_46B6C2BC_E7FC_11D2_ADAA_0008C744C0BF_.wvu.PrintArea" localSheetId="18" hidden="1">Freight_SM!$A$6:$R$39</definedName>
    <definedName name="Z_46B6C2BC_E7FC_11D2_ADAA_0008C744C0BF_.wvu.PrintTitles" localSheetId="17" hidden="1">Freight!$1:$5</definedName>
    <definedName name="Z_46B6C2BC_E7FC_11D2_ADAA_0008C744C0BF_.wvu.PrintTitles" localSheetId="18" hidden="1">Freight_SM!$1:$5</definedName>
    <definedName name="Z_46B6C2BD_E7FC_11D2_ADAA_0008C744C0BF_.wvu.PrintArea" localSheetId="13" hidden="1">HO!$A$6:$R$39</definedName>
    <definedName name="Z_46B6C2BD_E7FC_11D2_ADAA_0008C744C0BF_.wvu.PrintTitles" localSheetId="13" hidden="1">HO!$1:$5</definedName>
    <definedName name="Z_46B6C2BE_E7FC_11D2_ADAA_0008C744C0BF_.wvu.PrintArea" localSheetId="5" hidden="1">'IPE GASOIL'!$A$6:$R$39</definedName>
    <definedName name="Z_46B6C2BE_E7FC_11D2_ADAA_0008C744C0BF_.wvu.PrintTitles" localSheetId="5" hidden="1">'IPE GASOIL'!$1:$5</definedName>
    <definedName name="Z_46B6C2BF_E7FC_11D2_ADAA_0008C744C0BF_.wvu.PrintArea" localSheetId="15" hidden="1">'Jet , Kero'!$A$6:$R$39</definedName>
    <definedName name="Z_46B6C2BF_E7FC_11D2_ADAA_0008C744C0BF_.wvu.PrintTitles" localSheetId="15" hidden="1">'Jet , Kero'!$1:$5</definedName>
    <definedName name="Z_46B6C2C0_E7FC_11D2_ADAA_0008C744C0BF_.wvu.PrintArea" localSheetId="10" hidden="1">NAPTHA!$A$6:$R$39</definedName>
    <definedName name="Z_46B6C2C0_E7FC_11D2_ADAA_0008C744C0BF_.wvu.PrintTitles" localSheetId="10" hidden="1">NAPTHA!$1:$5</definedName>
    <definedName name="Z_46B6C2C1_E7FC_11D2_ADAA_0008C744C0BF_.wvu.PrintArea" localSheetId="9" hidden="1">UNL!$A$6:$R$39</definedName>
    <definedName name="Z_46B6C2C1_E7FC_11D2_ADAA_0008C744C0BF_.wvu.PrintTitles" localSheetId="9" hidden="1">UNL!$1:$5</definedName>
    <definedName name="Z_46B6C2C2_E7FC_11D2_ADAA_0008C744C0BF_.wvu.PrintArea" localSheetId="6" hidden="1">'2%GASOIL CIF'!$A$40:$AG$118</definedName>
    <definedName name="Z_46B6C2C2_E7FC_11D2_ADAA_0008C744C0BF_.wvu.PrintTitles" localSheetId="6" hidden="1">'2%GASOIL CIF'!$1:$5</definedName>
    <definedName name="Z_46B6C2C3_E7FC_11D2_ADAA_0008C744C0BF_.wvu.PrintArea" localSheetId="7" hidden="1">'2%GASOIL FOB'!$A$40:$AG$118</definedName>
    <definedName name="Z_46B6C2C3_E7FC_11D2_ADAA_0008C744C0BF_.wvu.PrintTitles" localSheetId="7" hidden="1">'2%GASOIL FOB'!$1:$5</definedName>
    <definedName name="Z_46B6C2C4_E7FC_11D2_ADAA_0008C744C0BF_.wvu.PrintArea" localSheetId="11" hidden="1">BRENT!$A$40:$AG$118</definedName>
    <definedName name="Z_46B6C2C4_E7FC_11D2_ADAA_0008C744C0BF_.wvu.PrintTitles" localSheetId="11" hidden="1">BRENT!$1:$5</definedName>
    <definedName name="Z_46B6C2C5_E7FC_11D2_ADAA_0008C744C0BF_.wvu.PrintArea" localSheetId="12" hidden="1">CRUDE!$A$40:$AG$118</definedName>
    <definedName name="Z_46B6C2C5_E7FC_11D2_ADAA_0008C744C0BF_.wvu.PrintTitles" localSheetId="12" hidden="1">CRUDE!$1:$5</definedName>
    <definedName name="Z_46B6C2C6_E7FC_11D2_ADAA_0008C744C0BF_.wvu.PrintArea" localSheetId="16" hidden="1">Dubai!$A$40:$AG$118</definedName>
    <definedName name="Z_46B6C2C6_E7FC_11D2_ADAA_0008C744C0BF_.wvu.PrintTitles" localSheetId="16" hidden="1">Dubai!$1:$5</definedName>
    <definedName name="Z_46B6C2C7_E7FC_11D2_ADAA_0008C744C0BF_.wvu.PrintArea" localSheetId="8" hidden="1">'EN590'!$A$40:$AG$118</definedName>
    <definedName name="Z_46B6C2C7_E7FC_11D2_ADAA_0008C744C0BF_.wvu.PrintTitles" localSheetId="8" hidden="1">'EN590'!$1:$5</definedName>
    <definedName name="Z_46B6C2C8_E7FC_11D2_ADAA_0008C744C0BF_.wvu.PrintArea" localSheetId="17" hidden="1">Freight!$A$40:$AG$118</definedName>
    <definedName name="Z_46B6C2C8_E7FC_11D2_ADAA_0008C744C0BF_.wvu.PrintArea" localSheetId="18" hidden="1">Freight_SM!$A$40:$AG$118</definedName>
    <definedName name="Z_46B6C2C8_E7FC_11D2_ADAA_0008C744C0BF_.wvu.PrintTitles" localSheetId="17" hidden="1">Freight!$1:$5</definedName>
    <definedName name="Z_46B6C2C8_E7FC_11D2_ADAA_0008C744C0BF_.wvu.PrintTitles" localSheetId="18" hidden="1">Freight_SM!$1:$5</definedName>
    <definedName name="Z_46B6C2C9_E7FC_11D2_ADAA_0008C744C0BF_.wvu.PrintArea" localSheetId="13" hidden="1">HO!$A$40:$AG$118</definedName>
    <definedName name="Z_46B6C2C9_E7FC_11D2_ADAA_0008C744C0BF_.wvu.PrintTitles" localSheetId="13" hidden="1">HO!$1:$5</definedName>
    <definedName name="Z_46B6C2CA_E7FC_11D2_ADAA_0008C744C0BF_.wvu.PrintArea" localSheetId="5" hidden="1">'IPE GASOIL'!$A$40:$AG$118</definedName>
    <definedName name="Z_46B6C2CA_E7FC_11D2_ADAA_0008C744C0BF_.wvu.PrintTitles" localSheetId="5" hidden="1">'IPE GASOIL'!$1:$5</definedName>
    <definedName name="Z_46B6C2CB_E7FC_11D2_ADAA_0008C744C0BF_.wvu.PrintArea" localSheetId="15" hidden="1">'Jet , Kero'!$A$40:$AG$118</definedName>
    <definedName name="Z_46B6C2CB_E7FC_11D2_ADAA_0008C744C0BF_.wvu.PrintTitles" localSheetId="15" hidden="1">'Jet , Kero'!$1:$5</definedName>
    <definedName name="Z_46B6C2CC_E7FC_11D2_ADAA_0008C744C0BF_.wvu.PrintArea" localSheetId="10" hidden="1">NAPTHA!$A$40:$AG$118</definedName>
    <definedName name="Z_46B6C2CC_E7FC_11D2_ADAA_0008C744C0BF_.wvu.PrintTitles" localSheetId="10" hidden="1">NAPTHA!$1:$5</definedName>
    <definedName name="Z_46B6C2CD_E7FC_11D2_ADAA_0008C744C0BF_.wvu.PrintArea" localSheetId="9" hidden="1">UNL!$A$40:$AG$118</definedName>
    <definedName name="Z_46B6C2CD_E7FC_11D2_ADAA_0008C744C0BF_.wvu.PrintTitles" localSheetId="9" hidden="1">UNL!$1:$5</definedName>
    <definedName name="Z_46B6C2CE_E7FC_11D2_ADAA_0008C744C0BF_.wvu.PrintArea" localSheetId="6" hidden="1">'2%GASOIL CIF'!$A$120:$M$238</definedName>
    <definedName name="Z_46B6C2CE_E7FC_11D2_ADAA_0008C744C0BF_.wvu.PrintTitles" localSheetId="6" hidden="1">'2%GASOIL CIF'!$1:$5</definedName>
    <definedName name="Z_46B6C2CF_E7FC_11D2_ADAA_0008C744C0BF_.wvu.PrintArea" localSheetId="7" hidden="1">'2%GASOIL FOB'!$A$120:$M$238</definedName>
    <definedName name="Z_46B6C2CF_E7FC_11D2_ADAA_0008C744C0BF_.wvu.PrintTitles" localSheetId="7" hidden="1">'2%GASOIL FOB'!$1:$5</definedName>
    <definedName name="Z_46B6C2D0_E7FC_11D2_ADAA_0008C744C0BF_.wvu.PrintArea" localSheetId="11" hidden="1">BRENT!$A$120:$M$238</definedName>
    <definedName name="Z_46B6C2D0_E7FC_11D2_ADAA_0008C744C0BF_.wvu.PrintTitles" localSheetId="11" hidden="1">BRENT!$1:$5</definedName>
    <definedName name="Z_46B6C2D1_E7FC_11D2_ADAA_0008C744C0BF_.wvu.PrintArea" localSheetId="12" hidden="1">CRUDE!$A$120:$M$238</definedName>
    <definedName name="Z_46B6C2D1_E7FC_11D2_ADAA_0008C744C0BF_.wvu.PrintTitles" localSheetId="12" hidden="1">CRUDE!$1:$5</definedName>
    <definedName name="Z_46B6C2D2_E7FC_11D2_ADAA_0008C744C0BF_.wvu.PrintArea" localSheetId="16" hidden="1">Dubai!$A$120:$M$238</definedName>
    <definedName name="Z_46B6C2D2_E7FC_11D2_ADAA_0008C744C0BF_.wvu.PrintTitles" localSheetId="16" hidden="1">Dubai!$1:$5</definedName>
    <definedName name="Z_46B6C2D3_E7FC_11D2_ADAA_0008C744C0BF_.wvu.PrintArea" localSheetId="8" hidden="1">'EN590'!$A$120:$M$238</definedName>
    <definedName name="Z_46B6C2D3_E7FC_11D2_ADAA_0008C744C0BF_.wvu.PrintTitles" localSheetId="8" hidden="1">'EN590'!$1:$5</definedName>
    <definedName name="Z_46B6C2D4_E7FC_11D2_ADAA_0008C744C0BF_.wvu.PrintArea" localSheetId="17" hidden="1">Freight!$A$120:$M$238</definedName>
    <definedName name="Z_46B6C2D4_E7FC_11D2_ADAA_0008C744C0BF_.wvu.PrintArea" localSheetId="18" hidden="1">Freight_SM!$A$120:$M$238</definedName>
    <definedName name="Z_46B6C2D4_E7FC_11D2_ADAA_0008C744C0BF_.wvu.PrintTitles" localSheetId="17" hidden="1">Freight!$1:$5</definedName>
    <definedName name="Z_46B6C2D4_E7FC_11D2_ADAA_0008C744C0BF_.wvu.PrintTitles" localSheetId="18" hidden="1">Freight_SM!$1:$5</definedName>
    <definedName name="Z_46B6C2D5_E7FC_11D2_ADAA_0008C744C0BF_.wvu.PrintArea" localSheetId="13" hidden="1">HO!$A$120:$M$238</definedName>
    <definedName name="Z_46B6C2D5_E7FC_11D2_ADAA_0008C744C0BF_.wvu.PrintTitles" localSheetId="13" hidden="1">HO!$1:$5</definedName>
    <definedName name="Z_46B6C2D6_E7FC_11D2_ADAA_0008C744C0BF_.wvu.PrintArea" localSheetId="5" hidden="1">'IPE GASOIL'!$A$120:$M$238</definedName>
    <definedName name="Z_46B6C2D6_E7FC_11D2_ADAA_0008C744C0BF_.wvu.PrintTitles" localSheetId="5" hidden="1">'IPE GASOIL'!$1:$5</definedName>
    <definedName name="Z_46B6C2D7_E7FC_11D2_ADAA_0008C744C0BF_.wvu.PrintArea" localSheetId="15" hidden="1">'Jet , Kero'!$A$120:$M$238</definedName>
    <definedName name="Z_46B6C2D7_E7FC_11D2_ADAA_0008C744C0BF_.wvu.PrintTitles" localSheetId="15" hidden="1">'Jet , Kero'!$1:$5</definedName>
    <definedName name="Z_46B6C2D8_E7FC_11D2_ADAA_0008C744C0BF_.wvu.PrintArea" localSheetId="10" hidden="1">NAPTHA!$A$120:$M$238</definedName>
    <definedName name="Z_46B6C2D8_E7FC_11D2_ADAA_0008C744C0BF_.wvu.PrintTitles" localSheetId="10" hidden="1">NAPTHA!$1:$5</definedName>
    <definedName name="Z_46B6C2D9_E7FC_11D2_ADAA_0008C744C0BF_.wvu.PrintArea" localSheetId="9" hidden="1">UNL!$A$120:$M$238</definedName>
    <definedName name="Z_46B6C2D9_E7FC_11D2_ADAA_0008C744C0BF_.wvu.PrintTitles" localSheetId="9" hidden="1">UNL!$1:$5</definedName>
    <definedName name="Z_4707B8AE_93E7_11D2_8C1D_0008C7C204E6_.wvu.PrintArea" localSheetId="6" hidden="1">'2%GASOIL CIF'!$A$6:$R$39</definedName>
    <definedName name="Z_4707B8AE_93E7_11D2_8C1D_0008C7C204E6_.wvu.PrintTitles" localSheetId="6" hidden="1">'2%GASOIL CIF'!$1:$5</definedName>
    <definedName name="Z_4707B8AF_93E7_11D2_8C1D_0008C7C204E6_.wvu.PrintArea" localSheetId="7" hidden="1">'2%GASOIL FOB'!$A$6:$R$39</definedName>
    <definedName name="Z_4707B8AF_93E7_11D2_8C1D_0008C7C204E6_.wvu.PrintTitles" localSheetId="7" hidden="1">'2%GASOIL FOB'!$1:$5</definedName>
    <definedName name="Z_4707B8B0_93E7_11D2_8C1D_0008C7C204E6_.wvu.PrintArea" localSheetId="11" hidden="1">BRENT!$A$6:$R$39</definedName>
    <definedName name="Z_4707B8B0_93E7_11D2_8C1D_0008C7C204E6_.wvu.PrintTitles" localSheetId="11" hidden="1">BRENT!$1:$5</definedName>
    <definedName name="Z_4707B8B1_93E7_11D2_8C1D_0008C7C204E6_.wvu.PrintArea" localSheetId="12" hidden="1">CRUDE!$A$6:$R$39</definedName>
    <definedName name="Z_4707B8B1_93E7_11D2_8C1D_0008C7C204E6_.wvu.PrintTitles" localSheetId="12" hidden="1">CRUDE!$1:$5</definedName>
    <definedName name="Z_4707B8B2_93E7_11D2_8C1D_0008C7C204E6_.wvu.PrintArea" localSheetId="8" hidden="1">'EN590'!$A$6:$R$39</definedName>
    <definedName name="Z_4707B8B2_93E7_11D2_8C1D_0008C7C204E6_.wvu.PrintTitles" localSheetId="8" hidden="1">'EN590'!$1:$5</definedName>
    <definedName name="Z_4707B8B3_93E7_11D2_8C1D_0008C7C204E6_.wvu.PrintArea" localSheetId="13" hidden="1">HO!$A$6:$R$39</definedName>
    <definedName name="Z_4707B8B3_93E7_11D2_8C1D_0008C7C204E6_.wvu.PrintTitles" localSheetId="13" hidden="1">HO!$1:$5</definedName>
    <definedName name="Z_4707B8B4_93E7_11D2_8C1D_0008C7C204E6_.wvu.PrintArea" localSheetId="5" hidden="1">'IPE GASOIL'!$A$6:$R$39</definedName>
    <definedName name="Z_4707B8B4_93E7_11D2_8C1D_0008C7C204E6_.wvu.PrintTitles" localSheetId="5" hidden="1">'IPE GASOIL'!$1:$5</definedName>
    <definedName name="Z_4707B8B5_93E7_11D2_8C1D_0008C7C204E6_.wvu.PrintArea" localSheetId="16" hidden="1">Dubai!$A$6:$R$39</definedName>
    <definedName name="Z_4707B8B5_93E7_11D2_8C1D_0008C7C204E6_.wvu.PrintArea" localSheetId="17" hidden="1">Freight!$A$6:$R$39</definedName>
    <definedName name="Z_4707B8B5_93E7_11D2_8C1D_0008C7C204E6_.wvu.PrintArea" localSheetId="18" hidden="1">Freight_SM!$A$6:$R$39</definedName>
    <definedName name="Z_4707B8B5_93E7_11D2_8C1D_0008C7C204E6_.wvu.PrintArea" localSheetId="15" hidden="1">'Jet , Kero'!$A$6:$R$39</definedName>
    <definedName name="Z_4707B8B5_93E7_11D2_8C1D_0008C7C204E6_.wvu.PrintTitles" localSheetId="16" hidden="1">Dubai!$1:$5</definedName>
    <definedName name="Z_4707B8B5_93E7_11D2_8C1D_0008C7C204E6_.wvu.PrintTitles" localSheetId="17" hidden="1">Freight!$1:$5</definedName>
    <definedName name="Z_4707B8B5_93E7_11D2_8C1D_0008C7C204E6_.wvu.PrintTitles" localSheetId="18" hidden="1">Freight_SM!$1:$5</definedName>
    <definedName name="Z_4707B8B5_93E7_11D2_8C1D_0008C7C204E6_.wvu.PrintTitles" localSheetId="15" hidden="1">'Jet , Kero'!$1:$5</definedName>
    <definedName name="Z_4707B8B6_93E7_11D2_8C1D_0008C7C204E6_.wvu.PrintArea" localSheetId="10" hidden="1">NAPTHA!$A$6:$R$39</definedName>
    <definedName name="Z_4707B8B6_93E7_11D2_8C1D_0008C7C204E6_.wvu.PrintTitles" localSheetId="10" hidden="1">NAPTHA!$1:$5</definedName>
    <definedName name="Z_4707B8B7_93E7_11D2_8C1D_0008C7C204E6_.wvu.PrintArea" localSheetId="9" hidden="1">UNL!$A$6:$R$39</definedName>
    <definedName name="Z_4707B8B7_93E7_11D2_8C1D_0008C7C204E6_.wvu.PrintTitles" localSheetId="9" hidden="1">UNL!$1:$5</definedName>
    <definedName name="Z_4707B8B8_93E7_11D2_8C1D_0008C7C204E6_.wvu.PrintArea" localSheetId="6" hidden="1">'2%GASOIL CIF'!$A$40:$AG$118</definedName>
    <definedName name="Z_4707B8B8_93E7_11D2_8C1D_0008C7C204E6_.wvu.PrintTitles" localSheetId="6" hidden="1">'2%GASOIL CIF'!$1:$5</definedName>
    <definedName name="Z_4707B8B9_93E7_11D2_8C1D_0008C7C204E6_.wvu.PrintArea" localSheetId="7" hidden="1">'2%GASOIL FOB'!$A$40:$AG$118</definedName>
    <definedName name="Z_4707B8B9_93E7_11D2_8C1D_0008C7C204E6_.wvu.PrintTitles" localSheetId="7" hidden="1">'2%GASOIL FOB'!$1:$5</definedName>
    <definedName name="Z_4707B8BA_93E7_11D2_8C1D_0008C7C204E6_.wvu.PrintArea" localSheetId="11" hidden="1">BRENT!$A$40:$AG$118</definedName>
    <definedName name="Z_4707B8BA_93E7_11D2_8C1D_0008C7C204E6_.wvu.PrintTitles" localSheetId="11" hidden="1">BRENT!$1:$5</definedName>
    <definedName name="Z_4707B8BB_93E7_11D2_8C1D_0008C7C204E6_.wvu.PrintArea" localSheetId="12" hidden="1">CRUDE!$A$40:$AG$118</definedName>
    <definedName name="Z_4707B8BB_93E7_11D2_8C1D_0008C7C204E6_.wvu.PrintTitles" localSheetId="12" hidden="1">CRUDE!$1:$5</definedName>
    <definedName name="Z_4707B8BC_93E7_11D2_8C1D_0008C7C204E6_.wvu.PrintArea" localSheetId="8" hidden="1">'EN590'!$A$40:$AG$118</definedName>
    <definedName name="Z_4707B8BC_93E7_11D2_8C1D_0008C7C204E6_.wvu.PrintTitles" localSheetId="8" hidden="1">'EN590'!$1:$5</definedName>
    <definedName name="Z_4707B8BD_93E7_11D2_8C1D_0008C7C204E6_.wvu.PrintArea" localSheetId="13" hidden="1">HO!$A$40:$AG$118</definedName>
    <definedName name="Z_4707B8BD_93E7_11D2_8C1D_0008C7C204E6_.wvu.PrintTitles" localSheetId="13" hidden="1">HO!$1:$5</definedName>
    <definedName name="Z_4707B8BE_93E7_11D2_8C1D_0008C7C204E6_.wvu.PrintArea" localSheetId="5" hidden="1">'IPE GASOIL'!$A$40:$AG$118</definedName>
    <definedName name="Z_4707B8BE_93E7_11D2_8C1D_0008C7C204E6_.wvu.PrintTitles" localSheetId="5" hidden="1">'IPE GASOIL'!$1:$5</definedName>
    <definedName name="Z_4707B8BF_93E7_11D2_8C1D_0008C7C204E6_.wvu.PrintArea" localSheetId="16" hidden="1">Dubai!$A$40:$AG$118</definedName>
    <definedName name="Z_4707B8BF_93E7_11D2_8C1D_0008C7C204E6_.wvu.PrintArea" localSheetId="17" hidden="1">Freight!$A$40:$AG$118</definedName>
    <definedName name="Z_4707B8BF_93E7_11D2_8C1D_0008C7C204E6_.wvu.PrintArea" localSheetId="18" hidden="1">Freight_SM!$A$40:$AG$118</definedName>
    <definedName name="Z_4707B8BF_93E7_11D2_8C1D_0008C7C204E6_.wvu.PrintArea" localSheetId="15" hidden="1">'Jet , Kero'!$A$40:$AG$118</definedName>
    <definedName name="Z_4707B8BF_93E7_11D2_8C1D_0008C7C204E6_.wvu.PrintTitles" localSheetId="16" hidden="1">Dubai!$1:$5</definedName>
    <definedName name="Z_4707B8BF_93E7_11D2_8C1D_0008C7C204E6_.wvu.PrintTitles" localSheetId="17" hidden="1">Freight!$1:$5</definedName>
    <definedName name="Z_4707B8BF_93E7_11D2_8C1D_0008C7C204E6_.wvu.PrintTitles" localSheetId="18" hidden="1">Freight_SM!$1:$5</definedName>
    <definedName name="Z_4707B8BF_93E7_11D2_8C1D_0008C7C204E6_.wvu.PrintTitles" localSheetId="15" hidden="1">'Jet , Kero'!$1:$5</definedName>
    <definedName name="Z_4707B8C0_93E7_11D2_8C1D_0008C7C204E6_.wvu.PrintArea" localSheetId="10" hidden="1">NAPTHA!$A$40:$AG$118</definedName>
    <definedName name="Z_4707B8C0_93E7_11D2_8C1D_0008C7C204E6_.wvu.PrintTitles" localSheetId="10" hidden="1">NAPTHA!$1:$5</definedName>
    <definedName name="Z_4707B8C1_93E7_11D2_8C1D_0008C7C204E6_.wvu.PrintArea" localSheetId="9" hidden="1">UNL!$A$40:$AG$118</definedName>
    <definedName name="Z_4707B8C1_93E7_11D2_8C1D_0008C7C204E6_.wvu.PrintTitles" localSheetId="9" hidden="1">UNL!$1:$5</definedName>
    <definedName name="Z_4707B8C2_93E7_11D2_8C1D_0008C7C204E6_.wvu.PrintArea" localSheetId="6" hidden="1">'2%GASOIL CIF'!$A$120:$M$238</definedName>
    <definedName name="Z_4707B8C2_93E7_11D2_8C1D_0008C7C204E6_.wvu.PrintTitles" localSheetId="6" hidden="1">'2%GASOIL CIF'!$1:$5</definedName>
    <definedName name="Z_4707B8C3_93E7_11D2_8C1D_0008C7C204E6_.wvu.PrintArea" localSheetId="7" hidden="1">'2%GASOIL FOB'!$A$120:$M$238</definedName>
    <definedName name="Z_4707B8C3_93E7_11D2_8C1D_0008C7C204E6_.wvu.PrintTitles" localSheetId="7" hidden="1">'2%GASOIL FOB'!$1:$5</definedName>
    <definedName name="Z_4707B8C4_93E7_11D2_8C1D_0008C7C204E6_.wvu.PrintArea" localSheetId="11" hidden="1">BRENT!$A$120:$M$238</definedName>
    <definedName name="Z_4707B8C4_93E7_11D2_8C1D_0008C7C204E6_.wvu.PrintTitles" localSheetId="11" hidden="1">BRENT!$1:$5</definedName>
    <definedName name="Z_4707B8C5_93E7_11D2_8C1D_0008C7C204E6_.wvu.PrintArea" localSheetId="12" hidden="1">CRUDE!$A$120:$M$238</definedName>
    <definedName name="Z_4707B8C5_93E7_11D2_8C1D_0008C7C204E6_.wvu.PrintTitles" localSheetId="12" hidden="1">CRUDE!$1:$5</definedName>
    <definedName name="Z_4707B8C6_93E7_11D2_8C1D_0008C7C204E6_.wvu.PrintArea" localSheetId="8" hidden="1">'EN590'!$A$120:$M$238</definedName>
    <definedName name="Z_4707B8C6_93E7_11D2_8C1D_0008C7C204E6_.wvu.PrintTitles" localSheetId="8" hidden="1">'EN590'!$1:$5</definedName>
    <definedName name="Z_4707B8C7_93E7_11D2_8C1D_0008C7C204E6_.wvu.PrintArea" localSheetId="13" hidden="1">HO!$A$120:$M$238</definedName>
    <definedName name="Z_4707B8C7_93E7_11D2_8C1D_0008C7C204E6_.wvu.PrintTitles" localSheetId="13" hidden="1">HO!$1:$5</definedName>
    <definedName name="Z_4707B8C8_93E7_11D2_8C1D_0008C7C204E6_.wvu.PrintArea" localSheetId="5" hidden="1">'IPE GASOIL'!$A$120:$M$238</definedName>
    <definedName name="Z_4707B8C8_93E7_11D2_8C1D_0008C7C204E6_.wvu.PrintTitles" localSheetId="5" hidden="1">'IPE GASOIL'!$1:$5</definedName>
    <definedName name="Z_4707B8C9_93E7_11D2_8C1D_0008C7C204E6_.wvu.PrintArea" localSheetId="16" hidden="1">Dubai!$A$120:$M$238</definedName>
    <definedName name="Z_4707B8C9_93E7_11D2_8C1D_0008C7C204E6_.wvu.PrintArea" localSheetId="17" hidden="1">Freight!$A$120:$M$238</definedName>
    <definedName name="Z_4707B8C9_93E7_11D2_8C1D_0008C7C204E6_.wvu.PrintArea" localSheetId="18" hidden="1">Freight_SM!$A$120:$M$238</definedName>
    <definedName name="Z_4707B8C9_93E7_11D2_8C1D_0008C7C204E6_.wvu.PrintArea" localSheetId="15" hidden="1">'Jet , Kero'!$A$120:$M$238</definedName>
    <definedName name="Z_4707B8C9_93E7_11D2_8C1D_0008C7C204E6_.wvu.PrintTitles" localSheetId="16" hidden="1">Dubai!$1:$5</definedName>
    <definedName name="Z_4707B8C9_93E7_11D2_8C1D_0008C7C204E6_.wvu.PrintTitles" localSheetId="17" hidden="1">Freight!$1:$5</definedName>
    <definedName name="Z_4707B8C9_93E7_11D2_8C1D_0008C7C204E6_.wvu.PrintTitles" localSheetId="18" hidden="1">Freight_SM!$1:$5</definedName>
    <definedName name="Z_4707B8C9_93E7_11D2_8C1D_0008C7C204E6_.wvu.PrintTitles" localSheetId="15" hidden="1">'Jet , Kero'!$1:$5</definedName>
    <definedName name="Z_4707B8CA_93E7_11D2_8C1D_0008C7C204E6_.wvu.PrintArea" localSheetId="10" hidden="1">NAPTHA!$A$120:$M$238</definedName>
    <definedName name="Z_4707B8CA_93E7_11D2_8C1D_0008C7C204E6_.wvu.PrintTitles" localSheetId="10" hidden="1">NAPTHA!$1:$5</definedName>
    <definedName name="Z_4707B8CB_93E7_11D2_8C1D_0008C7C204E6_.wvu.PrintArea" localSheetId="9" hidden="1">UNL!$A$120:$M$238</definedName>
    <definedName name="Z_4707B8CB_93E7_11D2_8C1D_0008C7C204E6_.wvu.PrintTitles" localSheetId="9" hidden="1">UNL!$1:$5</definedName>
    <definedName name="Z_48E652D2_A94A_11D2_B55B_00805FC758C8_.wvu.PrintArea" localSheetId="6" hidden="1">'2%GASOIL CIF'!$A$6:$R$39</definedName>
    <definedName name="Z_48E652D2_A94A_11D2_B55B_00805FC758C8_.wvu.PrintTitles" localSheetId="6" hidden="1">'2%GASOIL CIF'!$1:$5</definedName>
    <definedName name="Z_48E652D3_A94A_11D2_B55B_00805FC758C8_.wvu.PrintArea" localSheetId="7" hidden="1">'2%GASOIL FOB'!$A$6:$R$39</definedName>
    <definedName name="Z_48E652D3_A94A_11D2_B55B_00805FC758C8_.wvu.PrintTitles" localSheetId="7" hidden="1">'2%GASOIL FOB'!$1:$5</definedName>
    <definedName name="Z_48E652D4_A94A_11D2_B55B_00805FC758C8_.wvu.PrintArea" localSheetId="11" hidden="1">BRENT!$A$6:$R$39</definedName>
    <definedName name="Z_48E652D4_A94A_11D2_B55B_00805FC758C8_.wvu.PrintTitles" localSheetId="11" hidden="1">BRENT!$1:$5</definedName>
    <definedName name="Z_48E652D5_A94A_11D2_B55B_00805FC758C8_.wvu.PrintArea" localSheetId="12" hidden="1">CRUDE!$A$6:$R$39</definedName>
    <definedName name="Z_48E652D5_A94A_11D2_B55B_00805FC758C8_.wvu.PrintTitles" localSheetId="12" hidden="1">CRUDE!$1:$5</definedName>
    <definedName name="Z_48E652D6_A94A_11D2_B55B_00805FC758C8_.wvu.PrintArea" localSheetId="8" hidden="1">'EN590'!$A$6:$R$39</definedName>
    <definedName name="Z_48E652D6_A94A_11D2_B55B_00805FC758C8_.wvu.PrintTitles" localSheetId="8" hidden="1">'EN590'!$1:$5</definedName>
    <definedName name="Z_48E652D7_A94A_11D2_B55B_00805FC758C8_.wvu.PrintArea" localSheetId="13" hidden="1">HO!$A$6:$R$39</definedName>
    <definedName name="Z_48E652D7_A94A_11D2_B55B_00805FC758C8_.wvu.PrintTitles" localSheetId="13" hidden="1">HO!$1:$5</definedName>
    <definedName name="Z_48E652D8_A94A_11D2_B55B_00805FC758C8_.wvu.PrintArea" localSheetId="5" hidden="1">'IPE GASOIL'!$A$6:$R$39</definedName>
    <definedName name="Z_48E652D8_A94A_11D2_B55B_00805FC758C8_.wvu.PrintTitles" localSheetId="5" hidden="1">'IPE GASOIL'!$1:$5</definedName>
    <definedName name="Z_48E652D9_A94A_11D2_B55B_00805FC758C8_.wvu.PrintArea" localSheetId="16" hidden="1">Dubai!$A$6:$R$39</definedName>
    <definedName name="Z_48E652D9_A94A_11D2_B55B_00805FC758C8_.wvu.PrintArea" localSheetId="17" hidden="1">Freight!$A$6:$R$39</definedName>
    <definedName name="Z_48E652D9_A94A_11D2_B55B_00805FC758C8_.wvu.PrintArea" localSheetId="18" hidden="1">Freight_SM!$A$6:$R$39</definedName>
    <definedName name="Z_48E652D9_A94A_11D2_B55B_00805FC758C8_.wvu.PrintArea" localSheetId="15" hidden="1">'Jet , Kero'!$A$6:$R$39</definedName>
    <definedName name="Z_48E652D9_A94A_11D2_B55B_00805FC758C8_.wvu.PrintTitles" localSheetId="16" hidden="1">Dubai!$1:$5</definedName>
    <definedName name="Z_48E652D9_A94A_11D2_B55B_00805FC758C8_.wvu.PrintTitles" localSheetId="17" hidden="1">Freight!$1:$5</definedName>
    <definedName name="Z_48E652D9_A94A_11D2_B55B_00805FC758C8_.wvu.PrintTitles" localSheetId="18" hidden="1">Freight_SM!$1:$5</definedName>
    <definedName name="Z_48E652D9_A94A_11D2_B55B_00805FC758C8_.wvu.PrintTitles" localSheetId="15" hidden="1">'Jet , Kero'!$1:$5</definedName>
    <definedName name="Z_48E652DA_A94A_11D2_B55B_00805FC758C8_.wvu.PrintArea" localSheetId="10" hidden="1">NAPTHA!$A$6:$R$39</definedName>
    <definedName name="Z_48E652DA_A94A_11D2_B55B_00805FC758C8_.wvu.PrintTitles" localSheetId="10" hidden="1">NAPTHA!$1:$5</definedName>
    <definedName name="Z_48E652DB_A94A_11D2_B55B_00805FC758C8_.wvu.PrintArea" localSheetId="9" hidden="1">UNL!$A$6:$R$39</definedName>
    <definedName name="Z_48E652DB_A94A_11D2_B55B_00805FC758C8_.wvu.PrintTitles" localSheetId="9" hidden="1">UNL!$1:$5</definedName>
    <definedName name="Z_48E652DC_A94A_11D2_B55B_00805FC758C8_.wvu.PrintArea" localSheetId="6" hidden="1">'2%GASOIL CIF'!$A$40:$AG$118</definedName>
    <definedName name="Z_48E652DC_A94A_11D2_B55B_00805FC758C8_.wvu.PrintTitles" localSheetId="6" hidden="1">'2%GASOIL CIF'!$1:$5</definedName>
    <definedName name="Z_48E652DD_A94A_11D2_B55B_00805FC758C8_.wvu.PrintArea" localSheetId="7" hidden="1">'2%GASOIL FOB'!$A$40:$AG$118</definedName>
    <definedName name="Z_48E652DD_A94A_11D2_B55B_00805FC758C8_.wvu.PrintTitles" localSheetId="7" hidden="1">'2%GASOIL FOB'!$1:$5</definedName>
    <definedName name="Z_48E652DE_A94A_11D2_B55B_00805FC758C8_.wvu.PrintArea" localSheetId="11" hidden="1">BRENT!$A$40:$AG$118</definedName>
    <definedName name="Z_48E652DE_A94A_11D2_B55B_00805FC758C8_.wvu.PrintTitles" localSheetId="11" hidden="1">BRENT!$1:$5</definedName>
    <definedName name="Z_48E652DF_A94A_11D2_B55B_00805FC758C8_.wvu.PrintArea" localSheetId="12" hidden="1">CRUDE!$A$40:$AG$118</definedName>
    <definedName name="Z_48E652DF_A94A_11D2_B55B_00805FC758C8_.wvu.PrintTitles" localSheetId="12" hidden="1">CRUDE!$1:$5</definedName>
    <definedName name="Z_48E652E0_A94A_11D2_B55B_00805FC758C8_.wvu.PrintArea" localSheetId="8" hidden="1">'EN590'!$A$40:$AG$118</definedName>
    <definedName name="Z_48E652E0_A94A_11D2_B55B_00805FC758C8_.wvu.PrintTitles" localSheetId="8" hidden="1">'EN590'!$1:$5</definedName>
    <definedName name="Z_48E652E1_A94A_11D2_B55B_00805FC758C8_.wvu.PrintArea" localSheetId="13" hidden="1">HO!$A$40:$AG$118</definedName>
    <definedName name="Z_48E652E1_A94A_11D2_B55B_00805FC758C8_.wvu.PrintTitles" localSheetId="13" hidden="1">HO!$1:$5</definedName>
    <definedName name="Z_48E652E2_A94A_11D2_B55B_00805FC758C8_.wvu.PrintArea" localSheetId="5" hidden="1">'IPE GASOIL'!$A$40:$AG$118</definedName>
    <definedName name="Z_48E652E2_A94A_11D2_B55B_00805FC758C8_.wvu.PrintTitles" localSheetId="5" hidden="1">'IPE GASOIL'!$1:$5</definedName>
    <definedName name="Z_48E652E3_A94A_11D2_B55B_00805FC758C8_.wvu.PrintArea" localSheetId="16" hidden="1">Dubai!$A$40:$AG$118</definedName>
    <definedName name="Z_48E652E3_A94A_11D2_B55B_00805FC758C8_.wvu.PrintArea" localSheetId="17" hidden="1">Freight!$A$40:$AG$118</definedName>
    <definedName name="Z_48E652E3_A94A_11D2_B55B_00805FC758C8_.wvu.PrintArea" localSheetId="18" hidden="1">Freight_SM!$A$40:$AG$118</definedName>
    <definedName name="Z_48E652E3_A94A_11D2_B55B_00805FC758C8_.wvu.PrintArea" localSheetId="15" hidden="1">'Jet , Kero'!$A$40:$AG$118</definedName>
    <definedName name="Z_48E652E3_A94A_11D2_B55B_00805FC758C8_.wvu.PrintTitles" localSheetId="16" hidden="1">Dubai!$1:$5</definedName>
    <definedName name="Z_48E652E3_A94A_11D2_B55B_00805FC758C8_.wvu.PrintTitles" localSheetId="17" hidden="1">Freight!$1:$5</definedName>
    <definedName name="Z_48E652E3_A94A_11D2_B55B_00805FC758C8_.wvu.PrintTitles" localSheetId="18" hidden="1">Freight_SM!$1:$5</definedName>
    <definedName name="Z_48E652E3_A94A_11D2_B55B_00805FC758C8_.wvu.PrintTitles" localSheetId="15" hidden="1">'Jet , Kero'!$1:$5</definedName>
    <definedName name="Z_48E652E4_A94A_11D2_B55B_00805FC758C8_.wvu.PrintArea" localSheetId="10" hidden="1">NAPTHA!$A$40:$AG$118</definedName>
    <definedName name="Z_48E652E4_A94A_11D2_B55B_00805FC758C8_.wvu.PrintTitles" localSheetId="10" hidden="1">NAPTHA!$1:$5</definedName>
    <definedName name="Z_48E652E5_A94A_11D2_B55B_00805FC758C8_.wvu.PrintArea" localSheetId="9" hidden="1">UNL!$A$40:$AG$118</definedName>
    <definedName name="Z_48E652E5_A94A_11D2_B55B_00805FC758C8_.wvu.PrintTitles" localSheetId="9" hidden="1">UNL!$1:$5</definedName>
    <definedName name="Z_48E652E6_A94A_11D2_B55B_00805FC758C8_.wvu.PrintArea" localSheetId="6" hidden="1">'2%GASOIL CIF'!$A$120:$M$238</definedName>
    <definedName name="Z_48E652E6_A94A_11D2_B55B_00805FC758C8_.wvu.PrintTitles" localSheetId="6" hidden="1">'2%GASOIL CIF'!$1:$5</definedName>
    <definedName name="Z_48E652E7_A94A_11D2_B55B_00805FC758C8_.wvu.PrintArea" localSheetId="7" hidden="1">'2%GASOIL FOB'!$A$120:$M$238</definedName>
    <definedName name="Z_48E652E7_A94A_11D2_B55B_00805FC758C8_.wvu.PrintTitles" localSheetId="7" hidden="1">'2%GASOIL FOB'!$1:$5</definedName>
    <definedName name="Z_48E652E8_A94A_11D2_B55B_00805FC758C8_.wvu.PrintArea" localSheetId="11" hidden="1">BRENT!$A$120:$M$238</definedName>
    <definedName name="Z_48E652E8_A94A_11D2_B55B_00805FC758C8_.wvu.PrintTitles" localSheetId="11" hidden="1">BRENT!$1:$5</definedName>
    <definedName name="Z_48E652E9_A94A_11D2_B55B_00805FC758C8_.wvu.PrintArea" localSheetId="12" hidden="1">CRUDE!$A$120:$M$238</definedName>
    <definedName name="Z_48E652E9_A94A_11D2_B55B_00805FC758C8_.wvu.PrintTitles" localSheetId="12" hidden="1">CRUDE!$1:$5</definedName>
    <definedName name="Z_48E652EA_A94A_11D2_B55B_00805FC758C8_.wvu.PrintArea" localSheetId="8" hidden="1">'EN590'!$A$120:$M$238</definedName>
    <definedName name="Z_48E652EA_A94A_11D2_B55B_00805FC758C8_.wvu.PrintTitles" localSheetId="8" hidden="1">'EN590'!$1:$5</definedName>
    <definedName name="Z_48E652EB_A94A_11D2_B55B_00805FC758C8_.wvu.PrintArea" localSheetId="13" hidden="1">HO!$A$120:$M$238</definedName>
    <definedName name="Z_48E652EB_A94A_11D2_B55B_00805FC758C8_.wvu.PrintTitles" localSheetId="13" hidden="1">HO!$1:$5</definedName>
    <definedName name="Z_48E652EC_A94A_11D2_B55B_00805FC758C8_.wvu.PrintArea" localSheetId="5" hidden="1">'IPE GASOIL'!$A$120:$M$238</definedName>
    <definedName name="Z_48E652EC_A94A_11D2_B55B_00805FC758C8_.wvu.PrintTitles" localSheetId="5" hidden="1">'IPE GASOIL'!$1:$5</definedName>
    <definedName name="Z_48E652ED_A94A_11D2_B55B_00805FC758C8_.wvu.PrintArea" localSheetId="16" hidden="1">Dubai!$A$120:$M$238</definedName>
    <definedName name="Z_48E652ED_A94A_11D2_B55B_00805FC758C8_.wvu.PrintArea" localSheetId="17" hidden="1">Freight!$A$120:$M$238</definedName>
    <definedName name="Z_48E652ED_A94A_11D2_B55B_00805FC758C8_.wvu.PrintArea" localSheetId="18" hidden="1">Freight_SM!$A$120:$M$238</definedName>
    <definedName name="Z_48E652ED_A94A_11D2_B55B_00805FC758C8_.wvu.PrintArea" localSheetId="15" hidden="1">'Jet , Kero'!$A$120:$M$238</definedName>
    <definedName name="Z_48E652ED_A94A_11D2_B55B_00805FC758C8_.wvu.PrintTitles" localSheetId="16" hidden="1">Dubai!$1:$5</definedName>
    <definedName name="Z_48E652ED_A94A_11D2_B55B_00805FC758C8_.wvu.PrintTitles" localSheetId="17" hidden="1">Freight!$1:$5</definedName>
    <definedName name="Z_48E652ED_A94A_11D2_B55B_00805FC758C8_.wvu.PrintTitles" localSheetId="18" hidden="1">Freight_SM!$1:$5</definedName>
    <definedName name="Z_48E652ED_A94A_11D2_B55B_00805FC758C8_.wvu.PrintTitles" localSheetId="15" hidden="1">'Jet , Kero'!$1:$5</definedName>
    <definedName name="Z_48E652EE_A94A_11D2_B55B_00805FC758C8_.wvu.PrintArea" localSheetId="10" hidden="1">NAPTHA!$A$120:$M$238</definedName>
    <definedName name="Z_48E652EE_A94A_11D2_B55B_00805FC758C8_.wvu.PrintTitles" localSheetId="10" hidden="1">NAPTHA!$1:$5</definedName>
    <definedName name="Z_48E652EF_A94A_11D2_B55B_00805FC758C8_.wvu.PrintArea" localSheetId="9" hidden="1">UNL!$A$120:$M$238</definedName>
    <definedName name="Z_48E652EF_A94A_11D2_B55B_00805FC758C8_.wvu.PrintTitles" localSheetId="9" hidden="1">UNL!$1:$5</definedName>
    <definedName name="Z_4A50D56F_9978_11D2_8C20_0008C7C204E6_.wvu.PrintArea" localSheetId="6" hidden="1">'2%GASOIL CIF'!$A$6:$R$39</definedName>
    <definedName name="Z_4A50D56F_9978_11D2_8C20_0008C7C204E6_.wvu.PrintTitles" localSheetId="6" hidden="1">'2%GASOIL CIF'!$1:$5</definedName>
    <definedName name="Z_4A50D570_9978_11D2_8C20_0008C7C204E6_.wvu.PrintArea" localSheetId="7" hidden="1">'2%GASOIL FOB'!$A$6:$R$39</definedName>
    <definedName name="Z_4A50D570_9978_11D2_8C20_0008C7C204E6_.wvu.PrintTitles" localSheetId="7" hidden="1">'2%GASOIL FOB'!$1:$5</definedName>
    <definedName name="Z_4A50D571_9978_11D2_8C20_0008C7C204E6_.wvu.PrintArea" localSheetId="11" hidden="1">BRENT!$A$6:$R$39</definedName>
    <definedName name="Z_4A50D571_9978_11D2_8C20_0008C7C204E6_.wvu.PrintTitles" localSheetId="11" hidden="1">BRENT!$1:$5</definedName>
    <definedName name="Z_4A50D572_9978_11D2_8C20_0008C7C204E6_.wvu.PrintArea" localSheetId="12" hidden="1">CRUDE!$A$6:$R$39</definedName>
    <definedName name="Z_4A50D572_9978_11D2_8C20_0008C7C204E6_.wvu.PrintTitles" localSheetId="12" hidden="1">CRUDE!$1:$5</definedName>
    <definedName name="Z_4A50D573_9978_11D2_8C20_0008C7C204E6_.wvu.PrintArea" localSheetId="8" hidden="1">'EN590'!$A$6:$R$39</definedName>
    <definedName name="Z_4A50D573_9978_11D2_8C20_0008C7C204E6_.wvu.PrintTitles" localSheetId="8" hidden="1">'EN590'!$1:$5</definedName>
    <definedName name="Z_4A50D574_9978_11D2_8C20_0008C7C204E6_.wvu.PrintArea" localSheetId="13" hidden="1">HO!$A$6:$R$39</definedName>
    <definedName name="Z_4A50D574_9978_11D2_8C20_0008C7C204E6_.wvu.PrintTitles" localSheetId="13" hidden="1">HO!$1:$5</definedName>
    <definedName name="Z_4A50D575_9978_11D2_8C20_0008C7C204E6_.wvu.PrintArea" localSheetId="5" hidden="1">'IPE GASOIL'!$A$6:$R$39</definedName>
    <definedName name="Z_4A50D575_9978_11D2_8C20_0008C7C204E6_.wvu.PrintTitles" localSheetId="5" hidden="1">'IPE GASOIL'!$1:$5</definedName>
    <definedName name="Z_4A50D576_9978_11D2_8C20_0008C7C204E6_.wvu.PrintArea" localSheetId="16" hidden="1">Dubai!$A$6:$R$39</definedName>
    <definedName name="Z_4A50D576_9978_11D2_8C20_0008C7C204E6_.wvu.PrintArea" localSheetId="17" hidden="1">Freight!$A$6:$R$39</definedName>
    <definedName name="Z_4A50D576_9978_11D2_8C20_0008C7C204E6_.wvu.PrintArea" localSheetId="18" hidden="1">Freight_SM!$A$6:$R$39</definedName>
    <definedName name="Z_4A50D576_9978_11D2_8C20_0008C7C204E6_.wvu.PrintArea" localSheetId="15" hidden="1">'Jet , Kero'!$A$6:$R$39</definedName>
    <definedName name="Z_4A50D576_9978_11D2_8C20_0008C7C204E6_.wvu.PrintTitles" localSheetId="16" hidden="1">Dubai!$1:$5</definedName>
    <definedName name="Z_4A50D576_9978_11D2_8C20_0008C7C204E6_.wvu.PrintTitles" localSheetId="17" hidden="1">Freight!$1:$5</definedName>
    <definedName name="Z_4A50D576_9978_11D2_8C20_0008C7C204E6_.wvu.PrintTitles" localSheetId="18" hidden="1">Freight_SM!$1:$5</definedName>
    <definedName name="Z_4A50D576_9978_11D2_8C20_0008C7C204E6_.wvu.PrintTitles" localSheetId="15" hidden="1">'Jet , Kero'!$1:$5</definedName>
    <definedName name="Z_4A50D577_9978_11D2_8C20_0008C7C204E6_.wvu.PrintArea" localSheetId="10" hidden="1">NAPTHA!$A$6:$R$39</definedName>
    <definedName name="Z_4A50D577_9978_11D2_8C20_0008C7C204E6_.wvu.PrintTitles" localSheetId="10" hidden="1">NAPTHA!$1:$5</definedName>
    <definedName name="Z_4A50D578_9978_11D2_8C20_0008C7C204E6_.wvu.PrintArea" localSheetId="9" hidden="1">UNL!$A$6:$R$39</definedName>
    <definedName name="Z_4A50D578_9978_11D2_8C20_0008C7C204E6_.wvu.PrintTitles" localSheetId="9" hidden="1">UNL!$1:$5</definedName>
    <definedName name="Z_4A50D579_9978_11D2_8C20_0008C7C204E6_.wvu.PrintArea" localSheetId="6" hidden="1">'2%GASOIL CIF'!$A$40:$AG$118</definedName>
    <definedName name="Z_4A50D579_9978_11D2_8C20_0008C7C204E6_.wvu.PrintTitles" localSheetId="6" hidden="1">'2%GASOIL CIF'!$1:$5</definedName>
    <definedName name="Z_4A50D57A_9978_11D2_8C20_0008C7C204E6_.wvu.PrintArea" localSheetId="7" hidden="1">'2%GASOIL FOB'!$A$40:$AG$118</definedName>
    <definedName name="Z_4A50D57A_9978_11D2_8C20_0008C7C204E6_.wvu.PrintTitles" localSheetId="7" hidden="1">'2%GASOIL FOB'!$1:$5</definedName>
    <definedName name="Z_4A50D57B_9978_11D2_8C20_0008C7C204E6_.wvu.PrintArea" localSheetId="11" hidden="1">BRENT!$A$40:$AG$118</definedName>
    <definedName name="Z_4A50D57B_9978_11D2_8C20_0008C7C204E6_.wvu.PrintTitles" localSheetId="11" hidden="1">BRENT!$1:$5</definedName>
    <definedName name="Z_4A50D57C_9978_11D2_8C20_0008C7C204E6_.wvu.PrintArea" localSheetId="12" hidden="1">CRUDE!$A$40:$AG$118</definedName>
    <definedName name="Z_4A50D57C_9978_11D2_8C20_0008C7C204E6_.wvu.PrintTitles" localSheetId="12" hidden="1">CRUDE!$1:$5</definedName>
    <definedName name="Z_4A50D57D_9978_11D2_8C20_0008C7C204E6_.wvu.PrintArea" localSheetId="8" hidden="1">'EN590'!$A$40:$AG$118</definedName>
    <definedName name="Z_4A50D57D_9978_11D2_8C20_0008C7C204E6_.wvu.PrintTitles" localSheetId="8" hidden="1">'EN590'!$1:$5</definedName>
    <definedName name="Z_4A50D57E_9978_11D2_8C20_0008C7C204E6_.wvu.PrintArea" localSheetId="13" hidden="1">HO!$A$40:$AG$118</definedName>
    <definedName name="Z_4A50D57E_9978_11D2_8C20_0008C7C204E6_.wvu.PrintTitles" localSheetId="13" hidden="1">HO!$1:$5</definedName>
    <definedName name="Z_4A50D57F_9978_11D2_8C20_0008C7C204E6_.wvu.PrintArea" localSheetId="5" hidden="1">'IPE GASOIL'!$A$40:$AG$118</definedName>
    <definedName name="Z_4A50D57F_9978_11D2_8C20_0008C7C204E6_.wvu.PrintTitles" localSheetId="5" hidden="1">'IPE GASOIL'!$1:$5</definedName>
    <definedName name="Z_4A50D580_9978_11D2_8C20_0008C7C204E6_.wvu.PrintArea" localSheetId="16" hidden="1">Dubai!$A$40:$AG$118</definedName>
    <definedName name="Z_4A50D580_9978_11D2_8C20_0008C7C204E6_.wvu.PrintArea" localSheetId="17" hidden="1">Freight!$A$40:$AG$118</definedName>
    <definedName name="Z_4A50D580_9978_11D2_8C20_0008C7C204E6_.wvu.PrintArea" localSheetId="18" hidden="1">Freight_SM!$A$40:$AG$118</definedName>
    <definedName name="Z_4A50D580_9978_11D2_8C20_0008C7C204E6_.wvu.PrintArea" localSheetId="15" hidden="1">'Jet , Kero'!$A$40:$AG$118</definedName>
    <definedName name="Z_4A50D580_9978_11D2_8C20_0008C7C204E6_.wvu.PrintTitles" localSheetId="16" hidden="1">Dubai!$1:$5</definedName>
    <definedName name="Z_4A50D580_9978_11D2_8C20_0008C7C204E6_.wvu.PrintTitles" localSheetId="17" hidden="1">Freight!$1:$5</definedName>
    <definedName name="Z_4A50D580_9978_11D2_8C20_0008C7C204E6_.wvu.PrintTitles" localSheetId="18" hidden="1">Freight_SM!$1:$5</definedName>
    <definedName name="Z_4A50D580_9978_11D2_8C20_0008C7C204E6_.wvu.PrintTitles" localSheetId="15" hidden="1">'Jet , Kero'!$1:$5</definedName>
    <definedName name="Z_4A50D581_9978_11D2_8C20_0008C7C204E6_.wvu.PrintArea" localSheetId="10" hidden="1">NAPTHA!$A$40:$AG$118</definedName>
    <definedName name="Z_4A50D581_9978_11D2_8C20_0008C7C204E6_.wvu.PrintTitles" localSheetId="10" hidden="1">NAPTHA!$1:$5</definedName>
    <definedName name="Z_4A50D582_9978_11D2_8C20_0008C7C204E6_.wvu.PrintArea" localSheetId="9" hidden="1">UNL!$A$40:$AG$118</definedName>
    <definedName name="Z_4A50D582_9978_11D2_8C20_0008C7C204E6_.wvu.PrintTitles" localSheetId="9" hidden="1">UNL!$1:$5</definedName>
    <definedName name="Z_4A50D583_9978_11D2_8C20_0008C7C204E6_.wvu.PrintArea" localSheetId="6" hidden="1">'2%GASOIL CIF'!$A$120:$M$238</definedName>
    <definedName name="Z_4A50D583_9978_11D2_8C20_0008C7C204E6_.wvu.PrintTitles" localSheetId="6" hidden="1">'2%GASOIL CIF'!$1:$5</definedName>
    <definedName name="Z_4A50D584_9978_11D2_8C20_0008C7C204E6_.wvu.PrintArea" localSheetId="7" hidden="1">'2%GASOIL FOB'!$A$120:$M$238</definedName>
    <definedName name="Z_4A50D584_9978_11D2_8C20_0008C7C204E6_.wvu.PrintTitles" localSheetId="7" hidden="1">'2%GASOIL FOB'!$1:$5</definedName>
    <definedName name="Z_4A50D585_9978_11D2_8C20_0008C7C204E6_.wvu.PrintArea" localSheetId="11" hidden="1">BRENT!$A$120:$M$238</definedName>
    <definedName name="Z_4A50D585_9978_11D2_8C20_0008C7C204E6_.wvu.PrintTitles" localSheetId="11" hidden="1">BRENT!$1:$5</definedName>
    <definedName name="Z_4A50D586_9978_11D2_8C20_0008C7C204E6_.wvu.PrintArea" localSheetId="12" hidden="1">CRUDE!$A$120:$M$238</definedName>
    <definedName name="Z_4A50D586_9978_11D2_8C20_0008C7C204E6_.wvu.PrintTitles" localSheetId="12" hidden="1">CRUDE!$1:$5</definedName>
    <definedName name="Z_4A50D587_9978_11D2_8C20_0008C7C204E6_.wvu.PrintArea" localSheetId="8" hidden="1">'EN590'!$A$120:$M$238</definedName>
    <definedName name="Z_4A50D587_9978_11D2_8C20_0008C7C204E6_.wvu.PrintTitles" localSheetId="8" hidden="1">'EN590'!$1:$5</definedName>
    <definedName name="Z_4A50D588_9978_11D2_8C20_0008C7C204E6_.wvu.PrintArea" localSheetId="13" hidden="1">HO!$A$120:$M$238</definedName>
    <definedName name="Z_4A50D588_9978_11D2_8C20_0008C7C204E6_.wvu.PrintTitles" localSheetId="13" hidden="1">HO!$1:$5</definedName>
    <definedName name="Z_4A50D589_9978_11D2_8C20_0008C7C204E6_.wvu.PrintArea" localSheetId="5" hidden="1">'IPE GASOIL'!$A$120:$M$238</definedName>
    <definedName name="Z_4A50D589_9978_11D2_8C20_0008C7C204E6_.wvu.PrintTitles" localSheetId="5" hidden="1">'IPE GASOIL'!$1:$5</definedName>
    <definedName name="Z_4A50D58A_9978_11D2_8C20_0008C7C204E6_.wvu.PrintArea" localSheetId="16" hidden="1">Dubai!$A$120:$M$238</definedName>
    <definedName name="Z_4A50D58A_9978_11D2_8C20_0008C7C204E6_.wvu.PrintArea" localSheetId="17" hidden="1">Freight!$A$120:$M$238</definedName>
    <definedName name="Z_4A50D58A_9978_11D2_8C20_0008C7C204E6_.wvu.PrintArea" localSheetId="18" hidden="1">Freight_SM!$A$120:$M$238</definedName>
    <definedName name="Z_4A50D58A_9978_11D2_8C20_0008C7C204E6_.wvu.PrintArea" localSheetId="15" hidden="1">'Jet , Kero'!$A$120:$M$238</definedName>
    <definedName name="Z_4A50D58A_9978_11D2_8C20_0008C7C204E6_.wvu.PrintTitles" localSheetId="16" hidden="1">Dubai!$1:$5</definedName>
    <definedName name="Z_4A50D58A_9978_11D2_8C20_0008C7C204E6_.wvu.PrintTitles" localSheetId="17" hidden="1">Freight!$1:$5</definedName>
    <definedName name="Z_4A50D58A_9978_11D2_8C20_0008C7C204E6_.wvu.PrintTitles" localSheetId="18" hidden="1">Freight_SM!$1:$5</definedName>
    <definedName name="Z_4A50D58A_9978_11D2_8C20_0008C7C204E6_.wvu.PrintTitles" localSheetId="15" hidden="1">'Jet , Kero'!$1:$5</definedName>
    <definedName name="Z_4A50D58B_9978_11D2_8C20_0008C7C204E6_.wvu.PrintArea" localSheetId="10" hidden="1">NAPTHA!$A$120:$M$238</definedName>
    <definedName name="Z_4A50D58B_9978_11D2_8C20_0008C7C204E6_.wvu.PrintTitles" localSheetId="10" hidden="1">NAPTHA!$1:$5</definedName>
    <definedName name="Z_4A50D58C_9978_11D2_8C20_0008C7C204E6_.wvu.PrintArea" localSheetId="9" hidden="1">UNL!$A$120:$M$238</definedName>
    <definedName name="Z_4A50D58C_9978_11D2_8C20_0008C7C204E6_.wvu.PrintTitles" localSheetId="9" hidden="1">UNL!$1:$5</definedName>
    <definedName name="Z_4B7F705A_C17B_11D2_8C2B_0008C7C204E6_.wvu.PrintArea" localSheetId="6" hidden="1">'2%GASOIL CIF'!$A$6:$R$39</definedName>
    <definedName name="Z_4B7F705A_C17B_11D2_8C2B_0008C7C204E6_.wvu.PrintTitles" localSheetId="6" hidden="1">'2%GASOIL CIF'!$1:$5</definedName>
    <definedName name="Z_4B7F705B_C17B_11D2_8C2B_0008C7C204E6_.wvu.PrintArea" localSheetId="7" hidden="1">'2%GASOIL FOB'!$A$6:$R$39</definedName>
    <definedName name="Z_4B7F705B_C17B_11D2_8C2B_0008C7C204E6_.wvu.PrintTitles" localSheetId="7" hidden="1">'2%GASOIL FOB'!$1:$5</definedName>
    <definedName name="Z_4B7F705C_C17B_11D2_8C2B_0008C7C204E6_.wvu.PrintArea" localSheetId="11" hidden="1">BRENT!$A$6:$R$39</definedName>
    <definedName name="Z_4B7F705C_C17B_11D2_8C2B_0008C7C204E6_.wvu.PrintTitles" localSheetId="11" hidden="1">BRENT!$1:$5</definedName>
    <definedName name="Z_4B7F705D_C17B_11D2_8C2B_0008C7C204E6_.wvu.PrintArea" localSheetId="12" hidden="1">CRUDE!$A$6:$R$39</definedName>
    <definedName name="Z_4B7F705D_C17B_11D2_8C2B_0008C7C204E6_.wvu.PrintTitles" localSheetId="12" hidden="1">CRUDE!$1:$5</definedName>
    <definedName name="Z_4B7F705E_C17B_11D2_8C2B_0008C7C204E6_.wvu.PrintArea" localSheetId="16" hidden="1">Dubai!$A$6:$R$39</definedName>
    <definedName name="Z_4B7F705E_C17B_11D2_8C2B_0008C7C204E6_.wvu.PrintArea" localSheetId="17" hidden="1">Freight!$A$6:$R$39</definedName>
    <definedName name="Z_4B7F705E_C17B_11D2_8C2B_0008C7C204E6_.wvu.PrintArea" localSheetId="18" hidden="1">Freight_SM!$A$6:$R$39</definedName>
    <definedName name="Z_4B7F705E_C17B_11D2_8C2B_0008C7C204E6_.wvu.PrintTitles" localSheetId="16" hidden="1">Dubai!$1:$5</definedName>
    <definedName name="Z_4B7F705E_C17B_11D2_8C2B_0008C7C204E6_.wvu.PrintTitles" localSheetId="17" hidden="1">Freight!$1:$5</definedName>
    <definedName name="Z_4B7F705E_C17B_11D2_8C2B_0008C7C204E6_.wvu.PrintTitles" localSheetId="18" hidden="1">Freight_SM!$1:$5</definedName>
    <definedName name="Z_4B7F705F_C17B_11D2_8C2B_0008C7C204E6_.wvu.PrintArea" localSheetId="8" hidden="1">'EN590'!$A$6:$R$39</definedName>
    <definedName name="Z_4B7F705F_C17B_11D2_8C2B_0008C7C204E6_.wvu.PrintTitles" localSheetId="8" hidden="1">'EN590'!$1:$5</definedName>
    <definedName name="Z_4B7F7060_C17B_11D2_8C2B_0008C7C204E6_.wvu.PrintArea" localSheetId="13" hidden="1">HO!$A$6:$R$39</definedName>
    <definedName name="Z_4B7F7060_C17B_11D2_8C2B_0008C7C204E6_.wvu.PrintTitles" localSheetId="13" hidden="1">HO!$1:$5</definedName>
    <definedName name="Z_4B7F7061_C17B_11D2_8C2B_0008C7C204E6_.wvu.PrintArea" localSheetId="5" hidden="1">'IPE GASOIL'!$A$6:$R$39</definedName>
    <definedName name="Z_4B7F7061_C17B_11D2_8C2B_0008C7C204E6_.wvu.PrintTitles" localSheetId="5" hidden="1">'IPE GASOIL'!$1:$5</definedName>
    <definedName name="Z_4B7F7062_C17B_11D2_8C2B_0008C7C204E6_.wvu.PrintArea" localSheetId="15" hidden="1">'Jet , Kero'!$A$6:$R$39</definedName>
    <definedName name="Z_4B7F7062_C17B_11D2_8C2B_0008C7C204E6_.wvu.PrintTitles" localSheetId="15" hidden="1">'Jet , Kero'!$1:$5</definedName>
    <definedName name="Z_4B7F7063_C17B_11D2_8C2B_0008C7C204E6_.wvu.PrintArea" localSheetId="10" hidden="1">NAPTHA!$A$6:$R$39</definedName>
    <definedName name="Z_4B7F7063_C17B_11D2_8C2B_0008C7C204E6_.wvu.PrintTitles" localSheetId="10" hidden="1">NAPTHA!$1:$5</definedName>
    <definedName name="Z_4B7F7064_C17B_11D2_8C2B_0008C7C204E6_.wvu.PrintArea" localSheetId="9" hidden="1">UNL!$A$6:$R$39</definedName>
    <definedName name="Z_4B7F7064_C17B_11D2_8C2B_0008C7C204E6_.wvu.PrintTitles" localSheetId="9" hidden="1">UNL!$1:$5</definedName>
    <definedName name="Z_4B7F7065_C17B_11D2_8C2B_0008C7C204E6_.wvu.PrintArea" localSheetId="6" hidden="1">'2%GASOIL CIF'!$A$40:$AG$118</definedName>
    <definedName name="Z_4B7F7065_C17B_11D2_8C2B_0008C7C204E6_.wvu.PrintTitles" localSheetId="6" hidden="1">'2%GASOIL CIF'!$1:$5</definedName>
    <definedName name="Z_4B7F7066_C17B_11D2_8C2B_0008C7C204E6_.wvu.PrintArea" localSheetId="7" hidden="1">'2%GASOIL FOB'!$A$40:$AG$118</definedName>
    <definedName name="Z_4B7F7066_C17B_11D2_8C2B_0008C7C204E6_.wvu.PrintTitles" localSheetId="7" hidden="1">'2%GASOIL FOB'!$1:$5</definedName>
    <definedName name="Z_4B7F7067_C17B_11D2_8C2B_0008C7C204E6_.wvu.PrintArea" localSheetId="11" hidden="1">BRENT!$A$40:$AG$118</definedName>
    <definedName name="Z_4B7F7067_C17B_11D2_8C2B_0008C7C204E6_.wvu.PrintTitles" localSheetId="11" hidden="1">BRENT!$1:$5</definedName>
    <definedName name="Z_4B7F7068_C17B_11D2_8C2B_0008C7C204E6_.wvu.PrintArea" localSheetId="12" hidden="1">CRUDE!$A$40:$AG$118</definedName>
    <definedName name="Z_4B7F7068_C17B_11D2_8C2B_0008C7C204E6_.wvu.PrintTitles" localSheetId="12" hidden="1">CRUDE!$1:$5</definedName>
    <definedName name="Z_4B7F7069_C17B_11D2_8C2B_0008C7C204E6_.wvu.PrintArea" localSheetId="16" hidden="1">Dubai!$A$40:$AG$118</definedName>
    <definedName name="Z_4B7F7069_C17B_11D2_8C2B_0008C7C204E6_.wvu.PrintArea" localSheetId="17" hidden="1">Freight!$A$40:$AG$118</definedName>
    <definedName name="Z_4B7F7069_C17B_11D2_8C2B_0008C7C204E6_.wvu.PrintArea" localSheetId="18" hidden="1">Freight_SM!$A$40:$AG$118</definedName>
    <definedName name="Z_4B7F7069_C17B_11D2_8C2B_0008C7C204E6_.wvu.PrintTitles" localSheetId="16" hidden="1">Dubai!$1:$5</definedName>
    <definedName name="Z_4B7F7069_C17B_11D2_8C2B_0008C7C204E6_.wvu.PrintTitles" localSheetId="17" hidden="1">Freight!$1:$5</definedName>
    <definedName name="Z_4B7F7069_C17B_11D2_8C2B_0008C7C204E6_.wvu.PrintTitles" localSheetId="18" hidden="1">Freight_SM!$1:$5</definedName>
    <definedName name="Z_4B7F706A_C17B_11D2_8C2B_0008C7C204E6_.wvu.PrintArea" localSheetId="8" hidden="1">'EN590'!$A$40:$AG$118</definedName>
    <definedName name="Z_4B7F706A_C17B_11D2_8C2B_0008C7C204E6_.wvu.PrintTitles" localSheetId="8" hidden="1">'EN590'!$1:$5</definedName>
    <definedName name="Z_4B7F706B_C17B_11D2_8C2B_0008C7C204E6_.wvu.PrintArea" localSheetId="13" hidden="1">HO!$A$40:$AG$118</definedName>
    <definedName name="Z_4B7F706B_C17B_11D2_8C2B_0008C7C204E6_.wvu.PrintTitles" localSheetId="13" hidden="1">HO!$1:$5</definedName>
    <definedName name="Z_4B7F706C_C17B_11D2_8C2B_0008C7C204E6_.wvu.PrintArea" localSheetId="5" hidden="1">'IPE GASOIL'!$A$40:$AG$118</definedName>
    <definedName name="Z_4B7F706C_C17B_11D2_8C2B_0008C7C204E6_.wvu.PrintTitles" localSheetId="5" hidden="1">'IPE GASOIL'!$1:$5</definedName>
    <definedName name="Z_4B7F706D_C17B_11D2_8C2B_0008C7C204E6_.wvu.PrintArea" localSheetId="15" hidden="1">'Jet , Kero'!$A$40:$AG$118</definedName>
    <definedName name="Z_4B7F706D_C17B_11D2_8C2B_0008C7C204E6_.wvu.PrintTitles" localSheetId="15" hidden="1">'Jet , Kero'!$1:$5</definedName>
    <definedName name="Z_4B7F706E_C17B_11D2_8C2B_0008C7C204E6_.wvu.PrintArea" localSheetId="10" hidden="1">NAPTHA!$A$40:$AG$118</definedName>
    <definedName name="Z_4B7F706E_C17B_11D2_8C2B_0008C7C204E6_.wvu.PrintTitles" localSheetId="10" hidden="1">NAPTHA!$1:$5</definedName>
    <definedName name="Z_4B7F706F_C17B_11D2_8C2B_0008C7C204E6_.wvu.PrintArea" localSheetId="9" hidden="1">UNL!$A$40:$AG$118</definedName>
    <definedName name="Z_4B7F706F_C17B_11D2_8C2B_0008C7C204E6_.wvu.PrintTitles" localSheetId="9" hidden="1">UNL!$1:$5</definedName>
    <definedName name="Z_4B7F7070_C17B_11D2_8C2B_0008C7C204E6_.wvu.PrintArea" localSheetId="6" hidden="1">'2%GASOIL CIF'!$A$120:$M$238</definedName>
    <definedName name="Z_4B7F7070_C17B_11D2_8C2B_0008C7C204E6_.wvu.PrintTitles" localSheetId="6" hidden="1">'2%GASOIL CIF'!$1:$5</definedName>
    <definedName name="Z_4B7F7071_C17B_11D2_8C2B_0008C7C204E6_.wvu.PrintArea" localSheetId="7" hidden="1">'2%GASOIL FOB'!$A$120:$M$238</definedName>
    <definedName name="Z_4B7F7071_C17B_11D2_8C2B_0008C7C204E6_.wvu.PrintTitles" localSheetId="7" hidden="1">'2%GASOIL FOB'!$1:$5</definedName>
    <definedName name="Z_4B7F7072_C17B_11D2_8C2B_0008C7C204E6_.wvu.PrintArea" localSheetId="11" hidden="1">BRENT!$A$120:$M$238</definedName>
    <definedName name="Z_4B7F7072_C17B_11D2_8C2B_0008C7C204E6_.wvu.PrintTitles" localSheetId="11" hidden="1">BRENT!$1:$5</definedName>
    <definedName name="Z_4B7F7073_C17B_11D2_8C2B_0008C7C204E6_.wvu.PrintArea" localSheetId="12" hidden="1">CRUDE!$A$120:$M$238</definedName>
    <definedName name="Z_4B7F7073_C17B_11D2_8C2B_0008C7C204E6_.wvu.PrintTitles" localSheetId="12" hidden="1">CRUDE!$1:$5</definedName>
    <definedName name="Z_4B7F7074_C17B_11D2_8C2B_0008C7C204E6_.wvu.PrintArea" localSheetId="16" hidden="1">Dubai!$A$120:$M$238</definedName>
    <definedName name="Z_4B7F7074_C17B_11D2_8C2B_0008C7C204E6_.wvu.PrintArea" localSheetId="17" hidden="1">Freight!$A$120:$M$238</definedName>
    <definedName name="Z_4B7F7074_C17B_11D2_8C2B_0008C7C204E6_.wvu.PrintArea" localSheetId="18" hidden="1">Freight_SM!$A$120:$M$238</definedName>
    <definedName name="Z_4B7F7074_C17B_11D2_8C2B_0008C7C204E6_.wvu.PrintTitles" localSheetId="16" hidden="1">Dubai!$1:$5</definedName>
    <definedName name="Z_4B7F7074_C17B_11D2_8C2B_0008C7C204E6_.wvu.PrintTitles" localSheetId="17" hidden="1">Freight!$1:$5</definedName>
    <definedName name="Z_4B7F7074_C17B_11D2_8C2B_0008C7C204E6_.wvu.PrintTitles" localSheetId="18" hidden="1">Freight_SM!$1:$5</definedName>
    <definedName name="Z_4B7F7075_C17B_11D2_8C2B_0008C7C204E6_.wvu.PrintArea" localSheetId="8" hidden="1">'EN590'!$A$120:$M$238</definedName>
    <definedName name="Z_4B7F7075_C17B_11D2_8C2B_0008C7C204E6_.wvu.PrintTitles" localSheetId="8" hidden="1">'EN590'!$1:$5</definedName>
    <definedName name="Z_4B7F7076_C17B_11D2_8C2B_0008C7C204E6_.wvu.PrintArea" localSheetId="13" hidden="1">HO!$A$120:$M$238</definedName>
    <definedName name="Z_4B7F7076_C17B_11D2_8C2B_0008C7C204E6_.wvu.PrintTitles" localSheetId="13" hidden="1">HO!$1:$5</definedName>
    <definedName name="Z_4B7F7077_C17B_11D2_8C2B_0008C7C204E6_.wvu.PrintArea" localSheetId="5" hidden="1">'IPE GASOIL'!$A$120:$M$238</definedName>
    <definedName name="Z_4B7F7077_C17B_11D2_8C2B_0008C7C204E6_.wvu.PrintTitles" localSheetId="5" hidden="1">'IPE GASOIL'!$1:$5</definedName>
    <definedName name="Z_4B7F7078_C17B_11D2_8C2B_0008C7C204E6_.wvu.PrintArea" localSheetId="15" hidden="1">'Jet , Kero'!$A$120:$M$238</definedName>
    <definedName name="Z_4B7F7078_C17B_11D2_8C2B_0008C7C204E6_.wvu.PrintTitles" localSheetId="15" hidden="1">'Jet , Kero'!$1:$5</definedName>
    <definedName name="Z_4B7F7079_C17B_11D2_8C2B_0008C7C204E6_.wvu.PrintArea" localSheetId="10" hidden="1">NAPTHA!$A$120:$M$238</definedName>
    <definedName name="Z_4B7F7079_C17B_11D2_8C2B_0008C7C204E6_.wvu.PrintTitles" localSheetId="10" hidden="1">NAPTHA!$1:$5</definedName>
    <definedName name="Z_4B7F707A_C17B_11D2_8C2B_0008C7C204E6_.wvu.PrintArea" localSheetId="9" hidden="1">UNL!$A$120:$M$238</definedName>
    <definedName name="Z_4B7F707A_C17B_11D2_8C2B_0008C7C204E6_.wvu.PrintTitles" localSheetId="9" hidden="1">UNL!$1:$5</definedName>
    <definedName name="Z_4C4CB569_CAEB_11D2_8C32_0008C7C204E6_.wvu.PrintArea" localSheetId="6" hidden="1">'2%GASOIL CIF'!$A$6:$R$39</definedName>
    <definedName name="Z_4C4CB569_CAEB_11D2_8C32_0008C7C204E6_.wvu.PrintTitles" localSheetId="6" hidden="1">'2%GASOIL CIF'!$1:$5</definedName>
    <definedName name="Z_4C4CB56A_CAEB_11D2_8C32_0008C7C204E6_.wvu.PrintArea" localSheetId="7" hidden="1">'2%GASOIL FOB'!$A$6:$R$39</definedName>
    <definedName name="Z_4C4CB56A_CAEB_11D2_8C32_0008C7C204E6_.wvu.PrintTitles" localSheetId="7" hidden="1">'2%GASOIL FOB'!$1:$5</definedName>
    <definedName name="Z_4C4CB56B_CAEB_11D2_8C32_0008C7C204E6_.wvu.PrintArea" localSheetId="11" hidden="1">BRENT!$A$6:$R$39</definedName>
    <definedName name="Z_4C4CB56B_CAEB_11D2_8C32_0008C7C204E6_.wvu.PrintTitles" localSheetId="11" hidden="1">BRENT!$1:$5</definedName>
    <definedName name="Z_4C4CB56C_CAEB_11D2_8C32_0008C7C204E6_.wvu.PrintArea" localSheetId="12" hidden="1">CRUDE!$A$6:$R$39</definedName>
    <definedName name="Z_4C4CB56C_CAEB_11D2_8C32_0008C7C204E6_.wvu.PrintTitles" localSheetId="12" hidden="1">CRUDE!$1:$5</definedName>
    <definedName name="Z_4C4CB56D_CAEB_11D2_8C32_0008C7C204E6_.wvu.PrintArea" localSheetId="16" hidden="1">Dubai!$A$6:$R$39</definedName>
    <definedName name="Z_4C4CB56D_CAEB_11D2_8C32_0008C7C204E6_.wvu.PrintArea" localSheetId="17" hidden="1">Freight!$A$6:$R$39</definedName>
    <definedName name="Z_4C4CB56D_CAEB_11D2_8C32_0008C7C204E6_.wvu.PrintArea" localSheetId="18" hidden="1">Freight_SM!$A$6:$R$39</definedName>
    <definedName name="Z_4C4CB56D_CAEB_11D2_8C32_0008C7C204E6_.wvu.PrintTitles" localSheetId="16" hidden="1">Dubai!$1:$5</definedName>
    <definedName name="Z_4C4CB56D_CAEB_11D2_8C32_0008C7C204E6_.wvu.PrintTitles" localSheetId="17" hidden="1">Freight!$1:$5</definedName>
    <definedName name="Z_4C4CB56D_CAEB_11D2_8C32_0008C7C204E6_.wvu.PrintTitles" localSheetId="18" hidden="1">Freight_SM!$1:$5</definedName>
    <definedName name="Z_4C4CB56E_CAEB_11D2_8C32_0008C7C204E6_.wvu.PrintArea" localSheetId="8" hidden="1">'EN590'!$A$6:$R$39</definedName>
    <definedName name="Z_4C4CB56E_CAEB_11D2_8C32_0008C7C204E6_.wvu.PrintTitles" localSheetId="8" hidden="1">'EN590'!$1:$5</definedName>
    <definedName name="Z_4C4CB56F_CAEB_11D2_8C32_0008C7C204E6_.wvu.PrintArea" localSheetId="13" hidden="1">HO!$A$6:$R$39</definedName>
    <definedName name="Z_4C4CB56F_CAEB_11D2_8C32_0008C7C204E6_.wvu.PrintTitles" localSheetId="13" hidden="1">HO!$1:$5</definedName>
    <definedName name="Z_4C4CB570_CAEB_11D2_8C32_0008C7C204E6_.wvu.PrintArea" localSheetId="5" hidden="1">'IPE GASOIL'!$A$6:$R$39</definedName>
    <definedName name="Z_4C4CB570_CAEB_11D2_8C32_0008C7C204E6_.wvu.PrintTitles" localSheetId="5" hidden="1">'IPE GASOIL'!$1:$5</definedName>
    <definedName name="Z_4C4CB571_CAEB_11D2_8C32_0008C7C204E6_.wvu.PrintArea" localSheetId="15" hidden="1">'Jet , Kero'!$A$6:$R$39</definedName>
    <definedName name="Z_4C4CB571_CAEB_11D2_8C32_0008C7C204E6_.wvu.PrintTitles" localSheetId="15" hidden="1">'Jet , Kero'!$1:$5</definedName>
    <definedName name="Z_4C4CB572_CAEB_11D2_8C32_0008C7C204E6_.wvu.PrintArea" localSheetId="10" hidden="1">NAPTHA!$A$6:$R$39</definedName>
    <definedName name="Z_4C4CB572_CAEB_11D2_8C32_0008C7C204E6_.wvu.PrintTitles" localSheetId="10" hidden="1">NAPTHA!$1:$5</definedName>
    <definedName name="Z_4C4CB573_CAEB_11D2_8C32_0008C7C204E6_.wvu.PrintArea" localSheetId="9" hidden="1">UNL!$A$6:$R$39</definedName>
    <definedName name="Z_4C4CB573_CAEB_11D2_8C32_0008C7C204E6_.wvu.PrintTitles" localSheetId="9" hidden="1">UNL!$1:$5</definedName>
    <definedName name="Z_4C4CB574_CAEB_11D2_8C32_0008C7C204E6_.wvu.PrintArea" localSheetId="6" hidden="1">'2%GASOIL CIF'!$A$40:$AG$118</definedName>
    <definedName name="Z_4C4CB574_CAEB_11D2_8C32_0008C7C204E6_.wvu.PrintTitles" localSheetId="6" hidden="1">'2%GASOIL CIF'!$1:$5</definedName>
    <definedName name="Z_4C4CB575_CAEB_11D2_8C32_0008C7C204E6_.wvu.PrintArea" localSheetId="7" hidden="1">'2%GASOIL FOB'!$A$40:$AG$118</definedName>
    <definedName name="Z_4C4CB575_CAEB_11D2_8C32_0008C7C204E6_.wvu.PrintTitles" localSheetId="7" hidden="1">'2%GASOIL FOB'!$1:$5</definedName>
    <definedName name="Z_4C4CB576_CAEB_11D2_8C32_0008C7C204E6_.wvu.PrintArea" localSheetId="11" hidden="1">BRENT!$A$40:$AG$118</definedName>
    <definedName name="Z_4C4CB576_CAEB_11D2_8C32_0008C7C204E6_.wvu.PrintTitles" localSheetId="11" hidden="1">BRENT!$1:$5</definedName>
    <definedName name="Z_4C4CB577_CAEB_11D2_8C32_0008C7C204E6_.wvu.PrintArea" localSheetId="12" hidden="1">CRUDE!$A$40:$AG$118</definedName>
    <definedName name="Z_4C4CB577_CAEB_11D2_8C32_0008C7C204E6_.wvu.PrintTitles" localSheetId="12" hidden="1">CRUDE!$1:$5</definedName>
    <definedName name="Z_4C4CB578_CAEB_11D2_8C32_0008C7C204E6_.wvu.PrintArea" localSheetId="16" hidden="1">Dubai!$A$40:$AG$118</definedName>
    <definedName name="Z_4C4CB578_CAEB_11D2_8C32_0008C7C204E6_.wvu.PrintArea" localSheetId="17" hidden="1">Freight!$A$40:$AG$118</definedName>
    <definedName name="Z_4C4CB578_CAEB_11D2_8C32_0008C7C204E6_.wvu.PrintArea" localSheetId="18" hidden="1">Freight_SM!$A$40:$AG$118</definedName>
    <definedName name="Z_4C4CB578_CAEB_11D2_8C32_0008C7C204E6_.wvu.PrintTitles" localSheetId="16" hidden="1">Dubai!$1:$5</definedName>
    <definedName name="Z_4C4CB578_CAEB_11D2_8C32_0008C7C204E6_.wvu.PrintTitles" localSheetId="17" hidden="1">Freight!$1:$5</definedName>
    <definedName name="Z_4C4CB578_CAEB_11D2_8C32_0008C7C204E6_.wvu.PrintTitles" localSheetId="18" hidden="1">Freight_SM!$1:$5</definedName>
    <definedName name="Z_4C4CB579_CAEB_11D2_8C32_0008C7C204E6_.wvu.PrintArea" localSheetId="8" hidden="1">'EN590'!$A$40:$AG$118</definedName>
    <definedName name="Z_4C4CB579_CAEB_11D2_8C32_0008C7C204E6_.wvu.PrintTitles" localSheetId="8" hidden="1">'EN590'!$1:$5</definedName>
    <definedName name="Z_4C4CB57A_CAEB_11D2_8C32_0008C7C204E6_.wvu.PrintArea" localSheetId="13" hidden="1">HO!$A$40:$AG$118</definedName>
    <definedName name="Z_4C4CB57A_CAEB_11D2_8C32_0008C7C204E6_.wvu.PrintTitles" localSheetId="13" hidden="1">HO!$1:$5</definedName>
    <definedName name="Z_4C4CB57B_CAEB_11D2_8C32_0008C7C204E6_.wvu.PrintArea" localSheetId="5" hidden="1">'IPE GASOIL'!$A$40:$AG$118</definedName>
    <definedName name="Z_4C4CB57B_CAEB_11D2_8C32_0008C7C204E6_.wvu.PrintTitles" localSheetId="5" hidden="1">'IPE GASOIL'!$1:$5</definedName>
    <definedName name="Z_4C4CB57C_CAEB_11D2_8C32_0008C7C204E6_.wvu.PrintArea" localSheetId="15" hidden="1">'Jet , Kero'!$A$40:$AG$118</definedName>
    <definedName name="Z_4C4CB57C_CAEB_11D2_8C32_0008C7C204E6_.wvu.PrintTitles" localSheetId="15" hidden="1">'Jet , Kero'!$1:$5</definedName>
    <definedName name="Z_4C4CB57D_CAEB_11D2_8C32_0008C7C204E6_.wvu.PrintArea" localSheetId="10" hidden="1">NAPTHA!$A$40:$AG$118</definedName>
    <definedName name="Z_4C4CB57D_CAEB_11D2_8C32_0008C7C204E6_.wvu.PrintTitles" localSheetId="10" hidden="1">NAPTHA!$1:$5</definedName>
    <definedName name="Z_4C4CB57E_CAEB_11D2_8C32_0008C7C204E6_.wvu.PrintArea" localSheetId="9" hidden="1">UNL!$A$40:$AG$118</definedName>
    <definedName name="Z_4C4CB57E_CAEB_11D2_8C32_0008C7C204E6_.wvu.PrintTitles" localSheetId="9" hidden="1">UNL!$1:$5</definedName>
    <definedName name="Z_4C4CB57F_CAEB_11D2_8C32_0008C7C204E6_.wvu.PrintArea" localSheetId="6" hidden="1">'2%GASOIL CIF'!$A$120:$M$238</definedName>
    <definedName name="Z_4C4CB57F_CAEB_11D2_8C32_0008C7C204E6_.wvu.PrintTitles" localSheetId="6" hidden="1">'2%GASOIL CIF'!$1:$5</definedName>
    <definedName name="Z_4C4CB580_CAEB_11D2_8C32_0008C7C204E6_.wvu.PrintArea" localSheetId="7" hidden="1">'2%GASOIL FOB'!$A$120:$M$238</definedName>
    <definedName name="Z_4C4CB580_CAEB_11D2_8C32_0008C7C204E6_.wvu.PrintTitles" localSheetId="7" hidden="1">'2%GASOIL FOB'!$1:$5</definedName>
    <definedName name="Z_4C4CB581_CAEB_11D2_8C32_0008C7C204E6_.wvu.PrintArea" localSheetId="11" hidden="1">BRENT!$A$120:$M$238</definedName>
    <definedName name="Z_4C4CB581_CAEB_11D2_8C32_0008C7C204E6_.wvu.PrintTitles" localSheetId="11" hidden="1">BRENT!$1:$5</definedName>
    <definedName name="Z_4C4CB582_CAEB_11D2_8C32_0008C7C204E6_.wvu.PrintArea" localSheetId="12" hidden="1">CRUDE!$A$120:$M$238</definedName>
    <definedName name="Z_4C4CB582_CAEB_11D2_8C32_0008C7C204E6_.wvu.PrintTitles" localSheetId="12" hidden="1">CRUDE!$1:$5</definedName>
    <definedName name="Z_4C4CB583_CAEB_11D2_8C32_0008C7C204E6_.wvu.PrintArea" localSheetId="16" hidden="1">Dubai!$A$120:$M$238</definedName>
    <definedName name="Z_4C4CB583_CAEB_11D2_8C32_0008C7C204E6_.wvu.PrintArea" localSheetId="17" hidden="1">Freight!$A$120:$M$238</definedName>
    <definedName name="Z_4C4CB583_CAEB_11D2_8C32_0008C7C204E6_.wvu.PrintArea" localSheetId="18" hidden="1">Freight_SM!$A$120:$M$238</definedName>
    <definedName name="Z_4C4CB583_CAEB_11D2_8C32_0008C7C204E6_.wvu.PrintTitles" localSheetId="16" hidden="1">Dubai!$1:$5</definedName>
    <definedName name="Z_4C4CB583_CAEB_11D2_8C32_0008C7C204E6_.wvu.PrintTitles" localSheetId="17" hidden="1">Freight!$1:$5</definedName>
    <definedName name="Z_4C4CB583_CAEB_11D2_8C32_0008C7C204E6_.wvu.PrintTitles" localSheetId="18" hidden="1">Freight_SM!$1:$5</definedName>
    <definedName name="Z_4C4CB584_CAEB_11D2_8C32_0008C7C204E6_.wvu.PrintArea" localSheetId="8" hidden="1">'EN590'!$A$120:$M$238</definedName>
    <definedName name="Z_4C4CB584_CAEB_11D2_8C32_0008C7C204E6_.wvu.PrintTitles" localSheetId="8" hidden="1">'EN590'!$1:$5</definedName>
    <definedName name="Z_4C4CB585_CAEB_11D2_8C32_0008C7C204E6_.wvu.PrintArea" localSheetId="13" hidden="1">HO!$A$120:$M$238</definedName>
    <definedName name="Z_4C4CB585_CAEB_11D2_8C32_0008C7C204E6_.wvu.PrintTitles" localSheetId="13" hidden="1">HO!$1:$5</definedName>
    <definedName name="Z_4C4CB586_CAEB_11D2_8C32_0008C7C204E6_.wvu.PrintArea" localSheetId="5" hidden="1">'IPE GASOIL'!$A$120:$M$238</definedName>
    <definedName name="Z_4C4CB586_CAEB_11D2_8C32_0008C7C204E6_.wvu.PrintTitles" localSheetId="5" hidden="1">'IPE GASOIL'!$1:$5</definedName>
    <definedName name="Z_4C4CB587_CAEB_11D2_8C32_0008C7C204E6_.wvu.PrintArea" localSheetId="15" hidden="1">'Jet , Kero'!$A$120:$M$238</definedName>
    <definedName name="Z_4C4CB587_CAEB_11D2_8C32_0008C7C204E6_.wvu.PrintTitles" localSheetId="15" hidden="1">'Jet , Kero'!$1:$5</definedName>
    <definedName name="Z_4C4CB588_CAEB_11D2_8C32_0008C7C204E6_.wvu.PrintArea" localSheetId="10" hidden="1">NAPTHA!$A$120:$M$238</definedName>
    <definedName name="Z_4C4CB588_CAEB_11D2_8C32_0008C7C204E6_.wvu.PrintTitles" localSheetId="10" hidden="1">NAPTHA!$1:$5</definedName>
    <definedName name="Z_4C4CB589_CAEB_11D2_8C32_0008C7C204E6_.wvu.PrintArea" localSheetId="9" hidden="1">UNL!$A$120:$M$238</definedName>
    <definedName name="Z_4C4CB589_CAEB_11D2_8C32_0008C7C204E6_.wvu.PrintTitles" localSheetId="9" hidden="1">UNL!$1:$5</definedName>
    <definedName name="Z_4C5DA7CB_F3BF_11D2_8C47_0008C7C204E6_.wvu.PrintArea" localSheetId="6" hidden="1">'2%GASOIL CIF'!$A$6:$R$39</definedName>
    <definedName name="Z_4C5DA7CB_F3BF_11D2_8C47_0008C7C204E6_.wvu.PrintTitles" localSheetId="6" hidden="1">'2%GASOIL CIF'!$1:$5</definedName>
    <definedName name="Z_4C5DA7CC_F3BF_11D2_8C47_0008C7C204E6_.wvu.PrintArea" localSheetId="7" hidden="1">'2%GASOIL FOB'!$A$6:$R$39</definedName>
    <definedName name="Z_4C5DA7CC_F3BF_11D2_8C47_0008C7C204E6_.wvu.PrintTitles" localSheetId="7" hidden="1">'2%GASOIL FOB'!$1:$5</definedName>
    <definedName name="Z_4C5DA7CD_F3BF_11D2_8C47_0008C7C204E6_.wvu.PrintArea" localSheetId="11" hidden="1">BRENT!$A$6:$R$39</definedName>
    <definedName name="Z_4C5DA7CD_F3BF_11D2_8C47_0008C7C204E6_.wvu.PrintTitles" localSheetId="11" hidden="1">BRENT!$1:$5</definedName>
    <definedName name="Z_4C5DA7CE_F3BF_11D2_8C47_0008C7C204E6_.wvu.PrintArea" localSheetId="12" hidden="1">CRUDE!$A$6:$R$39</definedName>
    <definedName name="Z_4C5DA7CE_F3BF_11D2_8C47_0008C7C204E6_.wvu.PrintTitles" localSheetId="12" hidden="1">CRUDE!$1:$5</definedName>
    <definedName name="Z_4C5DA7CF_F3BF_11D2_8C47_0008C7C204E6_.wvu.PrintArea" localSheetId="16" hidden="1">Dubai!$A$6:$R$39</definedName>
    <definedName name="Z_4C5DA7CF_F3BF_11D2_8C47_0008C7C204E6_.wvu.PrintTitles" localSheetId="16" hidden="1">Dubai!$1:$5</definedName>
    <definedName name="Z_4C5DA7D0_F3BF_11D2_8C47_0008C7C204E6_.wvu.PrintArea" localSheetId="8" hidden="1">'EN590'!$A$6:$R$39</definedName>
    <definedName name="Z_4C5DA7D0_F3BF_11D2_8C47_0008C7C204E6_.wvu.PrintTitles" localSheetId="8" hidden="1">'EN590'!$1:$5</definedName>
    <definedName name="Z_4C5DA7D1_F3BF_11D2_8C47_0008C7C204E6_.wvu.PrintArea" localSheetId="17" hidden="1">Freight!$A$6:$R$39</definedName>
    <definedName name="Z_4C5DA7D1_F3BF_11D2_8C47_0008C7C204E6_.wvu.PrintArea" localSheetId="18" hidden="1">Freight_SM!$A$6:$R$39</definedName>
    <definedName name="Z_4C5DA7D1_F3BF_11D2_8C47_0008C7C204E6_.wvu.PrintTitles" localSheetId="17" hidden="1">Freight!$1:$5</definedName>
    <definedName name="Z_4C5DA7D1_F3BF_11D2_8C47_0008C7C204E6_.wvu.PrintTitles" localSheetId="18" hidden="1">Freight_SM!$1:$5</definedName>
    <definedName name="Z_4C5DA7D2_F3BF_11D2_8C47_0008C7C204E6_.wvu.PrintArea" localSheetId="13" hidden="1">HO!$A$6:$R$39</definedName>
    <definedName name="Z_4C5DA7D2_F3BF_11D2_8C47_0008C7C204E6_.wvu.PrintTitles" localSheetId="13" hidden="1">HO!$1:$5</definedName>
    <definedName name="Z_4C5DA7D3_F3BF_11D2_8C47_0008C7C204E6_.wvu.PrintArea" localSheetId="5" hidden="1">'IPE GASOIL'!$A$6:$R$39</definedName>
    <definedName name="Z_4C5DA7D3_F3BF_11D2_8C47_0008C7C204E6_.wvu.PrintTitles" localSheetId="5" hidden="1">'IPE GASOIL'!$1:$5</definedName>
    <definedName name="Z_4C5DA7D4_F3BF_11D2_8C47_0008C7C204E6_.wvu.PrintArea" localSheetId="15" hidden="1">'Jet , Kero'!$A$6:$R$39</definedName>
    <definedName name="Z_4C5DA7D4_F3BF_11D2_8C47_0008C7C204E6_.wvu.PrintTitles" localSheetId="15" hidden="1">'Jet , Kero'!$1:$5</definedName>
    <definedName name="Z_4C5DA7D5_F3BF_11D2_8C47_0008C7C204E6_.wvu.PrintArea" localSheetId="10" hidden="1">NAPTHA!$A$6:$R$39</definedName>
    <definedName name="Z_4C5DA7D5_F3BF_11D2_8C47_0008C7C204E6_.wvu.PrintTitles" localSheetId="10" hidden="1">NAPTHA!$1:$5</definedName>
    <definedName name="Z_4C5DA7D6_F3BF_11D2_8C47_0008C7C204E6_.wvu.PrintArea" localSheetId="9" hidden="1">UNL!$A$6:$R$39</definedName>
    <definedName name="Z_4C5DA7D6_F3BF_11D2_8C47_0008C7C204E6_.wvu.PrintTitles" localSheetId="9" hidden="1">UNL!$1:$5</definedName>
    <definedName name="Z_4C5DA7D7_F3BF_11D2_8C47_0008C7C204E6_.wvu.PrintArea" localSheetId="6" hidden="1">'2%GASOIL CIF'!$A$40:$AG$118</definedName>
    <definedName name="Z_4C5DA7D7_F3BF_11D2_8C47_0008C7C204E6_.wvu.PrintTitles" localSheetId="6" hidden="1">'2%GASOIL CIF'!$1:$5</definedName>
    <definedName name="Z_4C5DA7D8_F3BF_11D2_8C47_0008C7C204E6_.wvu.PrintArea" localSheetId="7" hidden="1">'2%GASOIL FOB'!$A$40:$AG$118</definedName>
    <definedName name="Z_4C5DA7D8_F3BF_11D2_8C47_0008C7C204E6_.wvu.PrintTitles" localSheetId="7" hidden="1">'2%GASOIL FOB'!$1:$5</definedName>
    <definedName name="Z_4C5DA7D9_F3BF_11D2_8C47_0008C7C204E6_.wvu.PrintArea" localSheetId="11" hidden="1">BRENT!$A$40:$AG$118</definedName>
    <definedName name="Z_4C5DA7D9_F3BF_11D2_8C47_0008C7C204E6_.wvu.PrintTitles" localSheetId="11" hidden="1">BRENT!$1:$5</definedName>
    <definedName name="Z_4C5DA7DA_F3BF_11D2_8C47_0008C7C204E6_.wvu.PrintArea" localSheetId="12" hidden="1">CRUDE!$A$40:$AG$118</definedName>
    <definedName name="Z_4C5DA7DA_F3BF_11D2_8C47_0008C7C204E6_.wvu.PrintTitles" localSheetId="12" hidden="1">CRUDE!$1:$5</definedName>
    <definedName name="Z_4C5DA7DB_F3BF_11D2_8C47_0008C7C204E6_.wvu.PrintArea" localSheetId="16" hidden="1">Dubai!$A$40:$AG$118</definedName>
    <definedName name="Z_4C5DA7DB_F3BF_11D2_8C47_0008C7C204E6_.wvu.PrintTitles" localSheetId="16" hidden="1">Dubai!$1:$5</definedName>
    <definedName name="Z_4C5DA7DC_F3BF_11D2_8C47_0008C7C204E6_.wvu.PrintArea" localSheetId="8" hidden="1">'EN590'!$A$40:$AG$118</definedName>
    <definedName name="Z_4C5DA7DC_F3BF_11D2_8C47_0008C7C204E6_.wvu.PrintTitles" localSheetId="8" hidden="1">'EN590'!$1:$5</definedName>
    <definedName name="Z_4C5DA7DD_F3BF_11D2_8C47_0008C7C204E6_.wvu.PrintArea" localSheetId="17" hidden="1">Freight!$A$40:$AG$118</definedName>
    <definedName name="Z_4C5DA7DD_F3BF_11D2_8C47_0008C7C204E6_.wvu.PrintArea" localSheetId="18" hidden="1">Freight_SM!$A$40:$AG$118</definedName>
    <definedName name="Z_4C5DA7DD_F3BF_11D2_8C47_0008C7C204E6_.wvu.PrintTitles" localSheetId="17" hidden="1">Freight!$1:$5</definedName>
    <definedName name="Z_4C5DA7DD_F3BF_11D2_8C47_0008C7C204E6_.wvu.PrintTitles" localSheetId="18" hidden="1">Freight_SM!$1:$5</definedName>
    <definedName name="Z_4C5DA7DE_F3BF_11D2_8C47_0008C7C204E6_.wvu.PrintArea" localSheetId="13" hidden="1">HO!$A$40:$AG$118</definedName>
    <definedName name="Z_4C5DA7DE_F3BF_11D2_8C47_0008C7C204E6_.wvu.PrintTitles" localSheetId="13" hidden="1">HO!$1:$5</definedName>
    <definedName name="Z_4C5DA7DF_F3BF_11D2_8C47_0008C7C204E6_.wvu.PrintArea" localSheetId="5" hidden="1">'IPE GASOIL'!$A$40:$AG$118</definedName>
    <definedName name="Z_4C5DA7DF_F3BF_11D2_8C47_0008C7C204E6_.wvu.PrintTitles" localSheetId="5" hidden="1">'IPE GASOIL'!$1:$5</definedName>
    <definedName name="Z_4C5DA7E0_F3BF_11D2_8C47_0008C7C204E6_.wvu.PrintArea" localSheetId="15" hidden="1">'Jet , Kero'!$A$40:$AG$118</definedName>
    <definedName name="Z_4C5DA7E0_F3BF_11D2_8C47_0008C7C204E6_.wvu.PrintTitles" localSheetId="15" hidden="1">'Jet , Kero'!$1:$5</definedName>
    <definedName name="Z_4C5DA7E1_F3BF_11D2_8C47_0008C7C204E6_.wvu.PrintArea" localSheetId="10" hidden="1">NAPTHA!$A$40:$AG$118</definedName>
    <definedName name="Z_4C5DA7E1_F3BF_11D2_8C47_0008C7C204E6_.wvu.PrintTitles" localSheetId="10" hidden="1">NAPTHA!$1:$5</definedName>
    <definedName name="Z_4C5DA7E2_F3BF_11D2_8C47_0008C7C204E6_.wvu.PrintArea" localSheetId="9" hidden="1">UNL!$A$40:$AG$118</definedName>
    <definedName name="Z_4C5DA7E2_F3BF_11D2_8C47_0008C7C204E6_.wvu.PrintTitles" localSheetId="9" hidden="1">UNL!$1:$5</definedName>
    <definedName name="Z_4C5DA7E3_F3BF_11D2_8C47_0008C7C204E6_.wvu.PrintArea" localSheetId="6" hidden="1">'2%GASOIL CIF'!$A$120:$M$238</definedName>
    <definedName name="Z_4C5DA7E3_F3BF_11D2_8C47_0008C7C204E6_.wvu.PrintTitles" localSheetId="6" hidden="1">'2%GASOIL CIF'!$1:$5</definedName>
    <definedName name="Z_4C5DA7E4_F3BF_11D2_8C47_0008C7C204E6_.wvu.PrintArea" localSheetId="7" hidden="1">'2%GASOIL FOB'!$A$120:$M$238</definedName>
    <definedName name="Z_4C5DA7E4_F3BF_11D2_8C47_0008C7C204E6_.wvu.PrintTitles" localSheetId="7" hidden="1">'2%GASOIL FOB'!$1:$5</definedName>
    <definedName name="Z_4C5DA7E5_F3BF_11D2_8C47_0008C7C204E6_.wvu.PrintArea" localSheetId="11" hidden="1">BRENT!$A$120:$M$238</definedName>
    <definedName name="Z_4C5DA7E5_F3BF_11D2_8C47_0008C7C204E6_.wvu.PrintTitles" localSheetId="11" hidden="1">BRENT!$1:$5</definedName>
    <definedName name="Z_4C5DA7E6_F3BF_11D2_8C47_0008C7C204E6_.wvu.PrintArea" localSheetId="12" hidden="1">CRUDE!$A$120:$M$238</definedName>
    <definedName name="Z_4C5DA7E6_F3BF_11D2_8C47_0008C7C204E6_.wvu.PrintTitles" localSheetId="12" hidden="1">CRUDE!$1:$5</definedName>
    <definedName name="Z_4C5DA7E7_F3BF_11D2_8C47_0008C7C204E6_.wvu.PrintArea" localSheetId="16" hidden="1">Dubai!$A$120:$M$238</definedName>
    <definedName name="Z_4C5DA7E7_F3BF_11D2_8C47_0008C7C204E6_.wvu.PrintTitles" localSheetId="16" hidden="1">Dubai!$1:$5</definedName>
    <definedName name="Z_4C5DA7E8_F3BF_11D2_8C47_0008C7C204E6_.wvu.PrintArea" localSheetId="8" hidden="1">'EN590'!$A$120:$M$238</definedName>
    <definedName name="Z_4C5DA7E8_F3BF_11D2_8C47_0008C7C204E6_.wvu.PrintTitles" localSheetId="8" hidden="1">'EN590'!$1:$5</definedName>
    <definedName name="Z_4C5DA7E9_F3BF_11D2_8C47_0008C7C204E6_.wvu.PrintArea" localSheetId="17" hidden="1">Freight!$A$120:$M$238</definedName>
    <definedName name="Z_4C5DA7E9_F3BF_11D2_8C47_0008C7C204E6_.wvu.PrintArea" localSheetId="18" hidden="1">Freight_SM!$A$120:$M$238</definedName>
    <definedName name="Z_4C5DA7E9_F3BF_11D2_8C47_0008C7C204E6_.wvu.PrintTitles" localSheetId="17" hidden="1">Freight!$1:$5</definedName>
    <definedName name="Z_4C5DA7E9_F3BF_11D2_8C47_0008C7C204E6_.wvu.PrintTitles" localSheetId="18" hidden="1">Freight_SM!$1:$5</definedName>
    <definedName name="Z_4C5DA7EA_F3BF_11D2_8C47_0008C7C204E6_.wvu.PrintArea" localSheetId="13" hidden="1">HO!$A$120:$M$238</definedName>
    <definedName name="Z_4C5DA7EA_F3BF_11D2_8C47_0008C7C204E6_.wvu.PrintTitles" localSheetId="13" hidden="1">HO!$1:$5</definedName>
    <definedName name="Z_4C5DA7EB_F3BF_11D2_8C47_0008C7C204E6_.wvu.PrintArea" localSheetId="5" hidden="1">'IPE GASOIL'!$A$120:$M$238</definedName>
    <definedName name="Z_4C5DA7EB_F3BF_11D2_8C47_0008C7C204E6_.wvu.PrintTitles" localSheetId="5" hidden="1">'IPE GASOIL'!$1:$5</definedName>
    <definedName name="Z_4C5DA7EC_F3BF_11D2_8C47_0008C7C204E6_.wvu.PrintArea" localSheetId="15" hidden="1">'Jet , Kero'!$A$120:$M$238</definedName>
    <definedName name="Z_4C5DA7EC_F3BF_11D2_8C47_0008C7C204E6_.wvu.PrintTitles" localSheetId="15" hidden="1">'Jet , Kero'!$1:$5</definedName>
    <definedName name="Z_4C5DA7ED_F3BF_11D2_8C47_0008C7C204E6_.wvu.PrintArea" localSheetId="10" hidden="1">NAPTHA!$A$120:$M$238</definedName>
    <definedName name="Z_4C5DA7ED_F3BF_11D2_8C47_0008C7C204E6_.wvu.PrintTitles" localSheetId="10" hidden="1">NAPTHA!$1:$5</definedName>
    <definedName name="Z_4C5DA7EE_F3BF_11D2_8C47_0008C7C204E6_.wvu.PrintArea" localSheetId="9" hidden="1">UNL!$A$120:$M$238</definedName>
    <definedName name="Z_4C5DA7EE_F3BF_11D2_8C47_0008C7C204E6_.wvu.PrintTitles" localSheetId="9" hidden="1">UNL!$1:$5</definedName>
    <definedName name="Z_4C5DA7F6_F3BF_11D2_8C47_0008C7C204E6_.wvu.PrintArea" localSheetId="6" hidden="1">'2%GASOIL CIF'!$A$6:$R$39</definedName>
    <definedName name="Z_4C5DA7F6_F3BF_11D2_8C47_0008C7C204E6_.wvu.PrintTitles" localSheetId="6" hidden="1">'2%GASOIL CIF'!$1:$5</definedName>
    <definedName name="Z_4C5DA7F7_F3BF_11D2_8C47_0008C7C204E6_.wvu.PrintArea" localSheetId="7" hidden="1">'2%GASOIL FOB'!$A$6:$R$39</definedName>
    <definedName name="Z_4C5DA7F7_F3BF_11D2_8C47_0008C7C204E6_.wvu.PrintTitles" localSheetId="7" hidden="1">'2%GASOIL FOB'!$1:$5</definedName>
    <definedName name="Z_4C5DA7F8_F3BF_11D2_8C47_0008C7C204E6_.wvu.PrintArea" localSheetId="11" hidden="1">BRENT!$A$6:$R$39</definedName>
    <definedName name="Z_4C5DA7F8_F3BF_11D2_8C47_0008C7C204E6_.wvu.PrintTitles" localSheetId="11" hidden="1">BRENT!$1:$5</definedName>
    <definedName name="Z_4C5DA7F9_F3BF_11D2_8C47_0008C7C204E6_.wvu.PrintArea" localSheetId="12" hidden="1">CRUDE!$A$6:$R$39</definedName>
    <definedName name="Z_4C5DA7F9_F3BF_11D2_8C47_0008C7C204E6_.wvu.PrintTitles" localSheetId="12" hidden="1">CRUDE!$1:$5</definedName>
    <definedName name="Z_4C5DA7FA_F3BF_11D2_8C47_0008C7C204E6_.wvu.PrintArea" localSheetId="16" hidden="1">Dubai!$A$6:$R$39</definedName>
    <definedName name="Z_4C5DA7FA_F3BF_11D2_8C47_0008C7C204E6_.wvu.PrintTitles" localSheetId="16" hidden="1">Dubai!$1:$5</definedName>
    <definedName name="Z_4C5DA7FB_F3BF_11D2_8C47_0008C7C204E6_.wvu.PrintArea" localSheetId="8" hidden="1">'EN590'!$A$6:$R$39</definedName>
    <definedName name="Z_4C5DA7FB_F3BF_11D2_8C47_0008C7C204E6_.wvu.PrintTitles" localSheetId="8" hidden="1">'EN590'!$1:$5</definedName>
    <definedName name="Z_4C5DA7FC_F3BF_11D2_8C47_0008C7C204E6_.wvu.PrintArea" localSheetId="17" hidden="1">Freight!$A$6:$R$39</definedName>
    <definedName name="Z_4C5DA7FC_F3BF_11D2_8C47_0008C7C204E6_.wvu.PrintArea" localSheetId="18" hidden="1">Freight_SM!$A$6:$R$39</definedName>
    <definedName name="Z_4C5DA7FC_F3BF_11D2_8C47_0008C7C204E6_.wvu.PrintTitles" localSheetId="17" hidden="1">Freight!$1:$5</definedName>
    <definedName name="Z_4C5DA7FC_F3BF_11D2_8C47_0008C7C204E6_.wvu.PrintTitles" localSheetId="18" hidden="1">Freight_SM!$1:$5</definedName>
    <definedName name="Z_4C5DA7FD_F3BF_11D2_8C47_0008C7C204E6_.wvu.PrintArea" localSheetId="13" hidden="1">HO!$A$6:$R$39</definedName>
    <definedName name="Z_4C5DA7FD_F3BF_11D2_8C47_0008C7C204E6_.wvu.PrintTitles" localSheetId="13" hidden="1">HO!$1:$5</definedName>
    <definedName name="Z_4C5DA7FE_F3BF_11D2_8C47_0008C7C204E6_.wvu.PrintArea" localSheetId="5" hidden="1">'IPE GASOIL'!$A$6:$R$39</definedName>
    <definedName name="Z_4C5DA7FE_F3BF_11D2_8C47_0008C7C204E6_.wvu.PrintTitles" localSheetId="5" hidden="1">'IPE GASOIL'!$1:$5</definedName>
    <definedName name="Z_4C5DA7FF_F3BF_11D2_8C47_0008C7C204E6_.wvu.PrintArea" localSheetId="15" hidden="1">'Jet , Kero'!$A$6:$R$39</definedName>
    <definedName name="Z_4C5DA7FF_F3BF_11D2_8C47_0008C7C204E6_.wvu.PrintTitles" localSheetId="15" hidden="1">'Jet , Kero'!$1:$5</definedName>
    <definedName name="Z_4C5DA800_F3BF_11D2_8C47_0008C7C204E6_.wvu.PrintArea" localSheetId="10" hidden="1">NAPTHA!$A$6:$R$39</definedName>
    <definedName name="Z_4C5DA800_F3BF_11D2_8C47_0008C7C204E6_.wvu.PrintTitles" localSheetId="10" hidden="1">NAPTHA!$1:$5</definedName>
    <definedName name="Z_4C5DA801_F3BF_11D2_8C47_0008C7C204E6_.wvu.PrintArea" localSheetId="9" hidden="1">UNL!$A$6:$R$39</definedName>
    <definedName name="Z_4C5DA801_F3BF_11D2_8C47_0008C7C204E6_.wvu.PrintTitles" localSheetId="9" hidden="1">UNL!$1:$5</definedName>
    <definedName name="Z_4C5DA802_F3BF_11D2_8C47_0008C7C204E6_.wvu.PrintArea" localSheetId="6" hidden="1">'2%GASOIL CIF'!$A$40:$AG$118</definedName>
    <definedName name="Z_4C5DA802_F3BF_11D2_8C47_0008C7C204E6_.wvu.PrintTitles" localSheetId="6" hidden="1">'2%GASOIL CIF'!$1:$5</definedName>
    <definedName name="Z_4C5DA803_F3BF_11D2_8C47_0008C7C204E6_.wvu.PrintArea" localSheetId="7" hidden="1">'2%GASOIL FOB'!$A$40:$AG$118</definedName>
    <definedName name="Z_4C5DA803_F3BF_11D2_8C47_0008C7C204E6_.wvu.PrintTitles" localSheetId="7" hidden="1">'2%GASOIL FOB'!$1:$5</definedName>
    <definedName name="Z_4C5DA804_F3BF_11D2_8C47_0008C7C204E6_.wvu.PrintArea" localSheetId="11" hidden="1">BRENT!$A$40:$AG$118</definedName>
    <definedName name="Z_4C5DA804_F3BF_11D2_8C47_0008C7C204E6_.wvu.PrintTitles" localSheetId="11" hidden="1">BRENT!$1:$5</definedName>
    <definedName name="Z_4C5DA805_F3BF_11D2_8C47_0008C7C204E6_.wvu.PrintArea" localSheetId="12" hidden="1">CRUDE!$A$40:$AG$118</definedName>
    <definedName name="Z_4C5DA805_F3BF_11D2_8C47_0008C7C204E6_.wvu.PrintTitles" localSheetId="12" hidden="1">CRUDE!$1:$5</definedName>
    <definedName name="Z_4C5DA806_F3BF_11D2_8C47_0008C7C204E6_.wvu.PrintArea" localSheetId="16" hidden="1">Dubai!$A$40:$AG$118</definedName>
    <definedName name="Z_4C5DA806_F3BF_11D2_8C47_0008C7C204E6_.wvu.PrintTitles" localSheetId="16" hidden="1">Dubai!$1:$5</definedName>
    <definedName name="Z_4C5DA807_F3BF_11D2_8C47_0008C7C204E6_.wvu.PrintArea" localSheetId="8" hidden="1">'EN590'!$A$40:$AG$118</definedName>
    <definedName name="Z_4C5DA807_F3BF_11D2_8C47_0008C7C204E6_.wvu.PrintTitles" localSheetId="8" hidden="1">'EN590'!$1:$5</definedName>
    <definedName name="Z_4C5DA808_F3BF_11D2_8C47_0008C7C204E6_.wvu.PrintArea" localSheetId="17" hidden="1">Freight!$A$40:$AG$118</definedName>
    <definedName name="Z_4C5DA808_F3BF_11D2_8C47_0008C7C204E6_.wvu.PrintArea" localSheetId="18" hidden="1">Freight_SM!$A$40:$AG$118</definedName>
    <definedName name="Z_4C5DA808_F3BF_11D2_8C47_0008C7C204E6_.wvu.PrintTitles" localSheetId="17" hidden="1">Freight!$1:$5</definedName>
    <definedName name="Z_4C5DA808_F3BF_11D2_8C47_0008C7C204E6_.wvu.PrintTitles" localSheetId="18" hidden="1">Freight_SM!$1:$5</definedName>
    <definedName name="Z_4C5DA809_F3BF_11D2_8C47_0008C7C204E6_.wvu.PrintArea" localSheetId="13" hidden="1">HO!$A$40:$AG$118</definedName>
    <definedName name="Z_4C5DA809_F3BF_11D2_8C47_0008C7C204E6_.wvu.PrintTitles" localSheetId="13" hidden="1">HO!$1:$5</definedName>
    <definedName name="Z_4C5DA80A_F3BF_11D2_8C47_0008C7C204E6_.wvu.PrintArea" localSheetId="5" hidden="1">'IPE GASOIL'!$A$40:$AG$118</definedName>
    <definedName name="Z_4C5DA80A_F3BF_11D2_8C47_0008C7C204E6_.wvu.PrintTitles" localSheetId="5" hidden="1">'IPE GASOIL'!$1:$5</definedName>
    <definedName name="Z_4C5DA80B_F3BF_11D2_8C47_0008C7C204E6_.wvu.PrintArea" localSheetId="15" hidden="1">'Jet , Kero'!$A$40:$AG$118</definedName>
    <definedName name="Z_4C5DA80B_F3BF_11D2_8C47_0008C7C204E6_.wvu.PrintTitles" localSheetId="15" hidden="1">'Jet , Kero'!$1:$5</definedName>
    <definedName name="Z_4C5DA80C_F3BF_11D2_8C47_0008C7C204E6_.wvu.PrintArea" localSheetId="10" hidden="1">NAPTHA!$A$40:$AG$118</definedName>
    <definedName name="Z_4C5DA80C_F3BF_11D2_8C47_0008C7C204E6_.wvu.PrintTitles" localSheetId="10" hidden="1">NAPTHA!$1:$5</definedName>
    <definedName name="Z_4C5DA80D_F3BF_11D2_8C47_0008C7C204E6_.wvu.PrintArea" localSheetId="9" hidden="1">UNL!$A$40:$AG$118</definedName>
    <definedName name="Z_4C5DA80D_F3BF_11D2_8C47_0008C7C204E6_.wvu.PrintTitles" localSheetId="9" hidden="1">UNL!$1:$5</definedName>
    <definedName name="Z_4C5DA80E_F3BF_11D2_8C47_0008C7C204E6_.wvu.PrintArea" localSheetId="6" hidden="1">'2%GASOIL CIF'!$A$120:$M$238</definedName>
    <definedName name="Z_4C5DA80E_F3BF_11D2_8C47_0008C7C204E6_.wvu.PrintTitles" localSheetId="6" hidden="1">'2%GASOIL CIF'!$1:$5</definedName>
    <definedName name="Z_4C5DA80F_F3BF_11D2_8C47_0008C7C204E6_.wvu.PrintArea" localSheetId="7" hidden="1">'2%GASOIL FOB'!$A$120:$M$238</definedName>
    <definedName name="Z_4C5DA80F_F3BF_11D2_8C47_0008C7C204E6_.wvu.PrintTitles" localSheetId="7" hidden="1">'2%GASOIL FOB'!$1:$5</definedName>
    <definedName name="Z_4C5DA810_F3BF_11D2_8C47_0008C7C204E6_.wvu.PrintArea" localSheetId="11" hidden="1">BRENT!$A$120:$M$238</definedName>
    <definedName name="Z_4C5DA810_F3BF_11D2_8C47_0008C7C204E6_.wvu.PrintTitles" localSheetId="11" hidden="1">BRENT!$1:$5</definedName>
    <definedName name="Z_4C5DA811_F3BF_11D2_8C47_0008C7C204E6_.wvu.PrintArea" localSheetId="12" hidden="1">CRUDE!$A$120:$M$238</definedName>
    <definedName name="Z_4C5DA811_F3BF_11D2_8C47_0008C7C204E6_.wvu.PrintTitles" localSheetId="12" hidden="1">CRUDE!$1:$5</definedName>
    <definedName name="Z_4C5DA812_F3BF_11D2_8C47_0008C7C204E6_.wvu.PrintArea" localSheetId="16" hidden="1">Dubai!$A$120:$M$238</definedName>
    <definedName name="Z_4C5DA812_F3BF_11D2_8C47_0008C7C204E6_.wvu.PrintTitles" localSheetId="16" hidden="1">Dubai!$1:$5</definedName>
    <definedName name="Z_4C5DA813_F3BF_11D2_8C47_0008C7C204E6_.wvu.PrintArea" localSheetId="8" hidden="1">'EN590'!$A$120:$M$238</definedName>
    <definedName name="Z_4C5DA813_F3BF_11D2_8C47_0008C7C204E6_.wvu.PrintTitles" localSheetId="8" hidden="1">'EN590'!$1:$5</definedName>
    <definedName name="Z_4C5DA814_F3BF_11D2_8C47_0008C7C204E6_.wvu.PrintArea" localSheetId="17" hidden="1">Freight!$A$120:$M$238</definedName>
    <definedName name="Z_4C5DA814_F3BF_11D2_8C47_0008C7C204E6_.wvu.PrintArea" localSheetId="18" hidden="1">Freight_SM!$A$120:$M$238</definedName>
    <definedName name="Z_4C5DA814_F3BF_11D2_8C47_0008C7C204E6_.wvu.PrintTitles" localSheetId="17" hidden="1">Freight!$1:$5</definedName>
    <definedName name="Z_4C5DA814_F3BF_11D2_8C47_0008C7C204E6_.wvu.PrintTitles" localSheetId="18" hidden="1">Freight_SM!$1:$5</definedName>
    <definedName name="Z_4C5DA815_F3BF_11D2_8C47_0008C7C204E6_.wvu.PrintArea" localSheetId="13" hidden="1">HO!$A$120:$M$238</definedName>
    <definedName name="Z_4C5DA815_F3BF_11D2_8C47_0008C7C204E6_.wvu.PrintTitles" localSheetId="13" hidden="1">HO!$1:$5</definedName>
    <definedName name="Z_4C5DA816_F3BF_11D2_8C47_0008C7C204E6_.wvu.PrintArea" localSheetId="5" hidden="1">'IPE GASOIL'!$A$120:$M$238</definedName>
    <definedName name="Z_4C5DA816_F3BF_11D2_8C47_0008C7C204E6_.wvu.PrintTitles" localSheetId="5" hidden="1">'IPE GASOIL'!$1:$5</definedName>
    <definedName name="Z_4C5DA817_F3BF_11D2_8C47_0008C7C204E6_.wvu.PrintArea" localSheetId="15" hidden="1">'Jet , Kero'!$A$120:$M$238</definedName>
    <definedName name="Z_4C5DA817_F3BF_11D2_8C47_0008C7C204E6_.wvu.PrintTitles" localSheetId="15" hidden="1">'Jet , Kero'!$1:$5</definedName>
    <definedName name="Z_4C5DA818_F3BF_11D2_8C47_0008C7C204E6_.wvu.PrintArea" localSheetId="10" hidden="1">NAPTHA!$A$120:$M$238</definedName>
    <definedName name="Z_4C5DA818_F3BF_11D2_8C47_0008C7C204E6_.wvu.PrintTitles" localSheetId="10" hidden="1">NAPTHA!$1:$5</definedName>
    <definedName name="Z_4C5DA819_F3BF_11D2_8C47_0008C7C204E6_.wvu.PrintArea" localSheetId="9" hidden="1">UNL!$A$120:$M$238</definedName>
    <definedName name="Z_4C5DA819_F3BF_11D2_8C47_0008C7C204E6_.wvu.PrintTitles" localSheetId="9" hidden="1">UNL!$1:$5</definedName>
    <definedName name="Z_52DDA560_CA25_11D2_8C31_0008C7C204E6_.wvu.PrintArea" localSheetId="6" hidden="1">'2%GASOIL CIF'!$A$6:$R$39</definedName>
    <definedName name="Z_52DDA560_CA25_11D2_8C31_0008C7C204E6_.wvu.PrintTitles" localSheetId="6" hidden="1">'2%GASOIL CIF'!$1:$5</definedName>
    <definedName name="Z_52DDA561_CA25_11D2_8C31_0008C7C204E6_.wvu.PrintArea" localSheetId="7" hidden="1">'2%GASOIL FOB'!$A$6:$R$39</definedName>
    <definedName name="Z_52DDA561_CA25_11D2_8C31_0008C7C204E6_.wvu.PrintTitles" localSheetId="7" hidden="1">'2%GASOIL FOB'!$1:$5</definedName>
    <definedName name="Z_52DDA562_CA25_11D2_8C31_0008C7C204E6_.wvu.PrintArea" localSheetId="11" hidden="1">BRENT!$A$6:$R$39</definedName>
    <definedName name="Z_52DDA562_CA25_11D2_8C31_0008C7C204E6_.wvu.PrintTitles" localSheetId="11" hidden="1">BRENT!$1:$5</definedName>
    <definedName name="Z_52DDA563_CA25_11D2_8C31_0008C7C204E6_.wvu.PrintArea" localSheetId="12" hidden="1">CRUDE!$A$6:$R$39</definedName>
    <definedName name="Z_52DDA563_CA25_11D2_8C31_0008C7C204E6_.wvu.PrintTitles" localSheetId="12" hidden="1">CRUDE!$1:$5</definedName>
    <definedName name="Z_52DDA564_CA25_11D2_8C31_0008C7C204E6_.wvu.PrintArea" localSheetId="16" hidden="1">Dubai!$A$6:$R$39</definedName>
    <definedName name="Z_52DDA564_CA25_11D2_8C31_0008C7C204E6_.wvu.PrintArea" localSheetId="17" hidden="1">Freight!$A$6:$R$39</definedName>
    <definedName name="Z_52DDA564_CA25_11D2_8C31_0008C7C204E6_.wvu.PrintArea" localSheetId="18" hidden="1">Freight_SM!$A$6:$R$39</definedName>
    <definedName name="Z_52DDA564_CA25_11D2_8C31_0008C7C204E6_.wvu.PrintTitles" localSheetId="16" hidden="1">Dubai!$1:$5</definedName>
    <definedName name="Z_52DDA564_CA25_11D2_8C31_0008C7C204E6_.wvu.PrintTitles" localSheetId="17" hidden="1">Freight!$1:$5</definedName>
    <definedName name="Z_52DDA564_CA25_11D2_8C31_0008C7C204E6_.wvu.PrintTitles" localSheetId="18" hidden="1">Freight_SM!$1:$5</definedName>
    <definedName name="Z_52DDA565_CA25_11D2_8C31_0008C7C204E6_.wvu.PrintArea" localSheetId="8" hidden="1">'EN590'!$A$6:$R$39</definedName>
    <definedName name="Z_52DDA565_CA25_11D2_8C31_0008C7C204E6_.wvu.PrintTitles" localSheetId="8" hidden="1">'EN590'!$1:$5</definedName>
    <definedName name="Z_52DDA566_CA25_11D2_8C31_0008C7C204E6_.wvu.PrintArea" localSheetId="13" hidden="1">HO!$A$6:$R$39</definedName>
    <definedName name="Z_52DDA566_CA25_11D2_8C31_0008C7C204E6_.wvu.PrintTitles" localSheetId="13" hidden="1">HO!$1:$5</definedName>
    <definedName name="Z_52DDA567_CA25_11D2_8C31_0008C7C204E6_.wvu.PrintArea" localSheetId="5" hidden="1">'IPE GASOIL'!$A$6:$R$39</definedName>
    <definedName name="Z_52DDA567_CA25_11D2_8C31_0008C7C204E6_.wvu.PrintTitles" localSheetId="5" hidden="1">'IPE GASOIL'!$1:$5</definedName>
    <definedName name="Z_52DDA568_CA25_11D2_8C31_0008C7C204E6_.wvu.PrintArea" localSheetId="15" hidden="1">'Jet , Kero'!$A$6:$R$39</definedName>
    <definedName name="Z_52DDA568_CA25_11D2_8C31_0008C7C204E6_.wvu.PrintTitles" localSheetId="15" hidden="1">'Jet , Kero'!$1:$5</definedName>
    <definedName name="Z_52DDA569_CA25_11D2_8C31_0008C7C204E6_.wvu.PrintArea" localSheetId="10" hidden="1">NAPTHA!$A$6:$R$39</definedName>
    <definedName name="Z_52DDA569_CA25_11D2_8C31_0008C7C204E6_.wvu.PrintTitles" localSheetId="10" hidden="1">NAPTHA!$1:$5</definedName>
    <definedName name="Z_52DDA56A_CA25_11D2_8C31_0008C7C204E6_.wvu.PrintArea" localSheetId="9" hidden="1">UNL!$A$6:$R$39</definedName>
    <definedName name="Z_52DDA56A_CA25_11D2_8C31_0008C7C204E6_.wvu.PrintTitles" localSheetId="9" hidden="1">UNL!$1:$5</definedName>
    <definedName name="Z_52DDA56B_CA25_11D2_8C31_0008C7C204E6_.wvu.PrintArea" localSheetId="6" hidden="1">'2%GASOIL CIF'!$A$40:$AG$118</definedName>
    <definedName name="Z_52DDA56B_CA25_11D2_8C31_0008C7C204E6_.wvu.PrintTitles" localSheetId="6" hidden="1">'2%GASOIL CIF'!$1:$5</definedName>
    <definedName name="Z_52DDA56C_CA25_11D2_8C31_0008C7C204E6_.wvu.PrintArea" localSheetId="7" hidden="1">'2%GASOIL FOB'!$A$40:$AG$118</definedName>
    <definedName name="Z_52DDA56C_CA25_11D2_8C31_0008C7C204E6_.wvu.PrintTitles" localSheetId="7" hidden="1">'2%GASOIL FOB'!$1:$5</definedName>
    <definedName name="Z_52DDA56D_CA25_11D2_8C31_0008C7C204E6_.wvu.PrintArea" localSheetId="11" hidden="1">BRENT!$A$40:$AG$118</definedName>
    <definedName name="Z_52DDA56D_CA25_11D2_8C31_0008C7C204E6_.wvu.PrintTitles" localSheetId="11" hidden="1">BRENT!$1:$5</definedName>
    <definedName name="Z_52DDA56E_CA25_11D2_8C31_0008C7C204E6_.wvu.PrintArea" localSheetId="12" hidden="1">CRUDE!$A$40:$AG$118</definedName>
    <definedName name="Z_52DDA56E_CA25_11D2_8C31_0008C7C204E6_.wvu.PrintTitles" localSheetId="12" hidden="1">CRUDE!$1:$5</definedName>
    <definedName name="Z_52DDA56F_CA25_11D2_8C31_0008C7C204E6_.wvu.PrintArea" localSheetId="16" hidden="1">Dubai!$A$40:$AG$118</definedName>
    <definedName name="Z_52DDA56F_CA25_11D2_8C31_0008C7C204E6_.wvu.PrintArea" localSheetId="17" hidden="1">Freight!$A$40:$AG$118</definedName>
    <definedName name="Z_52DDA56F_CA25_11D2_8C31_0008C7C204E6_.wvu.PrintArea" localSheetId="18" hidden="1">Freight_SM!$A$40:$AG$118</definedName>
    <definedName name="Z_52DDA56F_CA25_11D2_8C31_0008C7C204E6_.wvu.PrintTitles" localSheetId="16" hidden="1">Dubai!$1:$5</definedName>
    <definedName name="Z_52DDA56F_CA25_11D2_8C31_0008C7C204E6_.wvu.PrintTitles" localSheetId="17" hidden="1">Freight!$1:$5</definedName>
    <definedName name="Z_52DDA56F_CA25_11D2_8C31_0008C7C204E6_.wvu.PrintTitles" localSheetId="18" hidden="1">Freight_SM!$1:$5</definedName>
    <definedName name="Z_52DDA570_CA25_11D2_8C31_0008C7C204E6_.wvu.PrintArea" localSheetId="8" hidden="1">'EN590'!$A$40:$AG$118</definedName>
    <definedName name="Z_52DDA570_CA25_11D2_8C31_0008C7C204E6_.wvu.PrintTitles" localSheetId="8" hidden="1">'EN590'!$1:$5</definedName>
    <definedName name="Z_52DDA571_CA25_11D2_8C31_0008C7C204E6_.wvu.PrintArea" localSheetId="13" hidden="1">HO!$A$40:$AG$118</definedName>
    <definedName name="Z_52DDA571_CA25_11D2_8C31_0008C7C204E6_.wvu.PrintTitles" localSheetId="13" hidden="1">HO!$1:$5</definedName>
    <definedName name="Z_52DDA572_CA25_11D2_8C31_0008C7C204E6_.wvu.PrintArea" localSheetId="5" hidden="1">'IPE GASOIL'!$A$40:$AG$118</definedName>
    <definedName name="Z_52DDA572_CA25_11D2_8C31_0008C7C204E6_.wvu.PrintTitles" localSheetId="5" hidden="1">'IPE GASOIL'!$1:$5</definedName>
    <definedName name="Z_52DDA573_CA25_11D2_8C31_0008C7C204E6_.wvu.PrintArea" localSheetId="15" hidden="1">'Jet , Kero'!$A$40:$AG$118</definedName>
    <definedName name="Z_52DDA573_CA25_11D2_8C31_0008C7C204E6_.wvu.PrintTitles" localSheetId="15" hidden="1">'Jet , Kero'!$1:$5</definedName>
    <definedName name="Z_52DDA574_CA25_11D2_8C31_0008C7C204E6_.wvu.PrintArea" localSheetId="10" hidden="1">NAPTHA!$A$40:$AG$118</definedName>
    <definedName name="Z_52DDA574_CA25_11D2_8C31_0008C7C204E6_.wvu.PrintTitles" localSheetId="10" hidden="1">NAPTHA!$1:$5</definedName>
    <definedName name="Z_52DDA575_CA25_11D2_8C31_0008C7C204E6_.wvu.PrintArea" localSheetId="9" hidden="1">UNL!$A$40:$AG$118</definedName>
    <definedName name="Z_52DDA575_CA25_11D2_8C31_0008C7C204E6_.wvu.PrintTitles" localSheetId="9" hidden="1">UNL!$1:$5</definedName>
    <definedName name="Z_52DDA576_CA25_11D2_8C31_0008C7C204E6_.wvu.PrintArea" localSheetId="6" hidden="1">'2%GASOIL CIF'!$A$120:$M$238</definedName>
    <definedName name="Z_52DDA576_CA25_11D2_8C31_0008C7C204E6_.wvu.PrintTitles" localSheetId="6" hidden="1">'2%GASOIL CIF'!$1:$5</definedName>
    <definedName name="Z_52DDA577_CA25_11D2_8C31_0008C7C204E6_.wvu.PrintArea" localSheetId="7" hidden="1">'2%GASOIL FOB'!$A$120:$M$238</definedName>
    <definedName name="Z_52DDA577_CA25_11D2_8C31_0008C7C204E6_.wvu.PrintTitles" localSheetId="7" hidden="1">'2%GASOIL FOB'!$1:$5</definedName>
    <definedName name="Z_52DDA578_CA25_11D2_8C31_0008C7C204E6_.wvu.PrintArea" localSheetId="11" hidden="1">BRENT!$A$120:$M$238</definedName>
    <definedName name="Z_52DDA578_CA25_11D2_8C31_0008C7C204E6_.wvu.PrintTitles" localSheetId="11" hidden="1">BRENT!$1:$5</definedName>
    <definedName name="Z_52DDA579_CA25_11D2_8C31_0008C7C204E6_.wvu.PrintArea" localSheetId="12" hidden="1">CRUDE!$A$120:$M$238</definedName>
    <definedName name="Z_52DDA579_CA25_11D2_8C31_0008C7C204E6_.wvu.PrintTitles" localSheetId="12" hidden="1">CRUDE!$1:$5</definedName>
    <definedName name="Z_52DDA57A_CA25_11D2_8C31_0008C7C204E6_.wvu.PrintArea" localSheetId="16" hidden="1">Dubai!$A$120:$M$238</definedName>
    <definedName name="Z_52DDA57A_CA25_11D2_8C31_0008C7C204E6_.wvu.PrintArea" localSheetId="17" hidden="1">Freight!$A$120:$M$238</definedName>
    <definedName name="Z_52DDA57A_CA25_11D2_8C31_0008C7C204E6_.wvu.PrintArea" localSheetId="18" hidden="1">Freight_SM!$A$120:$M$238</definedName>
    <definedName name="Z_52DDA57A_CA25_11D2_8C31_0008C7C204E6_.wvu.PrintTitles" localSheetId="16" hidden="1">Dubai!$1:$5</definedName>
    <definedName name="Z_52DDA57A_CA25_11D2_8C31_0008C7C204E6_.wvu.PrintTitles" localSheetId="17" hidden="1">Freight!$1:$5</definedName>
    <definedName name="Z_52DDA57A_CA25_11D2_8C31_0008C7C204E6_.wvu.PrintTitles" localSheetId="18" hidden="1">Freight_SM!$1:$5</definedName>
    <definedName name="Z_52DDA57B_CA25_11D2_8C31_0008C7C204E6_.wvu.PrintArea" localSheetId="8" hidden="1">'EN590'!$A$120:$M$238</definedName>
    <definedName name="Z_52DDA57B_CA25_11D2_8C31_0008C7C204E6_.wvu.PrintTitles" localSheetId="8" hidden="1">'EN590'!$1:$5</definedName>
    <definedName name="Z_52DDA57C_CA25_11D2_8C31_0008C7C204E6_.wvu.PrintArea" localSheetId="13" hidden="1">HO!$A$120:$M$238</definedName>
    <definedName name="Z_52DDA57C_CA25_11D2_8C31_0008C7C204E6_.wvu.PrintTitles" localSheetId="13" hidden="1">HO!$1:$5</definedName>
    <definedName name="Z_52DDA57D_CA25_11D2_8C31_0008C7C204E6_.wvu.PrintArea" localSheetId="5" hidden="1">'IPE GASOIL'!$A$120:$M$238</definedName>
    <definedName name="Z_52DDA57D_CA25_11D2_8C31_0008C7C204E6_.wvu.PrintTitles" localSheetId="5" hidden="1">'IPE GASOIL'!$1:$5</definedName>
    <definedName name="Z_52DDA57E_CA25_11D2_8C31_0008C7C204E6_.wvu.PrintArea" localSheetId="15" hidden="1">'Jet , Kero'!$A$120:$M$238</definedName>
    <definedName name="Z_52DDA57E_CA25_11D2_8C31_0008C7C204E6_.wvu.PrintTitles" localSheetId="15" hidden="1">'Jet , Kero'!$1:$5</definedName>
    <definedName name="Z_52DDA57F_CA25_11D2_8C31_0008C7C204E6_.wvu.PrintArea" localSheetId="10" hidden="1">NAPTHA!$A$120:$M$238</definedName>
    <definedName name="Z_52DDA57F_CA25_11D2_8C31_0008C7C204E6_.wvu.PrintTitles" localSheetId="10" hidden="1">NAPTHA!$1:$5</definedName>
    <definedName name="Z_52DDA580_CA25_11D2_8C31_0008C7C204E6_.wvu.PrintArea" localSheetId="9" hidden="1">UNL!$A$120:$M$238</definedName>
    <definedName name="Z_52DDA580_CA25_11D2_8C31_0008C7C204E6_.wvu.PrintTitles" localSheetId="9" hidden="1">UNL!$1:$5</definedName>
    <definedName name="Z_531C69D1_EE3F_11D2_ADAC_0008C744C0BF_.wvu.PrintArea" localSheetId="6" hidden="1">'2%GASOIL CIF'!$A$6:$R$39</definedName>
    <definedName name="Z_531C69D1_EE3F_11D2_ADAC_0008C744C0BF_.wvu.PrintTitles" localSheetId="6" hidden="1">'2%GASOIL CIF'!$1:$5</definedName>
    <definedName name="Z_531C69D2_EE3F_11D2_ADAC_0008C744C0BF_.wvu.PrintArea" localSheetId="7" hidden="1">'2%GASOIL FOB'!$A$6:$R$39</definedName>
    <definedName name="Z_531C69D2_EE3F_11D2_ADAC_0008C744C0BF_.wvu.PrintTitles" localSheetId="7" hidden="1">'2%GASOIL FOB'!$1:$5</definedName>
    <definedName name="Z_531C69D3_EE3F_11D2_ADAC_0008C744C0BF_.wvu.PrintArea" localSheetId="11" hidden="1">BRENT!$A$6:$R$39</definedName>
    <definedName name="Z_531C69D3_EE3F_11D2_ADAC_0008C744C0BF_.wvu.PrintTitles" localSheetId="11" hidden="1">BRENT!$1:$5</definedName>
    <definedName name="Z_531C69D4_EE3F_11D2_ADAC_0008C744C0BF_.wvu.PrintArea" localSheetId="12" hidden="1">CRUDE!$A$6:$R$39</definedName>
    <definedName name="Z_531C69D4_EE3F_11D2_ADAC_0008C744C0BF_.wvu.PrintTitles" localSheetId="12" hidden="1">CRUDE!$1:$5</definedName>
    <definedName name="Z_531C69D5_EE3F_11D2_ADAC_0008C744C0BF_.wvu.PrintArea" localSheetId="16" hidden="1">Dubai!$A$6:$R$39</definedName>
    <definedName name="Z_531C69D5_EE3F_11D2_ADAC_0008C744C0BF_.wvu.PrintTitles" localSheetId="16" hidden="1">Dubai!$1:$5</definedName>
    <definedName name="Z_531C69D6_EE3F_11D2_ADAC_0008C744C0BF_.wvu.PrintArea" localSheetId="8" hidden="1">'EN590'!$A$6:$R$39</definedName>
    <definedName name="Z_531C69D6_EE3F_11D2_ADAC_0008C744C0BF_.wvu.PrintTitles" localSheetId="8" hidden="1">'EN590'!$1:$5</definedName>
    <definedName name="Z_531C69D7_EE3F_11D2_ADAC_0008C744C0BF_.wvu.PrintArea" localSheetId="17" hidden="1">Freight!$A$6:$R$39</definedName>
    <definedName name="Z_531C69D7_EE3F_11D2_ADAC_0008C744C0BF_.wvu.PrintArea" localSheetId="18" hidden="1">Freight_SM!$A$6:$R$39</definedName>
    <definedName name="Z_531C69D7_EE3F_11D2_ADAC_0008C744C0BF_.wvu.PrintTitles" localSheetId="17" hidden="1">Freight!$1:$5</definedName>
    <definedName name="Z_531C69D7_EE3F_11D2_ADAC_0008C744C0BF_.wvu.PrintTitles" localSheetId="18" hidden="1">Freight_SM!$1:$5</definedName>
    <definedName name="Z_531C69D8_EE3F_11D2_ADAC_0008C744C0BF_.wvu.PrintArea" localSheetId="13" hidden="1">HO!$A$6:$R$39</definedName>
    <definedName name="Z_531C69D8_EE3F_11D2_ADAC_0008C744C0BF_.wvu.PrintTitles" localSheetId="13" hidden="1">HO!$1:$5</definedName>
    <definedName name="Z_531C69D9_EE3F_11D2_ADAC_0008C744C0BF_.wvu.PrintArea" localSheetId="5" hidden="1">'IPE GASOIL'!$A$6:$R$39</definedName>
    <definedName name="Z_531C69D9_EE3F_11D2_ADAC_0008C744C0BF_.wvu.PrintTitles" localSheetId="5" hidden="1">'IPE GASOIL'!$1:$5</definedName>
    <definedName name="Z_531C69DA_EE3F_11D2_ADAC_0008C744C0BF_.wvu.PrintArea" localSheetId="15" hidden="1">'Jet , Kero'!$A$6:$R$39</definedName>
    <definedName name="Z_531C69DA_EE3F_11D2_ADAC_0008C744C0BF_.wvu.PrintTitles" localSheetId="15" hidden="1">'Jet , Kero'!$1:$5</definedName>
    <definedName name="Z_531C69DB_EE3F_11D2_ADAC_0008C744C0BF_.wvu.PrintArea" localSheetId="10" hidden="1">NAPTHA!$A$6:$R$39</definedName>
    <definedName name="Z_531C69DB_EE3F_11D2_ADAC_0008C744C0BF_.wvu.PrintTitles" localSheetId="10" hidden="1">NAPTHA!$1:$5</definedName>
    <definedName name="Z_531C69DC_EE3F_11D2_ADAC_0008C744C0BF_.wvu.PrintArea" localSheetId="9" hidden="1">UNL!$A$6:$R$39</definedName>
    <definedName name="Z_531C69DC_EE3F_11D2_ADAC_0008C744C0BF_.wvu.PrintTitles" localSheetId="9" hidden="1">UNL!$1:$5</definedName>
    <definedName name="Z_531C69DD_EE3F_11D2_ADAC_0008C744C0BF_.wvu.PrintArea" localSheetId="6" hidden="1">'2%GASOIL CIF'!$A$40:$AG$118</definedName>
    <definedName name="Z_531C69DD_EE3F_11D2_ADAC_0008C744C0BF_.wvu.PrintTitles" localSheetId="6" hidden="1">'2%GASOIL CIF'!$1:$5</definedName>
    <definedName name="Z_531C69DE_EE3F_11D2_ADAC_0008C744C0BF_.wvu.PrintArea" localSheetId="7" hidden="1">'2%GASOIL FOB'!$A$40:$AG$118</definedName>
    <definedName name="Z_531C69DE_EE3F_11D2_ADAC_0008C744C0BF_.wvu.PrintTitles" localSheetId="7" hidden="1">'2%GASOIL FOB'!$1:$5</definedName>
    <definedName name="Z_531C69DF_EE3F_11D2_ADAC_0008C744C0BF_.wvu.PrintArea" localSheetId="11" hidden="1">BRENT!$A$40:$AG$118</definedName>
    <definedName name="Z_531C69DF_EE3F_11D2_ADAC_0008C744C0BF_.wvu.PrintTitles" localSheetId="11" hidden="1">BRENT!$1:$5</definedName>
    <definedName name="Z_531C69E0_EE3F_11D2_ADAC_0008C744C0BF_.wvu.PrintArea" localSheetId="12" hidden="1">CRUDE!$A$40:$AG$118</definedName>
    <definedName name="Z_531C69E0_EE3F_11D2_ADAC_0008C744C0BF_.wvu.PrintTitles" localSheetId="12" hidden="1">CRUDE!$1:$5</definedName>
    <definedName name="Z_531C69E1_EE3F_11D2_ADAC_0008C744C0BF_.wvu.PrintArea" localSheetId="16" hidden="1">Dubai!$A$40:$AG$118</definedName>
    <definedName name="Z_531C69E1_EE3F_11D2_ADAC_0008C744C0BF_.wvu.PrintTitles" localSheetId="16" hidden="1">Dubai!$1:$5</definedName>
    <definedName name="Z_531C69E2_EE3F_11D2_ADAC_0008C744C0BF_.wvu.PrintArea" localSheetId="8" hidden="1">'EN590'!$A$40:$AG$118</definedName>
    <definedName name="Z_531C69E2_EE3F_11D2_ADAC_0008C744C0BF_.wvu.PrintTitles" localSheetId="8" hidden="1">'EN590'!$1:$5</definedName>
    <definedName name="Z_531C69E3_EE3F_11D2_ADAC_0008C744C0BF_.wvu.PrintArea" localSheetId="17" hidden="1">Freight!$A$40:$AG$118</definedName>
    <definedName name="Z_531C69E3_EE3F_11D2_ADAC_0008C744C0BF_.wvu.PrintArea" localSheetId="18" hidden="1">Freight_SM!$A$40:$AG$118</definedName>
    <definedName name="Z_531C69E3_EE3F_11D2_ADAC_0008C744C0BF_.wvu.PrintTitles" localSheetId="17" hidden="1">Freight!$1:$5</definedName>
    <definedName name="Z_531C69E3_EE3F_11D2_ADAC_0008C744C0BF_.wvu.PrintTitles" localSheetId="18" hidden="1">Freight_SM!$1:$5</definedName>
    <definedName name="Z_531C69E4_EE3F_11D2_ADAC_0008C744C0BF_.wvu.PrintArea" localSheetId="13" hidden="1">HO!$A$40:$AG$118</definedName>
    <definedName name="Z_531C69E4_EE3F_11D2_ADAC_0008C744C0BF_.wvu.PrintTitles" localSheetId="13" hidden="1">HO!$1:$5</definedName>
    <definedName name="Z_531C69E5_EE3F_11D2_ADAC_0008C744C0BF_.wvu.PrintArea" localSheetId="5" hidden="1">'IPE GASOIL'!$A$40:$AG$118</definedName>
    <definedName name="Z_531C69E5_EE3F_11D2_ADAC_0008C744C0BF_.wvu.PrintTitles" localSheetId="5" hidden="1">'IPE GASOIL'!$1:$5</definedName>
    <definedName name="Z_531C69E6_EE3F_11D2_ADAC_0008C744C0BF_.wvu.PrintArea" localSheetId="15" hidden="1">'Jet , Kero'!$A$40:$AG$118</definedName>
    <definedName name="Z_531C69E6_EE3F_11D2_ADAC_0008C744C0BF_.wvu.PrintTitles" localSheetId="15" hidden="1">'Jet , Kero'!$1:$5</definedName>
    <definedName name="Z_531C69E7_EE3F_11D2_ADAC_0008C744C0BF_.wvu.PrintArea" localSheetId="10" hidden="1">NAPTHA!$A$40:$AG$118</definedName>
    <definedName name="Z_531C69E7_EE3F_11D2_ADAC_0008C744C0BF_.wvu.PrintTitles" localSheetId="10" hidden="1">NAPTHA!$1:$5</definedName>
    <definedName name="Z_531C69E8_EE3F_11D2_ADAC_0008C744C0BF_.wvu.PrintArea" localSheetId="9" hidden="1">UNL!$A$40:$AG$118</definedName>
    <definedName name="Z_531C69E8_EE3F_11D2_ADAC_0008C744C0BF_.wvu.PrintTitles" localSheetId="9" hidden="1">UNL!$1:$5</definedName>
    <definedName name="Z_531C69E9_EE3F_11D2_ADAC_0008C744C0BF_.wvu.PrintArea" localSheetId="6" hidden="1">'2%GASOIL CIF'!$A$120:$M$238</definedName>
    <definedName name="Z_531C69E9_EE3F_11D2_ADAC_0008C744C0BF_.wvu.PrintTitles" localSheetId="6" hidden="1">'2%GASOIL CIF'!$1:$5</definedName>
    <definedName name="Z_531C69EA_EE3F_11D2_ADAC_0008C744C0BF_.wvu.PrintArea" localSheetId="7" hidden="1">'2%GASOIL FOB'!$A$120:$M$238</definedName>
    <definedName name="Z_531C69EA_EE3F_11D2_ADAC_0008C744C0BF_.wvu.PrintTitles" localSheetId="7" hidden="1">'2%GASOIL FOB'!$1:$5</definedName>
    <definedName name="Z_531C69EB_EE3F_11D2_ADAC_0008C744C0BF_.wvu.PrintArea" localSheetId="11" hidden="1">BRENT!$A$120:$M$238</definedName>
    <definedName name="Z_531C69EB_EE3F_11D2_ADAC_0008C744C0BF_.wvu.PrintTitles" localSheetId="11" hidden="1">BRENT!$1:$5</definedName>
    <definedName name="Z_531C69EC_EE3F_11D2_ADAC_0008C744C0BF_.wvu.PrintArea" localSheetId="12" hidden="1">CRUDE!$A$120:$M$238</definedName>
    <definedName name="Z_531C69EC_EE3F_11D2_ADAC_0008C744C0BF_.wvu.PrintTitles" localSheetId="12" hidden="1">CRUDE!$1:$5</definedName>
    <definedName name="Z_531C69ED_EE3F_11D2_ADAC_0008C744C0BF_.wvu.PrintArea" localSheetId="16" hidden="1">Dubai!$A$120:$M$238</definedName>
    <definedName name="Z_531C69ED_EE3F_11D2_ADAC_0008C744C0BF_.wvu.PrintTitles" localSheetId="16" hidden="1">Dubai!$1:$5</definedName>
    <definedName name="Z_531C69EE_EE3F_11D2_ADAC_0008C744C0BF_.wvu.PrintArea" localSheetId="8" hidden="1">'EN590'!$A$120:$M$238</definedName>
    <definedName name="Z_531C69EE_EE3F_11D2_ADAC_0008C744C0BF_.wvu.PrintTitles" localSheetId="8" hidden="1">'EN590'!$1:$5</definedName>
    <definedName name="Z_531C69EF_EE3F_11D2_ADAC_0008C744C0BF_.wvu.PrintArea" localSheetId="17" hidden="1">Freight!$A$120:$M$238</definedName>
    <definedName name="Z_531C69EF_EE3F_11D2_ADAC_0008C744C0BF_.wvu.PrintArea" localSheetId="18" hidden="1">Freight_SM!$A$120:$M$238</definedName>
    <definedName name="Z_531C69EF_EE3F_11D2_ADAC_0008C744C0BF_.wvu.PrintTitles" localSheetId="17" hidden="1">Freight!$1:$5</definedName>
    <definedName name="Z_531C69EF_EE3F_11D2_ADAC_0008C744C0BF_.wvu.PrintTitles" localSheetId="18" hidden="1">Freight_SM!$1:$5</definedName>
    <definedName name="Z_531C69F0_EE3F_11D2_ADAC_0008C744C0BF_.wvu.PrintArea" localSheetId="13" hidden="1">HO!$A$120:$M$238</definedName>
    <definedName name="Z_531C69F0_EE3F_11D2_ADAC_0008C744C0BF_.wvu.PrintTitles" localSheetId="13" hidden="1">HO!$1:$5</definedName>
    <definedName name="Z_531C69F1_EE3F_11D2_ADAC_0008C744C0BF_.wvu.PrintArea" localSheetId="5" hidden="1">'IPE GASOIL'!$A$120:$M$238</definedName>
    <definedName name="Z_531C69F1_EE3F_11D2_ADAC_0008C744C0BF_.wvu.PrintTitles" localSheetId="5" hidden="1">'IPE GASOIL'!$1:$5</definedName>
    <definedName name="Z_531C69F2_EE3F_11D2_ADAC_0008C744C0BF_.wvu.PrintArea" localSheetId="15" hidden="1">'Jet , Kero'!$A$120:$M$238</definedName>
    <definedName name="Z_531C69F2_EE3F_11D2_ADAC_0008C744C0BF_.wvu.PrintTitles" localSheetId="15" hidden="1">'Jet , Kero'!$1:$5</definedName>
    <definedName name="Z_531C69F3_EE3F_11D2_ADAC_0008C744C0BF_.wvu.PrintArea" localSheetId="10" hidden="1">NAPTHA!$A$120:$M$238</definedName>
    <definedName name="Z_531C69F3_EE3F_11D2_ADAC_0008C744C0BF_.wvu.PrintTitles" localSheetId="10" hidden="1">NAPTHA!$1:$5</definedName>
    <definedName name="Z_531C69F4_EE3F_11D2_ADAC_0008C744C0BF_.wvu.PrintArea" localSheetId="9" hidden="1">UNL!$A$120:$M$238</definedName>
    <definedName name="Z_531C69F4_EE3F_11D2_ADAC_0008C744C0BF_.wvu.PrintTitles" localSheetId="9" hidden="1">UNL!$1:$5</definedName>
    <definedName name="Z_55388507_8E68_11D2_8C1C_0008C7C204E6_.wvu.PrintArea" localSheetId="6" hidden="1">'2%GASOIL CIF'!$A$6:$R$39</definedName>
    <definedName name="Z_55388507_8E68_11D2_8C1C_0008C7C204E6_.wvu.PrintTitles" localSheetId="6" hidden="1">'2%GASOIL CIF'!$1:$5</definedName>
    <definedName name="Z_55388508_8E68_11D2_8C1C_0008C7C204E6_.wvu.PrintArea" localSheetId="7" hidden="1">'2%GASOIL FOB'!$A$6:$R$39</definedName>
    <definedName name="Z_55388508_8E68_11D2_8C1C_0008C7C204E6_.wvu.PrintTitles" localSheetId="7" hidden="1">'2%GASOIL FOB'!$1:$5</definedName>
    <definedName name="Z_55388509_8E68_11D2_8C1C_0008C7C204E6_.wvu.PrintArea" localSheetId="11" hidden="1">BRENT!$A$6:$R$39</definedName>
    <definedName name="Z_55388509_8E68_11D2_8C1C_0008C7C204E6_.wvu.PrintTitles" localSheetId="11" hidden="1">BRENT!$1:$5</definedName>
    <definedName name="Z_5538850A_8E68_11D2_8C1C_0008C7C204E6_.wvu.PrintArea" localSheetId="12" hidden="1">CRUDE!$A$6:$R$39</definedName>
    <definedName name="Z_5538850A_8E68_11D2_8C1C_0008C7C204E6_.wvu.PrintTitles" localSheetId="12" hidden="1">CRUDE!$1:$5</definedName>
    <definedName name="Z_5538850B_8E68_11D2_8C1C_0008C7C204E6_.wvu.PrintArea" localSheetId="8" hidden="1">'EN590'!$A$6:$R$39</definedName>
    <definedName name="Z_5538850B_8E68_11D2_8C1C_0008C7C204E6_.wvu.PrintTitles" localSheetId="8" hidden="1">'EN590'!$1:$5</definedName>
    <definedName name="Z_5538850C_8E68_11D2_8C1C_0008C7C204E6_.wvu.PrintArea" localSheetId="13" hidden="1">HO!$A$6:$R$39</definedName>
    <definedName name="Z_5538850C_8E68_11D2_8C1C_0008C7C204E6_.wvu.PrintTitles" localSheetId="13" hidden="1">HO!$1:$5</definedName>
    <definedName name="Z_5538850D_8E68_11D2_8C1C_0008C7C204E6_.wvu.PrintArea" localSheetId="5" hidden="1">'IPE GASOIL'!$A$6:$R$39</definedName>
    <definedName name="Z_5538850D_8E68_11D2_8C1C_0008C7C204E6_.wvu.PrintTitles" localSheetId="5" hidden="1">'IPE GASOIL'!$1:$5</definedName>
    <definedName name="Z_5538850E_8E68_11D2_8C1C_0008C7C204E6_.wvu.PrintArea" localSheetId="16" hidden="1">Dubai!$A$6:$R$39</definedName>
    <definedName name="Z_5538850E_8E68_11D2_8C1C_0008C7C204E6_.wvu.PrintArea" localSheetId="17" hidden="1">Freight!$A$6:$R$39</definedName>
    <definedName name="Z_5538850E_8E68_11D2_8C1C_0008C7C204E6_.wvu.PrintArea" localSheetId="18" hidden="1">Freight_SM!$A$6:$R$39</definedName>
    <definedName name="Z_5538850E_8E68_11D2_8C1C_0008C7C204E6_.wvu.PrintArea" localSheetId="15" hidden="1">'Jet , Kero'!$A$6:$R$39</definedName>
    <definedName name="Z_5538850E_8E68_11D2_8C1C_0008C7C204E6_.wvu.PrintTitles" localSheetId="16" hidden="1">Dubai!$1:$5</definedName>
    <definedName name="Z_5538850E_8E68_11D2_8C1C_0008C7C204E6_.wvu.PrintTitles" localSheetId="17" hidden="1">Freight!$1:$5</definedName>
    <definedName name="Z_5538850E_8E68_11D2_8C1C_0008C7C204E6_.wvu.PrintTitles" localSheetId="18" hidden="1">Freight_SM!$1:$5</definedName>
    <definedName name="Z_5538850E_8E68_11D2_8C1C_0008C7C204E6_.wvu.PrintTitles" localSheetId="15" hidden="1">'Jet , Kero'!$1:$5</definedName>
    <definedName name="Z_5538850F_8E68_11D2_8C1C_0008C7C204E6_.wvu.PrintArea" localSheetId="10" hidden="1">NAPTHA!$A$6:$R$39</definedName>
    <definedName name="Z_5538850F_8E68_11D2_8C1C_0008C7C204E6_.wvu.PrintTitles" localSheetId="10" hidden="1">NAPTHA!$1:$5</definedName>
    <definedName name="Z_55388510_8E68_11D2_8C1C_0008C7C204E6_.wvu.PrintArea" localSheetId="9" hidden="1">UNL!$A$6:$R$39</definedName>
    <definedName name="Z_55388510_8E68_11D2_8C1C_0008C7C204E6_.wvu.PrintTitles" localSheetId="9" hidden="1">UNL!$1:$5</definedName>
    <definedName name="Z_55388511_8E68_11D2_8C1C_0008C7C204E6_.wvu.PrintArea" localSheetId="6" hidden="1">'2%GASOIL CIF'!$A$40:$AG$118</definedName>
    <definedName name="Z_55388511_8E68_11D2_8C1C_0008C7C204E6_.wvu.PrintTitles" localSheetId="6" hidden="1">'2%GASOIL CIF'!$1:$5</definedName>
    <definedName name="Z_55388512_8E68_11D2_8C1C_0008C7C204E6_.wvu.PrintArea" localSheetId="7" hidden="1">'2%GASOIL FOB'!$A$40:$AG$118</definedName>
    <definedName name="Z_55388512_8E68_11D2_8C1C_0008C7C204E6_.wvu.PrintTitles" localSheetId="7" hidden="1">'2%GASOIL FOB'!$1:$5</definedName>
    <definedName name="Z_55388513_8E68_11D2_8C1C_0008C7C204E6_.wvu.PrintArea" localSheetId="11" hidden="1">BRENT!$A$40:$AG$118</definedName>
    <definedName name="Z_55388513_8E68_11D2_8C1C_0008C7C204E6_.wvu.PrintTitles" localSheetId="11" hidden="1">BRENT!$1:$5</definedName>
    <definedName name="Z_55388514_8E68_11D2_8C1C_0008C7C204E6_.wvu.PrintArea" localSheetId="12" hidden="1">CRUDE!$A$40:$AG$118</definedName>
    <definedName name="Z_55388514_8E68_11D2_8C1C_0008C7C204E6_.wvu.PrintTitles" localSheetId="12" hidden="1">CRUDE!$1:$5</definedName>
    <definedName name="Z_55388515_8E68_11D2_8C1C_0008C7C204E6_.wvu.PrintArea" localSheetId="8" hidden="1">'EN590'!$A$40:$AG$118</definedName>
    <definedName name="Z_55388515_8E68_11D2_8C1C_0008C7C204E6_.wvu.PrintTitles" localSheetId="8" hidden="1">'EN590'!$1:$5</definedName>
    <definedName name="Z_55388516_8E68_11D2_8C1C_0008C7C204E6_.wvu.PrintArea" localSheetId="13" hidden="1">HO!$A$40:$AG$118</definedName>
    <definedName name="Z_55388516_8E68_11D2_8C1C_0008C7C204E6_.wvu.PrintTitles" localSheetId="13" hidden="1">HO!$1:$5</definedName>
    <definedName name="Z_55388517_8E68_11D2_8C1C_0008C7C204E6_.wvu.PrintArea" localSheetId="5" hidden="1">'IPE GASOIL'!$A$40:$AG$118</definedName>
    <definedName name="Z_55388517_8E68_11D2_8C1C_0008C7C204E6_.wvu.PrintTitles" localSheetId="5" hidden="1">'IPE GASOIL'!$1:$5</definedName>
    <definedName name="Z_55388518_8E68_11D2_8C1C_0008C7C204E6_.wvu.PrintArea" localSheetId="16" hidden="1">Dubai!$A$40:$AG$118</definedName>
    <definedName name="Z_55388518_8E68_11D2_8C1C_0008C7C204E6_.wvu.PrintArea" localSheetId="17" hidden="1">Freight!$A$40:$AG$118</definedName>
    <definedName name="Z_55388518_8E68_11D2_8C1C_0008C7C204E6_.wvu.PrintArea" localSheetId="18" hidden="1">Freight_SM!$A$40:$AG$118</definedName>
    <definedName name="Z_55388518_8E68_11D2_8C1C_0008C7C204E6_.wvu.PrintArea" localSheetId="15" hidden="1">'Jet , Kero'!$A$40:$AG$118</definedName>
    <definedName name="Z_55388518_8E68_11D2_8C1C_0008C7C204E6_.wvu.PrintTitles" localSheetId="16" hidden="1">Dubai!$1:$5</definedName>
    <definedName name="Z_55388518_8E68_11D2_8C1C_0008C7C204E6_.wvu.PrintTitles" localSheetId="17" hidden="1">Freight!$1:$5</definedName>
    <definedName name="Z_55388518_8E68_11D2_8C1C_0008C7C204E6_.wvu.PrintTitles" localSheetId="18" hidden="1">Freight_SM!$1:$5</definedName>
    <definedName name="Z_55388518_8E68_11D2_8C1C_0008C7C204E6_.wvu.PrintTitles" localSheetId="15" hidden="1">'Jet , Kero'!$1:$5</definedName>
    <definedName name="Z_55388519_8E68_11D2_8C1C_0008C7C204E6_.wvu.PrintArea" localSheetId="10" hidden="1">NAPTHA!$A$40:$AG$118</definedName>
    <definedName name="Z_55388519_8E68_11D2_8C1C_0008C7C204E6_.wvu.PrintTitles" localSheetId="10" hidden="1">NAPTHA!$1:$5</definedName>
    <definedName name="Z_5538851A_8E68_11D2_8C1C_0008C7C204E6_.wvu.PrintArea" localSheetId="9" hidden="1">UNL!$A$40:$AG$118</definedName>
    <definedName name="Z_5538851A_8E68_11D2_8C1C_0008C7C204E6_.wvu.PrintTitles" localSheetId="9" hidden="1">UNL!$1:$5</definedName>
    <definedName name="Z_5538851B_8E68_11D2_8C1C_0008C7C204E6_.wvu.PrintArea" localSheetId="6" hidden="1">'2%GASOIL CIF'!$A$120:$M$238</definedName>
    <definedName name="Z_5538851B_8E68_11D2_8C1C_0008C7C204E6_.wvu.PrintTitles" localSheetId="6" hidden="1">'2%GASOIL CIF'!$1:$5</definedName>
    <definedName name="Z_5538851C_8E68_11D2_8C1C_0008C7C204E6_.wvu.PrintArea" localSheetId="7" hidden="1">'2%GASOIL FOB'!$A$120:$M$238</definedName>
    <definedName name="Z_5538851C_8E68_11D2_8C1C_0008C7C204E6_.wvu.PrintTitles" localSheetId="7" hidden="1">'2%GASOIL FOB'!$1:$5</definedName>
    <definedName name="Z_5538851D_8E68_11D2_8C1C_0008C7C204E6_.wvu.PrintArea" localSheetId="11" hidden="1">BRENT!$A$120:$M$238</definedName>
    <definedName name="Z_5538851D_8E68_11D2_8C1C_0008C7C204E6_.wvu.PrintTitles" localSheetId="11" hidden="1">BRENT!$1:$5</definedName>
    <definedName name="Z_5538851E_8E68_11D2_8C1C_0008C7C204E6_.wvu.PrintArea" localSheetId="12" hidden="1">CRUDE!$A$120:$M$238</definedName>
    <definedName name="Z_5538851E_8E68_11D2_8C1C_0008C7C204E6_.wvu.PrintTitles" localSheetId="12" hidden="1">CRUDE!$1:$5</definedName>
    <definedName name="Z_5538851F_8E68_11D2_8C1C_0008C7C204E6_.wvu.PrintArea" localSheetId="8" hidden="1">'EN590'!$A$120:$M$238</definedName>
    <definedName name="Z_5538851F_8E68_11D2_8C1C_0008C7C204E6_.wvu.PrintTitles" localSheetId="8" hidden="1">'EN590'!$1:$5</definedName>
    <definedName name="Z_55388520_8E68_11D2_8C1C_0008C7C204E6_.wvu.PrintArea" localSheetId="13" hidden="1">HO!$A$120:$M$238</definedName>
    <definedName name="Z_55388520_8E68_11D2_8C1C_0008C7C204E6_.wvu.PrintTitles" localSheetId="13" hidden="1">HO!$1:$5</definedName>
    <definedName name="Z_55388521_8E68_11D2_8C1C_0008C7C204E6_.wvu.PrintArea" localSheetId="5" hidden="1">'IPE GASOIL'!$A$120:$M$238</definedName>
    <definedName name="Z_55388521_8E68_11D2_8C1C_0008C7C204E6_.wvu.PrintTitles" localSheetId="5" hidden="1">'IPE GASOIL'!$1:$5</definedName>
    <definedName name="Z_55388522_8E68_11D2_8C1C_0008C7C204E6_.wvu.PrintArea" localSheetId="16" hidden="1">Dubai!$A$120:$M$238</definedName>
    <definedName name="Z_55388522_8E68_11D2_8C1C_0008C7C204E6_.wvu.PrintArea" localSheetId="17" hidden="1">Freight!$A$120:$M$238</definedName>
    <definedName name="Z_55388522_8E68_11D2_8C1C_0008C7C204E6_.wvu.PrintArea" localSheetId="18" hidden="1">Freight_SM!$A$120:$M$238</definedName>
    <definedName name="Z_55388522_8E68_11D2_8C1C_0008C7C204E6_.wvu.PrintArea" localSheetId="15" hidden="1">'Jet , Kero'!$A$120:$M$238</definedName>
    <definedName name="Z_55388522_8E68_11D2_8C1C_0008C7C204E6_.wvu.PrintTitles" localSheetId="16" hidden="1">Dubai!$1:$5</definedName>
    <definedName name="Z_55388522_8E68_11D2_8C1C_0008C7C204E6_.wvu.PrintTitles" localSheetId="17" hidden="1">Freight!$1:$5</definedName>
    <definedName name="Z_55388522_8E68_11D2_8C1C_0008C7C204E6_.wvu.PrintTitles" localSheetId="18" hidden="1">Freight_SM!$1:$5</definedName>
    <definedName name="Z_55388522_8E68_11D2_8C1C_0008C7C204E6_.wvu.PrintTitles" localSheetId="15" hidden="1">'Jet , Kero'!$1:$5</definedName>
    <definedName name="Z_55388523_8E68_11D2_8C1C_0008C7C204E6_.wvu.PrintArea" localSheetId="10" hidden="1">NAPTHA!$A$120:$M$238</definedName>
    <definedName name="Z_55388523_8E68_11D2_8C1C_0008C7C204E6_.wvu.PrintTitles" localSheetId="10" hidden="1">NAPTHA!$1:$5</definedName>
    <definedName name="Z_55388524_8E68_11D2_8C1C_0008C7C204E6_.wvu.PrintArea" localSheetId="9" hidden="1">UNL!$A$120:$M$238</definedName>
    <definedName name="Z_55388524_8E68_11D2_8C1C_0008C7C204E6_.wvu.PrintTitles" localSheetId="9" hidden="1">UNL!$1:$5</definedName>
    <definedName name="Z_56579149_85E2_11D2_8C16_0008C7C204E6_.wvu.PrintArea" localSheetId="6" hidden="1">'2%GASOIL CIF'!$A$6:$R$39</definedName>
    <definedName name="Z_56579149_85E2_11D2_8C16_0008C7C204E6_.wvu.PrintTitles" localSheetId="6" hidden="1">'2%GASOIL CIF'!$1:$5</definedName>
    <definedName name="Z_5657914A_85E2_11D2_8C16_0008C7C204E6_.wvu.PrintArea" localSheetId="7" hidden="1">'2%GASOIL FOB'!$A$6:$R$39</definedName>
    <definedName name="Z_5657914A_85E2_11D2_8C16_0008C7C204E6_.wvu.PrintTitles" localSheetId="7" hidden="1">'2%GASOIL FOB'!$1:$5</definedName>
    <definedName name="Z_5657914B_85E2_11D2_8C16_0008C7C204E6_.wvu.PrintArea" localSheetId="11" hidden="1">BRENT!$A$6:$R$39</definedName>
    <definedName name="Z_5657914B_85E2_11D2_8C16_0008C7C204E6_.wvu.PrintTitles" localSheetId="11" hidden="1">BRENT!$1:$5</definedName>
    <definedName name="Z_5657914C_85E2_11D2_8C16_0008C7C204E6_.wvu.PrintArea" localSheetId="12" hidden="1">CRUDE!$A$6:$R$39</definedName>
    <definedName name="Z_5657914C_85E2_11D2_8C16_0008C7C204E6_.wvu.PrintTitles" localSheetId="12" hidden="1">CRUDE!$1:$5</definedName>
    <definedName name="Z_5657914D_85E2_11D2_8C16_0008C7C204E6_.wvu.PrintArea" localSheetId="8" hidden="1">'EN590'!$A$6:$R$39</definedName>
    <definedName name="Z_5657914D_85E2_11D2_8C16_0008C7C204E6_.wvu.PrintTitles" localSheetId="8" hidden="1">'EN590'!$1:$5</definedName>
    <definedName name="Z_5657914E_85E2_11D2_8C16_0008C7C204E6_.wvu.PrintArea" localSheetId="13" hidden="1">HO!$A$6:$R$39</definedName>
    <definedName name="Z_5657914E_85E2_11D2_8C16_0008C7C204E6_.wvu.PrintTitles" localSheetId="13" hidden="1">HO!$1:$5</definedName>
    <definedName name="Z_5657914F_85E2_11D2_8C16_0008C7C204E6_.wvu.PrintArea" localSheetId="5" hidden="1">'IPE GASOIL'!$A$6:$R$39</definedName>
    <definedName name="Z_5657914F_85E2_11D2_8C16_0008C7C204E6_.wvu.PrintTitles" localSheetId="5" hidden="1">'IPE GASOIL'!$1:$5</definedName>
    <definedName name="Z_56579150_85E2_11D2_8C16_0008C7C204E6_.wvu.PrintArea" localSheetId="16" hidden="1">Dubai!$A$6:$R$39</definedName>
    <definedName name="Z_56579150_85E2_11D2_8C16_0008C7C204E6_.wvu.PrintArea" localSheetId="17" hidden="1">Freight!$A$6:$R$39</definedName>
    <definedName name="Z_56579150_85E2_11D2_8C16_0008C7C204E6_.wvu.PrintArea" localSheetId="18" hidden="1">Freight_SM!$A$6:$R$39</definedName>
    <definedName name="Z_56579150_85E2_11D2_8C16_0008C7C204E6_.wvu.PrintArea" localSheetId="15" hidden="1">'Jet , Kero'!$A$6:$R$39</definedName>
    <definedName name="Z_56579150_85E2_11D2_8C16_0008C7C204E6_.wvu.PrintTitles" localSheetId="16" hidden="1">Dubai!$1:$5</definedName>
    <definedName name="Z_56579150_85E2_11D2_8C16_0008C7C204E6_.wvu.PrintTitles" localSheetId="17" hidden="1">Freight!$1:$5</definedName>
    <definedName name="Z_56579150_85E2_11D2_8C16_0008C7C204E6_.wvu.PrintTitles" localSheetId="18" hidden="1">Freight_SM!$1:$5</definedName>
    <definedName name="Z_56579150_85E2_11D2_8C16_0008C7C204E6_.wvu.PrintTitles" localSheetId="15" hidden="1">'Jet , Kero'!$1:$5</definedName>
    <definedName name="Z_56579151_85E2_11D2_8C16_0008C7C204E6_.wvu.PrintArea" localSheetId="10" hidden="1">NAPTHA!$A$6:$R$39</definedName>
    <definedName name="Z_56579151_85E2_11D2_8C16_0008C7C204E6_.wvu.PrintTitles" localSheetId="10" hidden="1">NAPTHA!$1:$5</definedName>
    <definedName name="Z_56579152_85E2_11D2_8C16_0008C7C204E6_.wvu.PrintArea" localSheetId="9" hidden="1">UNL!$A$6:$R$39</definedName>
    <definedName name="Z_56579152_85E2_11D2_8C16_0008C7C204E6_.wvu.PrintTitles" localSheetId="9" hidden="1">UNL!$1:$5</definedName>
    <definedName name="Z_56579153_85E2_11D2_8C16_0008C7C204E6_.wvu.PrintArea" localSheetId="6" hidden="1">'2%GASOIL CIF'!$A$40:$AG$118</definedName>
    <definedName name="Z_56579153_85E2_11D2_8C16_0008C7C204E6_.wvu.PrintTitles" localSheetId="6" hidden="1">'2%GASOIL CIF'!$1:$5</definedName>
    <definedName name="Z_56579154_85E2_11D2_8C16_0008C7C204E6_.wvu.PrintArea" localSheetId="7" hidden="1">'2%GASOIL FOB'!$A$40:$AG$118</definedName>
    <definedName name="Z_56579154_85E2_11D2_8C16_0008C7C204E6_.wvu.PrintTitles" localSheetId="7" hidden="1">'2%GASOIL FOB'!$1:$5</definedName>
    <definedName name="Z_56579155_85E2_11D2_8C16_0008C7C204E6_.wvu.PrintArea" localSheetId="11" hidden="1">BRENT!$A$40:$AG$118</definedName>
    <definedName name="Z_56579155_85E2_11D2_8C16_0008C7C204E6_.wvu.PrintTitles" localSheetId="11" hidden="1">BRENT!$1:$5</definedName>
    <definedName name="Z_56579156_85E2_11D2_8C16_0008C7C204E6_.wvu.PrintArea" localSheetId="12" hidden="1">CRUDE!$A$40:$AG$118</definedName>
    <definedName name="Z_56579156_85E2_11D2_8C16_0008C7C204E6_.wvu.PrintTitles" localSheetId="12" hidden="1">CRUDE!$1:$5</definedName>
    <definedName name="Z_56579157_85E2_11D2_8C16_0008C7C204E6_.wvu.PrintArea" localSheetId="8" hidden="1">'EN590'!$A$40:$AG$118</definedName>
    <definedName name="Z_56579157_85E2_11D2_8C16_0008C7C204E6_.wvu.PrintTitles" localSheetId="8" hidden="1">'EN590'!$1:$5</definedName>
    <definedName name="Z_56579158_85E2_11D2_8C16_0008C7C204E6_.wvu.PrintArea" localSheetId="13" hidden="1">HO!$A$40:$AG$118</definedName>
    <definedName name="Z_56579158_85E2_11D2_8C16_0008C7C204E6_.wvu.PrintTitles" localSheetId="13" hidden="1">HO!$1:$5</definedName>
    <definedName name="Z_56579159_85E2_11D2_8C16_0008C7C204E6_.wvu.PrintArea" localSheetId="5" hidden="1">'IPE GASOIL'!$A$40:$AG$118</definedName>
    <definedName name="Z_56579159_85E2_11D2_8C16_0008C7C204E6_.wvu.PrintTitles" localSheetId="5" hidden="1">'IPE GASOIL'!$1:$5</definedName>
    <definedName name="Z_5657915A_85E2_11D2_8C16_0008C7C204E6_.wvu.PrintArea" localSheetId="16" hidden="1">Dubai!$A$40:$AG$118</definedName>
    <definedName name="Z_5657915A_85E2_11D2_8C16_0008C7C204E6_.wvu.PrintArea" localSheetId="17" hidden="1">Freight!$A$40:$AG$118</definedName>
    <definedName name="Z_5657915A_85E2_11D2_8C16_0008C7C204E6_.wvu.PrintArea" localSheetId="18" hidden="1">Freight_SM!$A$40:$AG$118</definedName>
    <definedName name="Z_5657915A_85E2_11D2_8C16_0008C7C204E6_.wvu.PrintArea" localSheetId="15" hidden="1">'Jet , Kero'!$A$40:$AG$118</definedName>
    <definedName name="Z_5657915A_85E2_11D2_8C16_0008C7C204E6_.wvu.PrintTitles" localSheetId="16" hidden="1">Dubai!$1:$5</definedName>
    <definedName name="Z_5657915A_85E2_11D2_8C16_0008C7C204E6_.wvu.PrintTitles" localSheetId="17" hidden="1">Freight!$1:$5</definedName>
    <definedName name="Z_5657915A_85E2_11D2_8C16_0008C7C204E6_.wvu.PrintTitles" localSheetId="18" hidden="1">Freight_SM!$1:$5</definedName>
    <definedName name="Z_5657915A_85E2_11D2_8C16_0008C7C204E6_.wvu.PrintTitles" localSheetId="15" hidden="1">'Jet , Kero'!$1:$5</definedName>
    <definedName name="Z_5657915B_85E2_11D2_8C16_0008C7C204E6_.wvu.PrintArea" localSheetId="10" hidden="1">NAPTHA!$A$40:$AG$118</definedName>
    <definedName name="Z_5657915B_85E2_11D2_8C16_0008C7C204E6_.wvu.PrintTitles" localSheetId="10" hidden="1">NAPTHA!$1:$5</definedName>
    <definedName name="Z_5657915C_85E2_11D2_8C16_0008C7C204E6_.wvu.PrintArea" localSheetId="9" hidden="1">UNL!$A$40:$AG$118</definedName>
    <definedName name="Z_5657915C_85E2_11D2_8C16_0008C7C204E6_.wvu.PrintTitles" localSheetId="9" hidden="1">UNL!$1:$5</definedName>
    <definedName name="Z_5657915D_85E2_11D2_8C16_0008C7C204E6_.wvu.PrintArea" localSheetId="6" hidden="1">'2%GASOIL CIF'!$A$120:$M$238</definedName>
    <definedName name="Z_5657915D_85E2_11D2_8C16_0008C7C204E6_.wvu.PrintTitles" localSheetId="6" hidden="1">'2%GASOIL CIF'!$1:$5</definedName>
    <definedName name="Z_5657915E_85E2_11D2_8C16_0008C7C204E6_.wvu.PrintArea" localSheetId="7" hidden="1">'2%GASOIL FOB'!$A$120:$M$238</definedName>
    <definedName name="Z_5657915E_85E2_11D2_8C16_0008C7C204E6_.wvu.PrintTitles" localSheetId="7" hidden="1">'2%GASOIL FOB'!$1:$5</definedName>
    <definedName name="Z_5657915F_85E2_11D2_8C16_0008C7C204E6_.wvu.PrintArea" localSheetId="11" hidden="1">BRENT!$A$120:$M$238</definedName>
    <definedName name="Z_5657915F_85E2_11D2_8C16_0008C7C204E6_.wvu.PrintTitles" localSheetId="11" hidden="1">BRENT!$1:$5</definedName>
    <definedName name="Z_56579160_85E2_11D2_8C16_0008C7C204E6_.wvu.PrintArea" localSheetId="12" hidden="1">CRUDE!$A$120:$M$238</definedName>
    <definedName name="Z_56579160_85E2_11D2_8C16_0008C7C204E6_.wvu.PrintTitles" localSheetId="12" hidden="1">CRUDE!$1:$5</definedName>
    <definedName name="Z_56579161_85E2_11D2_8C16_0008C7C204E6_.wvu.PrintArea" localSheetId="8" hidden="1">'EN590'!$A$120:$M$238</definedName>
    <definedName name="Z_56579161_85E2_11D2_8C16_0008C7C204E6_.wvu.PrintTitles" localSheetId="8" hidden="1">'EN590'!$1:$5</definedName>
    <definedName name="Z_56579162_85E2_11D2_8C16_0008C7C204E6_.wvu.PrintArea" localSheetId="13" hidden="1">HO!$A$120:$M$238</definedName>
    <definedName name="Z_56579162_85E2_11D2_8C16_0008C7C204E6_.wvu.PrintTitles" localSheetId="13" hidden="1">HO!$1:$5</definedName>
    <definedName name="Z_56579163_85E2_11D2_8C16_0008C7C204E6_.wvu.PrintArea" localSheetId="5" hidden="1">'IPE GASOIL'!$A$120:$M$238</definedName>
    <definedName name="Z_56579163_85E2_11D2_8C16_0008C7C204E6_.wvu.PrintTitles" localSheetId="5" hidden="1">'IPE GASOIL'!$1:$5</definedName>
    <definedName name="Z_56579164_85E2_11D2_8C16_0008C7C204E6_.wvu.PrintArea" localSheetId="16" hidden="1">Dubai!$A$120:$M$238</definedName>
    <definedName name="Z_56579164_85E2_11D2_8C16_0008C7C204E6_.wvu.PrintArea" localSheetId="17" hidden="1">Freight!$A$120:$M$238</definedName>
    <definedName name="Z_56579164_85E2_11D2_8C16_0008C7C204E6_.wvu.PrintArea" localSheetId="18" hidden="1">Freight_SM!$A$120:$M$238</definedName>
    <definedName name="Z_56579164_85E2_11D2_8C16_0008C7C204E6_.wvu.PrintArea" localSheetId="15" hidden="1">'Jet , Kero'!$A$120:$M$238</definedName>
    <definedName name="Z_56579164_85E2_11D2_8C16_0008C7C204E6_.wvu.PrintTitles" localSheetId="16" hidden="1">Dubai!$1:$5</definedName>
    <definedName name="Z_56579164_85E2_11D2_8C16_0008C7C204E6_.wvu.PrintTitles" localSheetId="17" hidden="1">Freight!$1:$5</definedName>
    <definedName name="Z_56579164_85E2_11D2_8C16_0008C7C204E6_.wvu.PrintTitles" localSheetId="18" hidden="1">Freight_SM!$1:$5</definedName>
    <definedName name="Z_56579164_85E2_11D2_8C16_0008C7C204E6_.wvu.PrintTitles" localSheetId="15" hidden="1">'Jet , Kero'!$1:$5</definedName>
    <definedName name="Z_56579165_85E2_11D2_8C16_0008C7C204E6_.wvu.PrintArea" localSheetId="10" hidden="1">NAPTHA!$A$120:$M$238</definedName>
    <definedName name="Z_56579165_85E2_11D2_8C16_0008C7C204E6_.wvu.PrintTitles" localSheetId="10" hidden="1">NAPTHA!$1:$5</definedName>
    <definedName name="Z_56579166_85E2_11D2_8C16_0008C7C204E6_.wvu.PrintArea" localSheetId="9" hidden="1">UNL!$A$120:$M$238</definedName>
    <definedName name="Z_56579166_85E2_11D2_8C16_0008C7C204E6_.wvu.PrintTitles" localSheetId="9" hidden="1">UNL!$1:$5</definedName>
    <definedName name="Z_5685E5C3_A46E_11D2_8C22_0008C7C204E6_.wvu.PrintArea" localSheetId="6" hidden="1">'2%GASOIL CIF'!$A$6:$R$39</definedName>
    <definedName name="Z_5685E5C3_A46E_11D2_8C22_0008C7C204E6_.wvu.PrintTitles" localSheetId="6" hidden="1">'2%GASOIL CIF'!$1:$5</definedName>
    <definedName name="Z_5685E5C4_A46E_11D2_8C22_0008C7C204E6_.wvu.PrintArea" localSheetId="7" hidden="1">'2%GASOIL FOB'!$A$6:$R$39</definedName>
    <definedName name="Z_5685E5C4_A46E_11D2_8C22_0008C7C204E6_.wvu.PrintTitles" localSheetId="7" hidden="1">'2%GASOIL FOB'!$1:$5</definedName>
    <definedName name="Z_5685E5C5_A46E_11D2_8C22_0008C7C204E6_.wvu.PrintArea" localSheetId="11" hidden="1">BRENT!$A$6:$R$39</definedName>
    <definedName name="Z_5685E5C5_A46E_11D2_8C22_0008C7C204E6_.wvu.PrintTitles" localSheetId="11" hidden="1">BRENT!$1:$5</definedName>
    <definedName name="Z_5685E5C6_A46E_11D2_8C22_0008C7C204E6_.wvu.PrintArea" localSheetId="12" hidden="1">CRUDE!$A$6:$R$39</definedName>
    <definedName name="Z_5685E5C6_A46E_11D2_8C22_0008C7C204E6_.wvu.PrintTitles" localSheetId="12" hidden="1">CRUDE!$1:$5</definedName>
    <definedName name="Z_5685E5C7_A46E_11D2_8C22_0008C7C204E6_.wvu.PrintArea" localSheetId="8" hidden="1">'EN590'!$A$6:$R$39</definedName>
    <definedName name="Z_5685E5C7_A46E_11D2_8C22_0008C7C204E6_.wvu.PrintTitles" localSheetId="8" hidden="1">'EN590'!$1:$5</definedName>
    <definedName name="Z_5685E5C8_A46E_11D2_8C22_0008C7C204E6_.wvu.PrintArea" localSheetId="13" hidden="1">HO!$A$6:$R$39</definedName>
    <definedName name="Z_5685E5C8_A46E_11D2_8C22_0008C7C204E6_.wvu.PrintTitles" localSheetId="13" hidden="1">HO!$1:$5</definedName>
    <definedName name="Z_5685E5C9_A46E_11D2_8C22_0008C7C204E6_.wvu.PrintArea" localSheetId="5" hidden="1">'IPE GASOIL'!$A$6:$R$39</definedName>
    <definedName name="Z_5685E5C9_A46E_11D2_8C22_0008C7C204E6_.wvu.PrintTitles" localSheetId="5" hidden="1">'IPE GASOIL'!$1:$5</definedName>
    <definedName name="Z_5685E5CA_A46E_11D2_8C22_0008C7C204E6_.wvu.PrintArea" localSheetId="16" hidden="1">Dubai!$A$6:$R$39</definedName>
    <definedName name="Z_5685E5CA_A46E_11D2_8C22_0008C7C204E6_.wvu.PrintArea" localSheetId="17" hidden="1">Freight!$A$6:$R$39</definedName>
    <definedName name="Z_5685E5CA_A46E_11D2_8C22_0008C7C204E6_.wvu.PrintArea" localSheetId="18" hidden="1">Freight_SM!$A$6:$R$39</definedName>
    <definedName name="Z_5685E5CA_A46E_11D2_8C22_0008C7C204E6_.wvu.PrintArea" localSheetId="15" hidden="1">'Jet , Kero'!$A$6:$R$39</definedName>
    <definedName name="Z_5685E5CA_A46E_11D2_8C22_0008C7C204E6_.wvu.PrintTitles" localSheetId="16" hidden="1">Dubai!$1:$5</definedName>
    <definedName name="Z_5685E5CA_A46E_11D2_8C22_0008C7C204E6_.wvu.PrintTitles" localSheetId="17" hidden="1">Freight!$1:$5</definedName>
    <definedName name="Z_5685E5CA_A46E_11D2_8C22_0008C7C204E6_.wvu.PrintTitles" localSheetId="18" hidden="1">Freight_SM!$1:$5</definedName>
    <definedName name="Z_5685E5CA_A46E_11D2_8C22_0008C7C204E6_.wvu.PrintTitles" localSheetId="15" hidden="1">'Jet , Kero'!$1:$5</definedName>
    <definedName name="Z_5685E5CB_A46E_11D2_8C22_0008C7C204E6_.wvu.PrintArea" localSheetId="10" hidden="1">NAPTHA!$A$6:$R$39</definedName>
    <definedName name="Z_5685E5CB_A46E_11D2_8C22_0008C7C204E6_.wvu.PrintTitles" localSheetId="10" hidden="1">NAPTHA!$1:$5</definedName>
    <definedName name="Z_5685E5CC_A46E_11D2_8C22_0008C7C204E6_.wvu.PrintArea" localSheetId="9" hidden="1">UNL!$A$6:$R$39</definedName>
    <definedName name="Z_5685E5CC_A46E_11D2_8C22_0008C7C204E6_.wvu.PrintTitles" localSheetId="9" hidden="1">UNL!$1:$5</definedName>
    <definedName name="Z_5685E5CD_A46E_11D2_8C22_0008C7C204E6_.wvu.PrintArea" localSheetId="6" hidden="1">'2%GASOIL CIF'!$A$40:$AG$118</definedName>
    <definedName name="Z_5685E5CD_A46E_11D2_8C22_0008C7C204E6_.wvu.PrintTitles" localSheetId="6" hidden="1">'2%GASOIL CIF'!$1:$5</definedName>
    <definedName name="Z_5685E5CE_A46E_11D2_8C22_0008C7C204E6_.wvu.PrintArea" localSheetId="7" hidden="1">'2%GASOIL FOB'!$A$40:$AG$118</definedName>
    <definedName name="Z_5685E5CE_A46E_11D2_8C22_0008C7C204E6_.wvu.PrintTitles" localSheetId="7" hidden="1">'2%GASOIL FOB'!$1:$5</definedName>
    <definedName name="Z_5685E5CF_A46E_11D2_8C22_0008C7C204E6_.wvu.PrintArea" localSheetId="11" hidden="1">BRENT!$A$40:$AG$118</definedName>
    <definedName name="Z_5685E5CF_A46E_11D2_8C22_0008C7C204E6_.wvu.PrintTitles" localSheetId="11" hidden="1">BRENT!$1:$5</definedName>
    <definedName name="Z_5685E5D0_A46E_11D2_8C22_0008C7C204E6_.wvu.PrintArea" localSheetId="12" hidden="1">CRUDE!$A$40:$AG$118</definedName>
    <definedName name="Z_5685E5D0_A46E_11D2_8C22_0008C7C204E6_.wvu.PrintTitles" localSheetId="12" hidden="1">CRUDE!$1:$5</definedName>
    <definedName name="Z_5685E5D1_A46E_11D2_8C22_0008C7C204E6_.wvu.PrintArea" localSheetId="8" hidden="1">'EN590'!$A$40:$AG$118</definedName>
    <definedName name="Z_5685E5D1_A46E_11D2_8C22_0008C7C204E6_.wvu.PrintTitles" localSheetId="8" hidden="1">'EN590'!$1:$5</definedName>
    <definedName name="Z_5685E5D2_A46E_11D2_8C22_0008C7C204E6_.wvu.PrintArea" localSheetId="13" hidden="1">HO!$A$40:$AG$118</definedName>
    <definedName name="Z_5685E5D2_A46E_11D2_8C22_0008C7C204E6_.wvu.PrintTitles" localSheetId="13" hidden="1">HO!$1:$5</definedName>
    <definedName name="Z_5685E5D3_A46E_11D2_8C22_0008C7C204E6_.wvu.PrintArea" localSheetId="5" hidden="1">'IPE GASOIL'!$A$40:$AG$118</definedName>
    <definedName name="Z_5685E5D3_A46E_11D2_8C22_0008C7C204E6_.wvu.PrintTitles" localSheetId="5" hidden="1">'IPE GASOIL'!$1:$5</definedName>
    <definedName name="Z_5685E5D4_A46E_11D2_8C22_0008C7C204E6_.wvu.PrintArea" localSheetId="16" hidden="1">Dubai!$A$40:$AG$118</definedName>
    <definedName name="Z_5685E5D4_A46E_11D2_8C22_0008C7C204E6_.wvu.PrintArea" localSheetId="17" hidden="1">Freight!$A$40:$AG$118</definedName>
    <definedName name="Z_5685E5D4_A46E_11D2_8C22_0008C7C204E6_.wvu.PrintArea" localSheetId="18" hidden="1">Freight_SM!$A$40:$AG$118</definedName>
    <definedName name="Z_5685E5D4_A46E_11D2_8C22_0008C7C204E6_.wvu.PrintArea" localSheetId="15" hidden="1">'Jet , Kero'!$A$40:$AG$118</definedName>
    <definedName name="Z_5685E5D4_A46E_11D2_8C22_0008C7C204E6_.wvu.PrintTitles" localSheetId="16" hidden="1">Dubai!$1:$5</definedName>
    <definedName name="Z_5685E5D4_A46E_11D2_8C22_0008C7C204E6_.wvu.PrintTitles" localSheetId="17" hidden="1">Freight!$1:$5</definedName>
    <definedName name="Z_5685E5D4_A46E_11D2_8C22_0008C7C204E6_.wvu.PrintTitles" localSheetId="18" hidden="1">Freight_SM!$1:$5</definedName>
    <definedName name="Z_5685E5D4_A46E_11D2_8C22_0008C7C204E6_.wvu.PrintTitles" localSheetId="15" hidden="1">'Jet , Kero'!$1:$5</definedName>
    <definedName name="Z_5685E5D5_A46E_11D2_8C22_0008C7C204E6_.wvu.PrintArea" localSheetId="10" hidden="1">NAPTHA!$A$40:$AG$118</definedName>
    <definedName name="Z_5685E5D5_A46E_11D2_8C22_0008C7C204E6_.wvu.PrintTitles" localSheetId="10" hidden="1">NAPTHA!$1:$5</definedName>
    <definedName name="Z_5685E5D6_A46E_11D2_8C22_0008C7C204E6_.wvu.PrintArea" localSheetId="9" hidden="1">UNL!$A$40:$AG$118</definedName>
    <definedName name="Z_5685E5D6_A46E_11D2_8C22_0008C7C204E6_.wvu.PrintTitles" localSheetId="9" hidden="1">UNL!$1:$5</definedName>
    <definedName name="Z_5685E5D7_A46E_11D2_8C22_0008C7C204E6_.wvu.PrintArea" localSheetId="6" hidden="1">'2%GASOIL CIF'!$A$120:$M$238</definedName>
    <definedName name="Z_5685E5D7_A46E_11D2_8C22_0008C7C204E6_.wvu.PrintTitles" localSheetId="6" hidden="1">'2%GASOIL CIF'!$1:$5</definedName>
    <definedName name="Z_5685E5D8_A46E_11D2_8C22_0008C7C204E6_.wvu.PrintArea" localSheetId="7" hidden="1">'2%GASOIL FOB'!$A$120:$M$238</definedName>
    <definedName name="Z_5685E5D8_A46E_11D2_8C22_0008C7C204E6_.wvu.PrintTitles" localSheetId="7" hidden="1">'2%GASOIL FOB'!$1:$5</definedName>
    <definedName name="Z_5685E5D9_A46E_11D2_8C22_0008C7C204E6_.wvu.PrintArea" localSheetId="11" hidden="1">BRENT!$A$120:$M$238</definedName>
    <definedName name="Z_5685E5D9_A46E_11D2_8C22_0008C7C204E6_.wvu.PrintTitles" localSheetId="11" hidden="1">BRENT!$1:$5</definedName>
    <definedName name="Z_5685E5DA_A46E_11D2_8C22_0008C7C204E6_.wvu.PrintArea" localSheetId="12" hidden="1">CRUDE!$A$120:$M$238</definedName>
    <definedName name="Z_5685E5DA_A46E_11D2_8C22_0008C7C204E6_.wvu.PrintTitles" localSheetId="12" hidden="1">CRUDE!$1:$5</definedName>
    <definedName name="Z_5685E5DB_A46E_11D2_8C22_0008C7C204E6_.wvu.PrintArea" localSheetId="8" hidden="1">'EN590'!$A$120:$M$238</definedName>
    <definedName name="Z_5685E5DB_A46E_11D2_8C22_0008C7C204E6_.wvu.PrintTitles" localSheetId="8" hidden="1">'EN590'!$1:$5</definedName>
    <definedName name="Z_5685E5DC_A46E_11D2_8C22_0008C7C204E6_.wvu.PrintArea" localSheetId="13" hidden="1">HO!$A$120:$M$238</definedName>
    <definedName name="Z_5685E5DC_A46E_11D2_8C22_0008C7C204E6_.wvu.PrintTitles" localSheetId="13" hidden="1">HO!$1:$5</definedName>
    <definedName name="Z_5685E5DD_A46E_11D2_8C22_0008C7C204E6_.wvu.PrintArea" localSheetId="5" hidden="1">'IPE GASOIL'!$A$120:$M$238</definedName>
    <definedName name="Z_5685E5DD_A46E_11D2_8C22_0008C7C204E6_.wvu.PrintTitles" localSheetId="5" hidden="1">'IPE GASOIL'!$1:$5</definedName>
    <definedName name="Z_5685E5DE_A46E_11D2_8C22_0008C7C204E6_.wvu.PrintArea" localSheetId="16" hidden="1">Dubai!$A$120:$M$238</definedName>
    <definedName name="Z_5685E5DE_A46E_11D2_8C22_0008C7C204E6_.wvu.PrintArea" localSheetId="17" hidden="1">Freight!$A$120:$M$238</definedName>
    <definedName name="Z_5685E5DE_A46E_11D2_8C22_0008C7C204E6_.wvu.PrintArea" localSheetId="18" hidden="1">Freight_SM!$A$120:$M$238</definedName>
    <definedName name="Z_5685E5DE_A46E_11D2_8C22_0008C7C204E6_.wvu.PrintArea" localSheetId="15" hidden="1">'Jet , Kero'!$A$120:$M$238</definedName>
    <definedName name="Z_5685E5DE_A46E_11D2_8C22_0008C7C204E6_.wvu.PrintTitles" localSheetId="16" hidden="1">Dubai!$1:$5</definedName>
    <definedName name="Z_5685E5DE_A46E_11D2_8C22_0008C7C204E6_.wvu.PrintTitles" localSheetId="17" hidden="1">Freight!$1:$5</definedName>
    <definedName name="Z_5685E5DE_A46E_11D2_8C22_0008C7C204E6_.wvu.PrintTitles" localSheetId="18" hidden="1">Freight_SM!$1:$5</definedName>
    <definedName name="Z_5685E5DE_A46E_11D2_8C22_0008C7C204E6_.wvu.PrintTitles" localSheetId="15" hidden="1">'Jet , Kero'!$1:$5</definedName>
    <definedName name="Z_5685E5DF_A46E_11D2_8C22_0008C7C204E6_.wvu.PrintArea" localSheetId="10" hidden="1">NAPTHA!$A$120:$M$238</definedName>
    <definedName name="Z_5685E5DF_A46E_11D2_8C22_0008C7C204E6_.wvu.PrintTitles" localSheetId="10" hidden="1">NAPTHA!$1:$5</definedName>
    <definedName name="Z_5685E5E0_A46E_11D2_8C22_0008C7C204E6_.wvu.PrintArea" localSheetId="9" hidden="1">UNL!$A$120:$M$238</definedName>
    <definedName name="Z_5685E5E0_A46E_11D2_8C22_0008C7C204E6_.wvu.PrintTitles" localSheetId="9" hidden="1">UNL!$1:$5</definedName>
    <definedName name="Z_5685E6F4_A46E_11D2_8C22_0008C7C204E6_.wvu.PrintArea" localSheetId="6" hidden="1">'2%GASOIL CIF'!$A$6:$R$39</definedName>
    <definedName name="Z_5685E6F4_A46E_11D2_8C22_0008C7C204E6_.wvu.PrintTitles" localSheetId="6" hidden="1">'2%GASOIL CIF'!$1:$5</definedName>
    <definedName name="Z_5685E6F5_A46E_11D2_8C22_0008C7C204E6_.wvu.PrintArea" localSheetId="7" hidden="1">'2%GASOIL FOB'!$A$6:$R$39</definedName>
    <definedName name="Z_5685E6F5_A46E_11D2_8C22_0008C7C204E6_.wvu.PrintTitles" localSheetId="7" hidden="1">'2%GASOIL FOB'!$1:$5</definedName>
    <definedName name="Z_5685E6F6_A46E_11D2_8C22_0008C7C204E6_.wvu.PrintArea" localSheetId="11" hidden="1">BRENT!$A$6:$R$39</definedName>
    <definedName name="Z_5685E6F6_A46E_11D2_8C22_0008C7C204E6_.wvu.PrintTitles" localSheetId="11" hidden="1">BRENT!$1:$5</definedName>
    <definedName name="Z_5685E6F7_A46E_11D2_8C22_0008C7C204E6_.wvu.PrintArea" localSheetId="12" hidden="1">CRUDE!$A$6:$R$39</definedName>
    <definedName name="Z_5685E6F7_A46E_11D2_8C22_0008C7C204E6_.wvu.PrintTitles" localSheetId="12" hidden="1">CRUDE!$1:$5</definedName>
    <definedName name="Z_5685E6F8_A46E_11D2_8C22_0008C7C204E6_.wvu.PrintArea" localSheetId="8" hidden="1">'EN590'!$A$6:$R$39</definedName>
    <definedName name="Z_5685E6F8_A46E_11D2_8C22_0008C7C204E6_.wvu.PrintTitles" localSheetId="8" hidden="1">'EN590'!$1:$5</definedName>
    <definedName name="Z_5685E6F9_A46E_11D2_8C22_0008C7C204E6_.wvu.PrintArea" localSheetId="13" hidden="1">HO!$A$6:$R$39</definedName>
    <definedName name="Z_5685E6F9_A46E_11D2_8C22_0008C7C204E6_.wvu.PrintTitles" localSheetId="13" hidden="1">HO!$1:$5</definedName>
    <definedName name="Z_5685E6FA_A46E_11D2_8C22_0008C7C204E6_.wvu.PrintArea" localSheetId="5" hidden="1">'IPE GASOIL'!$A$6:$R$39</definedName>
    <definedName name="Z_5685E6FA_A46E_11D2_8C22_0008C7C204E6_.wvu.PrintTitles" localSheetId="5" hidden="1">'IPE GASOIL'!$1:$5</definedName>
    <definedName name="Z_5685E6FB_A46E_11D2_8C22_0008C7C204E6_.wvu.PrintArea" localSheetId="16" hidden="1">Dubai!$A$6:$R$39</definedName>
    <definedName name="Z_5685E6FB_A46E_11D2_8C22_0008C7C204E6_.wvu.PrintArea" localSheetId="17" hidden="1">Freight!$A$6:$R$39</definedName>
    <definedName name="Z_5685E6FB_A46E_11D2_8C22_0008C7C204E6_.wvu.PrintArea" localSheetId="18" hidden="1">Freight_SM!$A$6:$R$39</definedName>
    <definedName name="Z_5685E6FB_A46E_11D2_8C22_0008C7C204E6_.wvu.PrintArea" localSheetId="15" hidden="1">'Jet , Kero'!$A$6:$R$39</definedName>
    <definedName name="Z_5685E6FB_A46E_11D2_8C22_0008C7C204E6_.wvu.PrintTitles" localSheetId="16" hidden="1">Dubai!$1:$5</definedName>
    <definedName name="Z_5685E6FB_A46E_11D2_8C22_0008C7C204E6_.wvu.PrintTitles" localSheetId="17" hidden="1">Freight!$1:$5</definedName>
    <definedName name="Z_5685E6FB_A46E_11D2_8C22_0008C7C204E6_.wvu.PrintTitles" localSheetId="18" hidden="1">Freight_SM!$1:$5</definedName>
    <definedName name="Z_5685E6FB_A46E_11D2_8C22_0008C7C204E6_.wvu.PrintTitles" localSheetId="15" hidden="1">'Jet , Kero'!$1:$5</definedName>
    <definedName name="Z_5685E6FC_A46E_11D2_8C22_0008C7C204E6_.wvu.PrintArea" localSheetId="10" hidden="1">NAPTHA!$A$6:$R$39</definedName>
    <definedName name="Z_5685E6FC_A46E_11D2_8C22_0008C7C204E6_.wvu.PrintTitles" localSheetId="10" hidden="1">NAPTHA!$1:$5</definedName>
    <definedName name="Z_5685E6FD_A46E_11D2_8C22_0008C7C204E6_.wvu.PrintArea" localSheetId="9" hidden="1">UNL!$A$6:$R$39</definedName>
    <definedName name="Z_5685E6FD_A46E_11D2_8C22_0008C7C204E6_.wvu.PrintTitles" localSheetId="9" hidden="1">UNL!$1:$5</definedName>
    <definedName name="Z_5685E6FE_A46E_11D2_8C22_0008C7C204E6_.wvu.PrintArea" localSheetId="6" hidden="1">'2%GASOIL CIF'!$A$40:$AG$118</definedName>
    <definedName name="Z_5685E6FE_A46E_11D2_8C22_0008C7C204E6_.wvu.PrintTitles" localSheetId="6" hidden="1">'2%GASOIL CIF'!$1:$5</definedName>
    <definedName name="Z_5685E6FF_A46E_11D2_8C22_0008C7C204E6_.wvu.PrintArea" localSheetId="7" hidden="1">'2%GASOIL FOB'!$A$40:$AG$118</definedName>
    <definedName name="Z_5685E6FF_A46E_11D2_8C22_0008C7C204E6_.wvu.PrintTitles" localSheetId="7" hidden="1">'2%GASOIL FOB'!$1:$5</definedName>
    <definedName name="Z_5685E700_A46E_11D2_8C22_0008C7C204E6_.wvu.PrintArea" localSheetId="11" hidden="1">BRENT!$A$40:$AG$118</definedName>
    <definedName name="Z_5685E700_A46E_11D2_8C22_0008C7C204E6_.wvu.PrintTitles" localSheetId="11" hidden="1">BRENT!$1:$5</definedName>
    <definedName name="Z_5685E701_A46E_11D2_8C22_0008C7C204E6_.wvu.PrintArea" localSheetId="12" hidden="1">CRUDE!$A$40:$AG$118</definedName>
    <definedName name="Z_5685E701_A46E_11D2_8C22_0008C7C204E6_.wvu.PrintTitles" localSheetId="12" hidden="1">CRUDE!$1:$5</definedName>
    <definedName name="Z_5685E702_A46E_11D2_8C22_0008C7C204E6_.wvu.PrintArea" localSheetId="8" hidden="1">'EN590'!$A$40:$AG$118</definedName>
    <definedName name="Z_5685E702_A46E_11D2_8C22_0008C7C204E6_.wvu.PrintTitles" localSheetId="8" hidden="1">'EN590'!$1:$5</definedName>
    <definedName name="Z_5685E703_A46E_11D2_8C22_0008C7C204E6_.wvu.PrintArea" localSheetId="13" hidden="1">HO!$A$40:$AG$118</definedName>
    <definedName name="Z_5685E703_A46E_11D2_8C22_0008C7C204E6_.wvu.PrintTitles" localSheetId="13" hidden="1">HO!$1:$5</definedName>
    <definedName name="Z_5685E704_A46E_11D2_8C22_0008C7C204E6_.wvu.PrintArea" localSheetId="5" hidden="1">'IPE GASOIL'!$A$40:$AG$118</definedName>
    <definedName name="Z_5685E704_A46E_11D2_8C22_0008C7C204E6_.wvu.PrintTitles" localSheetId="5" hidden="1">'IPE GASOIL'!$1:$5</definedName>
    <definedName name="Z_5685E705_A46E_11D2_8C22_0008C7C204E6_.wvu.PrintArea" localSheetId="16" hidden="1">Dubai!$A$40:$AG$118</definedName>
    <definedName name="Z_5685E705_A46E_11D2_8C22_0008C7C204E6_.wvu.PrintArea" localSheetId="17" hidden="1">Freight!$A$40:$AG$118</definedName>
    <definedName name="Z_5685E705_A46E_11D2_8C22_0008C7C204E6_.wvu.PrintArea" localSheetId="18" hidden="1">Freight_SM!$A$40:$AG$118</definedName>
    <definedName name="Z_5685E705_A46E_11D2_8C22_0008C7C204E6_.wvu.PrintArea" localSheetId="15" hidden="1">'Jet , Kero'!$A$40:$AG$118</definedName>
    <definedName name="Z_5685E705_A46E_11D2_8C22_0008C7C204E6_.wvu.PrintTitles" localSheetId="16" hidden="1">Dubai!$1:$5</definedName>
    <definedName name="Z_5685E705_A46E_11D2_8C22_0008C7C204E6_.wvu.PrintTitles" localSheetId="17" hidden="1">Freight!$1:$5</definedName>
    <definedName name="Z_5685E705_A46E_11D2_8C22_0008C7C204E6_.wvu.PrintTitles" localSheetId="18" hidden="1">Freight_SM!$1:$5</definedName>
    <definedName name="Z_5685E705_A46E_11D2_8C22_0008C7C204E6_.wvu.PrintTitles" localSheetId="15" hidden="1">'Jet , Kero'!$1:$5</definedName>
    <definedName name="Z_5685E706_A46E_11D2_8C22_0008C7C204E6_.wvu.PrintArea" localSheetId="10" hidden="1">NAPTHA!$A$40:$AG$118</definedName>
    <definedName name="Z_5685E706_A46E_11D2_8C22_0008C7C204E6_.wvu.PrintTitles" localSheetId="10" hidden="1">NAPTHA!$1:$5</definedName>
    <definedName name="Z_5685E707_A46E_11D2_8C22_0008C7C204E6_.wvu.PrintArea" localSheetId="9" hidden="1">UNL!$A$40:$AG$118</definedName>
    <definedName name="Z_5685E707_A46E_11D2_8C22_0008C7C204E6_.wvu.PrintTitles" localSheetId="9" hidden="1">UNL!$1:$5</definedName>
    <definedName name="Z_5685E708_A46E_11D2_8C22_0008C7C204E6_.wvu.PrintArea" localSheetId="6" hidden="1">'2%GASOIL CIF'!$A$120:$M$238</definedName>
    <definedName name="Z_5685E708_A46E_11D2_8C22_0008C7C204E6_.wvu.PrintTitles" localSheetId="6" hidden="1">'2%GASOIL CIF'!$1:$5</definedName>
    <definedName name="Z_5685E709_A46E_11D2_8C22_0008C7C204E6_.wvu.PrintArea" localSheetId="7" hidden="1">'2%GASOIL FOB'!$A$120:$M$238</definedName>
    <definedName name="Z_5685E709_A46E_11D2_8C22_0008C7C204E6_.wvu.PrintTitles" localSheetId="7" hidden="1">'2%GASOIL FOB'!$1:$5</definedName>
    <definedName name="Z_5685E70A_A46E_11D2_8C22_0008C7C204E6_.wvu.PrintArea" localSheetId="11" hidden="1">BRENT!$A$120:$M$238</definedName>
    <definedName name="Z_5685E70A_A46E_11D2_8C22_0008C7C204E6_.wvu.PrintTitles" localSheetId="11" hidden="1">BRENT!$1:$5</definedName>
    <definedName name="Z_5685E70B_A46E_11D2_8C22_0008C7C204E6_.wvu.PrintArea" localSheetId="12" hidden="1">CRUDE!$A$120:$M$238</definedName>
    <definedName name="Z_5685E70B_A46E_11D2_8C22_0008C7C204E6_.wvu.PrintTitles" localSheetId="12" hidden="1">CRUDE!$1:$5</definedName>
    <definedName name="Z_5685E70C_A46E_11D2_8C22_0008C7C204E6_.wvu.PrintArea" localSheetId="8" hidden="1">'EN590'!$A$120:$M$238</definedName>
    <definedName name="Z_5685E70C_A46E_11D2_8C22_0008C7C204E6_.wvu.PrintTitles" localSheetId="8" hidden="1">'EN590'!$1:$5</definedName>
    <definedName name="Z_5685E70D_A46E_11D2_8C22_0008C7C204E6_.wvu.PrintArea" localSheetId="13" hidden="1">HO!$A$120:$M$238</definedName>
    <definedName name="Z_5685E70D_A46E_11D2_8C22_0008C7C204E6_.wvu.PrintTitles" localSheetId="13" hidden="1">HO!$1:$5</definedName>
    <definedName name="Z_5685E70E_A46E_11D2_8C22_0008C7C204E6_.wvu.PrintArea" localSheetId="5" hidden="1">'IPE GASOIL'!$A$120:$M$238</definedName>
    <definedName name="Z_5685E70E_A46E_11D2_8C22_0008C7C204E6_.wvu.PrintTitles" localSheetId="5" hidden="1">'IPE GASOIL'!$1:$5</definedName>
    <definedName name="Z_5685E70F_A46E_11D2_8C22_0008C7C204E6_.wvu.PrintArea" localSheetId="16" hidden="1">Dubai!$A$120:$M$238</definedName>
    <definedName name="Z_5685E70F_A46E_11D2_8C22_0008C7C204E6_.wvu.PrintArea" localSheetId="17" hidden="1">Freight!$A$120:$M$238</definedName>
    <definedName name="Z_5685E70F_A46E_11D2_8C22_0008C7C204E6_.wvu.PrintArea" localSheetId="18" hidden="1">Freight_SM!$A$120:$M$238</definedName>
    <definedName name="Z_5685E70F_A46E_11D2_8C22_0008C7C204E6_.wvu.PrintArea" localSheetId="15" hidden="1">'Jet , Kero'!$A$120:$M$238</definedName>
    <definedName name="Z_5685E70F_A46E_11D2_8C22_0008C7C204E6_.wvu.PrintTitles" localSheetId="16" hidden="1">Dubai!$1:$5</definedName>
    <definedName name="Z_5685E70F_A46E_11D2_8C22_0008C7C204E6_.wvu.PrintTitles" localSheetId="17" hidden="1">Freight!$1:$5</definedName>
    <definedName name="Z_5685E70F_A46E_11D2_8C22_0008C7C204E6_.wvu.PrintTitles" localSheetId="18" hidden="1">Freight_SM!$1:$5</definedName>
    <definedName name="Z_5685E70F_A46E_11D2_8C22_0008C7C204E6_.wvu.PrintTitles" localSheetId="15" hidden="1">'Jet , Kero'!$1:$5</definedName>
    <definedName name="Z_5685E710_A46E_11D2_8C22_0008C7C204E6_.wvu.PrintArea" localSheetId="10" hidden="1">NAPTHA!$A$120:$M$238</definedName>
    <definedName name="Z_5685E710_A46E_11D2_8C22_0008C7C204E6_.wvu.PrintTitles" localSheetId="10" hidden="1">NAPTHA!$1:$5</definedName>
    <definedName name="Z_5685E711_A46E_11D2_8C22_0008C7C204E6_.wvu.PrintArea" localSheetId="9" hidden="1">UNL!$A$120:$M$238</definedName>
    <definedName name="Z_5685E711_A46E_11D2_8C22_0008C7C204E6_.wvu.PrintTitles" localSheetId="9" hidden="1">UNL!$1:$5</definedName>
    <definedName name="Z_57D334A5_8F82_11D2_8C1D_0008C7C204E6_.wvu.PrintArea" localSheetId="6" hidden="1">'2%GASOIL CIF'!$A$6:$R$39</definedName>
    <definedName name="Z_57D334A5_8F82_11D2_8C1D_0008C7C204E6_.wvu.PrintTitles" localSheetId="6" hidden="1">'2%GASOIL CIF'!$1:$5</definedName>
    <definedName name="Z_57D334A6_8F82_11D2_8C1D_0008C7C204E6_.wvu.PrintArea" localSheetId="7" hidden="1">'2%GASOIL FOB'!$A$6:$R$39</definedName>
    <definedName name="Z_57D334A6_8F82_11D2_8C1D_0008C7C204E6_.wvu.PrintTitles" localSheetId="7" hidden="1">'2%GASOIL FOB'!$1:$5</definedName>
    <definedName name="Z_57D334A7_8F82_11D2_8C1D_0008C7C204E6_.wvu.PrintArea" localSheetId="11" hidden="1">BRENT!$A$6:$R$39</definedName>
    <definedName name="Z_57D334A7_8F82_11D2_8C1D_0008C7C204E6_.wvu.PrintTitles" localSheetId="11" hidden="1">BRENT!$1:$5</definedName>
    <definedName name="Z_57D334A8_8F82_11D2_8C1D_0008C7C204E6_.wvu.PrintArea" localSheetId="12" hidden="1">CRUDE!$A$6:$R$39</definedName>
    <definedName name="Z_57D334A8_8F82_11D2_8C1D_0008C7C204E6_.wvu.PrintTitles" localSheetId="12" hidden="1">CRUDE!$1:$5</definedName>
    <definedName name="Z_57D334A9_8F82_11D2_8C1D_0008C7C204E6_.wvu.PrintArea" localSheetId="8" hidden="1">'EN590'!$A$6:$R$39</definedName>
    <definedName name="Z_57D334A9_8F82_11D2_8C1D_0008C7C204E6_.wvu.PrintTitles" localSheetId="8" hidden="1">'EN590'!$1:$5</definedName>
    <definedName name="Z_57D334AA_8F82_11D2_8C1D_0008C7C204E6_.wvu.PrintArea" localSheetId="13" hidden="1">HO!$A$6:$R$39</definedName>
    <definedName name="Z_57D334AA_8F82_11D2_8C1D_0008C7C204E6_.wvu.PrintTitles" localSheetId="13" hidden="1">HO!$1:$5</definedName>
    <definedName name="Z_57D334AB_8F82_11D2_8C1D_0008C7C204E6_.wvu.PrintArea" localSheetId="5" hidden="1">'IPE GASOIL'!$A$6:$R$39</definedName>
    <definedName name="Z_57D334AB_8F82_11D2_8C1D_0008C7C204E6_.wvu.PrintTitles" localSheetId="5" hidden="1">'IPE GASOIL'!$1:$5</definedName>
    <definedName name="Z_57D334AC_8F82_11D2_8C1D_0008C7C204E6_.wvu.PrintArea" localSheetId="16" hidden="1">Dubai!$A$6:$R$39</definedName>
    <definedName name="Z_57D334AC_8F82_11D2_8C1D_0008C7C204E6_.wvu.PrintArea" localSheetId="17" hidden="1">Freight!$A$6:$R$39</definedName>
    <definedName name="Z_57D334AC_8F82_11D2_8C1D_0008C7C204E6_.wvu.PrintArea" localSheetId="18" hidden="1">Freight_SM!$A$6:$R$39</definedName>
    <definedName name="Z_57D334AC_8F82_11D2_8C1D_0008C7C204E6_.wvu.PrintArea" localSheetId="15" hidden="1">'Jet , Kero'!$A$6:$R$39</definedName>
    <definedName name="Z_57D334AC_8F82_11D2_8C1D_0008C7C204E6_.wvu.PrintTitles" localSheetId="16" hidden="1">Dubai!$1:$5</definedName>
    <definedName name="Z_57D334AC_8F82_11D2_8C1D_0008C7C204E6_.wvu.PrintTitles" localSheetId="17" hidden="1">Freight!$1:$5</definedName>
    <definedName name="Z_57D334AC_8F82_11D2_8C1D_0008C7C204E6_.wvu.PrintTitles" localSheetId="18" hidden="1">Freight_SM!$1:$5</definedName>
    <definedName name="Z_57D334AC_8F82_11D2_8C1D_0008C7C204E6_.wvu.PrintTitles" localSheetId="15" hidden="1">'Jet , Kero'!$1:$5</definedName>
    <definedName name="Z_57D334AD_8F82_11D2_8C1D_0008C7C204E6_.wvu.PrintArea" localSheetId="10" hidden="1">NAPTHA!$A$6:$R$39</definedName>
    <definedName name="Z_57D334AD_8F82_11D2_8C1D_0008C7C204E6_.wvu.PrintTitles" localSheetId="10" hidden="1">NAPTHA!$1:$5</definedName>
    <definedName name="Z_57D334AE_8F82_11D2_8C1D_0008C7C204E6_.wvu.PrintArea" localSheetId="9" hidden="1">UNL!$A$6:$R$39</definedName>
    <definedName name="Z_57D334AE_8F82_11D2_8C1D_0008C7C204E6_.wvu.PrintTitles" localSheetId="9" hidden="1">UNL!$1:$5</definedName>
    <definedName name="Z_57D334AF_8F82_11D2_8C1D_0008C7C204E6_.wvu.PrintArea" localSheetId="6" hidden="1">'2%GASOIL CIF'!$A$40:$AG$118</definedName>
    <definedName name="Z_57D334AF_8F82_11D2_8C1D_0008C7C204E6_.wvu.PrintTitles" localSheetId="6" hidden="1">'2%GASOIL CIF'!$1:$5</definedName>
    <definedName name="Z_57D334B0_8F82_11D2_8C1D_0008C7C204E6_.wvu.PrintArea" localSheetId="7" hidden="1">'2%GASOIL FOB'!$A$40:$AG$118</definedName>
    <definedName name="Z_57D334B0_8F82_11D2_8C1D_0008C7C204E6_.wvu.PrintTitles" localSheetId="7" hidden="1">'2%GASOIL FOB'!$1:$5</definedName>
    <definedName name="Z_57D334B1_8F82_11D2_8C1D_0008C7C204E6_.wvu.PrintArea" localSheetId="11" hidden="1">BRENT!$A$40:$AG$118</definedName>
    <definedName name="Z_57D334B1_8F82_11D2_8C1D_0008C7C204E6_.wvu.PrintTitles" localSheetId="11" hidden="1">BRENT!$1:$5</definedName>
    <definedName name="Z_57D334B2_8F82_11D2_8C1D_0008C7C204E6_.wvu.PrintArea" localSheetId="12" hidden="1">CRUDE!$A$40:$AG$118</definedName>
    <definedName name="Z_57D334B2_8F82_11D2_8C1D_0008C7C204E6_.wvu.PrintTitles" localSheetId="12" hidden="1">CRUDE!$1:$5</definedName>
    <definedName name="Z_57D334B3_8F82_11D2_8C1D_0008C7C204E6_.wvu.PrintArea" localSheetId="8" hidden="1">'EN590'!$A$40:$AG$118</definedName>
    <definedName name="Z_57D334B3_8F82_11D2_8C1D_0008C7C204E6_.wvu.PrintTitles" localSheetId="8" hidden="1">'EN590'!$1:$5</definedName>
    <definedName name="Z_57D334B4_8F82_11D2_8C1D_0008C7C204E6_.wvu.PrintArea" localSheetId="13" hidden="1">HO!$A$40:$AG$118</definedName>
    <definedName name="Z_57D334B4_8F82_11D2_8C1D_0008C7C204E6_.wvu.PrintTitles" localSheetId="13" hidden="1">HO!$1:$5</definedName>
    <definedName name="Z_57D334B5_8F82_11D2_8C1D_0008C7C204E6_.wvu.PrintArea" localSheetId="5" hidden="1">'IPE GASOIL'!$A$40:$AG$118</definedName>
    <definedName name="Z_57D334B5_8F82_11D2_8C1D_0008C7C204E6_.wvu.PrintTitles" localSheetId="5" hidden="1">'IPE GASOIL'!$1:$5</definedName>
    <definedName name="Z_57D334B6_8F82_11D2_8C1D_0008C7C204E6_.wvu.PrintArea" localSheetId="16" hidden="1">Dubai!$A$40:$AG$118</definedName>
    <definedName name="Z_57D334B6_8F82_11D2_8C1D_0008C7C204E6_.wvu.PrintArea" localSheetId="17" hidden="1">Freight!$A$40:$AG$118</definedName>
    <definedName name="Z_57D334B6_8F82_11D2_8C1D_0008C7C204E6_.wvu.PrintArea" localSheetId="18" hidden="1">Freight_SM!$A$40:$AG$118</definedName>
    <definedName name="Z_57D334B6_8F82_11D2_8C1D_0008C7C204E6_.wvu.PrintArea" localSheetId="15" hidden="1">'Jet , Kero'!$A$40:$AG$118</definedName>
    <definedName name="Z_57D334B6_8F82_11D2_8C1D_0008C7C204E6_.wvu.PrintTitles" localSheetId="16" hidden="1">Dubai!$1:$5</definedName>
    <definedName name="Z_57D334B6_8F82_11D2_8C1D_0008C7C204E6_.wvu.PrintTitles" localSheetId="17" hidden="1">Freight!$1:$5</definedName>
    <definedName name="Z_57D334B6_8F82_11D2_8C1D_0008C7C204E6_.wvu.PrintTitles" localSheetId="18" hidden="1">Freight_SM!$1:$5</definedName>
    <definedName name="Z_57D334B6_8F82_11D2_8C1D_0008C7C204E6_.wvu.PrintTitles" localSheetId="15" hidden="1">'Jet , Kero'!$1:$5</definedName>
    <definedName name="Z_57D334B7_8F82_11D2_8C1D_0008C7C204E6_.wvu.PrintArea" localSheetId="10" hidden="1">NAPTHA!$A$40:$AG$118</definedName>
    <definedName name="Z_57D334B7_8F82_11D2_8C1D_0008C7C204E6_.wvu.PrintTitles" localSheetId="10" hidden="1">NAPTHA!$1:$5</definedName>
    <definedName name="Z_57D334B8_8F82_11D2_8C1D_0008C7C204E6_.wvu.PrintArea" localSheetId="9" hidden="1">UNL!$A$40:$AG$118</definedName>
    <definedName name="Z_57D334B8_8F82_11D2_8C1D_0008C7C204E6_.wvu.PrintTitles" localSheetId="9" hidden="1">UNL!$1:$5</definedName>
    <definedName name="Z_57D334B9_8F82_11D2_8C1D_0008C7C204E6_.wvu.PrintArea" localSheetId="6" hidden="1">'2%GASOIL CIF'!$A$120:$M$238</definedName>
    <definedName name="Z_57D334B9_8F82_11D2_8C1D_0008C7C204E6_.wvu.PrintTitles" localSheetId="6" hidden="1">'2%GASOIL CIF'!$1:$5</definedName>
    <definedName name="Z_57D334BA_8F82_11D2_8C1D_0008C7C204E6_.wvu.PrintArea" localSheetId="7" hidden="1">'2%GASOIL FOB'!$A$120:$M$238</definedName>
    <definedName name="Z_57D334BA_8F82_11D2_8C1D_0008C7C204E6_.wvu.PrintTitles" localSheetId="7" hidden="1">'2%GASOIL FOB'!$1:$5</definedName>
    <definedName name="Z_57D334BB_8F82_11D2_8C1D_0008C7C204E6_.wvu.PrintArea" localSheetId="11" hidden="1">BRENT!$A$120:$M$238</definedName>
    <definedName name="Z_57D334BB_8F82_11D2_8C1D_0008C7C204E6_.wvu.PrintTitles" localSheetId="11" hidden="1">BRENT!$1:$5</definedName>
    <definedName name="Z_57D334BC_8F82_11D2_8C1D_0008C7C204E6_.wvu.PrintArea" localSheetId="12" hidden="1">CRUDE!$A$120:$M$238</definedName>
    <definedName name="Z_57D334BC_8F82_11D2_8C1D_0008C7C204E6_.wvu.PrintTitles" localSheetId="12" hidden="1">CRUDE!$1:$5</definedName>
    <definedName name="Z_57D334BD_8F82_11D2_8C1D_0008C7C204E6_.wvu.PrintArea" localSheetId="8" hidden="1">'EN590'!$A$120:$M$238</definedName>
    <definedName name="Z_57D334BD_8F82_11D2_8C1D_0008C7C204E6_.wvu.PrintTitles" localSheetId="8" hidden="1">'EN590'!$1:$5</definedName>
    <definedName name="Z_57D334BE_8F82_11D2_8C1D_0008C7C204E6_.wvu.PrintArea" localSheetId="13" hidden="1">HO!$A$120:$M$238</definedName>
    <definedName name="Z_57D334BE_8F82_11D2_8C1D_0008C7C204E6_.wvu.PrintTitles" localSheetId="13" hidden="1">HO!$1:$5</definedName>
    <definedName name="Z_57D334BF_8F82_11D2_8C1D_0008C7C204E6_.wvu.PrintArea" localSheetId="5" hidden="1">'IPE GASOIL'!$A$120:$M$238</definedName>
    <definedName name="Z_57D334BF_8F82_11D2_8C1D_0008C7C204E6_.wvu.PrintTitles" localSheetId="5" hidden="1">'IPE GASOIL'!$1:$5</definedName>
    <definedName name="Z_57D334C0_8F82_11D2_8C1D_0008C7C204E6_.wvu.PrintArea" localSheetId="16" hidden="1">Dubai!$A$120:$M$238</definedName>
    <definedName name="Z_57D334C0_8F82_11D2_8C1D_0008C7C204E6_.wvu.PrintArea" localSheetId="17" hidden="1">Freight!$A$120:$M$238</definedName>
    <definedName name="Z_57D334C0_8F82_11D2_8C1D_0008C7C204E6_.wvu.PrintArea" localSheetId="18" hidden="1">Freight_SM!$A$120:$M$238</definedName>
    <definedName name="Z_57D334C0_8F82_11D2_8C1D_0008C7C204E6_.wvu.PrintArea" localSheetId="15" hidden="1">'Jet , Kero'!$A$120:$M$238</definedName>
    <definedName name="Z_57D334C0_8F82_11D2_8C1D_0008C7C204E6_.wvu.PrintTitles" localSheetId="16" hidden="1">Dubai!$1:$5</definedName>
    <definedName name="Z_57D334C0_8F82_11D2_8C1D_0008C7C204E6_.wvu.PrintTitles" localSheetId="17" hidden="1">Freight!$1:$5</definedName>
    <definedName name="Z_57D334C0_8F82_11D2_8C1D_0008C7C204E6_.wvu.PrintTitles" localSheetId="18" hidden="1">Freight_SM!$1:$5</definedName>
    <definedName name="Z_57D334C0_8F82_11D2_8C1D_0008C7C204E6_.wvu.PrintTitles" localSheetId="15" hidden="1">'Jet , Kero'!$1:$5</definedName>
    <definedName name="Z_57D334C1_8F82_11D2_8C1D_0008C7C204E6_.wvu.PrintArea" localSheetId="10" hidden="1">NAPTHA!$A$120:$M$238</definedName>
    <definedName name="Z_57D334C1_8F82_11D2_8C1D_0008C7C204E6_.wvu.PrintTitles" localSheetId="10" hidden="1">NAPTHA!$1:$5</definedName>
    <definedName name="Z_57D334C2_8F82_11D2_8C1D_0008C7C204E6_.wvu.PrintArea" localSheetId="9" hidden="1">UNL!$A$120:$M$238</definedName>
    <definedName name="Z_57D334C2_8F82_11D2_8C1D_0008C7C204E6_.wvu.PrintTitles" localSheetId="9" hidden="1">UNL!$1:$5</definedName>
    <definedName name="Z_57D334D8_8F82_11D2_8C1D_0008C7C204E6_.wvu.PrintArea" localSheetId="6" hidden="1">'2%GASOIL CIF'!$A$6:$R$39</definedName>
    <definedName name="Z_57D334D8_8F82_11D2_8C1D_0008C7C204E6_.wvu.PrintTitles" localSheetId="6" hidden="1">'2%GASOIL CIF'!$1:$5</definedName>
    <definedName name="Z_57D334D9_8F82_11D2_8C1D_0008C7C204E6_.wvu.PrintArea" localSheetId="7" hidden="1">'2%GASOIL FOB'!$A$6:$R$39</definedName>
    <definedName name="Z_57D334D9_8F82_11D2_8C1D_0008C7C204E6_.wvu.PrintTitles" localSheetId="7" hidden="1">'2%GASOIL FOB'!$1:$5</definedName>
    <definedName name="Z_57D334DA_8F82_11D2_8C1D_0008C7C204E6_.wvu.PrintArea" localSheetId="11" hidden="1">BRENT!$A$6:$R$39</definedName>
    <definedName name="Z_57D334DA_8F82_11D2_8C1D_0008C7C204E6_.wvu.PrintTitles" localSheetId="11" hidden="1">BRENT!$1:$5</definedName>
    <definedName name="Z_57D334DB_8F82_11D2_8C1D_0008C7C204E6_.wvu.PrintArea" localSheetId="12" hidden="1">CRUDE!$A$6:$R$39</definedName>
    <definedName name="Z_57D334DB_8F82_11D2_8C1D_0008C7C204E6_.wvu.PrintTitles" localSheetId="12" hidden="1">CRUDE!$1:$5</definedName>
    <definedName name="Z_57D334DC_8F82_11D2_8C1D_0008C7C204E6_.wvu.PrintArea" localSheetId="8" hidden="1">'EN590'!$A$6:$R$39</definedName>
    <definedName name="Z_57D334DC_8F82_11D2_8C1D_0008C7C204E6_.wvu.PrintTitles" localSheetId="8" hidden="1">'EN590'!$1:$5</definedName>
    <definedName name="Z_57D334DD_8F82_11D2_8C1D_0008C7C204E6_.wvu.PrintArea" localSheetId="13" hidden="1">HO!$A$6:$R$39</definedName>
    <definedName name="Z_57D334DD_8F82_11D2_8C1D_0008C7C204E6_.wvu.PrintTitles" localSheetId="13" hidden="1">HO!$1:$5</definedName>
    <definedName name="Z_57D334DE_8F82_11D2_8C1D_0008C7C204E6_.wvu.PrintArea" localSheetId="5" hidden="1">'IPE GASOIL'!$A$6:$R$39</definedName>
    <definedName name="Z_57D334DE_8F82_11D2_8C1D_0008C7C204E6_.wvu.PrintTitles" localSheetId="5" hidden="1">'IPE GASOIL'!$1:$5</definedName>
    <definedName name="Z_57D334DF_8F82_11D2_8C1D_0008C7C204E6_.wvu.PrintArea" localSheetId="16" hidden="1">Dubai!$A$6:$R$39</definedName>
    <definedName name="Z_57D334DF_8F82_11D2_8C1D_0008C7C204E6_.wvu.PrintArea" localSheetId="17" hidden="1">Freight!$A$6:$R$39</definedName>
    <definedName name="Z_57D334DF_8F82_11D2_8C1D_0008C7C204E6_.wvu.PrintArea" localSheetId="18" hidden="1">Freight_SM!$A$6:$R$39</definedName>
    <definedName name="Z_57D334DF_8F82_11D2_8C1D_0008C7C204E6_.wvu.PrintArea" localSheetId="15" hidden="1">'Jet , Kero'!$A$6:$R$39</definedName>
    <definedName name="Z_57D334DF_8F82_11D2_8C1D_0008C7C204E6_.wvu.PrintTitles" localSheetId="16" hidden="1">Dubai!$1:$5</definedName>
    <definedName name="Z_57D334DF_8F82_11D2_8C1D_0008C7C204E6_.wvu.PrintTitles" localSheetId="17" hidden="1">Freight!$1:$5</definedName>
    <definedName name="Z_57D334DF_8F82_11D2_8C1D_0008C7C204E6_.wvu.PrintTitles" localSheetId="18" hidden="1">Freight_SM!$1:$5</definedName>
    <definedName name="Z_57D334DF_8F82_11D2_8C1D_0008C7C204E6_.wvu.PrintTitles" localSheetId="15" hidden="1">'Jet , Kero'!$1:$5</definedName>
    <definedName name="Z_57D334E0_8F82_11D2_8C1D_0008C7C204E6_.wvu.PrintArea" localSheetId="10" hidden="1">NAPTHA!$A$6:$R$39</definedName>
    <definedName name="Z_57D334E0_8F82_11D2_8C1D_0008C7C204E6_.wvu.PrintTitles" localSheetId="10" hidden="1">NAPTHA!$1:$5</definedName>
    <definedName name="Z_57D334E1_8F82_11D2_8C1D_0008C7C204E6_.wvu.PrintArea" localSheetId="9" hidden="1">UNL!$A$6:$R$39</definedName>
    <definedName name="Z_57D334E1_8F82_11D2_8C1D_0008C7C204E6_.wvu.PrintTitles" localSheetId="9" hidden="1">UNL!$1:$5</definedName>
    <definedName name="Z_57D334E2_8F82_11D2_8C1D_0008C7C204E6_.wvu.PrintArea" localSheetId="6" hidden="1">'2%GASOIL CIF'!$A$40:$AG$118</definedName>
    <definedName name="Z_57D334E2_8F82_11D2_8C1D_0008C7C204E6_.wvu.PrintTitles" localSheetId="6" hidden="1">'2%GASOIL CIF'!$1:$5</definedName>
    <definedName name="Z_57D334E3_8F82_11D2_8C1D_0008C7C204E6_.wvu.PrintArea" localSheetId="7" hidden="1">'2%GASOIL FOB'!$A$40:$AG$118</definedName>
    <definedName name="Z_57D334E3_8F82_11D2_8C1D_0008C7C204E6_.wvu.PrintTitles" localSheetId="7" hidden="1">'2%GASOIL FOB'!$1:$5</definedName>
    <definedName name="Z_57D334E4_8F82_11D2_8C1D_0008C7C204E6_.wvu.PrintArea" localSheetId="11" hidden="1">BRENT!$A$40:$AG$118</definedName>
    <definedName name="Z_57D334E4_8F82_11D2_8C1D_0008C7C204E6_.wvu.PrintTitles" localSheetId="11" hidden="1">BRENT!$1:$5</definedName>
    <definedName name="Z_57D334E5_8F82_11D2_8C1D_0008C7C204E6_.wvu.PrintArea" localSheetId="12" hidden="1">CRUDE!$A$40:$AG$118</definedName>
    <definedName name="Z_57D334E5_8F82_11D2_8C1D_0008C7C204E6_.wvu.PrintTitles" localSheetId="12" hidden="1">CRUDE!$1:$5</definedName>
    <definedName name="Z_57D334E6_8F82_11D2_8C1D_0008C7C204E6_.wvu.PrintArea" localSheetId="8" hidden="1">'EN590'!$A$40:$AG$118</definedName>
    <definedName name="Z_57D334E6_8F82_11D2_8C1D_0008C7C204E6_.wvu.PrintTitles" localSheetId="8" hidden="1">'EN590'!$1:$5</definedName>
    <definedName name="Z_57D334E7_8F82_11D2_8C1D_0008C7C204E6_.wvu.PrintArea" localSheetId="13" hidden="1">HO!$A$40:$AG$118</definedName>
    <definedName name="Z_57D334E7_8F82_11D2_8C1D_0008C7C204E6_.wvu.PrintTitles" localSheetId="13" hidden="1">HO!$1:$5</definedName>
    <definedName name="Z_57D334E8_8F82_11D2_8C1D_0008C7C204E6_.wvu.PrintArea" localSheetId="5" hidden="1">'IPE GASOIL'!$A$40:$AG$118</definedName>
    <definedName name="Z_57D334E8_8F82_11D2_8C1D_0008C7C204E6_.wvu.PrintTitles" localSheetId="5" hidden="1">'IPE GASOIL'!$1:$5</definedName>
    <definedName name="Z_57D334E9_8F82_11D2_8C1D_0008C7C204E6_.wvu.PrintArea" localSheetId="16" hidden="1">Dubai!$A$40:$AG$118</definedName>
    <definedName name="Z_57D334E9_8F82_11D2_8C1D_0008C7C204E6_.wvu.PrintArea" localSheetId="17" hidden="1">Freight!$A$40:$AG$118</definedName>
    <definedName name="Z_57D334E9_8F82_11D2_8C1D_0008C7C204E6_.wvu.PrintArea" localSheetId="18" hidden="1">Freight_SM!$A$40:$AG$118</definedName>
    <definedName name="Z_57D334E9_8F82_11D2_8C1D_0008C7C204E6_.wvu.PrintArea" localSheetId="15" hidden="1">'Jet , Kero'!$A$40:$AG$118</definedName>
    <definedName name="Z_57D334E9_8F82_11D2_8C1D_0008C7C204E6_.wvu.PrintTitles" localSheetId="16" hidden="1">Dubai!$1:$5</definedName>
    <definedName name="Z_57D334E9_8F82_11D2_8C1D_0008C7C204E6_.wvu.PrintTitles" localSheetId="17" hidden="1">Freight!$1:$5</definedName>
    <definedName name="Z_57D334E9_8F82_11D2_8C1D_0008C7C204E6_.wvu.PrintTitles" localSheetId="18" hidden="1">Freight_SM!$1:$5</definedName>
    <definedName name="Z_57D334E9_8F82_11D2_8C1D_0008C7C204E6_.wvu.PrintTitles" localSheetId="15" hidden="1">'Jet , Kero'!$1:$5</definedName>
    <definedName name="Z_57D334EA_8F82_11D2_8C1D_0008C7C204E6_.wvu.PrintArea" localSheetId="10" hidden="1">NAPTHA!$A$40:$AG$118</definedName>
    <definedName name="Z_57D334EA_8F82_11D2_8C1D_0008C7C204E6_.wvu.PrintTitles" localSheetId="10" hidden="1">NAPTHA!$1:$5</definedName>
    <definedName name="Z_57D334EB_8F82_11D2_8C1D_0008C7C204E6_.wvu.PrintArea" localSheetId="9" hidden="1">UNL!$A$40:$AG$118</definedName>
    <definedName name="Z_57D334EB_8F82_11D2_8C1D_0008C7C204E6_.wvu.PrintTitles" localSheetId="9" hidden="1">UNL!$1:$5</definedName>
    <definedName name="Z_57D334EC_8F82_11D2_8C1D_0008C7C204E6_.wvu.PrintArea" localSheetId="6" hidden="1">'2%GASOIL CIF'!$A$120:$M$238</definedName>
    <definedName name="Z_57D334EC_8F82_11D2_8C1D_0008C7C204E6_.wvu.PrintTitles" localSheetId="6" hidden="1">'2%GASOIL CIF'!$1:$5</definedName>
    <definedName name="Z_57D334ED_8F82_11D2_8C1D_0008C7C204E6_.wvu.PrintArea" localSheetId="7" hidden="1">'2%GASOIL FOB'!$A$120:$M$238</definedName>
    <definedName name="Z_57D334ED_8F82_11D2_8C1D_0008C7C204E6_.wvu.PrintTitles" localSheetId="7" hidden="1">'2%GASOIL FOB'!$1:$5</definedName>
    <definedName name="Z_57D334EE_8F82_11D2_8C1D_0008C7C204E6_.wvu.PrintArea" localSheetId="11" hidden="1">BRENT!$A$120:$M$238</definedName>
    <definedName name="Z_57D334EE_8F82_11D2_8C1D_0008C7C204E6_.wvu.PrintTitles" localSheetId="11" hidden="1">BRENT!$1:$5</definedName>
    <definedName name="Z_57D334EF_8F82_11D2_8C1D_0008C7C204E6_.wvu.PrintArea" localSheetId="12" hidden="1">CRUDE!$A$120:$M$238</definedName>
    <definedName name="Z_57D334EF_8F82_11D2_8C1D_0008C7C204E6_.wvu.PrintTitles" localSheetId="12" hidden="1">CRUDE!$1:$5</definedName>
    <definedName name="Z_57D334F0_8F82_11D2_8C1D_0008C7C204E6_.wvu.PrintArea" localSheetId="8" hidden="1">'EN590'!$A$120:$M$238</definedName>
    <definedName name="Z_57D334F0_8F82_11D2_8C1D_0008C7C204E6_.wvu.PrintTitles" localSheetId="8" hidden="1">'EN590'!$1:$5</definedName>
    <definedName name="Z_57D334F1_8F82_11D2_8C1D_0008C7C204E6_.wvu.PrintArea" localSheetId="13" hidden="1">HO!$A$120:$M$238</definedName>
    <definedName name="Z_57D334F1_8F82_11D2_8C1D_0008C7C204E6_.wvu.PrintTitles" localSheetId="13" hidden="1">HO!$1:$5</definedName>
    <definedName name="Z_57D334F2_8F82_11D2_8C1D_0008C7C204E6_.wvu.PrintArea" localSheetId="5" hidden="1">'IPE GASOIL'!$A$120:$M$238</definedName>
    <definedName name="Z_57D334F2_8F82_11D2_8C1D_0008C7C204E6_.wvu.PrintTitles" localSheetId="5" hidden="1">'IPE GASOIL'!$1:$5</definedName>
    <definedName name="Z_57D334F3_8F82_11D2_8C1D_0008C7C204E6_.wvu.PrintArea" localSheetId="16" hidden="1">Dubai!$A$120:$M$238</definedName>
    <definedName name="Z_57D334F3_8F82_11D2_8C1D_0008C7C204E6_.wvu.PrintArea" localSheetId="17" hidden="1">Freight!$A$120:$M$238</definedName>
    <definedName name="Z_57D334F3_8F82_11D2_8C1D_0008C7C204E6_.wvu.PrintArea" localSheetId="18" hidden="1">Freight_SM!$A$120:$M$238</definedName>
    <definedName name="Z_57D334F3_8F82_11D2_8C1D_0008C7C204E6_.wvu.PrintArea" localSheetId="15" hidden="1">'Jet , Kero'!$A$120:$M$238</definedName>
    <definedName name="Z_57D334F3_8F82_11D2_8C1D_0008C7C204E6_.wvu.PrintTitles" localSheetId="16" hidden="1">Dubai!$1:$5</definedName>
    <definedName name="Z_57D334F3_8F82_11D2_8C1D_0008C7C204E6_.wvu.PrintTitles" localSheetId="17" hidden="1">Freight!$1:$5</definedName>
    <definedName name="Z_57D334F3_8F82_11D2_8C1D_0008C7C204E6_.wvu.PrintTitles" localSheetId="18" hidden="1">Freight_SM!$1:$5</definedName>
    <definedName name="Z_57D334F3_8F82_11D2_8C1D_0008C7C204E6_.wvu.PrintTitles" localSheetId="15" hidden="1">'Jet , Kero'!$1:$5</definedName>
    <definedName name="Z_57D334F4_8F82_11D2_8C1D_0008C7C204E6_.wvu.PrintArea" localSheetId="10" hidden="1">NAPTHA!$A$120:$M$238</definedName>
    <definedName name="Z_57D334F4_8F82_11D2_8C1D_0008C7C204E6_.wvu.PrintTitles" localSheetId="10" hidden="1">NAPTHA!$1:$5</definedName>
    <definedName name="Z_57D334F5_8F82_11D2_8C1D_0008C7C204E6_.wvu.PrintArea" localSheetId="9" hidden="1">UNL!$A$120:$M$238</definedName>
    <definedName name="Z_57D334F5_8F82_11D2_8C1D_0008C7C204E6_.wvu.PrintTitles" localSheetId="9" hidden="1">UNL!$1:$5</definedName>
    <definedName name="Z_59DDE796_E1CB_11D2_8C3F_0008C7C204E6_.wvu.PrintArea" localSheetId="6" hidden="1">'2%GASOIL CIF'!$A$6:$R$39</definedName>
    <definedName name="Z_59DDE796_E1CB_11D2_8C3F_0008C7C204E6_.wvu.PrintTitles" localSheetId="6" hidden="1">'2%GASOIL CIF'!$1:$5</definedName>
    <definedName name="Z_59DDE797_E1CB_11D2_8C3F_0008C7C204E6_.wvu.PrintArea" localSheetId="7" hidden="1">'2%GASOIL FOB'!$A$6:$R$39</definedName>
    <definedName name="Z_59DDE797_E1CB_11D2_8C3F_0008C7C204E6_.wvu.PrintTitles" localSheetId="7" hidden="1">'2%GASOIL FOB'!$1:$5</definedName>
    <definedName name="Z_59DDE798_E1CB_11D2_8C3F_0008C7C204E6_.wvu.PrintArea" localSheetId="11" hidden="1">BRENT!$A$6:$R$39</definedName>
    <definedName name="Z_59DDE798_E1CB_11D2_8C3F_0008C7C204E6_.wvu.PrintTitles" localSheetId="11" hidden="1">BRENT!$1:$5</definedName>
    <definedName name="Z_59DDE799_E1CB_11D2_8C3F_0008C7C204E6_.wvu.PrintArea" localSheetId="12" hidden="1">CRUDE!$A$6:$R$39</definedName>
    <definedName name="Z_59DDE799_E1CB_11D2_8C3F_0008C7C204E6_.wvu.PrintTitles" localSheetId="12" hidden="1">CRUDE!$1:$5</definedName>
    <definedName name="Z_59DDE79A_E1CB_11D2_8C3F_0008C7C204E6_.wvu.PrintArea" localSheetId="16" hidden="1">Dubai!$A$6:$R$39</definedName>
    <definedName name="Z_59DDE79A_E1CB_11D2_8C3F_0008C7C204E6_.wvu.PrintTitles" localSheetId="16" hidden="1">Dubai!$1:$5</definedName>
    <definedName name="Z_59DDE79B_E1CB_11D2_8C3F_0008C7C204E6_.wvu.PrintArea" localSheetId="8" hidden="1">'EN590'!$A$6:$R$39</definedName>
    <definedName name="Z_59DDE79B_E1CB_11D2_8C3F_0008C7C204E6_.wvu.PrintTitles" localSheetId="8" hidden="1">'EN590'!$1:$5</definedName>
    <definedName name="Z_59DDE79C_E1CB_11D2_8C3F_0008C7C204E6_.wvu.PrintArea" localSheetId="17" hidden="1">Freight!$A$6:$R$39</definedName>
    <definedName name="Z_59DDE79C_E1CB_11D2_8C3F_0008C7C204E6_.wvu.PrintArea" localSheetId="18" hidden="1">Freight_SM!$A$6:$R$39</definedName>
    <definedName name="Z_59DDE79C_E1CB_11D2_8C3F_0008C7C204E6_.wvu.PrintTitles" localSheetId="17" hidden="1">Freight!$1:$5</definedName>
    <definedName name="Z_59DDE79C_E1CB_11D2_8C3F_0008C7C204E6_.wvu.PrintTitles" localSheetId="18" hidden="1">Freight_SM!$1:$5</definedName>
    <definedName name="Z_59DDE79D_E1CB_11D2_8C3F_0008C7C204E6_.wvu.PrintArea" localSheetId="13" hidden="1">HO!$A$6:$R$39</definedName>
    <definedName name="Z_59DDE79D_E1CB_11D2_8C3F_0008C7C204E6_.wvu.PrintTitles" localSheetId="13" hidden="1">HO!$1:$5</definedName>
    <definedName name="Z_59DDE79E_E1CB_11D2_8C3F_0008C7C204E6_.wvu.PrintArea" localSheetId="5" hidden="1">'IPE GASOIL'!$A$6:$R$39</definedName>
    <definedName name="Z_59DDE79E_E1CB_11D2_8C3F_0008C7C204E6_.wvu.PrintTitles" localSheetId="5" hidden="1">'IPE GASOIL'!$1:$5</definedName>
    <definedName name="Z_59DDE79F_E1CB_11D2_8C3F_0008C7C204E6_.wvu.PrintArea" localSheetId="15" hidden="1">'Jet , Kero'!$A$6:$R$39</definedName>
    <definedName name="Z_59DDE79F_E1CB_11D2_8C3F_0008C7C204E6_.wvu.PrintTitles" localSheetId="15" hidden="1">'Jet , Kero'!$1:$5</definedName>
    <definedName name="Z_59DDE7A0_E1CB_11D2_8C3F_0008C7C204E6_.wvu.PrintArea" localSheetId="10" hidden="1">NAPTHA!$A$6:$R$39</definedName>
    <definedName name="Z_59DDE7A0_E1CB_11D2_8C3F_0008C7C204E6_.wvu.PrintTitles" localSheetId="10" hidden="1">NAPTHA!$1:$5</definedName>
    <definedName name="Z_59DDE7A1_E1CB_11D2_8C3F_0008C7C204E6_.wvu.PrintArea" localSheetId="9" hidden="1">UNL!$A$6:$R$39</definedName>
    <definedName name="Z_59DDE7A1_E1CB_11D2_8C3F_0008C7C204E6_.wvu.PrintTitles" localSheetId="9" hidden="1">UNL!$1:$5</definedName>
    <definedName name="Z_59DDE7A2_E1CB_11D2_8C3F_0008C7C204E6_.wvu.PrintArea" localSheetId="6" hidden="1">'2%GASOIL CIF'!$A$40:$AG$118</definedName>
    <definedName name="Z_59DDE7A2_E1CB_11D2_8C3F_0008C7C204E6_.wvu.PrintTitles" localSheetId="6" hidden="1">'2%GASOIL CIF'!$1:$5</definedName>
    <definedName name="Z_59DDE7A3_E1CB_11D2_8C3F_0008C7C204E6_.wvu.PrintArea" localSheetId="7" hidden="1">'2%GASOIL FOB'!$A$40:$AG$118</definedName>
    <definedName name="Z_59DDE7A3_E1CB_11D2_8C3F_0008C7C204E6_.wvu.PrintTitles" localSheetId="7" hidden="1">'2%GASOIL FOB'!$1:$5</definedName>
    <definedName name="Z_59DDE7A4_E1CB_11D2_8C3F_0008C7C204E6_.wvu.PrintArea" localSheetId="11" hidden="1">BRENT!$A$40:$AG$118</definedName>
    <definedName name="Z_59DDE7A4_E1CB_11D2_8C3F_0008C7C204E6_.wvu.PrintTitles" localSheetId="11" hidden="1">BRENT!$1:$5</definedName>
    <definedName name="Z_59DDE7A5_E1CB_11D2_8C3F_0008C7C204E6_.wvu.PrintArea" localSheetId="12" hidden="1">CRUDE!$A$40:$AG$118</definedName>
    <definedName name="Z_59DDE7A5_E1CB_11D2_8C3F_0008C7C204E6_.wvu.PrintTitles" localSheetId="12" hidden="1">CRUDE!$1:$5</definedName>
    <definedName name="Z_59DDE7A6_E1CB_11D2_8C3F_0008C7C204E6_.wvu.PrintArea" localSheetId="16" hidden="1">Dubai!$A$40:$AG$118</definedName>
    <definedName name="Z_59DDE7A6_E1CB_11D2_8C3F_0008C7C204E6_.wvu.PrintTitles" localSheetId="16" hidden="1">Dubai!$1:$5</definedName>
    <definedName name="Z_59DDE7A7_E1CB_11D2_8C3F_0008C7C204E6_.wvu.PrintArea" localSheetId="8" hidden="1">'EN590'!$A$40:$AG$118</definedName>
    <definedName name="Z_59DDE7A7_E1CB_11D2_8C3F_0008C7C204E6_.wvu.PrintTitles" localSheetId="8" hidden="1">'EN590'!$1:$5</definedName>
    <definedName name="Z_59DDE7A8_E1CB_11D2_8C3F_0008C7C204E6_.wvu.PrintArea" localSheetId="17" hidden="1">Freight!$A$40:$AG$118</definedName>
    <definedName name="Z_59DDE7A8_E1CB_11D2_8C3F_0008C7C204E6_.wvu.PrintArea" localSheetId="18" hidden="1">Freight_SM!$A$40:$AG$118</definedName>
    <definedName name="Z_59DDE7A8_E1CB_11D2_8C3F_0008C7C204E6_.wvu.PrintTitles" localSheetId="17" hidden="1">Freight!$1:$5</definedName>
    <definedName name="Z_59DDE7A8_E1CB_11D2_8C3F_0008C7C204E6_.wvu.PrintTitles" localSheetId="18" hidden="1">Freight_SM!$1:$5</definedName>
    <definedName name="Z_59DDE7A9_E1CB_11D2_8C3F_0008C7C204E6_.wvu.PrintArea" localSheetId="13" hidden="1">HO!$A$40:$AG$118</definedName>
    <definedName name="Z_59DDE7A9_E1CB_11D2_8C3F_0008C7C204E6_.wvu.PrintTitles" localSheetId="13" hidden="1">HO!$1:$5</definedName>
    <definedName name="Z_59DDE7AA_E1CB_11D2_8C3F_0008C7C204E6_.wvu.PrintArea" localSheetId="5" hidden="1">'IPE GASOIL'!$A$40:$AG$118</definedName>
    <definedName name="Z_59DDE7AA_E1CB_11D2_8C3F_0008C7C204E6_.wvu.PrintTitles" localSheetId="5" hidden="1">'IPE GASOIL'!$1:$5</definedName>
    <definedName name="Z_59DDE7AB_E1CB_11D2_8C3F_0008C7C204E6_.wvu.PrintArea" localSheetId="15" hidden="1">'Jet , Kero'!$A$40:$AG$118</definedName>
    <definedName name="Z_59DDE7AB_E1CB_11D2_8C3F_0008C7C204E6_.wvu.PrintTitles" localSheetId="15" hidden="1">'Jet , Kero'!$1:$5</definedName>
    <definedName name="Z_59DDE7AC_E1CB_11D2_8C3F_0008C7C204E6_.wvu.PrintArea" localSheetId="10" hidden="1">NAPTHA!$A$40:$AG$118</definedName>
    <definedName name="Z_59DDE7AC_E1CB_11D2_8C3F_0008C7C204E6_.wvu.PrintTitles" localSheetId="10" hidden="1">NAPTHA!$1:$5</definedName>
    <definedName name="Z_59DDE7AD_E1CB_11D2_8C3F_0008C7C204E6_.wvu.PrintArea" localSheetId="9" hidden="1">UNL!$A$40:$AG$118</definedName>
    <definedName name="Z_59DDE7AD_E1CB_11D2_8C3F_0008C7C204E6_.wvu.PrintTitles" localSheetId="9" hidden="1">UNL!$1:$5</definedName>
    <definedName name="Z_59DDE7AE_E1CB_11D2_8C3F_0008C7C204E6_.wvu.PrintArea" localSheetId="6" hidden="1">'2%GASOIL CIF'!$A$120:$M$238</definedName>
    <definedName name="Z_59DDE7AE_E1CB_11D2_8C3F_0008C7C204E6_.wvu.PrintTitles" localSheetId="6" hidden="1">'2%GASOIL CIF'!$1:$5</definedName>
    <definedName name="Z_59DDE7AF_E1CB_11D2_8C3F_0008C7C204E6_.wvu.PrintArea" localSheetId="7" hidden="1">'2%GASOIL FOB'!$A$120:$M$238</definedName>
    <definedName name="Z_59DDE7AF_E1CB_11D2_8C3F_0008C7C204E6_.wvu.PrintTitles" localSheetId="7" hidden="1">'2%GASOIL FOB'!$1:$5</definedName>
    <definedName name="Z_59DDE7B0_E1CB_11D2_8C3F_0008C7C204E6_.wvu.PrintArea" localSheetId="11" hidden="1">BRENT!$A$120:$M$238</definedName>
    <definedName name="Z_59DDE7B0_E1CB_11D2_8C3F_0008C7C204E6_.wvu.PrintTitles" localSheetId="11" hidden="1">BRENT!$1:$5</definedName>
    <definedName name="Z_59DDE7B1_E1CB_11D2_8C3F_0008C7C204E6_.wvu.PrintArea" localSheetId="12" hidden="1">CRUDE!$A$120:$M$238</definedName>
    <definedName name="Z_59DDE7B1_E1CB_11D2_8C3F_0008C7C204E6_.wvu.PrintTitles" localSheetId="12" hidden="1">CRUDE!$1:$5</definedName>
    <definedName name="Z_59DDE7B2_E1CB_11D2_8C3F_0008C7C204E6_.wvu.PrintArea" localSheetId="16" hidden="1">Dubai!$A$120:$M$238</definedName>
    <definedName name="Z_59DDE7B2_E1CB_11D2_8C3F_0008C7C204E6_.wvu.PrintTitles" localSheetId="16" hidden="1">Dubai!$1:$5</definedName>
    <definedName name="Z_59DDE7B3_E1CB_11D2_8C3F_0008C7C204E6_.wvu.PrintArea" localSheetId="8" hidden="1">'EN590'!$A$120:$M$238</definedName>
    <definedName name="Z_59DDE7B3_E1CB_11D2_8C3F_0008C7C204E6_.wvu.PrintTitles" localSheetId="8" hidden="1">'EN590'!$1:$5</definedName>
    <definedName name="Z_59DDE7B4_E1CB_11D2_8C3F_0008C7C204E6_.wvu.PrintArea" localSheetId="17" hidden="1">Freight!$A$120:$M$238</definedName>
    <definedName name="Z_59DDE7B4_E1CB_11D2_8C3F_0008C7C204E6_.wvu.PrintArea" localSheetId="18" hidden="1">Freight_SM!$A$120:$M$238</definedName>
    <definedName name="Z_59DDE7B4_E1CB_11D2_8C3F_0008C7C204E6_.wvu.PrintTitles" localSheetId="17" hidden="1">Freight!$1:$5</definedName>
    <definedName name="Z_59DDE7B4_E1CB_11D2_8C3F_0008C7C204E6_.wvu.PrintTitles" localSheetId="18" hidden="1">Freight_SM!$1:$5</definedName>
    <definedName name="Z_59DDE7B5_E1CB_11D2_8C3F_0008C7C204E6_.wvu.PrintArea" localSheetId="13" hidden="1">HO!$A$120:$M$238</definedName>
    <definedName name="Z_59DDE7B5_E1CB_11D2_8C3F_0008C7C204E6_.wvu.PrintTitles" localSheetId="13" hidden="1">HO!$1:$5</definedName>
    <definedName name="Z_59DDE7B6_E1CB_11D2_8C3F_0008C7C204E6_.wvu.PrintArea" localSheetId="5" hidden="1">'IPE GASOIL'!$A$120:$M$238</definedName>
    <definedName name="Z_59DDE7B6_E1CB_11D2_8C3F_0008C7C204E6_.wvu.PrintTitles" localSheetId="5" hidden="1">'IPE GASOIL'!$1:$5</definedName>
    <definedName name="Z_59DDE7B7_E1CB_11D2_8C3F_0008C7C204E6_.wvu.PrintArea" localSheetId="15" hidden="1">'Jet , Kero'!$A$120:$M$238</definedName>
    <definedName name="Z_59DDE7B7_E1CB_11D2_8C3F_0008C7C204E6_.wvu.PrintTitles" localSheetId="15" hidden="1">'Jet , Kero'!$1:$5</definedName>
    <definedName name="Z_59DDE7B8_E1CB_11D2_8C3F_0008C7C204E6_.wvu.PrintArea" localSheetId="10" hidden="1">NAPTHA!$A$120:$M$238</definedName>
    <definedName name="Z_59DDE7B8_E1CB_11D2_8C3F_0008C7C204E6_.wvu.PrintTitles" localSheetId="10" hidden="1">NAPTHA!$1:$5</definedName>
    <definedName name="Z_59DDE7B9_E1CB_11D2_8C3F_0008C7C204E6_.wvu.PrintArea" localSheetId="9" hidden="1">UNL!$A$120:$M$238</definedName>
    <definedName name="Z_59DDE7B9_E1CB_11D2_8C3F_0008C7C204E6_.wvu.PrintTitles" localSheetId="9" hidden="1">UNL!$1:$5</definedName>
    <definedName name="Z_5A320F3F_BCD7_11D2_8C2A_0008C7C204E6_.wvu.PrintArea" localSheetId="6" hidden="1">'2%GASOIL CIF'!$A$6:$R$39</definedName>
    <definedName name="Z_5A320F3F_BCD7_11D2_8C2A_0008C7C204E6_.wvu.PrintTitles" localSheetId="6" hidden="1">'2%GASOIL CIF'!$1:$5</definedName>
    <definedName name="Z_5A320F40_BCD7_11D2_8C2A_0008C7C204E6_.wvu.PrintArea" localSheetId="7" hidden="1">'2%GASOIL FOB'!$A$6:$R$39</definedName>
    <definedName name="Z_5A320F40_BCD7_11D2_8C2A_0008C7C204E6_.wvu.PrintTitles" localSheetId="7" hidden="1">'2%GASOIL FOB'!$1:$5</definedName>
    <definedName name="Z_5A320F41_BCD7_11D2_8C2A_0008C7C204E6_.wvu.PrintArea" localSheetId="11" hidden="1">BRENT!$A$6:$R$39</definedName>
    <definedName name="Z_5A320F41_BCD7_11D2_8C2A_0008C7C204E6_.wvu.PrintTitles" localSheetId="11" hidden="1">BRENT!$1:$5</definedName>
    <definedName name="Z_5A320F42_BCD7_11D2_8C2A_0008C7C204E6_.wvu.PrintArea" localSheetId="12" hidden="1">CRUDE!$A$6:$R$39</definedName>
    <definedName name="Z_5A320F42_BCD7_11D2_8C2A_0008C7C204E6_.wvu.PrintTitles" localSheetId="12" hidden="1">CRUDE!$1:$5</definedName>
    <definedName name="Z_5A320F43_BCD7_11D2_8C2A_0008C7C204E6_.wvu.PrintArea" localSheetId="16" hidden="1">Dubai!$A$6:$R$39</definedName>
    <definedName name="Z_5A320F43_BCD7_11D2_8C2A_0008C7C204E6_.wvu.PrintArea" localSheetId="17" hidden="1">Freight!$A$6:$R$39</definedName>
    <definedName name="Z_5A320F43_BCD7_11D2_8C2A_0008C7C204E6_.wvu.PrintArea" localSheetId="18" hidden="1">Freight_SM!$A$6:$R$39</definedName>
    <definedName name="Z_5A320F43_BCD7_11D2_8C2A_0008C7C204E6_.wvu.PrintTitles" localSheetId="16" hidden="1">Dubai!$1:$5</definedName>
    <definedName name="Z_5A320F43_BCD7_11D2_8C2A_0008C7C204E6_.wvu.PrintTitles" localSheetId="17" hidden="1">Freight!$1:$5</definedName>
    <definedName name="Z_5A320F43_BCD7_11D2_8C2A_0008C7C204E6_.wvu.PrintTitles" localSheetId="18" hidden="1">Freight_SM!$1:$5</definedName>
    <definedName name="Z_5A320F44_BCD7_11D2_8C2A_0008C7C204E6_.wvu.PrintArea" localSheetId="8" hidden="1">'EN590'!$A$6:$R$39</definedName>
    <definedName name="Z_5A320F44_BCD7_11D2_8C2A_0008C7C204E6_.wvu.PrintTitles" localSheetId="8" hidden="1">'EN590'!$1:$5</definedName>
    <definedName name="Z_5A320F45_BCD7_11D2_8C2A_0008C7C204E6_.wvu.PrintArea" localSheetId="13" hidden="1">HO!$A$6:$R$39</definedName>
    <definedName name="Z_5A320F45_BCD7_11D2_8C2A_0008C7C204E6_.wvu.PrintTitles" localSheetId="13" hidden="1">HO!$1:$5</definedName>
    <definedName name="Z_5A320F46_BCD7_11D2_8C2A_0008C7C204E6_.wvu.PrintArea" localSheetId="5" hidden="1">'IPE GASOIL'!$A$6:$R$39</definedName>
    <definedName name="Z_5A320F46_BCD7_11D2_8C2A_0008C7C204E6_.wvu.PrintTitles" localSheetId="5" hidden="1">'IPE GASOIL'!$1:$5</definedName>
    <definedName name="Z_5A320F47_BCD7_11D2_8C2A_0008C7C204E6_.wvu.PrintArea" localSheetId="15" hidden="1">'Jet , Kero'!$A$6:$R$39</definedName>
    <definedName name="Z_5A320F47_BCD7_11D2_8C2A_0008C7C204E6_.wvu.PrintTitles" localSheetId="15" hidden="1">'Jet , Kero'!$1:$5</definedName>
    <definedName name="Z_5A320F48_BCD7_11D2_8C2A_0008C7C204E6_.wvu.PrintArea" localSheetId="10" hidden="1">NAPTHA!$A$6:$R$39</definedName>
    <definedName name="Z_5A320F48_BCD7_11D2_8C2A_0008C7C204E6_.wvu.PrintTitles" localSheetId="10" hidden="1">NAPTHA!$1:$5</definedName>
    <definedName name="Z_5A320F49_BCD7_11D2_8C2A_0008C7C204E6_.wvu.PrintArea" localSheetId="9" hidden="1">UNL!$A$6:$R$39</definedName>
    <definedName name="Z_5A320F49_BCD7_11D2_8C2A_0008C7C204E6_.wvu.PrintTitles" localSheetId="9" hidden="1">UNL!$1:$5</definedName>
    <definedName name="Z_5A320F4A_BCD7_11D2_8C2A_0008C7C204E6_.wvu.PrintArea" localSheetId="6" hidden="1">'2%GASOIL CIF'!$A$40:$AG$118</definedName>
    <definedName name="Z_5A320F4A_BCD7_11D2_8C2A_0008C7C204E6_.wvu.PrintTitles" localSheetId="6" hidden="1">'2%GASOIL CIF'!$1:$5</definedName>
    <definedName name="Z_5A320F4B_BCD7_11D2_8C2A_0008C7C204E6_.wvu.PrintArea" localSheetId="7" hidden="1">'2%GASOIL FOB'!$A$40:$AG$118</definedName>
    <definedName name="Z_5A320F4B_BCD7_11D2_8C2A_0008C7C204E6_.wvu.PrintTitles" localSheetId="7" hidden="1">'2%GASOIL FOB'!$1:$5</definedName>
    <definedName name="Z_5A320F4C_BCD7_11D2_8C2A_0008C7C204E6_.wvu.PrintArea" localSheetId="11" hidden="1">BRENT!$A$40:$AG$118</definedName>
    <definedName name="Z_5A320F4C_BCD7_11D2_8C2A_0008C7C204E6_.wvu.PrintTitles" localSheetId="11" hidden="1">BRENT!$1:$5</definedName>
    <definedName name="Z_5A320F4D_BCD7_11D2_8C2A_0008C7C204E6_.wvu.PrintArea" localSheetId="12" hidden="1">CRUDE!$A$40:$AG$118</definedName>
    <definedName name="Z_5A320F4D_BCD7_11D2_8C2A_0008C7C204E6_.wvu.PrintTitles" localSheetId="12" hidden="1">CRUDE!$1:$5</definedName>
    <definedName name="Z_5A320F4E_BCD7_11D2_8C2A_0008C7C204E6_.wvu.PrintArea" localSheetId="16" hidden="1">Dubai!$A$40:$AG$118</definedName>
    <definedName name="Z_5A320F4E_BCD7_11D2_8C2A_0008C7C204E6_.wvu.PrintArea" localSheetId="17" hidden="1">Freight!$A$40:$AG$118</definedName>
    <definedName name="Z_5A320F4E_BCD7_11D2_8C2A_0008C7C204E6_.wvu.PrintArea" localSheetId="18" hidden="1">Freight_SM!$A$40:$AG$118</definedName>
    <definedName name="Z_5A320F4E_BCD7_11D2_8C2A_0008C7C204E6_.wvu.PrintTitles" localSheetId="16" hidden="1">Dubai!$1:$5</definedName>
    <definedName name="Z_5A320F4E_BCD7_11D2_8C2A_0008C7C204E6_.wvu.PrintTitles" localSheetId="17" hidden="1">Freight!$1:$5</definedName>
    <definedName name="Z_5A320F4E_BCD7_11D2_8C2A_0008C7C204E6_.wvu.PrintTitles" localSheetId="18" hidden="1">Freight_SM!$1:$5</definedName>
    <definedName name="Z_5A320F4F_BCD7_11D2_8C2A_0008C7C204E6_.wvu.PrintArea" localSheetId="8" hidden="1">'EN590'!$A$40:$AG$118</definedName>
    <definedName name="Z_5A320F4F_BCD7_11D2_8C2A_0008C7C204E6_.wvu.PrintTitles" localSheetId="8" hidden="1">'EN590'!$1:$5</definedName>
    <definedName name="Z_5A320F50_BCD7_11D2_8C2A_0008C7C204E6_.wvu.PrintArea" localSheetId="13" hidden="1">HO!$A$40:$AG$118</definedName>
    <definedName name="Z_5A320F50_BCD7_11D2_8C2A_0008C7C204E6_.wvu.PrintTitles" localSheetId="13" hidden="1">HO!$1:$5</definedName>
    <definedName name="Z_5A320F51_BCD7_11D2_8C2A_0008C7C204E6_.wvu.PrintArea" localSheetId="5" hidden="1">'IPE GASOIL'!$A$40:$AG$118</definedName>
    <definedName name="Z_5A320F51_BCD7_11D2_8C2A_0008C7C204E6_.wvu.PrintTitles" localSheetId="5" hidden="1">'IPE GASOIL'!$1:$5</definedName>
    <definedName name="Z_5A320F52_BCD7_11D2_8C2A_0008C7C204E6_.wvu.PrintArea" localSheetId="15" hidden="1">'Jet , Kero'!$A$40:$AG$118</definedName>
    <definedName name="Z_5A320F52_BCD7_11D2_8C2A_0008C7C204E6_.wvu.PrintTitles" localSheetId="15" hidden="1">'Jet , Kero'!$1:$5</definedName>
    <definedName name="Z_5A320F53_BCD7_11D2_8C2A_0008C7C204E6_.wvu.PrintArea" localSheetId="10" hidden="1">NAPTHA!$A$40:$AG$118</definedName>
    <definedName name="Z_5A320F53_BCD7_11D2_8C2A_0008C7C204E6_.wvu.PrintTitles" localSheetId="10" hidden="1">NAPTHA!$1:$5</definedName>
    <definedName name="Z_5A320F54_BCD7_11D2_8C2A_0008C7C204E6_.wvu.PrintArea" localSheetId="9" hidden="1">UNL!$A$40:$AG$118</definedName>
    <definedName name="Z_5A320F54_BCD7_11D2_8C2A_0008C7C204E6_.wvu.PrintTitles" localSheetId="9" hidden="1">UNL!$1:$5</definedName>
    <definedName name="Z_5A320F55_BCD7_11D2_8C2A_0008C7C204E6_.wvu.PrintArea" localSheetId="6" hidden="1">'2%GASOIL CIF'!$A$120:$M$238</definedName>
    <definedName name="Z_5A320F55_BCD7_11D2_8C2A_0008C7C204E6_.wvu.PrintTitles" localSheetId="6" hidden="1">'2%GASOIL CIF'!$1:$5</definedName>
    <definedName name="Z_5A320F56_BCD7_11D2_8C2A_0008C7C204E6_.wvu.PrintArea" localSheetId="7" hidden="1">'2%GASOIL FOB'!$A$120:$M$238</definedName>
    <definedName name="Z_5A320F56_BCD7_11D2_8C2A_0008C7C204E6_.wvu.PrintTitles" localSheetId="7" hidden="1">'2%GASOIL FOB'!$1:$5</definedName>
    <definedName name="Z_5A320F57_BCD7_11D2_8C2A_0008C7C204E6_.wvu.PrintArea" localSheetId="11" hidden="1">BRENT!$A$120:$M$238</definedName>
    <definedName name="Z_5A320F57_BCD7_11D2_8C2A_0008C7C204E6_.wvu.PrintTitles" localSheetId="11" hidden="1">BRENT!$1:$5</definedName>
    <definedName name="Z_5A320F58_BCD7_11D2_8C2A_0008C7C204E6_.wvu.PrintArea" localSheetId="12" hidden="1">CRUDE!$A$120:$M$238</definedName>
    <definedName name="Z_5A320F58_BCD7_11D2_8C2A_0008C7C204E6_.wvu.PrintTitles" localSheetId="12" hidden="1">CRUDE!$1:$5</definedName>
    <definedName name="Z_5A320F59_BCD7_11D2_8C2A_0008C7C204E6_.wvu.PrintArea" localSheetId="16" hidden="1">Dubai!$A$120:$M$238</definedName>
    <definedName name="Z_5A320F59_BCD7_11D2_8C2A_0008C7C204E6_.wvu.PrintArea" localSheetId="17" hidden="1">Freight!$A$120:$M$238</definedName>
    <definedName name="Z_5A320F59_BCD7_11D2_8C2A_0008C7C204E6_.wvu.PrintArea" localSheetId="18" hidden="1">Freight_SM!$A$120:$M$238</definedName>
    <definedName name="Z_5A320F59_BCD7_11D2_8C2A_0008C7C204E6_.wvu.PrintTitles" localSheetId="16" hidden="1">Dubai!$1:$5</definedName>
    <definedName name="Z_5A320F59_BCD7_11D2_8C2A_0008C7C204E6_.wvu.PrintTitles" localSheetId="17" hidden="1">Freight!$1:$5</definedName>
    <definedName name="Z_5A320F59_BCD7_11D2_8C2A_0008C7C204E6_.wvu.PrintTitles" localSheetId="18" hidden="1">Freight_SM!$1:$5</definedName>
    <definedName name="Z_5A320F5A_BCD7_11D2_8C2A_0008C7C204E6_.wvu.PrintArea" localSheetId="8" hidden="1">'EN590'!$A$120:$M$238</definedName>
    <definedName name="Z_5A320F5A_BCD7_11D2_8C2A_0008C7C204E6_.wvu.PrintTitles" localSheetId="8" hidden="1">'EN590'!$1:$5</definedName>
    <definedName name="Z_5A320F5B_BCD7_11D2_8C2A_0008C7C204E6_.wvu.PrintArea" localSheetId="13" hidden="1">HO!$A$120:$M$238</definedName>
    <definedName name="Z_5A320F5B_BCD7_11D2_8C2A_0008C7C204E6_.wvu.PrintTitles" localSheetId="13" hidden="1">HO!$1:$5</definedName>
    <definedName name="Z_5A320F5C_BCD7_11D2_8C2A_0008C7C204E6_.wvu.PrintArea" localSheetId="5" hidden="1">'IPE GASOIL'!$A$120:$M$238</definedName>
    <definedName name="Z_5A320F5C_BCD7_11D2_8C2A_0008C7C204E6_.wvu.PrintTitles" localSheetId="5" hidden="1">'IPE GASOIL'!$1:$5</definedName>
    <definedName name="Z_5A320F5D_BCD7_11D2_8C2A_0008C7C204E6_.wvu.PrintArea" localSheetId="15" hidden="1">'Jet , Kero'!$A$120:$M$238</definedName>
    <definedName name="Z_5A320F5D_BCD7_11D2_8C2A_0008C7C204E6_.wvu.PrintTitles" localSheetId="15" hidden="1">'Jet , Kero'!$1:$5</definedName>
    <definedName name="Z_5A320F5E_BCD7_11D2_8C2A_0008C7C204E6_.wvu.PrintArea" localSheetId="10" hidden="1">NAPTHA!$A$120:$M$238</definedName>
    <definedName name="Z_5A320F5E_BCD7_11D2_8C2A_0008C7C204E6_.wvu.PrintTitles" localSheetId="10" hidden="1">NAPTHA!$1:$5</definedName>
    <definedName name="Z_5A320F5F_BCD7_11D2_8C2A_0008C7C204E6_.wvu.PrintArea" localSheetId="9" hidden="1">UNL!$A$120:$M$238</definedName>
    <definedName name="Z_5A320F5F_BCD7_11D2_8C2A_0008C7C204E6_.wvu.PrintTitles" localSheetId="9" hidden="1">UNL!$1:$5</definedName>
    <definedName name="Z_5BB0EAE3_9EF1_11D2_84E3_00805FD35FEF_.wvu.PrintArea" localSheetId="6" hidden="1">'2%GASOIL CIF'!$A$6:$R$39</definedName>
    <definedName name="Z_5BB0EAE3_9EF1_11D2_84E3_00805FD35FEF_.wvu.PrintTitles" localSheetId="6" hidden="1">'2%GASOIL CIF'!$1:$5</definedName>
    <definedName name="Z_5BB0EAE4_9EF1_11D2_84E3_00805FD35FEF_.wvu.PrintArea" localSheetId="7" hidden="1">'2%GASOIL FOB'!$A$6:$R$39</definedName>
    <definedName name="Z_5BB0EAE4_9EF1_11D2_84E3_00805FD35FEF_.wvu.PrintTitles" localSheetId="7" hidden="1">'2%GASOIL FOB'!$1:$5</definedName>
    <definedName name="Z_5BB0EAE5_9EF1_11D2_84E3_00805FD35FEF_.wvu.PrintArea" localSheetId="11" hidden="1">BRENT!$A$6:$R$39</definedName>
    <definedName name="Z_5BB0EAE5_9EF1_11D2_84E3_00805FD35FEF_.wvu.PrintTitles" localSheetId="11" hidden="1">BRENT!$1:$5</definedName>
    <definedName name="Z_5BB0EAE6_9EF1_11D2_84E3_00805FD35FEF_.wvu.PrintArea" localSheetId="12" hidden="1">CRUDE!$A$6:$R$39</definedName>
    <definedName name="Z_5BB0EAE6_9EF1_11D2_84E3_00805FD35FEF_.wvu.PrintTitles" localSheetId="12" hidden="1">CRUDE!$1:$5</definedName>
    <definedName name="Z_5BB0EAE7_9EF1_11D2_84E3_00805FD35FEF_.wvu.PrintArea" localSheetId="8" hidden="1">'EN590'!$A$6:$R$39</definedName>
    <definedName name="Z_5BB0EAE7_9EF1_11D2_84E3_00805FD35FEF_.wvu.PrintTitles" localSheetId="8" hidden="1">'EN590'!$1:$5</definedName>
    <definedName name="Z_5BB0EAE8_9EF1_11D2_84E3_00805FD35FEF_.wvu.PrintArea" localSheetId="13" hidden="1">HO!$A$6:$R$39</definedName>
    <definedName name="Z_5BB0EAE8_9EF1_11D2_84E3_00805FD35FEF_.wvu.PrintTitles" localSheetId="13" hidden="1">HO!$1:$5</definedName>
    <definedName name="Z_5BB0EAE9_9EF1_11D2_84E3_00805FD35FEF_.wvu.PrintArea" localSheetId="5" hidden="1">'IPE GASOIL'!$A$6:$R$39</definedName>
    <definedName name="Z_5BB0EAE9_9EF1_11D2_84E3_00805FD35FEF_.wvu.PrintTitles" localSheetId="5" hidden="1">'IPE GASOIL'!$1:$5</definedName>
    <definedName name="Z_5BB0EAEA_9EF1_11D2_84E3_00805FD35FEF_.wvu.PrintArea" localSheetId="16" hidden="1">Dubai!$A$6:$R$39</definedName>
    <definedName name="Z_5BB0EAEA_9EF1_11D2_84E3_00805FD35FEF_.wvu.PrintArea" localSheetId="17" hidden="1">Freight!$A$6:$R$39</definedName>
    <definedName name="Z_5BB0EAEA_9EF1_11D2_84E3_00805FD35FEF_.wvu.PrintArea" localSheetId="18" hidden="1">Freight_SM!$A$6:$R$39</definedName>
    <definedName name="Z_5BB0EAEA_9EF1_11D2_84E3_00805FD35FEF_.wvu.PrintArea" localSheetId="15" hidden="1">'Jet , Kero'!$A$6:$R$39</definedName>
    <definedName name="Z_5BB0EAEA_9EF1_11D2_84E3_00805FD35FEF_.wvu.PrintTitles" localSheetId="16" hidden="1">Dubai!$1:$5</definedName>
    <definedName name="Z_5BB0EAEA_9EF1_11D2_84E3_00805FD35FEF_.wvu.PrintTitles" localSheetId="17" hidden="1">Freight!$1:$5</definedName>
    <definedName name="Z_5BB0EAEA_9EF1_11D2_84E3_00805FD35FEF_.wvu.PrintTitles" localSheetId="18" hidden="1">Freight_SM!$1:$5</definedName>
    <definedName name="Z_5BB0EAEA_9EF1_11D2_84E3_00805FD35FEF_.wvu.PrintTitles" localSheetId="15" hidden="1">'Jet , Kero'!$1:$5</definedName>
    <definedName name="Z_5BB0EAEB_9EF1_11D2_84E3_00805FD35FEF_.wvu.PrintArea" localSheetId="10" hidden="1">NAPTHA!$A$6:$R$39</definedName>
    <definedName name="Z_5BB0EAEB_9EF1_11D2_84E3_00805FD35FEF_.wvu.PrintTitles" localSheetId="10" hidden="1">NAPTHA!$1:$5</definedName>
    <definedName name="Z_5BB0EAEC_9EF1_11D2_84E3_00805FD35FEF_.wvu.PrintArea" localSheetId="9" hidden="1">UNL!$A$6:$R$39</definedName>
    <definedName name="Z_5BB0EAEC_9EF1_11D2_84E3_00805FD35FEF_.wvu.PrintTitles" localSheetId="9" hidden="1">UNL!$1:$5</definedName>
    <definedName name="Z_5BB0EAED_9EF1_11D2_84E3_00805FD35FEF_.wvu.PrintArea" localSheetId="6" hidden="1">'2%GASOIL CIF'!$A$40:$AG$118</definedName>
    <definedName name="Z_5BB0EAED_9EF1_11D2_84E3_00805FD35FEF_.wvu.PrintTitles" localSheetId="6" hidden="1">'2%GASOIL CIF'!$1:$5</definedName>
    <definedName name="Z_5BB0EAEE_9EF1_11D2_84E3_00805FD35FEF_.wvu.PrintArea" localSheetId="7" hidden="1">'2%GASOIL FOB'!$A$40:$AG$118</definedName>
    <definedName name="Z_5BB0EAEE_9EF1_11D2_84E3_00805FD35FEF_.wvu.PrintTitles" localSheetId="7" hidden="1">'2%GASOIL FOB'!$1:$5</definedName>
    <definedName name="Z_5BB0EAEF_9EF1_11D2_84E3_00805FD35FEF_.wvu.PrintArea" localSheetId="11" hidden="1">BRENT!$A$40:$AG$118</definedName>
    <definedName name="Z_5BB0EAEF_9EF1_11D2_84E3_00805FD35FEF_.wvu.PrintTitles" localSheetId="11" hidden="1">BRENT!$1:$5</definedName>
    <definedName name="Z_5BB0EAF0_9EF1_11D2_84E3_00805FD35FEF_.wvu.PrintArea" localSheetId="12" hidden="1">CRUDE!$A$40:$AG$118</definedName>
    <definedName name="Z_5BB0EAF0_9EF1_11D2_84E3_00805FD35FEF_.wvu.PrintTitles" localSheetId="12" hidden="1">CRUDE!$1:$5</definedName>
    <definedName name="Z_5BB0EAF1_9EF1_11D2_84E3_00805FD35FEF_.wvu.PrintArea" localSheetId="8" hidden="1">'EN590'!$A$40:$AG$118</definedName>
    <definedName name="Z_5BB0EAF1_9EF1_11D2_84E3_00805FD35FEF_.wvu.PrintTitles" localSheetId="8" hidden="1">'EN590'!$1:$5</definedName>
    <definedName name="Z_5BB0EAF2_9EF1_11D2_84E3_00805FD35FEF_.wvu.PrintArea" localSheetId="13" hidden="1">HO!$A$40:$AG$118</definedName>
    <definedName name="Z_5BB0EAF2_9EF1_11D2_84E3_00805FD35FEF_.wvu.PrintTitles" localSheetId="13" hidden="1">HO!$1:$5</definedName>
    <definedName name="Z_5BB0EAF3_9EF1_11D2_84E3_00805FD35FEF_.wvu.PrintArea" localSheetId="5" hidden="1">'IPE GASOIL'!$A$40:$AG$118</definedName>
    <definedName name="Z_5BB0EAF3_9EF1_11D2_84E3_00805FD35FEF_.wvu.PrintTitles" localSheetId="5" hidden="1">'IPE GASOIL'!$1:$5</definedName>
    <definedName name="Z_5BB0EAF4_9EF1_11D2_84E3_00805FD35FEF_.wvu.PrintArea" localSheetId="16" hidden="1">Dubai!$A$40:$AG$118</definedName>
    <definedName name="Z_5BB0EAF4_9EF1_11D2_84E3_00805FD35FEF_.wvu.PrintArea" localSheetId="17" hidden="1">Freight!$A$40:$AG$118</definedName>
    <definedName name="Z_5BB0EAF4_9EF1_11D2_84E3_00805FD35FEF_.wvu.PrintArea" localSheetId="18" hidden="1">Freight_SM!$A$40:$AG$118</definedName>
    <definedName name="Z_5BB0EAF4_9EF1_11D2_84E3_00805FD35FEF_.wvu.PrintArea" localSheetId="15" hidden="1">'Jet , Kero'!$A$40:$AG$118</definedName>
    <definedName name="Z_5BB0EAF4_9EF1_11D2_84E3_00805FD35FEF_.wvu.PrintTitles" localSheetId="16" hidden="1">Dubai!$1:$5</definedName>
    <definedName name="Z_5BB0EAF4_9EF1_11D2_84E3_00805FD35FEF_.wvu.PrintTitles" localSheetId="17" hidden="1">Freight!$1:$5</definedName>
    <definedName name="Z_5BB0EAF4_9EF1_11D2_84E3_00805FD35FEF_.wvu.PrintTitles" localSheetId="18" hidden="1">Freight_SM!$1:$5</definedName>
    <definedName name="Z_5BB0EAF4_9EF1_11D2_84E3_00805FD35FEF_.wvu.PrintTitles" localSheetId="15" hidden="1">'Jet , Kero'!$1:$5</definedName>
    <definedName name="Z_5BB0EAF5_9EF1_11D2_84E3_00805FD35FEF_.wvu.PrintArea" localSheetId="10" hidden="1">NAPTHA!$A$40:$AG$118</definedName>
    <definedName name="Z_5BB0EAF5_9EF1_11D2_84E3_00805FD35FEF_.wvu.PrintTitles" localSheetId="10" hidden="1">NAPTHA!$1:$5</definedName>
    <definedName name="Z_5BB0EAF6_9EF1_11D2_84E3_00805FD35FEF_.wvu.PrintArea" localSheetId="9" hidden="1">UNL!$A$40:$AG$118</definedName>
    <definedName name="Z_5BB0EAF6_9EF1_11D2_84E3_00805FD35FEF_.wvu.PrintTitles" localSheetId="9" hidden="1">UNL!$1:$5</definedName>
    <definedName name="Z_5BB0EAF7_9EF1_11D2_84E3_00805FD35FEF_.wvu.PrintArea" localSheetId="6" hidden="1">'2%GASOIL CIF'!$A$120:$M$238</definedName>
    <definedName name="Z_5BB0EAF7_9EF1_11D2_84E3_00805FD35FEF_.wvu.PrintTitles" localSheetId="6" hidden="1">'2%GASOIL CIF'!$1:$5</definedName>
    <definedName name="Z_5BB0EAF8_9EF1_11D2_84E3_00805FD35FEF_.wvu.PrintArea" localSheetId="7" hidden="1">'2%GASOIL FOB'!$A$120:$M$238</definedName>
    <definedName name="Z_5BB0EAF8_9EF1_11D2_84E3_00805FD35FEF_.wvu.PrintTitles" localSheetId="7" hidden="1">'2%GASOIL FOB'!$1:$5</definedName>
    <definedName name="Z_5BB0EAF9_9EF1_11D2_84E3_00805FD35FEF_.wvu.PrintArea" localSheetId="11" hidden="1">BRENT!$A$120:$M$238</definedName>
    <definedName name="Z_5BB0EAF9_9EF1_11D2_84E3_00805FD35FEF_.wvu.PrintTitles" localSheetId="11" hidden="1">BRENT!$1:$5</definedName>
    <definedName name="Z_5BB0EAFA_9EF1_11D2_84E3_00805FD35FEF_.wvu.PrintArea" localSheetId="12" hidden="1">CRUDE!$A$120:$M$238</definedName>
    <definedName name="Z_5BB0EAFA_9EF1_11D2_84E3_00805FD35FEF_.wvu.PrintTitles" localSheetId="12" hidden="1">CRUDE!$1:$5</definedName>
    <definedName name="Z_5BB0EAFB_9EF1_11D2_84E3_00805FD35FEF_.wvu.PrintArea" localSheetId="8" hidden="1">'EN590'!$A$120:$M$238</definedName>
    <definedName name="Z_5BB0EAFB_9EF1_11D2_84E3_00805FD35FEF_.wvu.PrintTitles" localSheetId="8" hidden="1">'EN590'!$1:$5</definedName>
    <definedName name="Z_5BB0EAFC_9EF1_11D2_84E3_00805FD35FEF_.wvu.PrintArea" localSheetId="13" hidden="1">HO!$A$120:$M$238</definedName>
    <definedName name="Z_5BB0EAFC_9EF1_11D2_84E3_00805FD35FEF_.wvu.PrintTitles" localSheetId="13" hidden="1">HO!$1:$5</definedName>
    <definedName name="Z_5BB0EAFD_9EF1_11D2_84E3_00805FD35FEF_.wvu.PrintArea" localSheetId="5" hidden="1">'IPE GASOIL'!$A$120:$M$238</definedName>
    <definedName name="Z_5BB0EAFD_9EF1_11D2_84E3_00805FD35FEF_.wvu.PrintTitles" localSheetId="5" hidden="1">'IPE GASOIL'!$1:$5</definedName>
    <definedName name="Z_5BB0EAFE_9EF1_11D2_84E3_00805FD35FEF_.wvu.PrintArea" localSheetId="16" hidden="1">Dubai!$A$120:$M$238</definedName>
    <definedName name="Z_5BB0EAFE_9EF1_11D2_84E3_00805FD35FEF_.wvu.PrintArea" localSheetId="17" hidden="1">Freight!$A$120:$M$238</definedName>
    <definedName name="Z_5BB0EAFE_9EF1_11D2_84E3_00805FD35FEF_.wvu.PrintArea" localSheetId="18" hidden="1">Freight_SM!$A$120:$M$238</definedName>
    <definedName name="Z_5BB0EAFE_9EF1_11D2_84E3_00805FD35FEF_.wvu.PrintArea" localSheetId="15" hidden="1">'Jet , Kero'!$A$120:$M$238</definedName>
    <definedName name="Z_5BB0EAFE_9EF1_11D2_84E3_00805FD35FEF_.wvu.PrintTitles" localSheetId="16" hidden="1">Dubai!$1:$5</definedName>
    <definedName name="Z_5BB0EAFE_9EF1_11D2_84E3_00805FD35FEF_.wvu.PrintTitles" localSheetId="17" hidden="1">Freight!$1:$5</definedName>
    <definedName name="Z_5BB0EAFE_9EF1_11D2_84E3_00805FD35FEF_.wvu.PrintTitles" localSheetId="18" hidden="1">Freight_SM!$1:$5</definedName>
    <definedName name="Z_5BB0EAFE_9EF1_11D2_84E3_00805FD35FEF_.wvu.PrintTitles" localSheetId="15" hidden="1">'Jet , Kero'!$1:$5</definedName>
    <definedName name="Z_5BB0EAFF_9EF1_11D2_84E3_00805FD35FEF_.wvu.PrintArea" localSheetId="10" hidden="1">NAPTHA!$A$120:$M$238</definedName>
    <definedName name="Z_5BB0EAFF_9EF1_11D2_84E3_00805FD35FEF_.wvu.PrintTitles" localSheetId="10" hidden="1">NAPTHA!$1:$5</definedName>
    <definedName name="Z_5BB0EB00_9EF1_11D2_84E3_00805FD35FEF_.wvu.PrintArea" localSheetId="9" hidden="1">UNL!$A$120:$M$238</definedName>
    <definedName name="Z_5BB0EB00_9EF1_11D2_84E3_00805FD35FEF_.wvu.PrintTitles" localSheetId="9" hidden="1">UNL!$1:$5</definedName>
    <definedName name="Z_5DF009A5_AEB1_11D2_8C26_0008C7C204E6_.wvu.PrintArea" localSheetId="6" hidden="1">'2%GASOIL CIF'!$A$6:$R$39</definedName>
    <definedName name="Z_5DF009A5_AEB1_11D2_8C26_0008C7C204E6_.wvu.PrintTitles" localSheetId="6" hidden="1">'2%GASOIL CIF'!$1:$5</definedName>
    <definedName name="Z_5DF009A6_AEB1_11D2_8C26_0008C7C204E6_.wvu.PrintArea" localSheetId="7" hidden="1">'2%GASOIL FOB'!$A$6:$R$39</definedName>
    <definedName name="Z_5DF009A6_AEB1_11D2_8C26_0008C7C204E6_.wvu.PrintTitles" localSheetId="7" hidden="1">'2%GASOIL FOB'!$1:$5</definedName>
    <definedName name="Z_5DF009A7_AEB1_11D2_8C26_0008C7C204E6_.wvu.PrintArea" localSheetId="11" hidden="1">BRENT!$A$6:$R$39</definedName>
    <definedName name="Z_5DF009A7_AEB1_11D2_8C26_0008C7C204E6_.wvu.PrintTitles" localSheetId="11" hidden="1">BRENT!$1:$5</definedName>
    <definedName name="Z_5DF009A8_AEB1_11D2_8C26_0008C7C204E6_.wvu.PrintArea" localSheetId="12" hidden="1">CRUDE!$A$6:$R$39</definedName>
    <definedName name="Z_5DF009A8_AEB1_11D2_8C26_0008C7C204E6_.wvu.PrintTitles" localSheetId="12" hidden="1">CRUDE!$1:$5</definedName>
    <definedName name="Z_5DF009A9_AEB1_11D2_8C26_0008C7C204E6_.wvu.PrintArea" localSheetId="8" hidden="1">'EN590'!$A$6:$R$39</definedName>
    <definedName name="Z_5DF009A9_AEB1_11D2_8C26_0008C7C204E6_.wvu.PrintTitles" localSheetId="8" hidden="1">'EN590'!$1:$5</definedName>
    <definedName name="Z_5DF009AA_AEB1_11D2_8C26_0008C7C204E6_.wvu.PrintArea" localSheetId="13" hidden="1">HO!$A$6:$R$39</definedName>
    <definedName name="Z_5DF009AA_AEB1_11D2_8C26_0008C7C204E6_.wvu.PrintTitles" localSheetId="13" hidden="1">HO!$1:$5</definedName>
    <definedName name="Z_5DF009AB_AEB1_11D2_8C26_0008C7C204E6_.wvu.PrintArea" localSheetId="5" hidden="1">'IPE GASOIL'!$A$6:$R$39</definedName>
    <definedName name="Z_5DF009AB_AEB1_11D2_8C26_0008C7C204E6_.wvu.PrintTitles" localSheetId="5" hidden="1">'IPE GASOIL'!$1:$5</definedName>
    <definedName name="Z_5DF009AC_AEB1_11D2_8C26_0008C7C204E6_.wvu.PrintArea" localSheetId="16" hidden="1">Dubai!$A$6:$R$39</definedName>
    <definedName name="Z_5DF009AC_AEB1_11D2_8C26_0008C7C204E6_.wvu.PrintArea" localSheetId="17" hidden="1">Freight!$A$6:$R$39</definedName>
    <definedName name="Z_5DF009AC_AEB1_11D2_8C26_0008C7C204E6_.wvu.PrintArea" localSheetId="18" hidden="1">Freight_SM!$A$6:$R$39</definedName>
    <definedName name="Z_5DF009AC_AEB1_11D2_8C26_0008C7C204E6_.wvu.PrintArea" localSheetId="15" hidden="1">'Jet , Kero'!$A$6:$R$39</definedName>
    <definedName name="Z_5DF009AC_AEB1_11D2_8C26_0008C7C204E6_.wvu.PrintTitles" localSheetId="16" hidden="1">Dubai!$1:$5</definedName>
    <definedName name="Z_5DF009AC_AEB1_11D2_8C26_0008C7C204E6_.wvu.PrintTitles" localSheetId="17" hidden="1">Freight!$1:$5</definedName>
    <definedName name="Z_5DF009AC_AEB1_11D2_8C26_0008C7C204E6_.wvu.PrintTitles" localSheetId="18" hidden="1">Freight_SM!$1:$5</definedName>
    <definedName name="Z_5DF009AC_AEB1_11D2_8C26_0008C7C204E6_.wvu.PrintTitles" localSheetId="15" hidden="1">'Jet , Kero'!$1:$5</definedName>
    <definedName name="Z_5DF009AD_AEB1_11D2_8C26_0008C7C204E6_.wvu.PrintArea" localSheetId="10" hidden="1">NAPTHA!$A$6:$R$39</definedName>
    <definedName name="Z_5DF009AD_AEB1_11D2_8C26_0008C7C204E6_.wvu.PrintTitles" localSheetId="10" hidden="1">NAPTHA!$1:$5</definedName>
    <definedName name="Z_5DF009AE_AEB1_11D2_8C26_0008C7C204E6_.wvu.PrintArea" localSheetId="9" hidden="1">UNL!$A$6:$R$39</definedName>
    <definedName name="Z_5DF009AE_AEB1_11D2_8C26_0008C7C204E6_.wvu.PrintTitles" localSheetId="9" hidden="1">UNL!$1:$5</definedName>
    <definedName name="Z_5DF009AF_AEB1_11D2_8C26_0008C7C204E6_.wvu.PrintArea" localSheetId="6" hidden="1">'2%GASOIL CIF'!$A$40:$AG$118</definedName>
    <definedName name="Z_5DF009AF_AEB1_11D2_8C26_0008C7C204E6_.wvu.PrintTitles" localSheetId="6" hidden="1">'2%GASOIL CIF'!$1:$5</definedName>
    <definedName name="Z_5DF009B0_AEB1_11D2_8C26_0008C7C204E6_.wvu.PrintArea" localSheetId="7" hidden="1">'2%GASOIL FOB'!$A$40:$AG$118</definedName>
    <definedName name="Z_5DF009B0_AEB1_11D2_8C26_0008C7C204E6_.wvu.PrintTitles" localSheetId="7" hidden="1">'2%GASOIL FOB'!$1:$5</definedName>
    <definedName name="Z_5DF009B1_AEB1_11D2_8C26_0008C7C204E6_.wvu.PrintArea" localSheetId="11" hidden="1">BRENT!$A$40:$AG$118</definedName>
    <definedName name="Z_5DF009B1_AEB1_11D2_8C26_0008C7C204E6_.wvu.PrintTitles" localSheetId="11" hidden="1">BRENT!$1:$5</definedName>
    <definedName name="Z_5DF009B2_AEB1_11D2_8C26_0008C7C204E6_.wvu.PrintArea" localSheetId="12" hidden="1">CRUDE!$A$40:$AG$118</definedName>
    <definedName name="Z_5DF009B2_AEB1_11D2_8C26_0008C7C204E6_.wvu.PrintTitles" localSheetId="12" hidden="1">CRUDE!$1:$5</definedName>
    <definedName name="Z_5DF009B3_AEB1_11D2_8C26_0008C7C204E6_.wvu.PrintArea" localSheetId="8" hidden="1">'EN590'!$A$40:$AG$118</definedName>
    <definedName name="Z_5DF009B3_AEB1_11D2_8C26_0008C7C204E6_.wvu.PrintTitles" localSheetId="8" hidden="1">'EN590'!$1:$5</definedName>
    <definedName name="Z_5DF009B4_AEB1_11D2_8C26_0008C7C204E6_.wvu.PrintArea" localSheetId="13" hidden="1">HO!$A$40:$AG$118</definedName>
    <definedName name="Z_5DF009B4_AEB1_11D2_8C26_0008C7C204E6_.wvu.PrintTitles" localSheetId="13" hidden="1">HO!$1:$5</definedName>
    <definedName name="Z_5DF009B5_AEB1_11D2_8C26_0008C7C204E6_.wvu.PrintArea" localSheetId="5" hidden="1">'IPE GASOIL'!$A$40:$AG$118</definedName>
    <definedName name="Z_5DF009B5_AEB1_11D2_8C26_0008C7C204E6_.wvu.PrintTitles" localSheetId="5" hidden="1">'IPE GASOIL'!$1:$5</definedName>
    <definedName name="Z_5DF009B6_AEB1_11D2_8C26_0008C7C204E6_.wvu.PrintArea" localSheetId="16" hidden="1">Dubai!$A$40:$AG$118</definedName>
    <definedName name="Z_5DF009B6_AEB1_11D2_8C26_0008C7C204E6_.wvu.PrintArea" localSheetId="17" hidden="1">Freight!$A$40:$AG$118</definedName>
    <definedName name="Z_5DF009B6_AEB1_11D2_8C26_0008C7C204E6_.wvu.PrintArea" localSheetId="18" hidden="1">Freight_SM!$A$40:$AG$118</definedName>
    <definedName name="Z_5DF009B6_AEB1_11D2_8C26_0008C7C204E6_.wvu.PrintArea" localSheetId="15" hidden="1">'Jet , Kero'!$A$40:$AG$118</definedName>
    <definedName name="Z_5DF009B6_AEB1_11D2_8C26_0008C7C204E6_.wvu.PrintTitles" localSheetId="16" hidden="1">Dubai!$1:$5</definedName>
    <definedName name="Z_5DF009B6_AEB1_11D2_8C26_0008C7C204E6_.wvu.PrintTitles" localSheetId="17" hidden="1">Freight!$1:$5</definedName>
    <definedName name="Z_5DF009B6_AEB1_11D2_8C26_0008C7C204E6_.wvu.PrintTitles" localSheetId="18" hidden="1">Freight_SM!$1:$5</definedName>
    <definedName name="Z_5DF009B6_AEB1_11D2_8C26_0008C7C204E6_.wvu.PrintTitles" localSheetId="15" hidden="1">'Jet , Kero'!$1:$5</definedName>
    <definedName name="Z_5DF009B7_AEB1_11D2_8C26_0008C7C204E6_.wvu.PrintArea" localSheetId="10" hidden="1">NAPTHA!$A$40:$AG$118</definedName>
    <definedName name="Z_5DF009B7_AEB1_11D2_8C26_0008C7C204E6_.wvu.PrintTitles" localSheetId="10" hidden="1">NAPTHA!$1:$5</definedName>
    <definedName name="Z_5DF009B8_AEB1_11D2_8C26_0008C7C204E6_.wvu.PrintArea" localSheetId="9" hidden="1">UNL!$A$40:$AG$118</definedName>
    <definedName name="Z_5DF009B8_AEB1_11D2_8C26_0008C7C204E6_.wvu.PrintTitles" localSheetId="9" hidden="1">UNL!$1:$5</definedName>
    <definedName name="Z_5DF009B9_AEB1_11D2_8C26_0008C7C204E6_.wvu.PrintArea" localSheetId="6" hidden="1">'2%GASOIL CIF'!$A$120:$M$238</definedName>
    <definedName name="Z_5DF009B9_AEB1_11D2_8C26_0008C7C204E6_.wvu.PrintTitles" localSheetId="6" hidden="1">'2%GASOIL CIF'!$1:$5</definedName>
    <definedName name="Z_5DF009BA_AEB1_11D2_8C26_0008C7C204E6_.wvu.PrintArea" localSheetId="7" hidden="1">'2%GASOIL FOB'!$A$120:$M$238</definedName>
    <definedName name="Z_5DF009BA_AEB1_11D2_8C26_0008C7C204E6_.wvu.PrintTitles" localSheetId="7" hidden="1">'2%GASOIL FOB'!$1:$5</definedName>
    <definedName name="Z_5DF009BB_AEB1_11D2_8C26_0008C7C204E6_.wvu.PrintArea" localSheetId="11" hidden="1">BRENT!$A$120:$M$238</definedName>
    <definedName name="Z_5DF009BB_AEB1_11D2_8C26_0008C7C204E6_.wvu.PrintTitles" localSheetId="11" hidden="1">BRENT!$1:$5</definedName>
    <definedName name="Z_5DF009BC_AEB1_11D2_8C26_0008C7C204E6_.wvu.PrintArea" localSheetId="12" hidden="1">CRUDE!$A$120:$M$238</definedName>
    <definedName name="Z_5DF009BC_AEB1_11D2_8C26_0008C7C204E6_.wvu.PrintTitles" localSheetId="12" hidden="1">CRUDE!$1:$5</definedName>
    <definedName name="Z_5DF009BD_AEB1_11D2_8C26_0008C7C204E6_.wvu.PrintArea" localSheetId="8" hidden="1">'EN590'!$A$120:$M$238</definedName>
    <definedName name="Z_5DF009BD_AEB1_11D2_8C26_0008C7C204E6_.wvu.PrintTitles" localSheetId="8" hidden="1">'EN590'!$1:$5</definedName>
    <definedName name="Z_5DF009BE_AEB1_11D2_8C26_0008C7C204E6_.wvu.PrintArea" localSheetId="13" hidden="1">HO!$A$120:$M$238</definedName>
    <definedName name="Z_5DF009BE_AEB1_11D2_8C26_0008C7C204E6_.wvu.PrintTitles" localSheetId="13" hidden="1">HO!$1:$5</definedName>
    <definedName name="Z_5DF009BF_AEB1_11D2_8C26_0008C7C204E6_.wvu.PrintArea" localSheetId="5" hidden="1">'IPE GASOIL'!$A$120:$M$238</definedName>
    <definedName name="Z_5DF009BF_AEB1_11D2_8C26_0008C7C204E6_.wvu.PrintTitles" localSheetId="5" hidden="1">'IPE GASOIL'!$1:$5</definedName>
    <definedName name="Z_5DF009C0_AEB1_11D2_8C26_0008C7C204E6_.wvu.PrintArea" localSheetId="16" hidden="1">Dubai!$A$120:$M$238</definedName>
    <definedName name="Z_5DF009C0_AEB1_11D2_8C26_0008C7C204E6_.wvu.PrintArea" localSheetId="17" hidden="1">Freight!$A$120:$M$238</definedName>
    <definedName name="Z_5DF009C0_AEB1_11D2_8C26_0008C7C204E6_.wvu.PrintArea" localSheetId="18" hidden="1">Freight_SM!$A$120:$M$238</definedName>
    <definedName name="Z_5DF009C0_AEB1_11D2_8C26_0008C7C204E6_.wvu.PrintArea" localSheetId="15" hidden="1">'Jet , Kero'!$A$120:$M$238</definedName>
    <definedName name="Z_5DF009C0_AEB1_11D2_8C26_0008C7C204E6_.wvu.PrintTitles" localSheetId="16" hidden="1">Dubai!$1:$5</definedName>
    <definedName name="Z_5DF009C0_AEB1_11D2_8C26_0008C7C204E6_.wvu.PrintTitles" localSheetId="17" hidden="1">Freight!$1:$5</definedName>
    <definedName name="Z_5DF009C0_AEB1_11D2_8C26_0008C7C204E6_.wvu.PrintTitles" localSheetId="18" hidden="1">Freight_SM!$1:$5</definedName>
    <definedName name="Z_5DF009C0_AEB1_11D2_8C26_0008C7C204E6_.wvu.PrintTitles" localSheetId="15" hidden="1">'Jet , Kero'!$1:$5</definedName>
    <definedName name="Z_5DF009C1_AEB1_11D2_8C26_0008C7C204E6_.wvu.PrintArea" localSheetId="10" hidden="1">NAPTHA!$A$120:$M$238</definedName>
    <definedName name="Z_5DF009C1_AEB1_11D2_8C26_0008C7C204E6_.wvu.PrintTitles" localSheetId="10" hidden="1">NAPTHA!$1:$5</definedName>
    <definedName name="Z_5DF009C2_AEB1_11D2_8C26_0008C7C204E6_.wvu.PrintArea" localSheetId="9" hidden="1">UNL!$A$120:$M$238</definedName>
    <definedName name="Z_5DF009C2_AEB1_11D2_8C26_0008C7C204E6_.wvu.PrintTitles" localSheetId="9" hidden="1">UNL!$1:$5</definedName>
    <definedName name="Z_5EF90F75_F0A4_11D2_ADAC_0008C744C0BF_.wvu.PrintArea" localSheetId="6" hidden="1">'2%GASOIL CIF'!$A$6:$R$39</definedName>
    <definedName name="Z_5EF90F75_F0A4_11D2_ADAC_0008C744C0BF_.wvu.PrintTitles" localSheetId="6" hidden="1">'2%GASOIL CIF'!$1:$5</definedName>
    <definedName name="Z_5EF90F76_F0A4_11D2_ADAC_0008C744C0BF_.wvu.PrintArea" localSheetId="7" hidden="1">'2%GASOIL FOB'!$A$6:$R$39</definedName>
    <definedName name="Z_5EF90F76_F0A4_11D2_ADAC_0008C744C0BF_.wvu.PrintTitles" localSheetId="7" hidden="1">'2%GASOIL FOB'!$1:$5</definedName>
    <definedName name="Z_5EF90F77_F0A4_11D2_ADAC_0008C744C0BF_.wvu.PrintArea" localSheetId="11" hidden="1">BRENT!$A$6:$R$39</definedName>
    <definedName name="Z_5EF90F77_F0A4_11D2_ADAC_0008C744C0BF_.wvu.PrintTitles" localSheetId="11" hidden="1">BRENT!$1:$5</definedName>
    <definedName name="Z_5EF90F78_F0A4_11D2_ADAC_0008C744C0BF_.wvu.PrintArea" localSheetId="12" hidden="1">CRUDE!$A$6:$R$39</definedName>
    <definedName name="Z_5EF90F78_F0A4_11D2_ADAC_0008C744C0BF_.wvu.PrintTitles" localSheetId="12" hidden="1">CRUDE!$1:$5</definedName>
    <definedName name="Z_5EF90F79_F0A4_11D2_ADAC_0008C744C0BF_.wvu.PrintArea" localSheetId="16" hidden="1">Dubai!$A$6:$R$39</definedName>
    <definedName name="Z_5EF90F79_F0A4_11D2_ADAC_0008C744C0BF_.wvu.PrintTitles" localSheetId="16" hidden="1">Dubai!$1:$5</definedName>
    <definedName name="Z_5EF90F7A_F0A4_11D2_ADAC_0008C744C0BF_.wvu.PrintArea" localSheetId="8" hidden="1">'EN590'!$A$6:$R$39</definedName>
    <definedName name="Z_5EF90F7A_F0A4_11D2_ADAC_0008C744C0BF_.wvu.PrintTitles" localSheetId="8" hidden="1">'EN590'!$1:$5</definedName>
    <definedName name="Z_5EF90F7B_F0A4_11D2_ADAC_0008C744C0BF_.wvu.PrintArea" localSheetId="17" hidden="1">Freight!$A$6:$R$39</definedName>
    <definedName name="Z_5EF90F7B_F0A4_11D2_ADAC_0008C744C0BF_.wvu.PrintArea" localSheetId="18" hidden="1">Freight_SM!$A$6:$R$39</definedName>
    <definedName name="Z_5EF90F7B_F0A4_11D2_ADAC_0008C744C0BF_.wvu.PrintTitles" localSheetId="17" hidden="1">Freight!$1:$5</definedName>
    <definedName name="Z_5EF90F7B_F0A4_11D2_ADAC_0008C744C0BF_.wvu.PrintTitles" localSheetId="18" hidden="1">Freight_SM!$1:$5</definedName>
    <definedName name="Z_5EF90F7C_F0A4_11D2_ADAC_0008C744C0BF_.wvu.PrintArea" localSheetId="13" hidden="1">HO!$A$6:$R$39</definedName>
    <definedName name="Z_5EF90F7C_F0A4_11D2_ADAC_0008C744C0BF_.wvu.PrintTitles" localSheetId="13" hidden="1">HO!$1:$5</definedName>
    <definedName name="Z_5EF90F7D_F0A4_11D2_ADAC_0008C744C0BF_.wvu.PrintArea" localSheetId="5" hidden="1">'IPE GASOIL'!$A$6:$R$39</definedName>
    <definedName name="Z_5EF90F7D_F0A4_11D2_ADAC_0008C744C0BF_.wvu.PrintTitles" localSheetId="5" hidden="1">'IPE GASOIL'!$1:$5</definedName>
    <definedName name="Z_5EF90F7E_F0A4_11D2_ADAC_0008C744C0BF_.wvu.PrintArea" localSheetId="15" hidden="1">'Jet , Kero'!$A$6:$R$39</definedName>
    <definedName name="Z_5EF90F7E_F0A4_11D2_ADAC_0008C744C0BF_.wvu.PrintTitles" localSheetId="15" hidden="1">'Jet , Kero'!$1:$5</definedName>
    <definedName name="Z_5EF90F7F_F0A4_11D2_ADAC_0008C744C0BF_.wvu.PrintArea" localSheetId="10" hidden="1">NAPTHA!$A$6:$R$39</definedName>
    <definedName name="Z_5EF90F7F_F0A4_11D2_ADAC_0008C744C0BF_.wvu.PrintTitles" localSheetId="10" hidden="1">NAPTHA!$1:$5</definedName>
    <definedName name="Z_5EF90F80_F0A4_11D2_ADAC_0008C744C0BF_.wvu.PrintArea" localSheetId="9" hidden="1">UNL!$A$6:$R$39</definedName>
    <definedName name="Z_5EF90F80_F0A4_11D2_ADAC_0008C744C0BF_.wvu.PrintTitles" localSheetId="9" hidden="1">UNL!$1:$5</definedName>
    <definedName name="Z_5EF90F81_F0A4_11D2_ADAC_0008C744C0BF_.wvu.PrintArea" localSheetId="6" hidden="1">'2%GASOIL CIF'!$A$40:$AG$118</definedName>
    <definedName name="Z_5EF90F81_F0A4_11D2_ADAC_0008C744C0BF_.wvu.PrintTitles" localSheetId="6" hidden="1">'2%GASOIL CIF'!$1:$5</definedName>
    <definedName name="Z_5EF90F82_F0A4_11D2_ADAC_0008C744C0BF_.wvu.PrintArea" localSheetId="7" hidden="1">'2%GASOIL FOB'!$A$40:$AG$118</definedName>
    <definedName name="Z_5EF90F82_F0A4_11D2_ADAC_0008C744C0BF_.wvu.PrintTitles" localSheetId="7" hidden="1">'2%GASOIL FOB'!$1:$5</definedName>
    <definedName name="Z_5EF90F83_F0A4_11D2_ADAC_0008C744C0BF_.wvu.PrintArea" localSheetId="11" hidden="1">BRENT!$A$40:$AG$118</definedName>
    <definedName name="Z_5EF90F83_F0A4_11D2_ADAC_0008C744C0BF_.wvu.PrintTitles" localSheetId="11" hidden="1">BRENT!$1:$5</definedName>
    <definedName name="Z_5EF90F84_F0A4_11D2_ADAC_0008C744C0BF_.wvu.PrintArea" localSheetId="12" hidden="1">CRUDE!$A$40:$AG$118</definedName>
    <definedName name="Z_5EF90F84_F0A4_11D2_ADAC_0008C744C0BF_.wvu.PrintTitles" localSheetId="12" hidden="1">CRUDE!$1:$5</definedName>
    <definedName name="Z_5EF90F85_F0A4_11D2_ADAC_0008C744C0BF_.wvu.PrintArea" localSheetId="16" hidden="1">Dubai!$A$40:$AG$118</definedName>
    <definedName name="Z_5EF90F85_F0A4_11D2_ADAC_0008C744C0BF_.wvu.PrintTitles" localSheetId="16" hidden="1">Dubai!$1:$5</definedName>
    <definedName name="Z_5EF90F86_F0A4_11D2_ADAC_0008C744C0BF_.wvu.PrintArea" localSheetId="8" hidden="1">'EN590'!$A$40:$AG$118</definedName>
    <definedName name="Z_5EF90F86_F0A4_11D2_ADAC_0008C744C0BF_.wvu.PrintTitles" localSheetId="8" hidden="1">'EN590'!$1:$5</definedName>
    <definedName name="Z_5EF90F87_F0A4_11D2_ADAC_0008C744C0BF_.wvu.PrintArea" localSheetId="17" hidden="1">Freight!$A$40:$AG$118</definedName>
    <definedName name="Z_5EF90F87_F0A4_11D2_ADAC_0008C744C0BF_.wvu.PrintArea" localSheetId="18" hidden="1">Freight_SM!$A$40:$AG$118</definedName>
    <definedName name="Z_5EF90F87_F0A4_11D2_ADAC_0008C744C0BF_.wvu.PrintTitles" localSheetId="17" hidden="1">Freight!$1:$5</definedName>
    <definedName name="Z_5EF90F87_F0A4_11D2_ADAC_0008C744C0BF_.wvu.PrintTitles" localSheetId="18" hidden="1">Freight_SM!$1:$5</definedName>
    <definedName name="Z_5EF90F88_F0A4_11D2_ADAC_0008C744C0BF_.wvu.PrintArea" localSheetId="13" hidden="1">HO!$A$40:$AG$118</definedName>
    <definedName name="Z_5EF90F88_F0A4_11D2_ADAC_0008C744C0BF_.wvu.PrintTitles" localSheetId="13" hidden="1">HO!$1:$5</definedName>
    <definedName name="Z_5EF90F89_F0A4_11D2_ADAC_0008C744C0BF_.wvu.PrintArea" localSheetId="5" hidden="1">'IPE GASOIL'!$A$40:$AG$118</definedName>
    <definedName name="Z_5EF90F89_F0A4_11D2_ADAC_0008C744C0BF_.wvu.PrintTitles" localSheetId="5" hidden="1">'IPE GASOIL'!$1:$5</definedName>
    <definedName name="Z_5EF90F8A_F0A4_11D2_ADAC_0008C744C0BF_.wvu.PrintArea" localSheetId="15" hidden="1">'Jet , Kero'!$A$40:$AG$118</definedName>
    <definedName name="Z_5EF90F8A_F0A4_11D2_ADAC_0008C744C0BF_.wvu.PrintTitles" localSheetId="15" hidden="1">'Jet , Kero'!$1:$5</definedName>
    <definedName name="Z_5EF90F8B_F0A4_11D2_ADAC_0008C744C0BF_.wvu.PrintArea" localSheetId="10" hidden="1">NAPTHA!$A$40:$AG$118</definedName>
    <definedName name="Z_5EF90F8B_F0A4_11D2_ADAC_0008C744C0BF_.wvu.PrintTitles" localSheetId="10" hidden="1">NAPTHA!$1:$5</definedName>
    <definedName name="Z_5EF90F8C_F0A4_11D2_ADAC_0008C744C0BF_.wvu.PrintArea" localSheetId="9" hidden="1">UNL!$A$40:$AG$118</definedName>
    <definedName name="Z_5EF90F8C_F0A4_11D2_ADAC_0008C744C0BF_.wvu.PrintTitles" localSheetId="9" hidden="1">UNL!$1:$5</definedName>
    <definedName name="Z_5EF90F8D_F0A4_11D2_ADAC_0008C744C0BF_.wvu.PrintArea" localSheetId="6" hidden="1">'2%GASOIL CIF'!$A$120:$M$238</definedName>
    <definedName name="Z_5EF90F8D_F0A4_11D2_ADAC_0008C744C0BF_.wvu.PrintTitles" localSheetId="6" hidden="1">'2%GASOIL CIF'!$1:$5</definedName>
    <definedName name="Z_5EF90F8E_F0A4_11D2_ADAC_0008C744C0BF_.wvu.PrintArea" localSheetId="7" hidden="1">'2%GASOIL FOB'!$A$120:$M$238</definedName>
    <definedName name="Z_5EF90F8E_F0A4_11D2_ADAC_0008C744C0BF_.wvu.PrintTitles" localSheetId="7" hidden="1">'2%GASOIL FOB'!$1:$5</definedName>
    <definedName name="Z_5EF90F8F_F0A4_11D2_ADAC_0008C744C0BF_.wvu.PrintArea" localSheetId="11" hidden="1">BRENT!$A$120:$M$238</definedName>
    <definedName name="Z_5EF90F8F_F0A4_11D2_ADAC_0008C744C0BF_.wvu.PrintTitles" localSheetId="11" hidden="1">BRENT!$1:$5</definedName>
    <definedName name="Z_5EF90F90_F0A4_11D2_ADAC_0008C744C0BF_.wvu.PrintArea" localSheetId="12" hidden="1">CRUDE!$A$120:$M$238</definedName>
    <definedName name="Z_5EF90F90_F0A4_11D2_ADAC_0008C744C0BF_.wvu.PrintTitles" localSheetId="12" hidden="1">CRUDE!$1:$5</definedName>
    <definedName name="Z_5EF90F91_F0A4_11D2_ADAC_0008C744C0BF_.wvu.PrintArea" localSheetId="16" hidden="1">Dubai!$A$120:$M$238</definedName>
    <definedName name="Z_5EF90F91_F0A4_11D2_ADAC_0008C744C0BF_.wvu.PrintTitles" localSheetId="16" hidden="1">Dubai!$1:$5</definedName>
    <definedName name="Z_5EF90F92_F0A4_11D2_ADAC_0008C744C0BF_.wvu.PrintArea" localSheetId="8" hidden="1">'EN590'!$A$120:$M$238</definedName>
    <definedName name="Z_5EF90F92_F0A4_11D2_ADAC_0008C744C0BF_.wvu.PrintTitles" localSheetId="8" hidden="1">'EN590'!$1:$5</definedName>
    <definedName name="Z_5EF90F93_F0A4_11D2_ADAC_0008C744C0BF_.wvu.PrintArea" localSheetId="17" hidden="1">Freight!$A$120:$M$238</definedName>
    <definedName name="Z_5EF90F93_F0A4_11D2_ADAC_0008C744C0BF_.wvu.PrintArea" localSheetId="18" hidden="1">Freight_SM!$A$120:$M$238</definedName>
    <definedName name="Z_5EF90F93_F0A4_11D2_ADAC_0008C744C0BF_.wvu.PrintTitles" localSheetId="17" hidden="1">Freight!$1:$5</definedName>
    <definedName name="Z_5EF90F93_F0A4_11D2_ADAC_0008C744C0BF_.wvu.PrintTitles" localSheetId="18" hidden="1">Freight_SM!$1:$5</definedName>
    <definedName name="Z_5EF90F94_F0A4_11D2_ADAC_0008C744C0BF_.wvu.PrintArea" localSheetId="13" hidden="1">HO!$A$120:$M$238</definedName>
    <definedName name="Z_5EF90F94_F0A4_11D2_ADAC_0008C744C0BF_.wvu.PrintTitles" localSheetId="13" hidden="1">HO!$1:$5</definedName>
    <definedName name="Z_5EF90F95_F0A4_11D2_ADAC_0008C744C0BF_.wvu.PrintArea" localSheetId="5" hidden="1">'IPE GASOIL'!$A$120:$M$238</definedName>
    <definedName name="Z_5EF90F95_F0A4_11D2_ADAC_0008C744C0BF_.wvu.PrintTitles" localSheetId="5" hidden="1">'IPE GASOIL'!$1:$5</definedName>
    <definedName name="Z_5EF90F96_F0A4_11D2_ADAC_0008C744C0BF_.wvu.PrintArea" localSheetId="15" hidden="1">'Jet , Kero'!$A$120:$M$238</definedName>
    <definedName name="Z_5EF90F96_F0A4_11D2_ADAC_0008C744C0BF_.wvu.PrintTitles" localSheetId="15" hidden="1">'Jet , Kero'!$1:$5</definedName>
    <definedName name="Z_5EF90F97_F0A4_11D2_ADAC_0008C744C0BF_.wvu.PrintArea" localSheetId="10" hidden="1">NAPTHA!$A$120:$M$238</definedName>
    <definedName name="Z_5EF90F97_F0A4_11D2_ADAC_0008C744C0BF_.wvu.PrintTitles" localSheetId="10" hidden="1">NAPTHA!$1:$5</definedName>
    <definedName name="Z_5EF90F98_F0A4_11D2_ADAC_0008C744C0BF_.wvu.PrintArea" localSheetId="9" hidden="1">UNL!$A$120:$M$238</definedName>
    <definedName name="Z_5EF90F98_F0A4_11D2_ADAC_0008C744C0BF_.wvu.PrintTitles" localSheetId="9" hidden="1">UNL!$1:$5</definedName>
    <definedName name="Z_5EF90FA7_F0A4_11D2_ADAC_0008C744C0BF_.wvu.PrintArea" localSheetId="6" hidden="1">'2%GASOIL CIF'!$A$6:$R$39</definedName>
    <definedName name="Z_5EF90FA7_F0A4_11D2_ADAC_0008C744C0BF_.wvu.PrintTitles" localSheetId="6" hidden="1">'2%GASOIL CIF'!$1:$5</definedName>
    <definedName name="Z_5EF90FA8_F0A4_11D2_ADAC_0008C744C0BF_.wvu.PrintArea" localSheetId="7" hidden="1">'2%GASOIL FOB'!$A$6:$R$39</definedName>
    <definedName name="Z_5EF90FA8_F0A4_11D2_ADAC_0008C744C0BF_.wvu.PrintTitles" localSheetId="7" hidden="1">'2%GASOIL FOB'!$1:$5</definedName>
    <definedName name="Z_5EF90FA9_F0A4_11D2_ADAC_0008C744C0BF_.wvu.PrintArea" localSheetId="11" hidden="1">BRENT!$A$6:$R$39</definedName>
    <definedName name="Z_5EF90FA9_F0A4_11D2_ADAC_0008C744C0BF_.wvu.PrintTitles" localSheetId="11" hidden="1">BRENT!$1:$5</definedName>
    <definedName name="Z_5EF90FAA_F0A4_11D2_ADAC_0008C744C0BF_.wvu.PrintArea" localSheetId="12" hidden="1">CRUDE!$A$6:$R$39</definedName>
    <definedName name="Z_5EF90FAA_F0A4_11D2_ADAC_0008C744C0BF_.wvu.PrintTitles" localSheetId="12" hidden="1">CRUDE!$1:$5</definedName>
    <definedName name="Z_5EF90FAB_F0A4_11D2_ADAC_0008C744C0BF_.wvu.PrintArea" localSheetId="16" hidden="1">Dubai!$A$6:$R$39</definedName>
    <definedName name="Z_5EF90FAB_F0A4_11D2_ADAC_0008C744C0BF_.wvu.PrintTitles" localSheetId="16" hidden="1">Dubai!$1:$5</definedName>
    <definedName name="Z_5EF90FAC_F0A4_11D2_ADAC_0008C744C0BF_.wvu.PrintArea" localSheetId="8" hidden="1">'EN590'!$A$6:$R$39</definedName>
    <definedName name="Z_5EF90FAC_F0A4_11D2_ADAC_0008C744C0BF_.wvu.PrintTitles" localSheetId="8" hidden="1">'EN590'!$1:$5</definedName>
    <definedName name="Z_5EF90FAD_F0A4_11D2_ADAC_0008C744C0BF_.wvu.PrintArea" localSheetId="17" hidden="1">Freight!$A$6:$R$39</definedName>
    <definedName name="Z_5EF90FAD_F0A4_11D2_ADAC_0008C744C0BF_.wvu.PrintArea" localSheetId="18" hidden="1">Freight_SM!$A$6:$R$39</definedName>
    <definedName name="Z_5EF90FAD_F0A4_11D2_ADAC_0008C744C0BF_.wvu.PrintTitles" localSheetId="17" hidden="1">Freight!$1:$5</definedName>
    <definedName name="Z_5EF90FAD_F0A4_11D2_ADAC_0008C744C0BF_.wvu.PrintTitles" localSheetId="18" hidden="1">Freight_SM!$1:$5</definedName>
    <definedName name="Z_5EF90FAE_F0A4_11D2_ADAC_0008C744C0BF_.wvu.PrintArea" localSheetId="13" hidden="1">HO!$A$6:$R$39</definedName>
    <definedName name="Z_5EF90FAE_F0A4_11D2_ADAC_0008C744C0BF_.wvu.PrintTitles" localSheetId="13" hidden="1">HO!$1:$5</definedName>
    <definedName name="Z_5EF90FAF_F0A4_11D2_ADAC_0008C744C0BF_.wvu.PrintArea" localSheetId="5" hidden="1">'IPE GASOIL'!$A$6:$R$39</definedName>
    <definedName name="Z_5EF90FAF_F0A4_11D2_ADAC_0008C744C0BF_.wvu.PrintTitles" localSheetId="5" hidden="1">'IPE GASOIL'!$1:$5</definedName>
    <definedName name="Z_5EF90FB0_F0A4_11D2_ADAC_0008C744C0BF_.wvu.PrintArea" localSheetId="15" hidden="1">'Jet , Kero'!$A$6:$R$39</definedName>
    <definedName name="Z_5EF90FB0_F0A4_11D2_ADAC_0008C744C0BF_.wvu.PrintTitles" localSheetId="15" hidden="1">'Jet , Kero'!$1:$5</definedName>
    <definedName name="Z_5EF90FB1_F0A4_11D2_ADAC_0008C744C0BF_.wvu.PrintArea" localSheetId="10" hidden="1">NAPTHA!$A$6:$R$39</definedName>
    <definedName name="Z_5EF90FB1_F0A4_11D2_ADAC_0008C744C0BF_.wvu.PrintTitles" localSheetId="10" hidden="1">NAPTHA!$1:$5</definedName>
    <definedName name="Z_5EF90FB2_F0A4_11D2_ADAC_0008C744C0BF_.wvu.PrintArea" localSheetId="9" hidden="1">UNL!$A$6:$R$39</definedName>
    <definedName name="Z_5EF90FB2_F0A4_11D2_ADAC_0008C744C0BF_.wvu.PrintTitles" localSheetId="9" hidden="1">UNL!$1:$5</definedName>
    <definedName name="Z_5EF90FB3_F0A4_11D2_ADAC_0008C744C0BF_.wvu.PrintArea" localSheetId="6" hidden="1">'2%GASOIL CIF'!$A$40:$AG$118</definedName>
    <definedName name="Z_5EF90FB3_F0A4_11D2_ADAC_0008C744C0BF_.wvu.PrintTitles" localSheetId="6" hidden="1">'2%GASOIL CIF'!$1:$5</definedName>
    <definedName name="Z_5EF90FB4_F0A4_11D2_ADAC_0008C744C0BF_.wvu.PrintArea" localSheetId="7" hidden="1">'2%GASOIL FOB'!$A$40:$AG$118</definedName>
    <definedName name="Z_5EF90FB4_F0A4_11D2_ADAC_0008C744C0BF_.wvu.PrintTitles" localSheetId="7" hidden="1">'2%GASOIL FOB'!$1:$5</definedName>
    <definedName name="Z_5EF90FB5_F0A4_11D2_ADAC_0008C744C0BF_.wvu.PrintArea" localSheetId="11" hidden="1">BRENT!$A$40:$AG$118</definedName>
    <definedName name="Z_5EF90FB5_F0A4_11D2_ADAC_0008C744C0BF_.wvu.PrintTitles" localSheetId="11" hidden="1">BRENT!$1:$5</definedName>
    <definedName name="Z_5EF90FB6_F0A4_11D2_ADAC_0008C744C0BF_.wvu.PrintArea" localSheetId="12" hidden="1">CRUDE!$A$40:$AG$118</definedName>
    <definedName name="Z_5EF90FB6_F0A4_11D2_ADAC_0008C744C0BF_.wvu.PrintTitles" localSheetId="12" hidden="1">CRUDE!$1:$5</definedName>
    <definedName name="Z_5EF90FB7_F0A4_11D2_ADAC_0008C744C0BF_.wvu.PrintArea" localSheetId="16" hidden="1">Dubai!$A$40:$AG$118</definedName>
    <definedName name="Z_5EF90FB7_F0A4_11D2_ADAC_0008C744C0BF_.wvu.PrintTitles" localSheetId="16" hidden="1">Dubai!$1:$5</definedName>
    <definedName name="Z_5EF90FB8_F0A4_11D2_ADAC_0008C744C0BF_.wvu.PrintArea" localSheetId="8" hidden="1">'EN590'!$A$40:$AG$118</definedName>
    <definedName name="Z_5EF90FB8_F0A4_11D2_ADAC_0008C744C0BF_.wvu.PrintTitles" localSheetId="8" hidden="1">'EN590'!$1:$5</definedName>
    <definedName name="Z_5EF90FB9_F0A4_11D2_ADAC_0008C744C0BF_.wvu.PrintArea" localSheetId="17" hidden="1">Freight!$A$40:$AG$118</definedName>
    <definedName name="Z_5EF90FB9_F0A4_11D2_ADAC_0008C744C0BF_.wvu.PrintArea" localSheetId="18" hidden="1">Freight_SM!$A$40:$AG$118</definedName>
    <definedName name="Z_5EF90FB9_F0A4_11D2_ADAC_0008C744C0BF_.wvu.PrintTitles" localSheetId="17" hidden="1">Freight!$1:$5</definedName>
    <definedName name="Z_5EF90FB9_F0A4_11D2_ADAC_0008C744C0BF_.wvu.PrintTitles" localSheetId="18" hidden="1">Freight_SM!$1:$5</definedName>
    <definedName name="Z_5EF90FBA_F0A4_11D2_ADAC_0008C744C0BF_.wvu.PrintArea" localSheetId="13" hidden="1">HO!$A$40:$AG$118</definedName>
    <definedName name="Z_5EF90FBA_F0A4_11D2_ADAC_0008C744C0BF_.wvu.PrintTitles" localSheetId="13" hidden="1">HO!$1:$5</definedName>
    <definedName name="Z_5EF90FBB_F0A4_11D2_ADAC_0008C744C0BF_.wvu.PrintArea" localSheetId="5" hidden="1">'IPE GASOIL'!$A$40:$AG$118</definedName>
    <definedName name="Z_5EF90FBB_F0A4_11D2_ADAC_0008C744C0BF_.wvu.PrintTitles" localSheetId="5" hidden="1">'IPE GASOIL'!$1:$5</definedName>
    <definedName name="Z_5EF90FBC_F0A4_11D2_ADAC_0008C744C0BF_.wvu.PrintArea" localSheetId="15" hidden="1">'Jet , Kero'!$A$40:$AG$118</definedName>
    <definedName name="Z_5EF90FBC_F0A4_11D2_ADAC_0008C744C0BF_.wvu.PrintTitles" localSheetId="15" hidden="1">'Jet , Kero'!$1:$5</definedName>
    <definedName name="Z_5EF90FBD_F0A4_11D2_ADAC_0008C744C0BF_.wvu.PrintArea" localSheetId="10" hidden="1">NAPTHA!$A$40:$AG$118</definedName>
    <definedName name="Z_5EF90FBD_F0A4_11D2_ADAC_0008C744C0BF_.wvu.PrintTitles" localSheetId="10" hidden="1">NAPTHA!$1:$5</definedName>
    <definedName name="Z_5EF90FBE_F0A4_11D2_ADAC_0008C744C0BF_.wvu.PrintArea" localSheetId="9" hidden="1">UNL!$A$40:$AG$118</definedName>
    <definedName name="Z_5EF90FBE_F0A4_11D2_ADAC_0008C744C0BF_.wvu.PrintTitles" localSheetId="9" hidden="1">UNL!$1:$5</definedName>
    <definedName name="Z_5EF90FBF_F0A4_11D2_ADAC_0008C744C0BF_.wvu.PrintArea" localSheetId="6" hidden="1">'2%GASOIL CIF'!$A$120:$M$238</definedName>
    <definedName name="Z_5EF90FBF_F0A4_11D2_ADAC_0008C744C0BF_.wvu.PrintTitles" localSheetId="6" hidden="1">'2%GASOIL CIF'!$1:$5</definedName>
    <definedName name="Z_5EF90FC0_F0A4_11D2_ADAC_0008C744C0BF_.wvu.PrintArea" localSheetId="7" hidden="1">'2%GASOIL FOB'!$A$120:$M$238</definedName>
    <definedName name="Z_5EF90FC0_F0A4_11D2_ADAC_0008C744C0BF_.wvu.PrintTitles" localSheetId="7" hidden="1">'2%GASOIL FOB'!$1:$5</definedName>
    <definedName name="Z_5EF90FC1_F0A4_11D2_ADAC_0008C744C0BF_.wvu.PrintArea" localSheetId="11" hidden="1">BRENT!$A$120:$M$238</definedName>
    <definedName name="Z_5EF90FC1_F0A4_11D2_ADAC_0008C744C0BF_.wvu.PrintTitles" localSheetId="11" hidden="1">BRENT!$1:$5</definedName>
    <definedName name="Z_5EF90FC2_F0A4_11D2_ADAC_0008C744C0BF_.wvu.PrintArea" localSheetId="12" hidden="1">CRUDE!$A$120:$M$238</definedName>
    <definedName name="Z_5EF90FC2_F0A4_11D2_ADAC_0008C744C0BF_.wvu.PrintTitles" localSheetId="12" hidden="1">CRUDE!$1:$5</definedName>
    <definedName name="Z_5EF90FC3_F0A4_11D2_ADAC_0008C744C0BF_.wvu.PrintArea" localSheetId="16" hidden="1">Dubai!$A$120:$M$238</definedName>
    <definedName name="Z_5EF90FC3_F0A4_11D2_ADAC_0008C744C0BF_.wvu.PrintTitles" localSheetId="16" hidden="1">Dubai!$1:$5</definedName>
    <definedName name="Z_5EF90FC4_F0A4_11D2_ADAC_0008C744C0BF_.wvu.PrintArea" localSheetId="8" hidden="1">'EN590'!$A$120:$M$238</definedName>
    <definedName name="Z_5EF90FC4_F0A4_11D2_ADAC_0008C744C0BF_.wvu.PrintTitles" localSheetId="8" hidden="1">'EN590'!$1:$5</definedName>
    <definedName name="Z_5EF90FC5_F0A4_11D2_ADAC_0008C744C0BF_.wvu.PrintArea" localSheetId="17" hidden="1">Freight!$A$120:$M$238</definedName>
    <definedName name="Z_5EF90FC5_F0A4_11D2_ADAC_0008C744C0BF_.wvu.PrintArea" localSheetId="18" hidden="1">Freight_SM!$A$120:$M$238</definedName>
    <definedName name="Z_5EF90FC5_F0A4_11D2_ADAC_0008C744C0BF_.wvu.PrintTitles" localSheetId="17" hidden="1">Freight!$1:$5</definedName>
    <definedName name="Z_5EF90FC5_F0A4_11D2_ADAC_0008C744C0BF_.wvu.PrintTitles" localSheetId="18" hidden="1">Freight_SM!$1:$5</definedName>
    <definedName name="Z_5EF90FC6_F0A4_11D2_ADAC_0008C744C0BF_.wvu.PrintArea" localSheetId="13" hidden="1">HO!$A$120:$M$238</definedName>
    <definedName name="Z_5EF90FC6_F0A4_11D2_ADAC_0008C744C0BF_.wvu.PrintTitles" localSheetId="13" hidden="1">HO!$1:$5</definedName>
    <definedName name="Z_5EF90FC7_F0A4_11D2_ADAC_0008C744C0BF_.wvu.PrintArea" localSheetId="5" hidden="1">'IPE GASOIL'!$A$120:$M$238</definedName>
    <definedName name="Z_5EF90FC7_F0A4_11D2_ADAC_0008C744C0BF_.wvu.PrintTitles" localSheetId="5" hidden="1">'IPE GASOIL'!$1:$5</definedName>
    <definedName name="Z_5EF90FC8_F0A4_11D2_ADAC_0008C744C0BF_.wvu.PrintArea" localSheetId="15" hidden="1">'Jet , Kero'!$A$120:$M$238</definedName>
    <definedName name="Z_5EF90FC8_F0A4_11D2_ADAC_0008C744C0BF_.wvu.PrintTitles" localSheetId="15" hidden="1">'Jet , Kero'!$1:$5</definedName>
    <definedName name="Z_5EF90FC9_F0A4_11D2_ADAC_0008C744C0BF_.wvu.PrintArea" localSheetId="10" hidden="1">NAPTHA!$A$120:$M$238</definedName>
    <definedName name="Z_5EF90FC9_F0A4_11D2_ADAC_0008C744C0BF_.wvu.PrintTitles" localSheetId="10" hidden="1">NAPTHA!$1:$5</definedName>
    <definedName name="Z_5EF90FCA_F0A4_11D2_ADAC_0008C744C0BF_.wvu.PrintArea" localSheetId="9" hidden="1">UNL!$A$120:$M$238</definedName>
    <definedName name="Z_5EF90FCA_F0A4_11D2_ADAC_0008C744C0BF_.wvu.PrintTitles" localSheetId="9" hidden="1">UNL!$1:$5</definedName>
    <definedName name="Z_5EF91001_F0A4_11D2_ADAC_0008C744C0BF_.wvu.PrintArea" localSheetId="6" hidden="1">'2%GASOIL CIF'!$A$6:$R$39</definedName>
    <definedName name="Z_5EF91001_F0A4_11D2_ADAC_0008C744C0BF_.wvu.PrintTitles" localSheetId="6" hidden="1">'2%GASOIL CIF'!$1:$5</definedName>
    <definedName name="Z_5EF91002_F0A4_11D2_ADAC_0008C744C0BF_.wvu.PrintArea" localSheetId="7" hidden="1">'2%GASOIL FOB'!$A$6:$R$39</definedName>
    <definedName name="Z_5EF91002_F0A4_11D2_ADAC_0008C744C0BF_.wvu.PrintTitles" localSheetId="7" hidden="1">'2%GASOIL FOB'!$1:$5</definedName>
    <definedName name="Z_5EF91003_F0A4_11D2_ADAC_0008C744C0BF_.wvu.PrintArea" localSheetId="11" hidden="1">BRENT!$A$6:$R$39</definedName>
    <definedName name="Z_5EF91003_F0A4_11D2_ADAC_0008C744C0BF_.wvu.PrintTitles" localSheetId="11" hidden="1">BRENT!$1:$5</definedName>
    <definedName name="Z_5EF91004_F0A4_11D2_ADAC_0008C744C0BF_.wvu.PrintArea" localSheetId="12" hidden="1">CRUDE!$A$6:$R$39</definedName>
    <definedName name="Z_5EF91004_F0A4_11D2_ADAC_0008C744C0BF_.wvu.PrintTitles" localSheetId="12" hidden="1">CRUDE!$1:$5</definedName>
    <definedName name="Z_5EF91005_F0A4_11D2_ADAC_0008C744C0BF_.wvu.PrintArea" localSheetId="16" hidden="1">Dubai!$A$6:$R$39</definedName>
    <definedName name="Z_5EF91005_F0A4_11D2_ADAC_0008C744C0BF_.wvu.PrintTitles" localSheetId="16" hidden="1">Dubai!$1:$5</definedName>
    <definedName name="Z_5EF91006_F0A4_11D2_ADAC_0008C744C0BF_.wvu.PrintArea" localSheetId="8" hidden="1">'EN590'!$A$6:$R$39</definedName>
    <definedName name="Z_5EF91006_F0A4_11D2_ADAC_0008C744C0BF_.wvu.PrintTitles" localSheetId="8" hidden="1">'EN590'!$1:$5</definedName>
    <definedName name="Z_5EF91007_F0A4_11D2_ADAC_0008C744C0BF_.wvu.PrintArea" localSheetId="17" hidden="1">Freight!$A$6:$R$39</definedName>
    <definedName name="Z_5EF91007_F0A4_11D2_ADAC_0008C744C0BF_.wvu.PrintArea" localSheetId="18" hidden="1">Freight_SM!$A$6:$R$39</definedName>
    <definedName name="Z_5EF91007_F0A4_11D2_ADAC_0008C744C0BF_.wvu.PrintTitles" localSheetId="17" hidden="1">Freight!$1:$5</definedName>
    <definedName name="Z_5EF91007_F0A4_11D2_ADAC_0008C744C0BF_.wvu.PrintTitles" localSheetId="18" hidden="1">Freight_SM!$1:$5</definedName>
    <definedName name="Z_5EF91008_F0A4_11D2_ADAC_0008C744C0BF_.wvu.PrintArea" localSheetId="13" hidden="1">HO!$A$6:$R$39</definedName>
    <definedName name="Z_5EF91008_F0A4_11D2_ADAC_0008C744C0BF_.wvu.PrintTitles" localSheetId="13" hidden="1">HO!$1:$5</definedName>
    <definedName name="Z_5EF91009_F0A4_11D2_ADAC_0008C744C0BF_.wvu.PrintArea" localSheetId="5" hidden="1">'IPE GASOIL'!$A$6:$R$39</definedName>
    <definedName name="Z_5EF91009_F0A4_11D2_ADAC_0008C744C0BF_.wvu.PrintTitles" localSheetId="5" hidden="1">'IPE GASOIL'!$1:$5</definedName>
    <definedName name="Z_5EF9100A_F0A4_11D2_ADAC_0008C744C0BF_.wvu.PrintArea" localSheetId="15" hidden="1">'Jet , Kero'!$A$6:$R$39</definedName>
    <definedName name="Z_5EF9100A_F0A4_11D2_ADAC_0008C744C0BF_.wvu.PrintTitles" localSheetId="15" hidden="1">'Jet , Kero'!$1:$5</definedName>
    <definedName name="Z_5EF9100B_F0A4_11D2_ADAC_0008C744C0BF_.wvu.PrintArea" localSheetId="10" hidden="1">NAPTHA!$A$6:$R$39</definedName>
    <definedName name="Z_5EF9100B_F0A4_11D2_ADAC_0008C744C0BF_.wvu.PrintTitles" localSheetId="10" hidden="1">NAPTHA!$1:$5</definedName>
    <definedName name="Z_5EF9100C_F0A4_11D2_ADAC_0008C744C0BF_.wvu.PrintArea" localSheetId="9" hidden="1">UNL!$A$6:$R$39</definedName>
    <definedName name="Z_5EF9100C_F0A4_11D2_ADAC_0008C744C0BF_.wvu.PrintTitles" localSheetId="9" hidden="1">UNL!$1:$5</definedName>
    <definedName name="Z_5EF9100D_F0A4_11D2_ADAC_0008C744C0BF_.wvu.PrintArea" localSheetId="6" hidden="1">'2%GASOIL CIF'!$A$40:$AG$118</definedName>
    <definedName name="Z_5EF9100D_F0A4_11D2_ADAC_0008C744C0BF_.wvu.PrintTitles" localSheetId="6" hidden="1">'2%GASOIL CIF'!$1:$5</definedName>
    <definedName name="Z_5EF9100E_F0A4_11D2_ADAC_0008C744C0BF_.wvu.PrintArea" localSheetId="7" hidden="1">'2%GASOIL FOB'!$A$40:$AG$118</definedName>
    <definedName name="Z_5EF9100E_F0A4_11D2_ADAC_0008C744C0BF_.wvu.PrintTitles" localSheetId="7" hidden="1">'2%GASOIL FOB'!$1:$5</definedName>
    <definedName name="Z_5EF9100F_F0A4_11D2_ADAC_0008C744C0BF_.wvu.PrintArea" localSheetId="11" hidden="1">BRENT!$A$40:$AG$118</definedName>
    <definedName name="Z_5EF9100F_F0A4_11D2_ADAC_0008C744C0BF_.wvu.PrintTitles" localSheetId="11" hidden="1">BRENT!$1:$5</definedName>
    <definedName name="Z_5EF91010_F0A4_11D2_ADAC_0008C744C0BF_.wvu.PrintArea" localSheetId="12" hidden="1">CRUDE!$A$40:$AG$118</definedName>
    <definedName name="Z_5EF91010_F0A4_11D2_ADAC_0008C744C0BF_.wvu.PrintTitles" localSheetId="12" hidden="1">CRUDE!$1:$5</definedName>
    <definedName name="Z_5EF91011_F0A4_11D2_ADAC_0008C744C0BF_.wvu.PrintArea" localSheetId="16" hidden="1">Dubai!$A$40:$AG$118</definedName>
    <definedName name="Z_5EF91011_F0A4_11D2_ADAC_0008C744C0BF_.wvu.PrintTitles" localSheetId="16" hidden="1">Dubai!$1:$5</definedName>
    <definedName name="Z_5EF91012_F0A4_11D2_ADAC_0008C744C0BF_.wvu.PrintArea" localSheetId="8" hidden="1">'EN590'!$A$40:$AG$118</definedName>
    <definedName name="Z_5EF91012_F0A4_11D2_ADAC_0008C744C0BF_.wvu.PrintTitles" localSheetId="8" hidden="1">'EN590'!$1:$5</definedName>
    <definedName name="Z_5EF91013_F0A4_11D2_ADAC_0008C744C0BF_.wvu.PrintArea" localSheetId="17" hidden="1">Freight!$A$40:$AG$118</definedName>
    <definedName name="Z_5EF91013_F0A4_11D2_ADAC_0008C744C0BF_.wvu.PrintArea" localSheetId="18" hidden="1">Freight_SM!$A$40:$AG$118</definedName>
    <definedName name="Z_5EF91013_F0A4_11D2_ADAC_0008C744C0BF_.wvu.PrintTitles" localSheetId="17" hidden="1">Freight!$1:$5</definedName>
    <definedName name="Z_5EF91013_F0A4_11D2_ADAC_0008C744C0BF_.wvu.PrintTitles" localSheetId="18" hidden="1">Freight_SM!$1:$5</definedName>
    <definedName name="Z_5EF91014_F0A4_11D2_ADAC_0008C744C0BF_.wvu.PrintArea" localSheetId="13" hidden="1">HO!$A$40:$AG$118</definedName>
    <definedName name="Z_5EF91014_F0A4_11D2_ADAC_0008C744C0BF_.wvu.PrintTitles" localSheetId="13" hidden="1">HO!$1:$5</definedName>
    <definedName name="Z_5EF91015_F0A4_11D2_ADAC_0008C744C0BF_.wvu.PrintArea" localSheetId="5" hidden="1">'IPE GASOIL'!$A$40:$AG$118</definedName>
    <definedName name="Z_5EF91015_F0A4_11D2_ADAC_0008C744C0BF_.wvu.PrintTitles" localSheetId="5" hidden="1">'IPE GASOIL'!$1:$5</definedName>
    <definedName name="Z_5EF91016_F0A4_11D2_ADAC_0008C744C0BF_.wvu.PrintArea" localSheetId="15" hidden="1">'Jet , Kero'!$A$40:$AG$118</definedName>
    <definedName name="Z_5EF91016_F0A4_11D2_ADAC_0008C744C0BF_.wvu.PrintTitles" localSheetId="15" hidden="1">'Jet , Kero'!$1:$5</definedName>
    <definedName name="Z_5EF91017_F0A4_11D2_ADAC_0008C744C0BF_.wvu.PrintArea" localSheetId="10" hidden="1">NAPTHA!$A$40:$AG$118</definedName>
    <definedName name="Z_5EF91017_F0A4_11D2_ADAC_0008C744C0BF_.wvu.PrintTitles" localSheetId="10" hidden="1">NAPTHA!$1:$5</definedName>
    <definedName name="Z_5EF91018_F0A4_11D2_ADAC_0008C744C0BF_.wvu.PrintArea" localSheetId="9" hidden="1">UNL!$A$40:$AG$118</definedName>
    <definedName name="Z_5EF91018_F0A4_11D2_ADAC_0008C744C0BF_.wvu.PrintTitles" localSheetId="9" hidden="1">UNL!$1:$5</definedName>
    <definedName name="Z_5EF91019_F0A4_11D2_ADAC_0008C744C0BF_.wvu.PrintArea" localSheetId="6" hidden="1">'2%GASOIL CIF'!$A$120:$M$238</definedName>
    <definedName name="Z_5EF91019_F0A4_11D2_ADAC_0008C744C0BF_.wvu.PrintTitles" localSheetId="6" hidden="1">'2%GASOIL CIF'!$1:$5</definedName>
    <definedName name="Z_5EF9101A_F0A4_11D2_ADAC_0008C744C0BF_.wvu.PrintArea" localSheetId="7" hidden="1">'2%GASOIL FOB'!$A$120:$M$238</definedName>
    <definedName name="Z_5EF9101A_F0A4_11D2_ADAC_0008C744C0BF_.wvu.PrintTitles" localSheetId="7" hidden="1">'2%GASOIL FOB'!$1:$5</definedName>
    <definedName name="Z_5EF9101B_F0A4_11D2_ADAC_0008C744C0BF_.wvu.PrintArea" localSheetId="11" hidden="1">BRENT!$A$120:$M$238</definedName>
    <definedName name="Z_5EF9101B_F0A4_11D2_ADAC_0008C744C0BF_.wvu.PrintTitles" localSheetId="11" hidden="1">BRENT!$1:$5</definedName>
    <definedName name="Z_5EF9101C_F0A4_11D2_ADAC_0008C744C0BF_.wvu.PrintArea" localSheetId="12" hidden="1">CRUDE!$A$120:$M$238</definedName>
    <definedName name="Z_5EF9101C_F0A4_11D2_ADAC_0008C744C0BF_.wvu.PrintTitles" localSheetId="12" hidden="1">CRUDE!$1:$5</definedName>
    <definedName name="Z_5EF9101D_F0A4_11D2_ADAC_0008C744C0BF_.wvu.PrintArea" localSheetId="16" hidden="1">Dubai!$A$120:$M$238</definedName>
    <definedName name="Z_5EF9101D_F0A4_11D2_ADAC_0008C744C0BF_.wvu.PrintTitles" localSheetId="16" hidden="1">Dubai!$1:$5</definedName>
    <definedName name="Z_5EF9101E_F0A4_11D2_ADAC_0008C744C0BF_.wvu.PrintArea" localSheetId="8" hidden="1">'EN590'!$A$120:$M$238</definedName>
    <definedName name="Z_5EF9101E_F0A4_11D2_ADAC_0008C744C0BF_.wvu.PrintTitles" localSheetId="8" hidden="1">'EN590'!$1:$5</definedName>
    <definedName name="Z_5EF9101F_F0A4_11D2_ADAC_0008C744C0BF_.wvu.PrintArea" localSheetId="17" hidden="1">Freight!$A$120:$M$238</definedName>
    <definedName name="Z_5EF9101F_F0A4_11D2_ADAC_0008C744C0BF_.wvu.PrintArea" localSheetId="18" hidden="1">Freight_SM!$A$120:$M$238</definedName>
    <definedName name="Z_5EF9101F_F0A4_11D2_ADAC_0008C744C0BF_.wvu.PrintTitles" localSheetId="17" hidden="1">Freight!$1:$5</definedName>
    <definedName name="Z_5EF9101F_F0A4_11D2_ADAC_0008C744C0BF_.wvu.PrintTitles" localSheetId="18" hidden="1">Freight_SM!$1:$5</definedName>
    <definedName name="Z_5EF91020_F0A4_11D2_ADAC_0008C744C0BF_.wvu.PrintArea" localSheetId="13" hidden="1">HO!$A$120:$M$238</definedName>
    <definedName name="Z_5EF91020_F0A4_11D2_ADAC_0008C744C0BF_.wvu.PrintTitles" localSheetId="13" hidden="1">HO!$1:$5</definedName>
    <definedName name="Z_5EF91021_F0A4_11D2_ADAC_0008C744C0BF_.wvu.PrintArea" localSheetId="5" hidden="1">'IPE GASOIL'!$A$120:$M$238</definedName>
    <definedName name="Z_5EF91021_F0A4_11D2_ADAC_0008C744C0BF_.wvu.PrintTitles" localSheetId="5" hidden="1">'IPE GASOIL'!$1:$5</definedName>
    <definedName name="Z_5EF91022_F0A4_11D2_ADAC_0008C744C0BF_.wvu.PrintArea" localSheetId="15" hidden="1">'Jet , Kero'!$A$120:$M$238</definedName>
    <definedName name="Z_5EF91022_F0A4_11D2_ADAC_0008C744C0BF_.wvu.PrintTitles" localSheetId="15" hidden="1">'Jet , Kero'!$1:$5</definedName>
    <definedName name="Z_5EF91023_F0A4_11D2_ADAC_0008C744C0BF_.wvu.PrintArea" localSheetId="10" hidden="1">NAPTHA!$A$120:$M$238</definedName>
    <definedName name="Z_5EF91023_F0A4_11D2_ADAC_0008C744C0BF_.wvu.PrintTitles" localSheetId="10" hidden="1">NAPTHA!$1:$5</definedName>
    <definedName name="Z_5EF91024_F0A4_11D2_ADAC_0008C744C0BF_.wvu.PrintArea" localSheetId="9" hidden="1">UNL!$A$120:$M$238</definedName>
    <definedName name="Z_5EF91024_F0A4_11D2_ADAC_0008C744C0BF_.wvu.PrintTitles" localSheetId="9" hidden="1">UNL!$1:$5</definedName>
    <definedName name="Z_5FA894D2_EBE5_11D2_8C41_0008C7C204E6_.wvu.PrintArea" localSheetId="6" hidden="1">'2%GASOIL CIF'!$A$6:$R$39</definedName>
    <definedName name="Z_5FA894D2_EBE5_11D2_8C41_0008C7C204E6_.wvu.PrintTitles" localSheetId="6" hidden="1">'2%GASOIL CIF'!$1:$5</definedName>
    <definedName name="Z_5FA894D3_EBE5_11D2_8C41_0008C7C204E6_.wvu.PrintArea" localSheetId="7" hidden="1">'2%GASOIL FOB'!$A$6:$R$39</definedName>
    <definedName name="Z_5FA894D3_EBE5_11D2_8C41_0008C7C204E6_.wvu.PrintTitles" localSheetId="7" hidden="1">'2%GASOIL FOB'!$1:$5</definedName>
    <definedName name="Z_5FA894D4_EBE5_11D2_8C41_0008C7C204E6_.wvu.PrintArea" localSheetId="11" hidden="1">BRENT!$A$6:$R$39</definedName>
    <definedName name="Z_5FA894D4_EBE5_11D2_8C41_0008C7C204E6_.wvu.PrintTitles" localSheetId="11" hidden="1">BRENT!$1:$5</definedName>
    <definedName name="Z_5FA894D5_EBE5_11D2_8C41_0008C7C204E6_.wvu.PrintArea" localSheetId="12" hidden="1">CRUDE!$A$6:$R$39</definedName>
    <definedName name="Z_5FA894D5_EBE5_11D2_8C41_0008C7C204E6_.wvu.PrintTitles" localSheetId="12" hidden="1">CRUDE!$1:$5</definedName>
    <definedName name="Z_5FA894D6_EBE5_11D2_8C41_0008C7C204E6_.wvu.PrintArea" localSheetId="16" hidden="1">Dubai!$A$6:$R$39</definedName>
    <definedName name="Z_5FA894D6_EBE5_11D2_8C41_0008C7C204E6_.wvu.PrintTitles" localSheetId="16" hidden="1">Dubai!$1:$5</definedName>
    <definedName name="Z_5FA894D7_EBE5_11D2_8C41_0008C7C204E6_.wvu.PrintArea" localSheetId="8" hidden="1">'EN590'!$A$6:$R$39</definedName>
    <definedName name="Z_5FA894D7_EBE5_11D2_8C41_0008C7C204E6_.wvu.PrintTitles" localSheetId="8" hidden="1">'EN590'!$1:$5</definedName>
    <definedName name="Z_5FA894D8_EBE5_11D2_8C41_0008C7C204E6_.wvu.PrintArea" localSheetId="17" hidden="1">Freight!$A$6:$R$39</definedName>
    <definedName name="Z_5FA894D8_EBE5_11D2_8C41_0008C7C204E6_.wvu.PrintArea" localSheetId="18" hidden="1">Freight_SM!$A$6:$R$39</definedName>
    <definedName name="Z_5FA894D8_EBE5_11D2_8C41_0008C7C204E6_.wvu.PrintTitles" localSheetId="17" hidden="1">Freight!$1:$5</definedName>
    <definedName name="Z_5FA894D8_EBE5_11D2_8C41_0008C7C204E6_.wvu.PrintTitles" localSheetId="18" hidden="1">Freight_SM!$1:$5</definedName>
    <definedName name="Z_5FA894D9_EBE5_11D2_8C41_0008C7C204E6_.wvu.PrintArea" localSheetId="13" hidden="1">HO!$A$6:$R$39</definedName>
    <definedName name="Z_5FA894D9_EBE5_11D2_8C41_0008C7C204E6_.wvu.PrintTitles" localSheetId="13" hidden="1">HO!$1:$5</definedName>
    <definedName name="Z_5FA894DA_EBE5_11D2_8C41_0008C7C204E6_.wvu.PrintArea" localSheetId="5" hidden="1">'IPE GASOIL'!$A$6:$R$39</definedName>
    <definedName name="Z_5FA894DA_EBE5_11D2_8C41_0008C7C204E6_.wvu.PrintTitles" localSheetId="5" hidden="1">'IPE GASOIL'!$1:$5</definedName>
    <definedName name="Z_5FA894DB_EBE5_11D2_8C41_0008C7C204E6_.wvu.PrintArea" localSheetId="15" hidden="1">'Jet , Kero'!$A$6:$R$39</definedName>
    <definedName name="Z_5FA894DB_EBE5_11D2_8C41_0008C7C204E6_.wvu.PrintTitles" localSheetId="15" hidden="1">'Jet , Kero'!$1:$5</definedName>
    <definedName name="Z_5FA894DC_EBE5_11D2_8C41_0008C7C204E6_.wvu.PrintArea" localSheetId="10" hidden="1">NAPTHA!$A$6:$R$39</definedName>
    <definedName name="Z_5FA894DC_EBE5_11D2_8C41_0008C7C204E6_.wvu.PrintTitles" localSheetId="10" hidden="1">NAPTHA!$1:$5</definedName>
    <definedName name="Z_5FA894DD_EBE5_11D2_8C41_0008C7C204E6_.wvu.PrintArea" localSheetId="9" hidden="1">UNL!$A$6:$R$39</definedName>
    <definedName name="Z_5FA894DD_EBE5_11D2_8C41_0008C7C204E6_.wvu.PrintTitles" localSheetId="9" hidden="1">UNL!$1:$5</definedName>
    <definedName name="Z_5FA894DE_EBE5_11D2_8C41_0008C7C204E6_.wvu.PrintArea" localSheetId="6" hidden="1">'2%GASOIL CIF'!$A$40:$AG$118</definedName>
    <definedName name="Z_5FA894DE_EBE5_11D2_8C41_0008C7C204E6_.wvu.PrintTitles" localSheetId="6" hidden="1">'2%GASOIL CIF'!$1:$5</definedName>
    <definedName name="Z_5FA894DF_EBE5_11D2_8C41_0008C7C204E6_.wvu.PrintArea" localSheetId="7" hidden="1">'2%GASOIL FOB'!$A$40:$AG$118</definedName>
    <definedName name="Z_5FA894DF_EBE5_11D2_8C41_0008C7C204E6_.wvu.PrintTitles" localSheetId="7" hidden="1">'2%GASOIL FOB'!$1:$5</definedName>
    <definedName name="Z_5FA894E0_EBE5_11D2_8C41_0008C7C204E6_.wvu.PrintArea" localSheetId="11" hidden="1">BRENT!$A$40:$AG$118</definedName>
    <definedName name="Z_5FA894E0_EBE5_11D2_8C41_0008C7C204E6_.wvu.PrintTitles" localSheetId="11" hidden="1">BRENT!$1:$5</definedName>
    <definedName name="Z_5FA894E1_EBE5_11D2_8C41_0008C7C204E6_.wvu.PrintArea" localSheetId="12" hidden="1">CRUDE!$A$40:$AG$118</definedName>
    <definedName name="Z_5FA894E1_EBE5_11D2_8C41_0008C7C204E6_.wvu.PrintTitles" localSheetId="12" hidden="1">CRUDE!$1:$5</definedName>
    <definedName name="Z_5FA894E2_EBE5_11D2_8C41_0008C7C204E6_.wvu.PrintArea" localSheetId="16" hidden="1">Dubai!$A$40:$AG$118</definedName>
    <definedName name="Z_5FA894E2_EBE5_11D2_8C41_0008C7C204E6_.wvu.PrintTitles" localSheetId="16" hidden="1">Dubai!$1:$5</definedName>
    <definedName name="Z_5FA894E3_EBE5_11D2_8C41_0008C7C204E6_.wvu.PrintArea" localSheetId="8" hidden="1">'EN590'!$A$40:$AG$118</definedName>
    <definedName name="Z_5FA894E3_EBE5_11D2_8C41_0008C7C204E6_.wvu.PrintTitles" localSheetId="8" hidden="1">'EN590'!$1:$5</definedName>
    <definedName name="Z_5FA894E4_EBE5_11D2_8C41_0008C7C204E6_.wvu.PrintArea" localSheetId="17" hidden="1">Freight!$A$40:$AG$118</definedName>
    <definedName name="Z_5FA894E4_EBE5_11D2_8C41_0008C7C204E6_.wvu.PrintArea" localSheetId="18" hidden="1">Freight_SM!$A$40:$AG$118</definedName>
    <definedName name="Z_5FA894E4_EBE5_11D2_8C41_0008C7C204E6_.wvu.PrintTitles" localSheetId="17" hidden="1">Freight!$1:$5</definedName>
    <definedName name="Z_5FA894E4_EBE5_11D2_8C41_0008C7C204E6_.wvu.PrintTitles" localSheetId="18" hidden="1">Freight_SM!$1:$5</definedName>
    <definedName name="Z_5FA894E5_EBE5_11D2_8C41_0008C7C204E6_.wvu.PrintArea" localSheetId="13" hidden="1">HO!$A$40:$AG$118</definedName>
    <definedName name="Z_5FA894E5_EBE5_11D2_8C41_0008C7C204E6_.wvu.PrintTitles" localSheetId="13" hidden="1">HO!$1:$5</definedName>
    <definedName name="Z_5FA894E6_EBE5_11D2_8C41_0008C7C204E6_.wvu.PrintArea" localSheetId="5" hidden="1">'IPE GASOIL'!$A$40:$AG$118</definedName>
    <definedName name="Z_5FA894E6_EBE5_11D2_8C41_0008C7C204E6_.wvu.PrintTitles" localSheetId="5" hidden="1">'IPE GASOIL'!$1:$5</definedName>
    <definedName name="Z_5FA894E7_EBE5_11D2_8C41_0008C7C204E6_.wvu.PrintArea" localSheetId="15" hidden="1">'Jet , Kero'!$A$40:$AG$118</definedName>
    <definedName name="Z_5FA894E7_EBE5_11D2_8C41_0008C7C204E6_.wvu.PrintTitles" localSheetId="15" hidden="1">'Jet , Kero'!$1:$5</definedName>
    <definedName name="Z_5FA894E8_EBE5_11D2_8C41_0008C7C204E6_.wvu.PrintArea" localSheetId="10" hidden="1">NAPTHA!$A$40:$AG$118</definedName>
    <definedName name="Z_5FA894E8_EBE5_11D2_8C41_0008C7C204E6_.wvu.PrintTitles" localSheetId="10" hidden="1">NAPTHA!$1:$5</definedName>
    <definedName name="Z_5FA894E9_EBE5_11D2_8C41_0008C7C204E6_.wvu.PrintArea" localSheetId="9" hidden="1">UNL!$A$40:$AG$118</definedName>
    <definedName name="Z_5FA894E9_EBE5_11D2_8C41_0008C7C204E6_.wvu.PrintTitles" localSheetId="9" hidden="1">UNL!$1:$5</definedName>
    <definedName name="Z_5FA894EA_EBE5_11D2_8C41_0008C7C204E6_.wvu.PrintArea" localSheetId="6" hidden="1">'2%GASOIL CIF'!$A$120:$M$238</definedName>
    <definedName name="Z_5FA894EA_EBE5_11D2_8C41_0008C7C204E6_.wvu.PrintTitles" localSheetId="6" hidden="1">'2%GASOIL CIF'!$1:$5</definedName>
    <definedName name="Z_5FA894EB_EBE5_11D2_8C41_0008C7C204E6_.wvu.PrintArea" localSheetId="7" hidden="1">'2%GASOIL FOB'!$A$120:$M$238</definedName>
    <definedName name="Z_5FA894EB_EBE5_11D2_8C41_0008C7C204E6_.wvu.PrintTitles" localSheetId="7" hidden="1">'2%GASOIL FOB'!$1:$5</definedName>
    <definedName name="Z_5FA894EC_EBE5_11D2_8C41_0008C7C204E6_.wvu.PrintArea" localSheetId="11" hidden="1">BRENT!$A$120:$M$238</definedName>
    <definedName name="Z_5FA894EC_EBE5_11D2_8C41_0008C7C204E6_.wvu.PrintTitles" localSheetId="11" hidden="1">BRENT!$1:$5</definedName>
    <definedName name="Z_5FA894ED_EBE5_11D2_8C41_0008C7C204E6_.wvu.PrintArea" localSheetId="12" hidden="1">CRUDE!$A$120:$M$238</definedName>
    <definedName name="Z_5FA894ED_EBE5_11D2_8C41_0008C7C204E6_.wvu.PrintTitles" localSheetId="12" hidden="1">CRUDE!$1:$5</definedName>
    <definedName name="Z_5FA894EE_EBE5_11D2_8C41_0008C7C204E6_.wvu.PrintArea" localSheetId="16" hidden="1">Dubai!$A$120:$M$238</definedName>
    <definedName name="Z_5FA894EE_EBE5_11D2_8C41_0008C7C204E6_.wvu.PrintTitles" localSheetId="16" hidden="1">Dubai!$1:$5</definedName>
    <definedName name="Z_5FA894EF_EBE5_11D2_8C41_0008C7C204E6_.wvu.PrintArea" localSheetId="8" hidden="1">'EN590'!$A$120:$M$238</definedName>
    <definedName name="Z_5FA894EF_EBE5_11D2_8C41_0008C7C204E6_.wvu.PrintTitles" localSheetId="8" hidden="1">'EN590'!$1:$5</definedName>
    <definedName name="Z_5FA894F0_EBE5_11D2_8C41_0008C7C204E6_.wvu.PrintArea" localSheetId="17" hidden="1">Freight!$A$120:$M$238</definedName>
    <definedName name="Z_5FA894F0_EBE5_11D2_8C41_0008C7C204E6_.wvu.PrintArea" localSheetId="18" hidden="1">Freight_SM!$A$120:$M$238</definedName>
    <definedName name="Z_5FA894F0_EBE5_11D2_8C41_0008C7C204E6_.wvu.PrintTitles" localSheetId="17" hidden="1">Freight!$1:$5</definedName>
    <definedName name="Z_5FA894F0_EBE5_11D2_8C41_0008C7C204E6_.wvu.PrintTitles" localSheetId="18" hidden="1">Freight_SM!$1:$5</definedName>
    <definedName name="Z_5FA894F1_EBE5_11D2_8C41_0008C7C204E6_.wvu.PrintArea" localSheetId="13" hidden="1">HO!$A$120:$M$238</definedName>
    <definedName name="Z_5FA894F1_EBE5_11D2_8C41_0008C7C204E6_.wvu.PrintTitles" localSheetId="13" hidden="1">HO!$1:$5</definedName>
    <definedName name="Z_5FA894F2_EBE5_11D2_8C41_0008C7C204E6_.wvu.PrintArea" localSheetId="5" hidden="1">'IPE GASOIL'!$A$120:$M$238</definedName>
    <definedName name="Z_5FA894F2_EBE5_11D2_8C41_0008C7C204E6_.wvu.PrintTitles" localSheetId="5" hidden="1">'IPE GASOIL'!$1:$5</definedName>
    <definedName name="Z_5FA894F3_EBE5_11D2_8C41_0008C7C204E6_.wvu.PrintArea" localSheetId="15" hidden="1">'Jet , Kero'!$A$120:$M$238</definedName>
    <definedName name="Z_5FA894F3_EBE5_11D2_8C41_0008C7C204E6_.wvu.PrintTitles" localSheetId="15" hidden="1">'Jet , Kero'!$1:$5</definedName>
    <definedName name="Z_5FA894F4_EBE5_11D2_8C41_0008C7C204E6_.wvu.PrintArea" localSheetId="10" hidden="1">NAPTHA!$A$120:$M$238</definedName>
    <definedName name="Z_5FA894F4_EBE5_11D2_8C41_0008C7C204E6_.wvu.PrintTitles" localSheetId="10" hidden="1">NAPTHA!$1:$5</definedName>
    <definedName name="Z_5FA894F5_EBE5_11D2_8C41_0008C7C204E6_.wvu.PrintArea" localSheetId="9" hidden="1">UNL!$A$120:$M$238</definedName>
    <definedName name="Z_5FA894F5_EBE5_11D2_8C41_0008C7C204E6_.wvu.PrintTitles" localSheetId="9" hidden="1">UNL!$1:$5</definedName>
    <definedName name="Z_61A21D1C_DD19_11D2_B114_00805F29F700_.wvu.PrintArea" localSheetId="6" hidden="1">'2%GASOIL CIF'!$A$6:$R$39</definedName>
    <definedName name="Z_61A21D1C_DD19_11D2_B114_00805F29F700_.wvu.PrintTitles" localSheetId="6" hidden="1">'2%GASOIL CIF'!$1:$5</definedName>
    <definedName name="Z_61A21D1D_DD19_11D2_B114_00805F29F700_.wvu.PrintArea" localSheetId="7" hidden="1">'2%GASOIL FOB'!$A$6:$R$39</definedName>
    <definedName name="Z_61A21D1D_DD19_11D2_B114_00805F29F700_.wvu.PrintTitles" localSheetId="7" hidden="1">'2%GASOIL FOB'!$1:$5</definedName>
    <definedName name="Z_61A21D1E_DD19_11D2_B114_00805F29F700_.wvu.PrintArea" localSheetId="11" hidden="1">BRENT!$A$6:$R$39</definedName>
    <definedName name="Z_61A21D1E_DD19_11D2_B114_00805F29F700_.wvu.PrintTitles" localSheetId="11" hidden="1">BRENT!$1:$5</definedName>
    <definedName name="Z_61A21D1F_DD19_11D2_B114_00805F29F700_.wvu.PrintArea" localSheetId="12" hidden="1">CRUDE!$A$6:$R$39</definedName>
    <definedName name="Z_61A21D1F_DD19_11D2_B114_00805F29F700_.wvu.PrintTitles" localSheetId="12" hidden="1">CRUDE!$1:$5</definedName>
    <definedName name="Z_61A21D20_DD19_11D2_B114_00805F29F700_.wvu.PrintArea" localSheetId="16" hidden="1">Dubai!$A$6:$R$39</definedName>
    <definedName name="Z_61A21D20_DD19_11D2_B114_00805F29F700_.wvu.PrintTitles" localSheetId="16" hidden="1">Dubai!$1:$5</definedName>
    <definedName name="Z_61A21D21_DD19_11D2_B114_00805F29F700_.wvu.PrintArea" localSheetId="8" hidden="1">'EN590'!$A$6:$R$39</definedName>
    <definedName name="Z_61A21D21_DD19_11D2_B114_00805F29F700_.wvu.PrintTitles" localSheetId="8" hidden="1">'EN590'!$1:$5</definedName>
    <definedName name="Z_61A21D22_DD19_11D2_B114_00805F29F700_.wvu.PrintArea" localSheetId="17" hidden="1">Freight!$A$6:$R$39</definedName>
    <definedName name="Z_61A21D22_DD19_11D2_B114_00805F29F700_.wvu.PrintArea" localSheetId="18" hidden="1">Freight_SM!$A$6:$R$39</definedName>
    <definedName name="Z_61A21D22_DD19_11D2_B114_00805F29F700_.wvu.PrintTitles" localSheetId="17" hidden="1">Freight!$1:$5</definedName>
    <definedName name="Z_61A21D22_DD19_11D2_B114_00805F29F700_.wvu.PrintTitles" localSheetId="18" hidden="1">Freight_SM!$1:$5</definedName>
    <definedName name="Z_61A21D23_DD19_11D2_B114_00805F29F700_.wvu.PrintArea" localSheetId="13" hidden="1">HO!$A$6:$R$39</definedName>
    <definedName name="Z_61A21D23_DD19_11D2_B114_00805F29F700_.wvu.PrintTitles" localSheetId="13" hidden="1">HO!$1:$5</definedName>
    <definedName name="Z_61A21D24_DD19_11D2_B114_00805F29F700_.wvu.PrintArea" localSheetId="5" hidden="1">'IPE GASOIL'!$A$6:$R$39</definedName>
    <definedName name="Z_61A21D24_DD19_11D2_B114_00805F29F700_.wvu.PrintTitles" localSheetId="5" hidden="1">'IPE GASOIL'!$1:$5</definedName>
    <definedName name="Z_61A21D25_DD19_11D2_B114_00805F29F700_.wvu.PrintArea" localSheetId="15" hidden="1">'Jet , Kero'!$A$6:$R$39</definedName>
    <definedName name="Z_61A21D25_DD19_11D2_B114_00805F29F700_.wvu.PrintTitles" localSheetId="15" hidden="1">'Jet , Kero'!$1:$5</definedName>
    <definedName name="Z_61A21D26_DD19_11D2_B114_00805F29F700_.wvu.PrintArea" localSheetId="10" hidden="1">NAPTHA!$A$6:$R$39</definedName>
    <definedName name="Z_61A21D26_DD19_11D2_B114_00805F29F700_.wvu.PrintTitles" localSheetId="10" hidden="1">NAPTHA!$1:$5</definedName>
    <definedName name="Z_61A21D27_DD19_11D2_B114_00805F29F700_.wvu.PrintArea" localSheetId="9" hidden="1">UNL!$A$6:$R$39</definedName>
    <definedName name="Z_61A21D27_DD19_11D2_B114_00805F29F700_.wvu.PrintTitles" localSheetId="9" hidden="1">UNL!$1:$5</definedName>
    <definedName name="Z_61A21D28_DD19_11D2_B114_00805F29F700_.wvu.PrintArea" localSheetId="6" hidden="1">'2%GASOIL CIF'!$A$40:$AG$118</definedName>
    <definedName name="Z_61A21D28_DD19_11D2_B114_00805F29F700_.wvu.PrintTitles" localSheetId="6" hidden="1">'2%GASOIL CIF'!$1:$5</definedName>
    <definedName name="Z_61A21D29_DD19_11D2_B114_00805F29F700_.wvu.PrintArea" localSheetId="7" hidden="1">'2%GASOIL FOB'!$A$40:$AG$118</definedName>
    <definedName name="Z_61A21D29_DD19_11D2_B114_00805F29F700_.wvu.PrintTitles" localSheetId="7" hidden="1">'2%GASOIL FOB'!$1:$5</definedName>
    <definedName name="Z_61A21D2A_DD19_11D2_B114_00805F29F700_.wvu.PrintArea" localSheetId="11" hidden="1">BRENT!$A$40:$AG$118</definedName>
    <definedName name="Z_61A21D2A_DD19_11D2_B114_00805F29F700_.wvu.PrintTitles" localSheetId="11" hidden="1">BRENT!$1:$5</definedName>
    <definedName name="Z_61A21D2B_DD19_11D2_B114_00805F29F700_.wvu.PrintArea" localSheetId="12" hidden="1">CRUDE!$A$40:$AG$118</definedName>
    <definedName name="Z_61A21D2B_DD19_11D2_B114_00805F29F700_.wvu.PrintTitles" localSheetId="12" hidden="1">CRUDE!$1:$5</definedName>
    <definedName name="Z_61A21D2C_DD19_11D2_B114_00805F29F700_.wvu.PrintArea" localSheetId="16" hidden="1">Dubai!$A$40:$AG$118</definedName>
    <definedName name="Z_61A21D2C_DD19_11D2_B114_00805F29F700_.wvu.PrintTitles" localSheetId="16" hidden="1">Dubai!$1:$5</definedName>
    <definedName name="Z_61A21D2D_DD19_11D2_B114_00805F29F700_.wvu.PrintArea" localSheetId="8" hidden="1">'EN590'!$A$40:$AG$118</definedName>
    <definedName name="Z_61A21D2D_DD19_11D2_B114_00805F29F700_.wvu.PrintTitles" localSheetId="8" hidden="1">'EN590'!$1:$5</definedName>
    <definedName name="Z_61A21D2E_DD19_11D2_B114_00805F29F700_.wvu.PrintArea" localSheetId="17" hidden="1">Freight!$A$40:$AG$118</definedName>
    <definedName name="Z_61A21D2E_DD19_11D2_B114_00805F29F700_.wvu.PrintArea" localSheetId="18" hidden="1">Freight_SM!$A$40:$AG$118</definedName>
    <definedName name="Z_61A21D2E_DD19_11D2_B114_00805F29F700_.wvu.PrintTitles" localSheetId="17" hidden="1">Freight!$1:$5</definedName>
    <definedName name="Z_61A21D2E_DD19_11D2_B114_00805F29F700_.wvu.PrintTitles" localSheetId="18" hidden="1">Freight_SM!$1:$5</definedName>
    <definedName name="Z_61A21D2F_DD19_11D2_B114_00805F29F700_.wvu.PrintArea" localSheetId="13" hidden="1">HO!$A$40:$AG$118</definedName>
    <definedName name="Z_61A21D2F_DD19_11D2_B114_00805F29F700_.wvu.PrintTitles" localSheetId="13" hidden="1">HO!$1:$5</definedName>
    <definedName name="Z_61A21D30_DD19_11D2_B114_00805F29F700_.wvu.PrintArea" localSheetId="5" hidden="1">'IPE GASOIL'!$A$40:$AG$118</definedName>
    <definedName name="Z_61A21D30_DD19_11D2_B114_00805F29F700_.wvu.PrintTitles" localSheetId="5" hidden="1">'IPE GASOIL'!$1:$5</definedName>
    <definedName name="Z_61A21D31_DD19_11D2_B114_00805F29F700_.wvu.PrintArea" localSheetId="15" hidden="1">'Jet , Kero'!$A$40:$AG$118</definedName>
    <definedName name="Z_61A21D31_DD19_11D2_B114_00805F29F700_.wvu.PrintTitles" localSheetId="15" hidden="1">'Jet , Kero'!$1:$5</definedName>
    <definedName name="Z_61A21D32_DD19_11D2_B114_00805F29F700_.wvu.PrintArea" localSheetId="10" hidden="1">NAPTHA!$A$40:$AG$118</definedName>
    <definedName name="Z_61A21D32_DD19_11D2_B114_00805F29F700_.wvu.PrintTitles" localSheetId="10" hidden="1">NAPTHA!$1:$5</definedName>
    <definedName name="Z_61A21D33_DD19_11D2_B114_00805F29F700_.wvu.PrintArea" localSheetId="9" hidden="1">UNL!$A$40:$AG$118</definedName>
    <definedName name="Z_61A21D33_DD19_11D2_B114_00805F29F700_.wvu.PrintTitles" localSheetId="9" hidden="1">UNL!$1:$5</definedName>
    <definedName name="Z_61A21D34_DD19_11D2_B114_00805F29F700_.wvu.PrintArea" localSheetId="6" hidden="1">'2%GASOIL CIF'!$A$120:$M$238</definedName>
    <definedName name="Z_61A21D34_DD19_11D2_B114_00805F29F700_.wvu.PrintTitles" localSheetId="6" hidden="1">'2%GASOIL CIF'!$1:$5</definedName>
    <definedName name="Z_61A21D35_DD19_11D2_B114_00805F29F700_.wvu.PrintArea" localSheetId="7" hidden="1">'2%GASOIL FOB'!$A$120:$M$238</definedName>
    <definedName name="Z_61A21D35_DD19_11D2_B114_00805F29F700_.wvu.PrintTitles" localSheetId="7" hidden="1">'2%GASOIL FOB'!$1:$5</definedName>
    <definedName name="Z_61A21D36_DD19_11D2_B114_00805F29F700_.wvu.PrintArea" localSheetId="11" hidden="1">BRENT!$A$120:$M$238</definedName>
    <definedName name="Z_61A21D36_DD19_11D2_B114_00805F29F700_.wvu.PrintTitles" localSheetId="11" hidden="1">BRENT!$1:$5</definedName>
    <definedName name="Z_61A21D37_DD19_11D2_B114_00805F29F700_.wvu.PrintArea" localSheetId="12" hidden="1">CRUDE!$A$120:$M$238</definedName>
    <definedName name="Z_61A21D37_DD19_11D2_B114_00805F29F700_.wvu.PrintTitles" localSheetId="12" hidden="1">CRUDE!$1:$5</definedName>
    <definedName name="Z_61A21D38_DD19_11D2_B114_00805F29F700_.wvu.PrintArea" localSheetId="16" hidden="1">Dubai!$A$120:$M$238</definedName>
    <definedName name="Z_61A21D38_DD19_11D2_B114_00805F29F700_.wvu.PrintTitles" localSheetId="16" hidden="1">Dubai!$1:$5</definedName>
    <definedName name="Z_61A21D39_DD19_11D2_B114_00805F29F700_.wvu.PrintArea" localSheetId="8" hidden="1">'EN590'!$A$120:$M$238</definedName>
    <definedName name="Z_61A21D39_DD19_11D2_B114_00805F29F700_.wvu.PrintTitles" localSheetId="8" hidden="1">'EN590'!$1:$5</definedName>
    <definedName name="Z_61A21D3A_DD19_11D2_B114_00805F29F700_.wvu.PrintArea" localSheetId="17" hidden="1">Freight!$A$120:$M$238</definedName>
    <definedName name="Z_61A21D3A_DD19_11D2_B114_00805F29F700_.wvu.PrintArea" localSheetId="18" hidden="1">Freight_SM!$A$120:$M$238</definedName>
    <definedName name="Z_61A21D3A_DD19_11D2_B114_00805F29F700_.wvu.PrintTitles" localSheetId="17" hidden="1">Freight!$1:$5</definedName>
    <definedName name="Z_61A21D3A_DD19_11D2_B114_00805F29F700_.wvu.PrintTitles" localSheetId="18" hidden="1">Freight_SM!$1:$5</definedName>
    <definedName name="Z_61A21D3B_DD19_11D2_B114_00805F29F700_.wvu.PrintArea" localSheetId="13" hidden="1">HO!$A$120:$M$238</definedName>
    <definedName name="Z_61A21D3B_DD19_11D2_B114_00805F29F700_.wvu.PrintTitles" localSheetId="13" hidden="1">HO!$1:$5</definedName>
    <definedName name="Z_61A21D3C_DD19_11D2_B114_00805F29F700_.wvu.PrintArea" localSheetId="5" hidden="1">'IPE GASOIL'!$A$120:$M$238</definedName>
    <definedName name="Z_61A21D3C_DD19_11D2_B114_00805F29F700_.wvu.PrintTitles" localSheetId="5" hidden="1">'IPE GASOIL'!$1:$5</definedName>
    <definedName name="Z_61A21D3D_DD19_11D2_B114_00805F29F700_.wvu.PrintArea" localSheetId="15" hidden="1">'Jet , Kero'!$A$120:$M$238</definedName>
    <definedName name="Z_61A21D3D_DD19_11D2_B114_00805F29F700_.wvu.PrintTitles" localSheetId="15" hidden="1">'Jet , Kero'!$1:$5</definedName>
    <definedName name="Z_61A21D3E_DD19_11D2_B114_00805F29F700_.wvu.PrintArea" localSheetId="10" hidden="1">NAPTHA!$A$120:$M$238</definedName>
    <definedName name="Z_61A21D3E_DD19_11D2_B114_00805F29F700_.wvu.PrintTitles" localSheetId="10" hidden="1">NAPTHA!$1:$5</definedName>
    <definedName name="Z_61A21D3F_DD19_11D2_B114_00805F29F700_.wvu.PrintArea" localSheetId="9" hidden="1">UNL!$A$120:$M$238</definedName>
    <definedName name="Z_61A21D3F_DD19_11D2_B114_00805F29F700_.wvu.PrintTitles" localSheetId="9" hidden="1">UNL!$1:$5</definedName>
    <definedName name="Z_674084FC_ED98_11D2_ADAB_0008C744C0BF_.wvu.PrintArea" localSheetId="6" hidden="1">'2%GASOIL CIF'!$A$6:$R$39</definedName>
    <definedName name="Z_674084FC_ED98_11D2_ADAB_0008C744C0BF_.wvu.PrintTitles" localSheetId="6" hidden="1">'2%GASOIL CIF'!$1:$5</definedName>
    <definedName name="Z_674084FD_ED98_11D2_ADAB_0008C744C0BF_.wvu.PrintArea" localSheetId="7" hidden="1">'2%GASOIL FOB'!$A$6:$R$39</definedName>
    <definedName name="Z_674084FD_ED98_11D2_ADAB_0008C744C0BF_.wvu.PrintTitles" localSheetId="7" hidden="1">'2%GASOIL FOB'!$1:$5</definedName>
    <definedName name="Z_674084FE_ED98_11D2_ADAB_0008C744C0BF_.wvu.PrintArea" localSheetId="11" hidden="1">BRENT!$A$6:$R$39</definedName>
    <definedName name="Z_674084FE_ED98_11D2_ADAB_0008C744C0BF_.wvu.PrintTitles" localSheetId="11" hidden="1">BRENT!$1:$5</definedName>
    <definedName name="Z_674084FF_ED98_11D2_ADAB_0008C744C0BF_.wvu.PrintArea" localSheetId="12" hidden="1">CRUDE!$A$6:$R$39</definedName>
    <definedName name="Z_674084FF_ED98_11D2_ADAB_0008C744C0BF_.wvu.PrintTitles" localSheetId="12" hidden="1">CRUDE!$1:$5</definedName>
    <definedName name="Z_67408500_ED98_11D2_ADAB_0008C744C0BF_.wvu.PrintArea" localSheetId="16" hidden="1">Dubai!$A$6:$R$39</definedName>
    <definedName name="Z_67408500_ED98_11D2_ADAB_0008C744C0BF_.wvu.PrintTitles" localSheetId="16" hidden="1">Dubai!$1:$5</definedName>
    <definedName name="Z_67408501_ED98_11D2_ADAB_0008C744C0BF_.wvu.PrintArea" localSheetId="8" hidden="1">'EN590'!$A$6:$R$39</definedName>
    <definedName name="Z_67408501_ED98_11D2_ADAB_0008C744C0BF_.wvu.PrintTitles" localSheetId="8" hidden="1">'EN590'!$1:$5</definedName>
    <definedName name="Z_67408502_ED98_11D2_ADAB_0008C744C0BF_.wvu.PrintArea" localSheetId="17" hidden="1">Freight!$A$6:$R$39</definedName>
    <definedName name="Z_67408502_ED98_11D2_ADAB_0008C744C0BF_.wvu.PrintArea" localSheetId="18" hidden="1">Freight_SM!$A$6:$R$39</definedName>
    <definedName name="Z_67408502_ED98_11D2_ADAB_0008C744C0BF_.wvu.PrintTitles" localSheetId="17" hidden="1">Freight!$1:$5</definedName>
    <definedName name="Z_67408502_ED98_11D2_ADAB_0008C744C0BF_.wvu.PrintTitles" localSheetId="18" hidden="1">Freight_SM!$1:$5</definedName>
    <definedName name="Z_67408503_ED98_11D2_ADAB_0008C744C0BF_.wvu.PrintArea" localSheetId="13" hidden="1">HO!$A$6:$R$39</definedName>
    <definedName name="Z_67408503_ED98_11D2_ADAB_0008C744C0BF_.wvu.PrintTitles" localSheetId="13" hidden="1">HO!$1:$5</definedName>
    <definedName name="Z_67408504_ED98_11D2_ADAB_0008C744C0BF_.wvu.PrintArea" localSheetId="5" hidden="1">'IPE GASOIL'!$A$6:$R$39</definedName>
    <definedName name="Z_67408504_ED98_11D2_ADAB_0008C744C0BF_.wvu.PrintTitles" localSheetId="5" hidden="1">'IPE GASOIL'!$1:$5</definedName>
    <definedName name="Z_67408505_ED98_11D2_ADAB_0008C744C0BF_.wvu.PrintArea" localSheetId="15" hidden="1">'Jet , Kero'!$A$6:$R$39</definedName>
    <definedName name="Z_67408505_ED98_11D2_ADAB_0008C744C0BF_.wvu.PrintTitles" localSheetId="15" hidden="1">'Jet , Kero'!$1:$5</definedName>
    <definedName name="Z_67408506_ED98_11D2_ADAB_0008C744C0BF_.wvu.PrintArea" localSheetId="10" hidden="1">NAPTHA!$A$6:$R$39</definedName>
    <definedName name="Z_67408506_ED98_11D2_ADAB_0008C744C0BF_.wvu.PrintTitles" localSheetId="10" hidden="1">NAPTHA!$1:$5</definedName>
    <definedName name="Z_67408507_ED98_11D2_ADAB_0008C744C0BF_.wvu.PrintArea" localSheetId="9" hidden="1">UNL!$A$6:$R$39</definedName>
    <definedName name="Z_67408507_ED98_11D2_ADAB_0008C744C0BF_.wvu.PrintTitles" localSheetId="9" hidden="1">UNL!$1:$5</definedName>
    <definedName name="Z_67408508_ED98_11D2_ADAB_0008C744C0BF_.wvu.PrintArea" localSheetId="6" hidden="1">'2%GASOIL CIF'!$A$40:$AG$118</definedName>
    <definedName name="Z_67408508_ED98_11D2_ADAB_0008C744C0BF_.wvu.PrintTitles" localSheetId="6" hidden="1">'2%GASOIL CIF'!$1:$5</definedName>
    <definedName name="Z_67408509_ED98_11D2_ADAB_0008C744C0BF_.wvu.PrintArea" localSheetId="7" hidden="1">'2%GASOIL FOB'!$A$40:$AG$118</definedName>
    <definedName name="Z_67408509_ED98_11D2_ADAB_0008C744C0BF_.wvu.PrintTitles" localSheetId="7" hidden="1">'2%GASOIL FOB'!$1:$5</definedName>
    <definedName name="Z_6740850A_ED98_11D2_ADAB_0008C744C0BF_.wvu.PrintArea" localSheetId="11" hidden="1">BRENT!$A$40:$AG$118</definedName>
    <definedName name="Z_6740850A_ED98_11D2_ADAB_0008C744C0BF_.wvu.PrintTitles" localSheetId="11" hidden="1">BRENT!$1:$5</definedName>
    <definedName name="Z_6740850B_ED98_11D2_ADAB_0008C744C0BF_.wvu.PrintArea" localSheetId="12" hidden="1">CRUDE!$A$40:$AG$118</definedName>
    <definedName name="Z_6740850B_ED98_11D2_ADAB_0008C744C0BF_.wvu.PrintTitles" localSheetId="12" hidden="1">CRUDE!$1:$5</definedName>
    <definedName name="Z_6740850C_ED98_11D2_ADAB_0008C744C0BF_.wvu.PrintArea" localSheetId="16" hidden="1">Dubai!$A$40:$AG$118</definedName>
    <definedName name="Z_6740850C_ED98_11D2_ADAB_0008C744C0BF_.wvu.PrintTitles" localSheetId="16" hidden="1">Dubai!$1:$5</definedName>
    <definedName name="Z_6740850D_ED98_11D2_ADAB_0008C744C0BF_.wvu.PrintArea" localSheetId="8" hidden="1">'EN590'!$A$40:$AG$118</definedName>
    <definedName name="Z_6740850D_ED98_11D2_ADAB_0008C744C0BF_.wvu.PrintTitles" localSheetId="8" hidden="1">'EN590'!$1:$5</definedName>
    <definedName name="Z_6740850E_ED98_11D2_ADAB_0008C744C0BF_.wvu.PrintArea" localSheetId="17" hidden="1">Freight!$A$40:$AG$118</definedName>
    <definedName name="Z_6740850E_ED98_11D2_ADAB_0008C744C0BF_.wvu.PrintArea" localSheetId="18" hidden="1">Freight_SM!$A$40:$AG$118</definedName>
    <definedName name="Z_6740850E_ED98_11D2_ADAB_0008C744C0BF_.wvu.PrintTitles" localSheetId="17" hidden="1">Freight!$1:$5</definedName>
    <definedName name="Z_6740850E_ED98_11D2_ADAB_0008C744C0BF_.wvu.PrintTitles" localSheetId="18" hidden="1">Freight_SM!$1:$5</definedName>
    <definedName name="Z_6740850F_ED98_11D2_ADAB_0008C744C0BF_.wvu.PrintArea" localSheetId="13" hidden="1">HO!$A$40:$AG$118</definedName>
    <definedName name="Z_6740850F_ED98_11D2_ADAB_0008C744C0BF_.wvu.PrintTitles" localSheetId="13" hidden="1">HO!$1:$5</definedName>
    <definedName name="Z_67408510_ED98_11D2_ADAB_0008C744C0BF_.wvu.PrintArea" localSheetId="5" hidden="1">'IPE GASOIL'!$A$40:$AG$118</definedName>
    <definedName name="Z_67408510_ED98_11D2_ADAB_0008C744C0BF_.wvu.PrintTitles" localSheetId="5" hidden="1">'IPE GASOIL'!$1:$5</definedName>
    <definedName name="Z_67408511_ED98_11D2_ADAB_0008C744C0BF_.wvu.PrintArea" localSheetId="15" hidden="1">'Jet , Kero'!$A$40:$AG$118</definedName>
    <definedName name="Z_67408511_ED98_11D2_ADAB_0008C744C0BF_.wvu.PrintTitles" localSheetId="15" hidden="1">'Jet , Kero'!$1:$5</definedName>
    <definedName name="Z_67408512_ED98_11D2_ADAB_0008C744C0BF_.wvu.PrintArea" localSheetId="10" hidden="1">NAPTHA!$A$40:$AG$118</definedName>
    <definedName name="Z_67408512_ED98_11D2_ADAB_0008C744C0BF_.wvu.PrintTitles" localSheetId="10" hidden="1">NAPTHA!$1:$5</definedName>
    <definedName name="Z_67408513_ED98_11D2_ADAB_0008C744C0BF_.wvu.PrintArea" localSheetId="9" hidden="1">UNL!$A$40:$AG$118</definedName>
    <definedName name="Z_67408513_ED98_11D2_ADAB_0008C744C0BF_.wvu.PrintTitles" localSheetId="9" hidden="1">UNL!$1:$5</definedName>
    <definedName name="Z_67408514_ED98_11D2_ADAB_0008C744C0BF_.wvu.PrintArea" localSheetId="6" hidden="1">'2%GASOIL CIF'!$A$120:$M$238</definedName>
    <definedName name="Z_67408514_ED98_11D2_ADAB_0008C744C0BF_.wvu.PrintTitles" localSheetId="6" hidden="1">'2%GASOIL CIF'!$1:$5</definedName>
    <definedName name="Z_67408515_ED98_11D2_ADAB_0008C744C0BF_.wvu.PrintArea" localSheetId="7" hidden="1">'2%GASOIL FOB'!$A$120:$M$238</definedName>
    <definedName name="Z_67408515_ED98_11D2_ADAB_0008C744C0BF_.wvu.PrintTitles" localSheetId="7" hidden="1">'2%GASOIL FOB'!$1:$5</definedName>
    <definedName name="Z_67408516_ED98_11D2_ADAB_0008C744C0BF_.wvu.PrintArea" localSheetId="11" hidden="1">BRENT!$A$120:$M$238</definedName>
    <definedName name="Z_67408516_ED98_11D2_ADAB_0008C744C0BF_.wvu.PrintTitles" localSheetId="11" hidden="1">BRENT!$1:$5</definedName>
    <definedName name="Z_67408517_ED98_11D2_ADAB_0008C744C0BF_.wvu.PrintArea" localSheetId="12" hidden="1">CRUDE!$A$120:$M$238</definedName>
    <definedName name="Z_67408517_ED98_11D2_ADAB_0008C744C0BF_.wvu.PrintTitles" localSheetId="12" hidden="1">CRUDE!$1:$5</definedName>
    <definedName name="Z_67408518_ED98_11D2_ADAB_0008C744C0BF_.wvu.PrintArea" localSheetId="16" hidden="1">Dubai!$A$120:$M$238</definedName>
    <definedName name="Z_67408518_ED98_11D2_ADAB_0008C744C0BF_.wvu.PrintTitles" localSheetId="16" hidden="1">Dubai!$1:$5</definedName>
    <definedName name="Z_67408519_ED98_11D2_ADAB_0008C744C0BF_.wvu.PrintArea" localSheetId="8" hidden="1">'EN590'!$A$120:$M$238</definedName>
    <definedName name="Z_67408519_ED98_11D2_ADAB_0008C744C0BF_.wvu.PrintTitles" localSheetId="8" hidden="1">'EN590'!$1:$5</definedName>
    <definedName name="Z_6740851A_ED98_11D2_ADAB_0008C744C0BF_.wvu.PrintArea" localSheetId="17" hidden="1">Freight!$A$120:$M$238</definedName>
    <definedName name="Z_6740851A_ED98_11D2_ADAB_0008C744C0BF_.wvu.PrintArea" localSheetId="18" hidden="1">Freight_SM!$A$120:$M$238</definedName>
    <definedName name="Z_6740851A_ED98_11D2_ADAB_0008C744C0BF_.wvu.PrintTitles" localSheetId="17" hidden="1">Freight!$1:$5</definedName>
    <definedName name="Z_6740851A_ED98_11D2_ADAB_0008C744C0BF_.wvu.PrintTitles" localSheetId="18" hidden="1">Freight_SM!$1:$5</definedName>
    <definedName name="Z_6740851B_ED98_11D2_ADAB_0008C744C0BF_.wvu.PrintArea" localSheetId="13" hidden="1">HO!$A$120:$M$238</definedName>
    <definedName name="Z_6740851B_ED98_11D2_ADAB_0008C744C0BF_.wvu.PrintTitles" localSheetId="13" hidden="1">HO!$1:$5</definedName>
    <definedName name="Z_6740851C_ED98_11D2_ADAB_0008C744C0BF_.wvu.PrintArea" localSheetId="5" hidden="1">'IPE GASOIL'!$A$120:$M$238</definedName>
    <definedName name="Z_6740851C_ED98_11D2_ADAB_0008C744C0BF_.wvu.PrintTitles" localSheetId="5" hidden="1">'IPE GASOIL'!$1:$5</definedName>
    <definedName name="Z_6740851D_ED98_11D2_ADAB_0008C744C0BF_.wvu.PrintArea" localSheetId="15" hidden="1">'Jet , Kero'!$A$120:$M$238</definedName>
    <definedName name="Z_6740851D_ED98_11D2_ADAB_0008C744C0BF_.wvu.PrintTitles" localSheetId="15" hidden="1">'Jet , Kero'!$1:$5</definedName>
    <definedName name="Z_6740851E_ED98_11D2_ADAB_0008C744C0BF_.wvu.PrintArea" localSheetId="10" hidden="1">NAPTHA!$A$120:$M$238</definedName>
    <definedName name="Z_6740851E_ED98_11D2_ADAB_0008C744C0BF_.wvu.PrintTitles" localSheetId="10" hidden="1">NAPTHA!$1:$5</definedName>
    <definedName name="Z_6740851F_ED98_11D2_ADAB_0008C744C0BF_.wvu.PrintArea" localSheetId="9" hidden="1">UNL!$A$120:$M$238</definedName>
    <definedName name="Z_6740851F_ED98_11D2_ADAB_0008C744C0BF_.wvu.PrintTitles" localSheetId="9" hidden="1">UNL!$1:$5</definedName>
    <definedName name="Z_67867FCC_88EB_11D2_8C17_0008C7C204E6_.wvu.PrintArea" localSheetId="6" hidden="1">'2%GASOIL CIF'!$A$6:$R$39</definedName>
    <definedName name="Z_67867FCC_88EB_11D2_8C17_0008C7C204E6_.wvu.PrintTitles" localSheetId="6" hidden="1">'2%GASOIL CIF'!$1:$5</definedName>
    <definedName name="Z_67867FCD_88EB_11D2_8C17_0008C7C204E6_.wvu.PrintArea" localSheetId="7" hidden="1">'2%GASOIL FOB'!$A$6:$R$39</definedName>
    <definedName name="Z_67867FCD_88EB_11D2_8C17_0008C7C204E6_.wvu.PrintTitles" localSheetId="7" hidden="1">'2%GASOIL FOB'!$1:$5</definedName>
    <definedName name="Z_67867FCE_88EB_11D2_8C17_0008C7C204E6_.wvu.PrintArea" localSheetId="11" hidden="1">BRENT!$A$6:$R$39</definedName>
    <definedName name="Z_67867FCE_88EB_11D2_8C17_0008C7C204E6_.wvu.PrintTitles" localSheetId="11" hidden="1">BRENT!$1:$5</definedName>
    <definedName name="Z_67867FCF_88EB_11D2_8C17_0008C7C204E6_.wvu.PrintArea" localSheetId="12" hidden="1">CRUDE!$A$6:$R$39</definedName>
    <definedName name="Z_67867FCF_88EB_11D2_8C17_0008C7C204E6_.wvu.PrintTitles" localSheetId="12" hidden="1">CRUDE!$1:$5</definedName>
    <definedName name="Z_67867FD0_88EB_11D2_8C17_0008C7C204E6_.wvu.PrintArea" localSheetId="8" hidden="1">'EN590'!$A$6:$R$39</definedName>
    <definedName name="Z_67867FD0_88EB_11D2_8C17_0008C7C204E6_.wvu.PrintTitles" localSheetId="8" hidden="1">'EN590'!$1:$5</definedName>
    <definedName name="Z_67867FD1_88EB_11D2_8C17_0008C7C204E6_.wvu.PrintArea" localSheetId="13" hidden="1">HO!$A$6:$R$39</definedName>
    <definedName name="Z_67867FD1_88EB_11D2_8C17_0008C7C204E6_.wvu.PrintTitles" localSheetId="13" hidden="1">HO!$1:$5</definedName>
    <definedName name="Z_67867FD2_88EB_11D2_8C17_0008C7C204E6_.wvu.PrintArea" localSheetId="5" hidden="1">'IPE GASOIL'!$A$6:$R$39</definedName>
    <definedName name="Z_67867FD2_88EB_11D2_8C17_0008C7C204E6_.wvu.PrintTitles" localSheetId="5" hidden="1">'IPE GASOIL'!$1:$5</definedName>
    <definedName name="Z_67867FD3_88EB_11D2_8C17_0008C7C204E6_.wvu.PrintArea" localSheetId="16" hidden="1">Dubai!$A$6:$R$39</definedName>
    <definedName name="Z_67867FD3_88EB_11D2_8C17_0008C7C204E6_.wvu.PrintArea" localSheetId="17" hidden="1">Freight!$A$6:$R$39</definedName>
    <definedName name="Z_67867FD3_88EB_11D2_8C17_0008C7C204E6_.wvu.PrintArea" localSheetId="18" hidden="1">Freight_SM!$A$6:$R$39</definedName>
    <definedName name="Z_67867FD3_88EB_11D2_8C17_0008C7C204E6_.wvu.PrintArea" localSheetId="15" hidden="1">'Jet , Kero'!$A$6:$R$39</definedName>
    <definedName name="Z_67867FD3_88EB_11D2_8C17_0008C7C204E6_.wvu.PrintTitles" localSheetId="16" hidden="1">Dubai!$1:$5</definedName>
    <definedName name="Z_67867FD3_88EB_11D2_8C17_0008C7C204E6_.wvu.PrintTitles" localSheetId="17" hidden="1">Freight!$1:$5</definedName>
    <definedName name="Z_67867FD3_88EB_11D2_8C17_0008C7C204E6_.wvu.PrintTitles" localSheetId="18" hidden="1">Freight_SM!$1:$5</definedName>
    <definedName name="Z_67867FD3_88EB_11D2_8C17_0008C7C204E6_.wvu.PrintTitles" localSheetId="15" hidden="1">'Jet , Kero'!$1:$5</definedName>
    <definedName name="Z_67867FD4_88EB_11D2_8C17_0008C7C204E6_.wvu.PrintArea" localSheetId="10" hidden="1">NAPTHA!$A$6:$R$39</definedName>
    <definedName name="Z_67867FD4_88EB_11D2_8C17_0008C7C204E6_.wvu.PrintTitles" localSheetId="10" hidden="1">NAPTHA!$1:$5</definedName>
    <definedName name="Z_67867FD5_88EB_11D2_8C17_0008C7C204E6_.wvu.PrintArea" localSheetId="9" hidden="1">UNL!$A$6:$R$39</definedName>
    <definedName name="Z_67867FD5_88EB_11D2_8C17_0008C7C204E6_.wvu.PrintTitles" localSheetId="9" hidden="1">UNL!$1:$5</definedName>
    <definedName name="Z_67867FD6_88EB_11D2_8C17_0008C7C204E6_.wvu.PrintArea" localSheetId="6" hidden="1">'2%GASOIL CIF'!$A$40:$AG$118</definedName>
    <definedName name="Z_67867FD6_88EB_11D2_8C17_0008C7C204E6_.wvu.PrintTitles" localSheetId="6" hidden="1">'2%GASOIL CIF'!$1:$5</definedName>
    <definedName name="Z_67867FD7_88EB_11D2_8C17_0008C7C204E6_.wvu.PrintArea" localSheetId="7" hidden="1">'2%GASOIL FOB'!$A$40:$AG$118</definedName>
    <definedName name="Z_67867FD7_88EB_11D2_8C17_0008C7C204E6_.wvu.PrintTitles" localSheetId="7" hidden="1">'2%GASOIL FOB'!$1:$5</definedName>
    <definedName name="Z_67867FD8_88EB_11D2_8C17_0008C7C204E6_.wvu.PrintArea" localSheetId="11" hidden="1">BRENT!$A$40:$AG$118</definedName>
    <definedName name="Z_67867FD8_88EB_11D2_8C17_0008C7C204E6_.wvu.PrintTitles" localSheetId="11" hidden="1">BRENT!$1:$5</definedName>
    <definedName name="Z_67867FD9_88EB_11D2_8C17_0008C7C204E6_.wvu.PrintArea" localSheetId="12" hidden="1">CRUDE!$A$40:$AG$118</definedName>
    <definedName name="Z_67867FD9_88EB_11D2_8C17_0008C7C204E6_.wvu.PrintTitles" localSheetId="12" hidden="1">CRUDE!$1:$5</definedName>
    <definedName name="Z_67867FDA_88EB_11D2_8C17_0008C7C204E6_.wvu.PrintArea" localSheetId="8" hidden="1">'EN590'!$A$40:$AG$118</definedName>
    <definedName name="Z_67867FDA_88EB_11D2_8C17_0008C7C204E6_.wvu.PrintTitles" localSheetId="8" hidden="1">'EN590'!$1:$5</definedName>
    <definedName name="Z_67867FDB_88EB_11D2_8C17_0008C7C204E6_.wvu.PrintArea" localSheetId="13" hidden="1">HO!$A$40:$AG$118</definedName>
    <definedName name="Z_67867FDB_88EB_11D2_8C17_0008C7C204E6_.wvu.PrintTitles" localSheetId="13" hidden="1">HO!$1:$5</definedName>
    <definedName name="Z_67867FDC_88EB_11D2_8C17_0008C7C204E6_.wvu.PrintArea" localSheetId="5" hidden="1">'IPE GASOIL'!$A$40:$AG$118</definedName>
    <definedName name="Z_67867FDC_88EB_11D2_8C17_0008C7C204E6_.wvu.PrintTitles" localSheetId="5" hidden="1">'IPE GASOIL'!$1:$5</definedName>
    <definedName name="Z_67867FDD_88EB_11D2_8C17_0008C7C204E6_.wvu.PrintArea" localSheetId="16" hidden="1">Dubai!$A$40:$AG$118</definedName>
    <definedName name="Z_67867FDD_88EB_11D2_8C17_0008C7C204E6_.wvu.PrintArea" localSheetId="17" hidden="1">Freight!$A$40:$AG$118</definedName>
    <definedName name="Z_67867FDD_88EB_11D2_8C17_0008C7C204E6_.wvu.PrintArea" localSheetId="18" hidden="1">Freight_SM!$A$40:$AG$118</definedName>
    <definedName name="Z_67867FDD_88EB_11D2_8C17_0008C7C204E6_.wvu.PrintArea" localSheetId="15" hidden="1">'Jet , Kero'!$A$40:$AG$118</definedName>
    <definedName name="Z_67867FDD_88EB_11D2_8C17_0008C7C204E6_.wvu.PrintTitles" localSheetId="16" hidden="1">Dubai!$1:$5</definedName>
    <definedName name="Z_67867FDD_88EB_11D2_8C17_0008C7C204E6_.wvu.PrintTitles" localSheetId="17" hidden="1">Freight!$1:$5</definedName>
    <definedName name="Z_67867FDD_88EB_11D2_8C17_0008C7C204E6_.wvu.PrintTitles" localSheetId="18" hidden="1">Freight_SM!$1:$5</definedName>
    <definedName name="Z_67867FDD_88EB_11D2_8C17_0008C7C204E6_.wvu.PrintTitles" localSheetId="15" hidden="1">'Jet , Kero'!$1:$5</definedName>
    <definedName name="Z_67867FDE_88EB_11D2_8C17_0008C7C204E6_.wvu.PrintArea" localSheetId="10" hidden="1">NAPTHA!$A$40:$AG$118</definedName>
    <definedName name="Z_67867FDE_88EB_11D2_8C17_0008C7C204E6_.wvu.PrintTitles" localSheetId="10" hidden="1">NAPTHA!$1:$5</definedName>
    <definedName name="Z_67867FDF_88EB_11D2_8C17_0008C7C204E6_.wvu.PrintArea" localSheetId="9" hidden="1">UNL!$A$40:$AG$118</definedName>
    <definedName name="Z_67867FDF_88EB_11D2_8C17_0008C7C204E6_.wvu.PrintTitles" localSheetId="9" hidden="1">UNL!$1:$5</definedName>
    <definedName name="Z_67867FE0_88EB_11D2_8C17_0008C7C204E6_.wvu.PrintArea" localSheetId="6" hidden="1">'2%GASOIL CIF'!$A$120:$M$238</definedName>
    <definedName name="Z_67867FE0_88EB_11D2_8C17_0008C7C204E6_.wvu.PrintTitles" localSheetId="6" hidden="1">'2%GASOIL CIF'!$1:$5</definedName>
    <definedName name="Z_67867FE1_88EB_11D2_8C17_0008C7C204E6_.wvu.PrintArea" localSheetId="7" hidden="1">'2%GASOIL FOB'!$A$120:$M$238</definedName>
    <definedName name="Z_67867FE1_88EB_11D2_8C17_0008C7C204E6_.wvu.PrintTitles" localSheetId="7" hidden="1">'2%GASOIL FOB'!$1:$5</definedName>
    <definedName name="Z_67867FE2_88EB_11D2_8C17_0008C7C204E6_.wvu.PrintArea" localSheetId="11" hidden="1">BRENT!$A$120:$M$238</definedName>
    <definedName name="Z_67867FE2_88EB_11D2_8C17_0008C7C204E6_.wvu.PrintTitles" localSheetId="11" hidden="1">BRENT!$1:$5</definedName>
    <definedName name="Z_67867FE3_88EB_11D2_8C17_0008C7C204E6_.wvu.PrintArea" localSheetId="12" hidden="1">CRUDE!$A$120:$M$238</definedName>
    <definedName name="Z_67867FE3_88EB_11D2_8C17_0008C7C204E6_.wvu.PrintTitles" localSheetId="12" hidden="1">CRUDE!$1:$5</definedName>
    <definedName name="Z_67867FE4_88EB_11D2_8C17_0008C7C204E6_.wvu.PrintArea" localSheetId="8" hidden="1">'EN590'!$A$120:$M$238</definedName>
    <definedName name="Z_67867FE4_88EB_11D2_8C17_0008C7C204E6_.wvu.PrintTitles" localSheetId="8" hidden="1">'EN590'!$1:$5</definedName>
    <definedName name="Z_67867FE5_88EB_11D2_8C17_0008C7C204E6_.wvu.PrintArea" localSheetId="13" hidden="1">HO!$A$120:$M$238</definedName>
    <definedName name="Z_67867FE5_88EB_11D2_8C17_0008C7C204E6_.wvu.PrintTitles" localSheetId="13" hidden="1">HO!$1:$5</definedName>
    <definedName name="Z_67867FE6_88EB_11D2_8C17_0008C7C204E6_.wvu.PrintArea" localSheetId="5" hidden="1">'IPE GASOIL'!$A$120:$M$238</definedName>
    <definedName name="Z_67867FE6_88EB_11D2_8C17_0008C7C204E6_.wvu.PrintTitles" localSheetId="5" hidden="1">'IPE GASOIL'!$1:$5</definedName>
    <definedName name="Z_67867FE7_88EB_11D2_8C17_0008C7C204E6_.wvu.PrintArea" localSheetId="16" hidden="1">Dubai!$A$120:$M$238</definedName>
    <definedName name="Z_67867FE7_88EB_11D2_8C17_0008C7C204E6_.wvu.PrintArea" localSheetId="17" hidden="1">Freight!$A$120:$M$238</definedName>
    <definedName name="Z_67867FE7_88EB_11D2_8C17_0008C7C204E6_.wvu.PrintArea" localSheetId="18" hidden="1">Freight_SM!$A$120:$M$238</definedName>
    <definedName name="Z_67867FE7_88EB_11D2_8C17_0008C7C204E6_.wvu.PrintArea" localSheetId="15" hidden="1">'Jet , Kero'!$A$120:$M$238</definedName>
    <definedName name="Z_67867FE7_88EB_11D2_8C17_0008C7C204E6_.wvu.PrintTitles" localSheetId="16" hidden="1">Dubai!$1:$5</definedName>
    <definedName name="Z_67867FE7_88EB_11D2_8C17_0008C7C204E6_.wvu.PrintTitles" localSheetId="17" hidden="1">Freight!$1:$5</definedName>
    <definedName name="Z_67867FE7_88EB_11D2_8C17_0008C7C204E6_.wvu.PrintTitles" localSheetId="18" hidden="1">Freight_SM!$1:$5</definedName>
    <definedName name="Z_67867FE7_88EB_11D2_8C17_0008C7C204E6_.wvu.PrintTitles" localSheetId="15" hidden="1">'Jet , Kero'!$1:$5</definedName>
    <definedName name="Z_67867FE8_88EB_11D2_8C17_0008C7C204E6_.wvu.PrintArea" localSheetId="10" hidden="1">NAPTHA!$A$120:$M$238</definedName>
    <definedName name="Z_67867FE8_88EB_11D2_8C17_0008C7C204E6_.wvu.PrintTitles" localSheetId="10" hidden="1">NAPTHA!$1:$5</definedName>
    <definedName name="Z_67867FE9_88EB_11D2_8C17_0008C7C204E6_.wvu.PrintArea" localSheetId="9" hidden="1">UNL!$A$120:$M$238</definedName>
    <definedName name="Z_67867FE9_88EB_11D2_8C17_0008C7C204E6_.wvu.PrintTitles" localSheetId="9" hidden="1">UNL!$1:$5</definedName>
    <definedName name="Z_67867FFE_88EB_11D2_8C17_0008C7C204E6_.wvu.PrintArea" localSheetId="6" hidden="1">'2%GASOIL CIF'!$A$6:$R$39</definedName>
    <definedName name="Z_67867FFE_88EB_11D2_8C17_0008C7C204E6_.wvu.PrintTitles" localSheetId="6" hidden="1">'2%GASOIL CIF'!$1:$5</definedName>
    <definedName name="Z_67867FFF_88EB_11D2_8C17_0008C7C204E6_.wvu.PrintArea" localSheetId="7" hidden="1">'2%GASOIL FOB'!$A$6:$R$39</definedName>
    <definedName name="Z_67867FFF_88EB_11D2_8C17_0008C7C204E6_.wvu.PrintTitles" localSheetId="7" hidden="1">'2%GASOIL FOB'!$1:$5</definedName>
    <definedName name="Z_67868000_88EB_11D2_8C17_0008C7C204E6_.wvu.PrintArea" localSheetId="11" hidden="1">BRENT!$A$6:$R$39</definedName>
    <definedName name="Z_67868000_88EB_11D2_8C17_0008C7C204E6_.wvu.PrintTitles" localSheetId="11" hidden="1">BRENT!$1:$5</definedName>
    <definedName name="Z_67868001_88EB_11D2_8C17_0008C7C204E6_.wvu.PrintArea" localSheetId="12" hidden="1">CRUDE!$A$6:$R$39</definedName>
    <definedName name="Z_67868001_88EB_11D2_8C17_0008C7C204E6_.wvu.PrintTitles" localSheetId="12" hidden="1">CRUDE!$1:$5</definedName>
    <definedName name="Z_67868002_88EB_11D2_8C17_0008C7C204E6_.wvu.PrintArea" localSheetId="8" hidden="1">'EN590'!$A$6:$R$39</definedName>
    <definedName name="Z_67868002_88EB_11D2_8C17_0008C7C204E6_.wvu.PrintTitles" localSheetId="8" hidden="1">'EN590'!$1:$5</definedName>
    <definedName name="Z_67868003_88EB_11D2_8C17_0008C7C204E6_.wvu.PrintArea" localSheetId="13" hidden="1">HO!$A$6:$R$39</definedName>
    <definedName name="Z_67868003_88EB_11D2_8C17_0008C7C204E6_.wvu.PrintTitles" localSheetId="13" hidden="1">HO!$1:$5</definedName>
    <definedName name="Z_67868004_88EB_11D2_8C17_0008C7C204E6_.wvu.PrintArea" localSheetId="5" hidden="1">'IPE GASOIL'!$A$6:$R$39</definedName>
    <definedName name="Z_67868004_88EB_11D2_8C17_0008C7C204E6_.wvu.PrintTitles" localSheetId="5" hidden="1">'IPE GASOIL'!$1:$5</definedName>
    <definedName name="Z_67868005_88EB_11D2_8C17_0008C7C204E6_.wvu.PrintArea" localSheetId="16" hidden="1">Dubai!$A$6:$R$39</definedName>
    <definedName name="Z_67868005_88EB_11D2_8C17_0008C7C204E6_.wvu.PrintArea" localSheetId="17" hidden="1">Freight!$A$6:$R$39</definedName>
    <definedName name="Z_67868005_88EB_11D2_8C17_0008C7C204E6_.wvu.PrintArea" localSheetId="18" hidden="1">Freight_SM!$A$6:$R$39</definedName>
    <definedName name="Z_67868005_88EB_11D2_8C17_0008C7C204E6_.wvu.PrintArea" localSheetId="15" hidden="1">'Jet , Kero'!$A$6:$R$39</definedName>
    <definedName name="Z_67868005_88EB_11D2_8C17_0008C7C204E6_.wvu.PrintTitles" localSheetId="16" hidden="1">Dubai!$1:$5</definedName>
    <definedName name="Z_67868005_88EB_11D2_8C17_0008C7C204E6_.wvu.PrintTitles" localSheetId="17" hidden="1">Freight!$1:$5</definedName>
    <definedName name="Z_67868005_88EB_11D2_8C17_0008C7C204E6_.wvu.PrintTitles" localSheetId="18" hidden="1">Freight_SM!$1:$5</definedName>
    <definedName name="Z_67868005_88EB_11D2_8C17_0008C7C204E6_.wvu.PrintTitles" localSheetId="15" hidden="1">'Jet , Kero'!$1:$5</definedName>
    <definedName name="Z_67868006_88EB_11D2_8C17_0008C7C204E6_.wvu.PrintArea" localSheetId="10" hidden="1">NAPTHA!$A$6:$R$39</definedName>
    <definedName name="Z_67868006_88EB_11D2_8C17_0008C7C204E6_.wvu.PrintTitles" localSheetId="10" hidden="1">NAPTHA!$1:$5</definedName>
    <definedName name="Z_67868007_88EB_11D2_8C17_0008C7C204E6_.wvu.PrintArea" localSheetId="9" hidden="1">UNL!$A$6:$R$39</definedName>
    <definedName name="Z_67868007_88EB_11D2_8C17_0008C7C204E6_.wvu.PrintTitles" localSheetId="9" hidden="1">UNL!$1:$5</definedName>
    <definedName name="Z_67868008_88EB_11D2_8C17_0008C7C204E6_.wvu.PrintArea" localSheetId="6" hidden="1">'2%GASOIL CIF'!$A$40:$AG$118</definedName>
    <definedName name="Z_67868008_88EB_11D2_8C17_0008C7C204E6_.wvu.PrintTitles" localSheetId="6" hidden="1">'2%GASOIL CIF'!$1:$5</definedName>
    <definedName name="Z_67868009_88EB_11D2_8C17_0008C7C204E6_.wvu.PrintArea" localSheetId="7" hidden="1">'2%GASOIL FOB'!$A$40:$AG$118</definedName>
    <definedName name="Z_67868009_88EB_11D2_8C17_0008C7C204E6_.wvu.PrintTitles" localSheetId="7" hidden="1">'2%GASOIL FOB'!$1:$5</definedName>
    <definedName name="Z_6786800A_88EB_11D2_8C17_0008C7C204E6_.wvu.PrintArea" localSheetId="11" hidden="1">BRENT!$A$40:$AG$118</definedName>
    <definedName name="Z_6786800A_88EB_11D2_8C17_0008C7C204E6_.wvu.PrintTitles" localSheetId="11" hidden="1">BRENT!$1:$5</definedName>
    <definedName name="Z_6786800B_88EB_11D2_8C17_0008C7C204E6_.wvu.PrintArea" localSheetId="12" hidden="1">CRUDE!$A$40:$AG$118</definedName>
    <definedName name="Z_6786800B_88EB_11D2_8C17_0008C7C204E6_.wvu.PrintTitles" localSheetId="12" hidden="1">CRUDE!$1:$5</definedName>
    <definedName name="Z_6786800C_88EB_11D2_8C17_0008C7C204E6_.wvu.PrintArea" localSheetId="8" hidden="1">'EN590'!$A$40:$AG$118</definedName>
    <definedName name="Z_6786800C_88EB_11D2_8C17_0008C7C204E6_.wvu.PrintTitles" localSheetId="8" hidden="1">'EN590'!$1:$5</definedName>
    <definedName name="Z_6786800D_88EB_11D2_8C17_0008C7C204E6_.wvu.PrintArea" localSheetId="13" hidden="1">HO!$A$40:$AG$118</definedName>
    <definedName name="Z_6786800D_88EB_11D2_8C17_0008C7C204E6_.wvu.PrintTitles" localSheetId="13" hidden="1">HO!$1:$5</definedName>
    <definedName name="Z_6786800E_88EB_11D2_8C17_0008C7C204E6_.wvu.PrintArea" localSheetId="5" hidden="1">'IPE GASOIL'!$A$40:$AG$118</definedName>
    <definedName name="Z_6786800E_88EB_11D2_8C17_0008C7C204E6_.wvu.PrintTitles" localSheetId="5" hidden="1">'IPE GASOIL'!$1:$5</definedName>
    <definedName name="Z_6786800F_88EB_11D2_8C17_0008C7C204E6_.wvu.PrintArea" localSheetId="16" hidden="1">Dubai!$A$40:$AG$118</definedName>
    <definedName name="Z_6786800F_88EB_11D2_8C17_0008C7C204E6_.wvu.PrintArea" localSheetId="17" hidden="1">Freight!$A$40:$AG$118</definedName>
    <definedName name="Z_6786800F_88EB_11D2_8C17_0008C7C204E6_.wvu.PrintArea" localSheetId="18" hidden="1">Freight_SM!$A$40:$AG$118</definedName>
    <definedName name="Z_6786800F_88EB_11D2_8C17_0008C7C204E6_.wvu.PrintArea" localSheetId="15" hidden="1">'Jet , Kero'!$A$40:$AG$118</definedName>
    <definedName name="Z_6786800F_88EB_11D2_8C17_0008C7C204E6_.wvu.PrintTitles" localSheetId="16" hidden="1">Dubai!$1:$5</definedName>
    <definedName name="Z_6786800F_88EB_11D2_8C17_0008C7C204E6_.wvu.PrintTitles" localSheetId="17" hidden="1">Freight!$1:$5</definedName>
    <definedName name="Z_6786800F_88EB_11D2_8C17_0008C7C204E6_.wvu.PrintTitles" localSheetId="18" hidden="1">Freight_SM!$1:$5</definedName>
    <definedName name="Z_6786800F_88EB_11D2_8C17_0008C7C204E6_.wvu.PrintTitles" localSheetId="15" hidden="1">'Jet , Kero'!$1:$5</definedName>
    <definedName name="Z_67868010_88EB_11D2_8C17_0008C7C204E6_.wvu.PrintArea" localSheetId="10" hidden="1">NAPTHA!$A$40:$AG$118</definedName>
    <definedName name="Z_67868010_88EB_11D2_8C17_0008C7C204E6_.wvu.PrintTitles" localSheetId="10" hidden="1">NAPTHA!$1:$5</definedName>
    <definedName name="Z_67868011_88EB_11D2_8C17_0008C7C204E6_.wvu.PrintArea" localSheetId="9" hidden="1">UNL!$A$40:$AG$118</definedName>
    <definedName name="Z_67868011_88EB_11D2_8C17_0008C7C204E6_.wvu.PrintTitles" localSheetId="9" hidden="1">UNL!$1:$5</definedName>
    <definedName name="Z_67868012_88EB_11D2_8C17_0008C7C204E6_.wvu.PrintArea" localSheetId="6" hidden="1">'2%GASOIL CIF'!$A$120:$M$238</definedName>
    <definedName name="Z_67868012_88EB_11D2_8C17_0008C7C204E6_.wvu.PrintTitles" localSheetId="6" hidden="1">'2%GASOIL CIF'!$1:$5</definedName>
    <definedName name="Z_67868013_88EB_11D2_8C17_0008C7C204E6_.wvu.PrintArea" localSheetId="7" hidden="1">'2%GASOIL FOB'!$A$120:$M$238</definedName>
    <definedName name="Z_67868013_88EB_11D2_8C17_0008C7C204E6_.wvu.PrintTitles" localSheetId="7" hidden="1">'2%GASOIL FOB'!$1:$5</definedName>
    <definedName name="Z_67868014_88EB_11D2_8C17_0008C7C204E6_.wvu.PrintArea" localSheetId="11" hidden="1">BRENT!$A$120:$M$238</definedName>
    <definedName name="Z_67868014_88EB_11D2_8C17_0008C7C204E6_.wvu.PrintTitles" localSheetId="11" hidden="1">BRENT!$1:$5</definedName>
    <definedName name="Z_67868015_88EB_11D2_8C17_0008C7C204E6_.wvu.PrintArea" localSheetId="12" hidden="1">CRUDE!$A$120:$M$238</definedName>
    <definedName name="Z_67868015_88EB_11D2_8C17_0008C7C204E6_.wvu.PrintTitles" localSheetId="12" hidden="1">CRUDE!$1:$5</definedName>
    <definedName name="Z_67868016_88EB_11D2_8C17_0008C7C204E6_.wvu.PrintArea" localSheetId="8" hidden="1">'EN590'!$A$120:$M$238</definedName>
    <definedName name="Z_67868016_88EB_11D2_8C17_0008C7C204E6_.wvu.PrintTitles" localSheetId="8" hidden="1">'EN590'!$1:$5</definedName>
    <definedName name="Z_67868017_88EB_11D2_8C17_0008C7C204E6_.wvu.PrintArea" localSheetId="13" hidden="1">HO!$A$120:$M$238</definedName>
    <definedName name="Z_67868017_88EB_11D2_8C17_0008C7C204E6_.wvu.PrintTitles" localSheetId="13" hidden="1">HO!$1:$5</definedName>
    <definedName name="Z_67868018_88EB_11D2_8C17_0008C7C204E6_.wvu.PrintArea" localSheetId="5" hidden="1">'IPE GASOIL'!$A$120:$M$238</definedName>
    <definedName name="Z_67868018_88EB_11D2_8C17_0008C7C204E6_.wvu.PrintTitles" localSheetId="5" hidden="1">'IPE GASOIL'!$1:$5</definedName>
    <definedName name="Z_67868019_88EB_11D2_8C17_0008C7C204E6_.wvu.PrintArea" localSheetId="16" hidden="1">Dubai!$A$120:$M$238</definedName>
    <definedName name="Z_67868019_88EB_11D2_8C17_0008C7C204E6_.wvu.PrintArea" localSheetId="17" hidden="1">Freight!$A$120:$M$238</definedName>
    <definedName name="Z_67868019_88EB_11D2_8C17_0008C7C204E6_.wvu.PrintArea" localSheetId="18" hidden="1">Freight_SM!$A$120:$M$238</definedName>
    <definedName name="Z_67868019_88EB_11D2_8C17_0008C7C204E6_.wvu.PrintArea" localSheetId="15" hidden="1">'Jet , Kero'!$A$120:$M$238</definedName>
    <definedName name="Z_67868019_88EB_11D2_8C17_0008C7C204E6_.wvu.PrintTitles" localSheetId="16" hidden="1">Dubai!$1:$5</definedName>
    <definedName name="Z_67868019_88EB_11D2_8C17_0008C7C204E6_.wvu.PrintTitles" localSheetId="17" hidden="1">Freight!$1:$5</definedName>
    <definedName name="Z_67868019_88EB_11D2_8C17_0008C7C204E6_.wvu.PrintTitles" localSheetId="18" hidden="1">Freight_SM!$1:$5</definedName>
    <definedName name="Z_67868019_88EB_11D2_8C17_0008C7C204E6_.wvu.PrintTitles" localSheetId="15" hidden="1">'Jet , Kero'!$1:$5</definedName>
    <definedName name="Z_6786801A_88EB_11D2_8C17_0008C7C204E6_.wvu.PrintArea" localSheetId="10" hidden="1">NAPTHA!$A$120:$M$238</definedName>
    <definedName name="Z_6786801A_88EB_11D2_8C17_0008C7C204E6_.wvu.PrintTitles" localSheetId="10" hidden="1">NAPTHA!$1:$5</definedName>
    <definedName name="Z_6786801B_88EB_11D2_8C17_0008C7C204E6_.wvu.PrintArea" localSheetId="9" hidden="1">UNL!$A$120:$M$238</definedName>
    <definedName name="Z_6786801B_88EB_11D2_8C17_0008C7C204E6_.wvu.PrintTitles" localSheetId="9" hidden="1">UNL!$1:$5</definedName>
    <definedName name="Z_678680C8_88EB_11D2_8C17_0008C7C204E6_.wvu.PrintArea" localSheetId="6" hidden="1">'2%GASOIL CIF'!$A$6:$R$39</definedName>
    <definedName name="Z_678680C8_88EB_11D2_8C17_0008C7C204E6_.wvu.PrintTitles" localSheetId="6" hidden="1">'2%GASOIL CIF'!$1:$5</definedName>
    <definedName name="Z_678680C9_88EB_11D2_8C17_0008C7C204E6_.wvu.PrintArea" localSheetId="7" hidden="1">'2%GASOIL FOB'!$A$6:$R$39</definedName>
    <definedName name="Z_678680C9_88EB_11D2_8C17_0008C7C204E6_.wvu.PrintTitles" localSheetId="7" hidden="1">'2%GASOIL FOB'!$1:$5</definedName>
    <definedName name="Z_678680CA_88EB_11D2_8C17_0008C7C204E6_.wvu.PrintArea" localSheetId="11" hidden="1">BRENT!$A$6:$R$39</definedName>
    <definedName name="Z_678680CA_88EB_11D2_8C17_0008C7C204E6_.wvu.PrintTitles" localSheetId="11" hidden="1">BRENT!$1:$5</definedName>
    <definedName name="Z_678680CB_88EB_11D2_8C17_0008C7C204E6_.wvu.PrintArea" localSheetId="12" hidden="1">CRUDE!$A$6:$R$39</definedName>
    <definedName name="Z_678680CB_88EB_11D2_8C17_0008C7C204E6_.wvu.PrintTitles" localSheetId="12" hidden="1">CRUDE!$1:$5</definedName>
    <definedName name="Z_678680CC_88EB_11D2_8C17_0008C7C204E6_.wvu.PrintArea" localSheetId="8" hidden="1">'EN590'!$A$6:$R$39</definedName>
    <definedName name="Z_678680CC_88EB_11D2_8C17_0008C7C204E6_.wvu.PrintTitles" localSheetId="8" hidden="1">'EN590'!$1:$5</definedName>
    <definedName name="Z_678680CD_88EB_11D2_8C17_0008C7C204E6_.wvu.PrintArea" localSheetId="13" hidden="1">HO!$A$6:$R$39</definedName>
    <definedName name="Z_678680CD_88EB_11D2_8C17_0008C7C204E6_.wvu.PrintTitles" localSheetId="13" hidden="1">HO!$1:$5</definedName>
    <definedName name="Z_678680CE_88EB_11D2_8C17_0008C7C204E6_.wvu.PrintArea" localSheetId="5" hidden="1">'IPE GASOIL'!$A$6:$R$39</definedName>
    <definedName name="Z_678680CE_88EB_11D2_8C17_0008C7C204E6_.wvu.PrintTitles" localSheetId="5" hidden="1">'IPE GASOIL'!$1:$5</definedName>
    <definedName name="Z_678680CF_88EB_11D2_8C17_0008C7C204E6_.wvu.PrintArea" localSheetId="16" hidden="1">Dubai!$A$6:$R$39</definedName>
    <definedName name="Z_678680CF_88EB_11D2_8C17_0008C7C204E6_.wvu.PrintArea" localSheetId="17" hidden="1">Freight!$A$6:$R$39</definedName>
    <definedName name="Z_678680CF_88EB_11D2_8C17_0008C7C204E6_.wvu.PrintArea" localSheetId="18" hidden="1">Freight_SM!$A$6:$R$39</definedName>
    <definedName name="Z_678680CF_88EB_11D2_8C17_0008C7C204E6_.wvu.PrintArea" localSheetId="15" hidden="1">'Jet , Kero'!$A$6:$R$39</definedName>
    <definedName name="Z_678680CF_88EB_11D2_8C17_0008C7C204E6_.wvu.PrintTitles" localSheetId="16" hidden="1">Dubai!$1:$5</definedName>
    <definedName name="Z_678680CF_88EB_11D2_8C17_0008C7C204E6_.wvu.PrintTitles" localSheetId="17" hidden="1">Freight!$1:$5</definedName>
    <definedName name="Z_678680CF_88EB_11D2_8C17_0008C7C204E6_.wvu.PrintTitles" localSheetId="18" hidden="1">Freight_SM!$1:$5</definedName>
    <definedName name="Z_678680CF_88EB_11D2_8C17_0008C7C204E6_.wvu.PrintTitles" localSheetId="15" hidden="1">'Jet , Kero'!$1:$5</definedName>
    <definedName name="Z_678680D0_88EB_11D2_8C17_0008C7C204E6_.wvu.PrintArea" localSheetId="10" hidden="1">NAPTHA!$A$6:$R$39</definedName>
    <definedName name="Z_678680D0_88EB_11D2_8C17_0008C7C204E6_.wvu.PrintTitles" localSheetId="10" hidden="1">NAPTHA!$1:$5</definedName>
    <definedName name="Z_678680D1_88EB_11D2_8C17_0008C7C204E6_.wvu.PrintArea" localSheetId="9" hidden="1">UNL!$A$6:$R$39</definedName>
    <definedName name="Z_678680D1_88EB_11D2_8C17_0008C7C204E6_.wvu.PrintTitles" localSheetId="9" hidden="1">UNL!$1:$5</definedName>
    <definedName name="Z_678680D2_88EB_11D2_8C17_0008C7C204E6_.wvu.PrintArea" localSheetId="6" hidden="1">'2%GASOIL CIF'!$A$40:$AG$118</definedName>
    <definedName name="Z_678680D2_88EB_11D2_8C17_0008C7C204E6_.wvu.PrintTitles" localSheetId="6" hidden="1">'2%GASOIL CIF'!$1:$5</definedName>
    <definedName name="Z_678680D3_88EB_11D2_8C17_0008C7C204E6_.wvu.PrintArea" localSheetId="7" hidden="1">'2%GASOIL FOB'!$A$40:$AG$118</definedName>
    <definedName name="Z_678680D3_88EB_11D2_8C17_0008C7C204E6_.wvu.PrintTitles" localSheetId="7" hidden="1">'2%GASOIL FOB'!$1:$5</definedName>
    <definedName name="Z_678680D4_88EB_11D2_8C17_0008C7C204E6_.wvu.PrintArea" localSheetId="11" hidden="1">BRENT!$A$40:$AG$118</definedName>
    <definedName name="Z_678680D4_88EB_11D2_8C17_0008C7C204E6_.wvu.PrintTitles" localSheetId="11" hidden="1">BRENT!$1:$5</definedName>
    <definedName name="Z_678680D5_88EB_11D2_8C17_0008C7C204E6_.wvu.PrintArea" localSheetId="12" hidden="1">CRUDE!$A$40:$AG$118</definedName>
    <definedName name="Z_678680D5_88EB_11D2_8C17_0008C7C204E6_.wvu.PrintTitles" localSheetId="12" hidden="1">CRUDE!$1:$5</definedName>
    <definedName name="Z_678680D6_88EB_11D2_8C17_0008C7C204E6_.wvu.PrintArea" localSheetId="8" hidden="1">'EN590'!$A$40:$AG$118</definedName>
    <definedName name="Z_678680D6_88EB_11D2_8C17_0008C7C204E6_.wvu.PrintTitles" localSheetId="8" hidden="1">'EN590'!$1:$5</definedName>
    <definedName name="Z_678680D7_88EB_11D2_8C17_0008C7C204E6_.wvu.PrintArea" localSheetId="13" hidden="1">HO!$A$40:$AG$118</definedName>
    <definedName name="Z_678680D7_88EB_11D2_8C17_0008C7C204E6_.wvu.PrintTitles" localSheetId="13" hidden="1">HO!$1:$5</definedName>
    <definedName name="Z_678680D8_88EB_11D2_8C17_0008C7C204E6_.wvu.PrintArea" localSheetId="5" hidden="1">'IPE GASOIL'!$A$40:$AG$118</definedName>
    <definedName name="Z_678680D8_88EB_11D2_8C17_0008C7C204E6_.wvu.PrintTitles" localSheetId="5" hidden="1">'IPE GASOIL'!$1:$5</definedName>
    <definedName name="Z_678680D9_88EB_11D2_8C17_0008C7C204E6_.wvu.PrintArea" localSheetId="16" hidden="1">Dubai!$A$40:$AG$118</definedName>
    <definedName name="Z_678680D9_88EB_11D2_8C17_0008C7C204E6_.wvu.PrintArea" localSheetId="17" hidden="1">Freight!$A$40:$AG$118</definedName>
    <definedName name="Z_678680D9_88EB_11D2_8C17_0008C7C204E6_.wvu.PrintArea" localSheetId="18" hidden="1">Freight_SM!$A$40:$AG$118</definedName>
    <definedName name="Z_678680D9_88EB_11D2_8C17_0008C7C204E6_.wvu.PrintArea" localSheetId="15" hidden="1">'Jet , Kero'!$A$40:$AG$118</definedName>
    <definedName name="Z_678680D9_88EB_11D2_8C17_0008C7C204E6_.wvu.PrintTitles" localSheetId="16" hidden="1">Dubai!$1:$5</definedName>
    <definedName name="Z_678680D9_88EB_11D2_8C17_0008C7C204E6_.wvu.PrintTitles" localSheetId="17" hidden="1">Freight!$1:$5</definedName>
    <definedName name="Z_678680D9_88EB_11D2_8C17_0008C7C204E6_.wvu.PrintTitles" localSheetId="18" hidden="1">Freight_SM!$1:$5</definedName>
    <definedName name="Z_678680D9_88EB_11D2_8C17_0008C7C204E6_.wvu.PrintTitles" localSheetId="15" hidden="1">'Jet , Kero'!$1:$5</definedName>
    <definedName name="Z_678680DA_88EB_11D2_8C17_0008C7C204E6_.wvu.PrintArea" localSheetId="10" hidden="1">NAPTHA!$A$40:$AG$118</definedName>
    <definedName name="Z_678680DA_88EB_11D2_8C17_0008C7C204E6_.wvu.PrintTitles" localSheetId="10" hidden="1">NAPTHA!$1:$5</definedName>
    <definedName name="Z_678680DB_88EB_11D2_8C17_0008C7C204E6_.wvu.PrintArea" localSheetId="9" hidden="1">UNL!$A$40:$AG$118</definedName>
    <definedName name="Z_678680DB_88EB_11D2_8C17_0008C7C204E6_.wvu.PrintTitles" localSheetId="9" hidden="1">UNL!$1:$5</definedName>
    <definedName name="Z_678680DC_88EB_11D2_8C17_0008C7C204E6_.wvu.PrintArea" localSheetId="6" hidden="1">'2%GASOIL CIF'!$A$120:$M$238</definedName>
    <definedName name="Z_678680DC_88EB_11D2_8C17_0008C7C204E6_.wvu.PrintTitles" localSheetId="6" hidden="1">'2%GASOIL CIF'!$1:$5</definedName>
    <definedName name="Z_678680DD_88EB_11D2_8C17_0008C7C204E6_.wvu.PrintArea" localSheetId="7" hidden="1">'2%GASOIL FOB'!$A$120:$M$238</definedName>
    <definedName name="Z_678680DD_88EB_11D2_8C17_0008C7C204E6_.wvu.PrintTitles" localSheetId="7" hidden="1">'2%GASOIL FOB'!$1:$5</definedName>
    <definedName name="Z_678680DE_88EB_11D2_8C17_0008C7C204E6_.wvu.PrintArea" localSheetId="11" hidden="1">BRENT!$A$120:$M$238</definedName>
    <definedName name="Z_678680DE_88EB_11D2_8C17_0008C7C204E6_.wvu.PrintTitles" localSheetId="11" hidden="1">BRENT!$1:$5</definedName>
    <definedName name="Z_678680DF_88EB_11D2_8C17_0008C7C204E6_.wvu.PrintArea" localSheetId="12" hidden="1">CRUDE!$A$120:$M$238</definedName>
    <definedName name="Z_678680DF_88EB_11D2_8C17_0008C7C204E6_.wvu.PrintTitles" localSheetId="12" hidden="1">CRUDE!$1:$5</definedName>
    <definedName name="Z_678680E0_88EB_11D2_8C17_0008C7C204E6_.wvu.PrintArea" localSheetId="8" hidden="1">'EN590'!$A$120:$M$238</definedName>
    <definedName name="Z_678680E0_88EB_11D2_8C17_0008C7C204E6_.wvu.PrintTitles" localSheetId="8" hidden="1">'EN590'!$1:$5</definedName>
    <definedName name="Z_678680E1_88EB_11D2_8C17_0008C7C204E6_.wvu.PrintArea" localSheetId="13" hidden="1">HO!$A$120:$M$238</definedName>
    <definedName name="Z_678680E1_88EB_11D2_8C17_0008C7C204E6_.wvu.PrintTitles" localSheetId="13" hidden="1">HO!$1:$5</definedName>
    <definedName name="Z_678680E2_88EB_11D2_8C17_0008C7C204E6_.wvu.PrintArea" localSheetId="5" hidden="1">'IPE GASOIL'!$A$120:$M$238</definedName>
    <definedName name="Z_678680E2_88EB_11D2_8C17_0008C7C204E6_.wvu.PrintTitles" localSheetId="5" hidden="1">'IPE GASOIL'!$1:$5</definedName>
    <definedName name="Z_678680E3_88EB_11D2_8C17_0008C7C204E6_.wvu.PrintArea" localSheetId="16" hidden="1">Dubai!$A$120:$M$238</definedName>
    <definedName name="Z_678680E3_88EB_11D2_8C17_0008C7C204E6_.wvu.PrintArea" localSheetId="17" hidden="1">Freight!$A$120:$M$238</definedName>
    <definedName name="Z_678680E3_88EB_11D2_8C17_0008C7C204E6_.wvu.PrintArea" localSheetId="18" hidden="1">Freight_SM!$A$120:$M$238</definedName>
    <definedName name="Z_678680E3_88EB_11D2_8C17_0008C7C204E6_.wvu.PrintArea" localSheetId="15" hidden="1">'Jet , Kero'!$A$120:$M$238</definedName>
    <definedName name="Z_678680E3_88EB_11D2_8C17_0008C7C204E6_.wvu.PrintTitles" localSheetId="16" hidden="1">Dubai!$1:$5</definedName>
    <definedName name="Z_678680E3_88EB_11D2_8C17_0008C7C204E6_.wvu.PrintTitles" localSheetId="17" hidden="1">Freight!$1:$5</definedName>
    <definedName name="Z_678680E3_88EB_11D2_8C17_0008C7C204E6_.wvu.PrintTitles" localSheetId="18" hidden="1">Freight_SM!$1:$5</definedName>
    <definedName name="Z_678680E3_88EB_11D2_8C17_0008C7C204E6_.wvu.PrintTitles" localSheetId="15" hidden="1">'Jet , Kero'!$1:$5</definedName>
    <definedName name="Z_678680E4_88EB_11D2_8C17_0008C7C204E6_.wvu.PrintArea" localSheetId="10" hidden="1">NAPTHA!$A$120:$M$238</definedName>
    <definedName name="Z_678680E4_88EB_11D2_8C17_0008C7C204E6_.wvu.PrintTitles" localSheetId="10" hidden="1">NAPTHA!$1:$5</definedName>
    <definedName name="Z_678680E5_88EB_11D2_8C17_0008C7C204E6_.wvu.PrintArea" localSheetId="9" hidden="1">UNL!$A$120:$M$238</definedName>
    <definedName name="Z_678680E5_88EB_11D2_8C17_0008C7C204E6_.wvu.PrintTitles" localSheetId="9" hidden="1">UNL!$1:$5</definedName>
    <definedName name="Z_69960685_E072_11D2_8C3F_0008C7C204E6_.wvu.PrintArea" localSheetId="6" hidden="1">'2%GASOIL CIF'!$A$6:$R$39</definedName>
    <definedName name="Z_69960685_E072_11D2_8C3F_0008C7C204E6_.wvu.PrintTitles" localSheetId="6" hidden="1">'2%GASOIL CIF'!$1:$5</definedName>
    <definedName name="Z_69960686_E072_11D2_8C3F_0008C7C204E6_.wvu.PrintArea" localSheetId="7" hidden="1">'2%GASOIL FOB'!$A$6:$R$39</definedName>
    <definedName name="Z_69960686_E072_11D2_8C3F_0008C7C204E6_.wvu.PrintTitles" localSheetId="7" hidden="1">'2%GASOIL FOB'!$1:$5</definedName>
    <definedName name="Z_69960687_E072_11D2_8C3F_0008C7C204E6_.wvu.PrintArea" localSheetId="11" hidden="1">BRENT!$A$6:$R$39</definedName>
    <definedName name="Z_69960687_E072_11D2_8C3F_0008C7C204E6_.wvu.PrintTitles" localSheetId="11" hidden="1">BRENT!$1:$5</definedName>
    <definedName name="Z_69960688_E072_11D2_8C3F_0008C7C204E6_.wvu.PrintArea" localSheetId="12" hidden="1">CRUDE!$A$6:$R$39</definedName>
    <definedName name="Z_69960688_E072_11D2_8C3F_0008C7C204E6_.wvu.PrintTitles" localSheetId="12" hidden="1">CRUDE!$1:$5</definedName>
    <definedName name="Z_69960689_E072_11D2_8C3F_0008C7C204E6_.wvu.PrintArea" localSheetId="16" hidden="1">Dubai!$A$6:$R$39</definedName>
    <definedName name="Z_69960689_E072_11D2_8C3F_0008C7C204E6_.wvu.PrintTitles" localSheetId="16" hidden="1">Dubai!$1:$5</definedName>
    <definedName name="Z_6996068A_E072_11D2_8C3F_0008C7C204E6_.wvu.PrintArea" localSheetId="8" hidden="1">'EN590'!$A$6:$R$39</definedName>
    <definedName name="Z_6996068A_E072_11D2_8C3F_0008C7C204E6_.wvu.PrintTitles" localSheetId="8" hidden="1">'EN590'!$1:$5</definedName>
    <definedName name="Z_6996068B_E072_11D2_8C3F_0008C7C204E6_.wvu.PrintArea" localSheetId="17" hidden="1">Freight!$A$6:$R$39</definedName>
    <definedName name="Z_6996068B_E072_11D2_8C3F_0008C7C204E6_.wvu.PrintArea" localSheetId="18" hidden="1">Freight_SM!$A$6:$R$39</definedName>
    <definedName name="Z_6996068B_E072_11D2_8C3F_0008C7C204E6_.wvu.PrintTitles" localSheetId="17" hidden="1">Freight!$1:$5</definedName>
    <definedName name="Z_6996068B_E072_11D2_8C3F_0008C7C204E6_.wvu.PrintTitles" localSheetId="18" hidden="1">Freight_SM!$1:$5</definedName>
    <definedName name="Z_6996068C_E072_11D2_8C3F_0008C7C204E6_.wvu.PrintArea" localSheetId="13" hidden="1">HO!$A$6:$R$39</definedName>
    <definedName name="Z_6996068C_E072_11D2_8C3F_0008C7C204E6_.wvu.PrintTitles" localSheetId="13" hidden="1">HO!$1:$5</definedName>
    <definedName name="Z_6996068D_E072_11D2_8C3F_0008C7C204E6_.wvu.PrintArea" localSheetId="5" hidden="1">'IPE GASOIL'!$A$6:$R$39</definedName>
    <definedName name="Z_6996068D_E072_11D2_8C3F_0008C7C204E6_.wvu.PrintTitles" localSheetId="5" hidden="1">'IPE GASOIL'!$1:$5</definedName>
    <definedName name="Z_6996068E_E072_11D2_8C3F_0008C7C204E6_.wvu.PrintArea" localSheetId="15" hidden="1">'Jet , Kero'!$A$6:$R$39</definedName>
    <definedName name="Z_6996068E_E072_11D2_8C3F_0008C7C204E6_.wvu.PrintTitles" localSheetId="15" hidden="1">'Jet , Kero'!$1:$5</definedName>
    <definedName name="Z_6996068F_E072_11D2_8C3F_0008C7C204E6_.wvu.PrintArea" localSheetId="10" hidden="1">NAPTHA!$A$6:$R$39</definedName>
    <definedName name="Z_6996068F_E072_11D2_8C3F_0008C7C204E6_.wvu.PrintTitles" localSheetId="10" hidden="1">NAPTHA!$1:$5</definedName>
    <definedName name="Z_69960690_E072_11D2_8C3F_0008C7C204E6_.wvu.PrintArea" localSheetId="9" hidden="1">UNL!$A$6:$R$39</definedName>
    <definedName name="Z_69960690_E072_11D2_8C3F_0008C7C204E6_.wvu.PrintTitles" localSheetId="9" hidden="1">UNL!$1:$5</definedName>
    <definedName name="Z_69960691_E072_11D2_8C3F_0008C7C204E6_.wvu.PrintArea" localSheetId="6" hidden="1">'2%GASOIL CIF'!$A$40:$AG$118</definedName>
    <definedName name="Z_69960691_E072_11D2_8C3F_0008C7C204E6_.wvu.PrintTitles" localSheetId="6" hidden="1">'2%GASOIL CIF'!$1:$5</definedName>
    <definedName name="Z_69960692_E072_11D2_8C3F_0008C7C204E6_.wvu.PrintArea" localSheetId="7" hidden="1">'2%GASOIL FOB'!$A$40:$AG$118</definedName>
    <definedName name="Z_69960692_E072_11D2_8C3F_0008C7C204E6_.wvu.PrintTitles" localSheetId="7" hidden="1">'2%GASOIL FOB'!$1:$5</definedName>
    <definedName name="Z_69960693_E072_11D2_8C3F_0008C7C204E6_.wvu.PrintArea" localSheetId="11" hidden="1">BRENT!$A$40:$AG$118</definedName>
    <definedName name="Z_69960693_E072_11D2_8C3F_0008C7C204E6_.wvu.PrintTitles" localSheetId="11" hidden="1">BRENT!$1:$5</definedName>
    <definedName name="Z_69960694_E072_11D2_8C3F_0008C7C204E6_.wvu.PrintArea" localSheetId="12" hidden="1">CRUDE!$A$40:$AG$118</definedName>
    <definedName name="Z_69960694_E072_11D2_8C3F_0008C7C204E6_.wvu.PrintTitles" localSheetId="12" hidden="1">CRUDE!$1:$5</definedName>
    <definedName name="Z_69960695_E072_11D2_8C3F_0008C7C204E6_.wvu.PrintArea" localSheetId="16" hidden="1">Dubai!$A$40:$AG$118</definedName>
    <definedName name="Z_69960695_E072_11D2_8C3F_0008C7C204E6_.wvu.PrintTitles" localSheetId="16" hidden="1">Dubai!$1:$5</definedName>
    <definedName name="Z_69960696_E072_11D2_8C3F_0008C7C204E6_.wvu.PrintArea" localSheetId="8" hidden="1">'EN590'!$A$40:$AG$118</definedName>
    <definedName name="Z_69960696_E072_11D2_8C3F_0008C7C204E6_.wvu.PrintTitles" localSheetId="8" hidden="1">'EN590'!$1:$5</definedName>
    <definedName name="Z_69960697_E072_11D2_8C3F_0008C7C204E6_.wvu.PrintArea" localSheetId="17" hidden="1">Freight!$A$40:$AG$118</definedName>
    <definedName name="Z_69960697_E072_11D2_8C3F_0008C7C204E6_.wvu.PrintArea" localSheetId="18" hidden="1">Freight_SM!$A$40:$AG$118</definedName>
    <definedName name="Z_69960697_E072_11D2_8C3F_0008C7C204E6_.wvu.PrintTitles" localSheetId="17" hidden="1">Freight!$1:$5</definedName>
    <definedName name="Z_69960697_E072_11D2_8C3F_0008C7C204E6_.wvu.PrintTitles" localSheetId="18" hidden="1">Freight_SM!$1:$5</definedName>
    <definedName name="Z_69960698_E072_11D2_8C3F_0008C7C204E6_.wvu.PrintArea" localSheetId="13" hidden="1">HO!$A$40:$AG$118</definedName>
    <definedName name="Z_69960698_E072_11D2_8C3F_0008C7C204E6_.wvu.PrintTitles" localSheetId="13" hidden="1">HO!$1:$5</definedName>
    <definedName name="Z_69960699_E072_11D2_8C3F_0008C7C204E6_.wvu.PrintArea" localSheetId="5" hidden="1">'IPE GASOIL'!$A$40:$AG$118</definedName>
    <definedName name="Z_69960699_E072_11D2_8C3F_0008C7C204E6_.wvu.PrintTitles" localSheetId="5" hidden="1">'IPE GASOIL'!$1:$5</definedName>
    <definedName name="Z_6996069A_E072_11D2_8C3F_0008C7C204E6_.wvu.PrintArea" localSheetId="15" hidden="1">'Jet , Kero'!$A$40:$AG$118</definedName>
    <definedName name="Z_6996069A_E072_11D2_8C3F_0008C7C204E6_.wvu.PrintTitles" localSheetId="15" hidden="1">'Jet , Kero'!$1:$5</definedName>
    <definedName name="Z_6996069B_E072_11D2_8C3F_0008C7C204E6_.wvu.PrintArea" localSheetId="10" hidden="1">NAPTHA!$A$40:$AG$118</definedName>
    <definedName name="Z_6996069B_E072_11D2_8C3F_0008C7C204E6_.wvu.PrintTitles" localSheetId="10" hidden="1">NAPTHA!$1:$5</definedName>
    <definedName name="Z_6996069C_E072_11D2_8C3F_0008C7C204E6_.wvu.PrintArea" localSheetId="9" hidden="1">UNL!$A$40:$AG$118</definedName>
    <definedName name="Z_6996069C_E072_11D2_8C3F_0008C7C204E6_.wvu.PrintTitles" localSheetId="9" hidden="1">UNL!$1:$5</definedName>
    <definedName name="Z_6996069D_E072_11D2_8C3F_0008C7C204E6_.wvu.PrintArea" localSheetId="6" hidden="1">'2%GASOIL CIF'!$A$120:$M$238</definedName>
    <definedName name="Z_6996069D_E072_11D2_8C3F_0008C7C204E6_.wvu.PrintTitles" localSheetId="6" hidden="1">'2%GASOIL CIF'!$1:$5</definedName>
    <definedName name="Z_6996069E_E072_11D2_8C3F_0008C7C204E6_.wvu.PrintArea" localSheetId="7" hidden="1">'2%GASOIL FOB'!$A$120:$M$238</definedName>
    <definedName name="Z_6996069E_E072_11D2_8C3F_0008C7C204E6_.wvu.PrintTitles" localSheetId="7" hidden="1">'2%GASOIL FOB'!$1:$5</definedName>
    <definedName name="Z_6996069F_E072_11D2_8C3F_0008C7C204E6_.wvu.PrintArea" localSheetId="11" hidden="1">BRENT!$A$120:$M$238</definedName>
    <definedName name="Z_6996069F_E072_11D2_8C3F_0008C7C204E6_.wvu.PrintTitles" localSheetId="11" hidden="1">BRENT!$1:$5</definedName>
    <definedName name="Z_699606A0_E072_11D2_8C3F_0008C7C204E6_.wvu.PrintArea" localSheetId="12" hidden="1">CRUDE!$A$120:$M$238</definedName>
    <definedName name="Z_699606A0_E072_11D2_8C3F_0008C7C204E6_.wvu.PrintTitles" localSheetId="12" hidden="1">CRUDE!$1:$5</definedName>
    <definedName name="Z_699606A1_E072_11D2_8C3F_0008C7C204E6_.wvu.PrintArea" localSheetId="16" hidden="1">Dubai!$A$120:$M$238</definedName>
    <definedName name="Z_699606A1_E072_11D2_8C3F_0008C7C204E6_.wvu.PrintTitles" localSheetId="16" hidden="1">Dubai!$1:$5</definedName>
    <definedName name="Z_699606A2_E072_11D2_8C3F_0008C7C204E6_.wvu.PrintArea" localSheetId="8" hidden="1">'EN590'!$A$120:$M$238</definedName>
    <definedName name="Z_699606A2_E072_11D2_8C3F_0008C7C204E6_.wvu.PrintTitles" localSheetId="8" hidden="1">'EN590'!$1:$5</definedName>
    <definedName name="Z_699606A3_E072_11D2_8C3F_0008C7C204E6_.wvu.PrintArea" localSheetId="17" hidden="1">Freight!$A$120:$M$238</definedName>
    <definedName name="Z_699606A3_E072_11D2_8C3F_0008C7C204E6_.wvu.PrintArea" localSheetId="18" hidden="1">Freight_SM!$A$120:$M$238</definedName>
    <definedName name="Z_699606A3_E072_11D2_8C3F_0008C7C204E6_.wvu.PrintTitles" localSheetId="17" hidden="1">Freight!$1:$5</definedName>
    <definedName name="Z_699606A3_E072_11D2_8C3F_0008C7C204E6_.wvu.PrintTitles" localSheetId="18" hidden="1">Freight_SM!$1:$5</definedName>
    <definedName name="Z_699606A4_E072_11D2_8C3F_0008C7C204E6_.wvu.PrintArea" localSheetId="13" hidden="1">HO!$A$120:$M$238</definedName>
    <definedName name="Z_699606A4_E072_11D2_8C3F_0008C7C204E6_.wvu.PrintTitles" localSheetId="13" hidden="1">HO!$1:$5</definedName>
    <definedName name="Z_699606A5_E072_11D2_8C3F_0008C7C204E6_.wvu.PrintArea" localSheetId="5" hidden="1">'IPE GASOIL'!$A$120:$M$238</definedName>
    <definedName name="Z_699606A5_E072_11D2_8C3F_0008C7C204E6_.wvu.PrintTitles" localSheetId="5" hidden="1">'IPE GASOIL'!$1:$5</definedName>
    <definedName name="Z_699606A6_E072_11D2_8C3F_0008C7C204E6_.wvu.PrintArea" localSheetId="15" hidden="1">'Jet , Kero'!$A$120:$M$238</definedName>
    <definedName name="Z_699606A6_E072_11D2_8C3F_0008C7C204E6_.wvu.PrintTitles" localSheetId="15" hidden="1">'Jet , Kero'!$1:$5</definedName>
    <definedName name="Z_699606A7_E072_11D2_8C3F_0008C7C204E6_.wvu.PrintArea" localSheetId="10" hidden="1">NAPTHA!$A$120:$M$238</definedName>
    <definedName name="Z_699606A7_E072_11D2_8C3F_0008C7C204E6_.wvu.PrintTitles" localSheetId="10" hidden="1">NAPTHA!$1:$5</definedName>
    <definedName name="Z_699606A8_E072_11D2_8C3F_0008C7C204E6_.wvu.PrintArea" localSheetId="9" hidden="1">UNL!$A$120:$M$238</definedName>
    <definedName name="Z_699606A8_E072_11D2_8C3F_0008C7C204E6_.wvu.PrintTitles" localSheetId="9" hidden="1">UNL!$1:$5</definedName>
    <definedName name="Z_6B149C37_AAB6_11D2_8C25_0008C7C204E6_.wvu.PrintArea" localSheetId="6" hidden="1">'2%GASOIL CIF'!$A$6:$R$39</definedName>
    <definedName name="Z_6B149C37_AAB6_11D2_8C25_0008C7C204E6_.wvu.PrintTitles" localSheetId="6" hidden="1">'2%GASOIL CIF'!$1:$5</definedName>
    <definedName name="Z_6B149C38_AAB6_11D2_8C25_0008C7C204E6_.wvu.PrintArea" localSheetId="7" hidden="1">'2%GASOIL FOB'!$A$6:$R$39</definedName>
    <definedName name="Z_6B149C38_AAB6_11D2_8C25_0008C7C204E6_.wvu.PrintTitles" localSheetId="7" hidden="1">'2%GASOIL FOB'!$1:$5</definedName>
    <definedName name="Z_6B149C39_AAB6_11D2_8C25_0008C7C204E6_.wvu.PrintArea" localSheetId="11" hidden="1">BRENT!$A$6:$R$39</definedName>
    <definedName name="Z_6B149C39_AAB6_11D2_8C25_0008C7C204E6_.wvu.PrintTitles" localSheetId="11" hidden="1">BRENT!$1:$5</definedName>
    <definedName name="Z_6B149C3A_AAB6_11D2_8C25_0008C7C204E6_.wvu.PrintArea" localSheetId="12" hidden="1">CRUDE!$A$6:$R$39</definedName>
    <definedName name="Z_6B149C3A_AAB6_11D2_8C25_0008C7C204E6_.wvu.PrintTitles" localSheetId="12" hidden="1">CRUDE!$1:$5</definedName>
    <definedName name="Z_6B149C3B_AAB6_11D2_8C25_0008C7C204E6_.wvu.PrintArea" localSheetId="8" hidden="1">'EN590'!$A$6:$R$39</definedName>
    <definedName name="Z_6B149C3B_AAB6_11D2_8C25_0008C7C204E6_.wvu.PrintTitles" localSheetId="8" hidden="1">'EN590'!$1:$5</definedName>
    <definedName name="Z_6B149C3C_AAB6_11D2_8C25_0008C7C204E6_.wvu.PrintArea" localSheetId="13" hidden="1">HO!$A$6:$R$39</definedName>
    <definedName name="Z_6B149C3C_AAB6_11D2_8C25_0008C7C204E6_.wvu.PrintTitles" localSheetId="13" hidden="1">HO!$1:$5</definedName>
    <definedName name="Z_6B149C3D_AAB6_11D2_8C25_0008C7C204E6_.wvu.PrintArea" localSheetId="5" hidden="1">'IPE GASOIL'!$A$6:$R$39</definedName>
    <definedName name="Z_6B149C3D_AAB6_11D2_8C25_0008C7C204E6_.wvu.PrintTitles" localSheetId="5" hidden="1">'IPE GASOIL'!$1:$5</definedName>
    <definedName name="Z_6B149C3E_AAB6_11D2_8C25_0008C7C204E6_.wvu.PrintArea" localSheetId="16" hidden="1">Dubai!$A$6:$R$39</definedName>
    <definedName name="Z_6B149C3E_AAB6_11D2_8C25_0008C7C204E6_.wvu.PrintArea" localSheetId="17" hidden="1">Freight!$A$6:$R$39</definedName>
    <definedName name="Z_6B149C3E_AAB6_11D2_8C25_0008C7C204E6_.wvu.PrintArea" localSheetId="18" hidden="1">Freight_SM!$A$6:$R$39</definedName>
    <definedName name="Z_6B149C3E_AAB6_11D2_8C25_0008C7C204E6_.wvu.PrintArea" localSheetId="15" hidden="1">'Jet , Kero'!$A$6:$R$39</definedName>
    <definedName name="Z_6B149C3E_AAB6_11D2_8C25_0008C7C204E6_.wvu.PrintTitles" localSheetId="16" hidden="1">Dubai!$1:$5</definedName>
    <definedName name="Z_6B149C3E_AAB6_11D2_8C25_0008C7C204E6_.wvu.PrintTitles" localSheetId="17" hidden="1">Freight!$1:$5</definedName>
    <definedName name="Z_6B149C3E_AAB6_11D2_8C25_0008C7C204E6_.wvu.PrintTitles" localSheetId="18" hidden="1">Freight_SM!$1:$5</definedName>
    <definedName name="Z_6B149C3E_AAB6_11D2_8C25_0008C7C204E6_.wvu.PrintTitles" localSheetId="15" hidden="1">'Jet , Kero'!$1:$5</definedName>
    <definedName name="Z_6B149C3F_AAB6_11D2_8C25_0008C7C204E6_.wvu.PrintArea" localSheetId="10" hidden="1">NAPTHA!$A$6:$R$39</definedName>
    <definedName name="Z_6B149C3F_AAB6_11D2_8C25_0008C7C204E6_.wvu.PrintTitles" localSheetId="10" hidden="1">NAPTHA!$1:$5</definedName>
    <definedName name="Z_6B149C40_AAB6_11D2_8C25_0008C7C204E6_.wvu.PrintArea" localSheetId="9" hidden="1">UNL!$A$6:$R$39</definedName>
    <definedName name="Z_6B149C40_AAB6_11D2_8C25_0008C7C204E6_.wvu.PrintTitles" localSheetId="9" hidden="1">UNL!$1:$5</definedName>
    <definedName name="Z_6B149C41_AAB6_11D2_8C25_0008C7C204E6_.wvu.PrintArea" localSheetId="6" hidden="1">'2%GASOIL CIF'!$A$40:$AG$118</definedName>
    <definedName name="Z_6B149C41_AAB6_11D2_8C25_0008C7C204E6_.wvu.PrintTitles" localSheetId="6" hidden="1">'2%GASOIL CIF'!$1:$5</definedName>
    <definedName name="Z_6B149C42_AAB6_11D2_8C25_0008C7C204E6_.wvu.PrintArea" localSheetId="7" hidden="1">'2%GASOIL FOB'!$A$40:$AG$118</definedName>
    <definedName name="Z_6B149C42_AAB6_11D2_8C25_0008C7C204E6_.wvu.PrintTitles" localSheetId="7" hidden="1">'2%GASOIL FOB'!$1:$5</definedName>
    <definedName name="Z_6B149C43_AAB6_11D2_8C25_0008C7C204E6_.wvu.PrintArea" localSheetId="11" hidden="1">BRENT!$A$40:$AG$118</definedName>
    <definedName name="Z_6B149C43_AAB6_11D2_8C25_0008C7C204E6_.wvu.PrintTitles" localSheetId="11" hidden="1">BRENT!$1:$5</definedName>
    <definedName name="Z_6B149C44_AAB6_11D2_8C25_0008C7C204E6_.wvu.PrintArea" localSheetId="12" hidden="1">CRUDE!$A$40:$AG$118</definedName>
    <definedName name="Z_6B149C44_AAB6_11D2_8C25_0008C7C204E6_.wvu.PrintTitles" localSheetId="12" hidden="1">CRUDE!$1:$5</definedName>
    <definedName name="Z_6B149C45_AAB6_11D2_8C25_0008C7C204E6_.wvu.PrintArea" localSheetId="8" hidden="1">'EN590'!$A$40:$AG$118</definedName>
    <definedName name="Z_6B149C45_AAB6_11D2_8C25_0008C7C204E6_.wvu.PrintTitles" localSheetId="8" hidden="1">'EN590'!$1:$5</definedName>
    <definedName name="Z_6B149C46_AAB6_11D2_8C25_0008C7C204E6_.wvu.PrintArea" localSheetId="13" hidden="1">HO!$A$40:$AG$118</definedName>
    <definedName name="Z_6B149C46_AAB6_11D2_8C25_0008C7C204E6_.wvu.PrintTitles" localSheetId="13" hidden="1">HO!$1:$5</definedName>
    <definedName name="Z_6B149C47_AAB6_11D2_8C25_0008C7C204E6_.wvu.PrintArea" localSheetId="5" hidden="1">'IPE GASOIL'!$A$40:$AG$118</definedName>
    <definedName name="Z_6B149C47_AAB6_11D2_8C25_0008C7C204E6_.wvu.PrintTitles" localSheetId="5" hidden="1">'IPE GASOIL'!$1:$5</definedName>
    <definedName name="Z_6B149C48_AAB6_11D2_8C25_0008C7C204E6_.wvu.PrintArea" localSheetId="16" hidden="1">Dubai!$A$40:$AG$118</definedName>
    <definedName name="Z_6B149C48_AAB6_11D2_8C25_0008C7C204E6_.wvu.PrintArea" localSheetId="17" hidden="1">Freight!$A$40:$AG$118</definedName>
    <definedName name="Z_6B149C48_AAB6_11D2_8C25_0008C7C204E6_.wvu.PrintArea" localSheetId="18" hidden="1">Freight_SM!$A$40:$AG$118</definedName>
    <definedName name="Z_6B149C48_AAB6_11D2_8C25_0008C7C204E6_.wvu.PrintArea" localSheetId="15" hidden="1">'Jet , Kero'!$A$40:$AG$118</definedName>
    <definedName name="Z_6B149C48_AAB6_11D2_8C25_0008C7C204E6_.wvu.PrintTitles" localSheetId="16" hidden="1">Dubai!$1:$5</definedName>
    <definedName name="Z_6B149C48_AAB6_11D2_8C25_0008C7C204E6_.wvu.PrintTitles" localSheetId="17" hidden="1">Freight!$1:$5</definedName>
    <definedName name="Z_6B149C48_AAB6_11D2_8C25_0008C7C204E6_.wvu.PrintTitles" localSheetId="18" hidden="1">Freight_SM!$1:$5</definedName>
    <definedName name="Z_6B149C48_AAB6_11D2_8C25_0008C7C204E6_.wvu.PrintTitles" localSheetId="15" hidden="1">'Jet , Kero'!$1:$5</definedName>
    <definedName name="Z_6B149C49_AAB6_11D2_8C25_0008C7C204E6_.wvu.PrintArea" localSheetId="10" hidden="1">NAPTHA!$A$40:$AG$118</definedName>
    <definedName name="Z_6B149C49_AAB6_11D2_8C25_0008C7C204E6_.wvu.PrintTitles" localSheetId="10" hidden="1">NAPTHA!$1:$5</definedName>
    <definedName name="Z_6B149C4A_AAB6_11D2_8C25_0008C7C204E6_.wvu.PrintArea" localSheetId="9" hidden="1">UNL!$A$40:$AG$118</definedName>
    <definedName name="Z_6B149C4A_AAB6_11D2_8C25_0008C7C204E6_.wvu.PrintTitles" localSheetId="9" hidden="1">UNL!$1:$5</definedName>
    <definedName name="Z_6B149C4B_AAB6_11D2_8C25_0008C7C204E6_.wvu.PrintArea" localSheetId="6" hidden="1">'2%GASOIL CIF'!$A$120:$M$238</definedName>
    <definedName name="Z_6B149C4B_AAB6_11D2_8C25_0008C7C204E6_.wvu.PrintTitles" localSheetId="6" hidden="1">'2%GASOIL CIF'!$1:$5</definedName>
    <definedName name="Z_6B149C4C_AAB6_11D2_8C25_0008C7C204E6_.wvu.PrintArea" localSheetId="7" hidden="1">'2%GASOIL FOB'!$A$120:$M$238</definedName>
    <definedName name="Z_6B149C4C_AAB6_11D2_8C25_0008C7C204E6_.wvu.PrintTitles" localSheetId="7" hidden="1">'2%GASOIL FOB'!$1:$5</definedName>
    <definedName name="Z_6B149C4D_AAB6_11D2_8C25_0008C7C204E6_.wvu.PrintArea" localSheetId="11" hidden="1">BRENT!$A$120:$M$238</definedName>
    <definedName name="Z_6B149C4D_AAB6_11D2_8C25_0008C7C204E6_.wvu.PrintTitles" localSheetId="11" hidden="1">BRENT!$1:$5</definedName>
    <definedName name="Z_6B149C4E_AAB6_11D2_8C25_0008C7C204E6_.wvu.PrintArea" localSheetId="12" hidden="1">CRUDE!$A$120:$M$238</definedName>
    <definedName name="Z_6B149C4E_AAB6_11D2_8C25_0008C7C204E6_.wvu.PrintTitles" localSheetId="12" hidden="1">CRUDE!$1:$5</definedName>
    <definedName name="Z_6B149C4F_AAB6_11D2_8C25_0008C7C204E6_.wvu.PrintArea" localSheetId="8" hidden="1">'EN590'!$A$120:$M$238</definedName>
    <definedName name="Z_6B149C4F_AAB6_11D2_8C25_0008C7C204E6_.wvu.PrintTitles" localSheetId="8" hidden="1">'EN590'!$1:$5</definedName>
    <definedName name="Z_6B149C50_AAB6_11D2_8C25_0008C7C204E6_.wvu.PrintArea" localSheetId="13" hidden="1">HO!$A$120:$M$238</definedName>
    <definedName name="Z_6B149C50_AAB6_11D2_8C25_0008C7C204E6_.wvu.PrintTitles" localSheetId="13" hidden="1">HO!$1:$5</definedName>
    <definedName name="Z_6B149C51_AAB6_11D2_8C25_0008C7C204E6_.wvu.PrintArea" localSheetId="5" hidden="1">'IPE GASOIL'!$A$120:$M$238</definedName>
    <definedName name="Z_6B149C51_AAB6_11D2_8C25_0008C7C204E6_.wvu.PrintTitles" localSheetId="5" hidden="1">'IPE GASOIL'!$1:$5</definedName>
    <definedName name="Z_6B149C52_AAB6_11D2_8C25_0008C7C204E6_.wvu.PrintArea" localSheetId="16" hidden="1">Dubai!$A$120:$M$238</definedName>
    <definedName name="Z_6B149C52_AAB6_11D2_8C25_0008C7C204E6_.wvu.PrintArea" localSheetId="17" hidden="1">Freight!$A$120:$M$238</definedName>
    <definedName name="Z_6B149C52_AAB6_11D2_8C25_0008C7C204E6_.wvu.PrintArea" localSheetId="18" hidden="1">Freight_SM!$A$120:$M$238</definedName>
    <definedName name="Z_6B149C52_AAB6_11D2_8C25_0008C7C204E6_.wvu.PrintArea" localSheetId="15" hidden="1">'Jet , Kero'!$A$120:$M$238</definedName>
    <definedName name="Z_6B149C52_AAB6_11D2_8C25_0008C7C204E6_.wvu.PrintTitles" localSheetId="16" hidden="1">Dubai!$1:$5</definedName>
    <definedName name="Z_6B149C52_AAB6_11D2_8C25_0008C7C204E6_.wvu.PrintTitles" localSheetId="17" hidden="1">Freight!$1:$5</definedName>
    <definedName name="Z_6B149C52_AAB6_11D2_8C25_0008C7C204E6_.wvu.PrintTitles" localSheetId="18" hidden="1">Freight_SM!$1:$5</definedName>
    <definedName name="Z_6B149C52_AAB6_11D2_8C25_0008C7C204E6_.wvu.PrintTitles" localSheetId="15" hidden="1">'Jet , Kero'!$1:$5</definedName>
    <definedName name="Z_6B149C53_AAB6_11D2_8C25_0008C7C204E6_.wvu.PrintArea" localSheetId="10" hidden="1">NAPTHA!$A$120:$M$238</definedName>
    <definedName name="Z_6B149C53_AAB6_11D2_8C25_0008C7C204E6_.wvu.PrintTitles" localSheetId="10" hidden="1">NAPTHA!$1:$5</definedName>
    <definedName name="Z_6B149C54_AAB6_11D2_8C25_0008C7C204E6_.wvu.PrintArea" localSheetId="9" hidden="1">UNL!$A$120:$M$238</definedName>
    <definedName name="Z_6B149C54_AAB6_11D2_8C25_0008C7C204E6_.wvu.PrintTitles" localSheetId="9" hidden="1">UNL!$1:$5</definedName>
    <definedName name="Z_6B15D30C_E685_11D2_8C3F_0008C7C204E6_.wvu.PrintArea" localSheetId="6" hidden="1">'2%GASOIL CIF'!$A$6:$R$39</definedName>
    <definedName name="Z_6B15D30C_E685_11D2_8C3F_0008C7C204E6_.wvu.PrintTitles" localSheetId="6" hidden="1">'2%GASOIL CIF'!$1:$5</definedName>
    <definedName name="Z_6B15D30D_E685_11D2_8C3F_0008C7C204E6_.wvu.PrintArea" localSheetId="7" hidden="1">'2%GASOIL FOB'!$A$6:$R$39</definedName>
    <definedName name="Z_6B15D30D_E685_11D2_8C3F_0008C7C204E6_.wvu.PrintTitles" localSheetId="7" hidden="1">'2%GASOIL FOB'!$1:$5</definedName>
    <definedName name="Z_6B15D30E_E685_11D2_8C3F_0008C7C204E6_.wvu.PrintArea" localSheetId="11" hidden="1">BRENT!$A$6:$R$39</definedName>
    <definedName name="Z_6B15D30E_E685_11D2_8C3F_0008C7C204E6_.wvu.PrintTitles" localSheetId="11" hidden="1">BRENT!$1:$5</definedName>
    <definedName name="Z_6B15D30F_E685_11D2_8C3F_0008C7C204E6_.wvu.PrintArea" localSheetId="12" hidden="1">CRUDE!$A$6:$R$39</definedName>
    <definedName name="Z_6B15D30F_E685_11D2_8C3F_0008C7C204E6_.wvu.PrintTitles" localSheetId="12" hidden="1">CRUDE!$1:$5</definedName>
    <definedName name="Z_6B15D310_E685_11D2_8C3F_0008C7C204E6_.wvu.PrintArea" localSheetId="16" hidden="1">Dubai!$A$6:$R$39</definedName>
    <definedName name="Z_6B15D310_E685_11D2_8C3F_0008C7C204E6_.wvu.PrintTitles" localSheetId="16" hidden="1">Dubai!$1:$5</definedName>
    <definedName name="Z_6B15D311_E685_11D2_8C3F_0008C7C204E6_.wvu.PrintArea" localSheetId="8" hidden="1">'EN590'!$A$6:$R$39</definedName>
    <definedName name="Z_6B15D311_E685_11D2_8C3F_0008C7C204E6_.wvu.PrintTitles" localSheetId="8" hidden="1">'EN590'!$1:$5</definedName>
    <definedName name="Z_6B15D312_E685_11D2_8C3F_0008C7C204E6_.wvu.PrintArea" localSheetId="17" hidden="1">Freight!$A$6:$R$39</definedName>
    <definedName name="Z_6B15D312_E685_11D2_8C3F_0008C7C204E6_.wvu.PrintArea" localSheetId="18" hidden="1">Freight_SM!$A$6:$R$39</definedName>
    <definedName name="Z_6B15D312_E685_11D2_8C3F_0008C7C204E6_.wvu.PrintTitles" localSheetId="17" hidden="1">Freight!$1:$5</definedName>
    <definedName name="Z_6B15D312_E685_11D2_8C3F_0008C7C204E6_.wvu.PrintTitles" localSheetId="18" hidden="1">Freight_SM!$1:$5</definedName>
    <definedName name="Z_6B15D313_E685_11D2_8C3F_0008C7C204E6_.wvu.PrintArea" localSheetId="13" hidden="1">HO!$A$6:$R$39</definedName>
    <definedName name="Z_6B15D313_E685_11D2_8C3F_0008C7C204E6_.wvu.PrintTitles" localSheetId="13" hidden="1">HO!$1:$5</definedName>
    <definedName name="Z_6B15D314_E685_11D2_8C3F_0008C7C204E6_.wvu.PrintArea" localSheetId="5" hidden="1">'IPE GASOIL'!$A$6:$R$39</definedName>
    <definedName name="Z_6B15D314_E685_11D2_8C3F_0008C7C204E6_.wvu.PrintTitles" localSheetId="5" hidden="1">'IPE GASOIL'!$1:$5</definedName>
    <definedName name="Z_6B15D315_E685_11D2_8C3F_0008C7C204E6_.wvu.PrintArea" localSheetId="15" hidden="1">'Jet , Kero'!$A$6:$R$39</definedName>
    <definedName name="Z_6B15D315_E685_11D2_8C3F_0008C7C204E6_.wvu.PrintTitles" localSheetId="15" hidden="1">'Jet , Kero'!$1:$5</definedName>
    <definedName name="Z_6B15D316_E685_11D2_8C3F_0008C7C204E6_.wvu.PrintArea" localSheetId="10" hidden="1">NAPTHA!$A$6:$R$39</definedName>
    <definedName name="Z_6B15D316_E685_11D2_8C3F_0008C7C204E6_.wvu.PrintTitles" localSheetId="10" hidden="1">NAPTHA!$1:$5</definedName>
    <definedName name="Z_6B15D317_E685_11D2_8C3F_0008C7C204E6_.wvu.PrintArea" localSheetId="9" hidden="1">UNL!$A$6:$R$39</definedName>
    <definedName name="Z_6B15D317_E685_11D2_8C3F_0008C7C204E6_.wvu.PrintTitles" localSheetId="9" hidden="1">UNL!$1:$5</definedName>
    <definedName name="Z_6B15D318_E685_11D2_8C3F_0008C7C204E6_.wvu.PrintArea" localSheetId="6" hidden="1">'2%GASOIL CIF'!$A$40:$AG$118</definedName>
    <definedName name="Z_6B15D318_E685_11D2_8C3F_0008C7C204E6_.wvu.PrintTitles" localSheetId="6" hidden="1">'2%GASOIL CIF'!$1:$5</definedName>
    <definedName name="Z_6B15D319_E685_11D2_8C3F_0008C7C204E6_.wvu.PrintArea" localSheetId="7" hidden="1">'2%GASOIL FOB'!$A$40:$AG$118</definedName>
    <definedName name="Z_6B15D319_E685_11D2_8C3F_0008C7C204E6_.wvu.PrintTitles" localSheetId="7" hidden="1">'2%GASOIL FOB'!$1:$5</definedName>
    <definedName name="Z_6B15D31A_E685_11D2_8C3F_0008C7C204E6_.wvu.PrintArea" localSheetId="11" hidden="1">BRENT!$A$40:$AG$118</definedName>
    <definedName name="Z_6B15D31A_E685_11D2_8C3F_0008C7C204E6_.wvu.PrintTitles" localSheetId="11" hidden="1">BRENT!$1:$5</definedName>
    <definedName name="Z_6B15D31B_E685_11D2_8C3F_0008C7C204E6_.wvu.PrintArea" localSheetId="12" hidden="1">CRUDE!$A$40:$AG$118</definedName>
    <definedName name="Z_6B15D31B_E685_11D2_8C3F_0008C7C204E6_.wvu.PrintTitles" localSheetId="12" hidden="1">CRUDE!$1:$5</definedName>
    <definedName name="Z_6B15D31C_E685_11D2_8C3F_0008C7C204E6_.wvu.PrintArea" localSheetId="16" hidden="1">Dubai!$A$40:$AG$118</definedName>
    <definedName name="Z_6B15D31C_E685_11D2_8C3F_0008C7C204E6_.wvu.PrintTitles" localSheetId="16" hidden="1">Dubai!$1:$5</definedName>
    <definedName name="Z_6B15D31D_E685_11D2_8C3F_0008C7C204E6_.wvu.PrintArea" localSheetId="8" hidden="1">'EN590'!$A$40:$AG$118</definedName>
    <definedName name="Z_6B15D31D_E685_11D2_8C3F_0008C7C204E6_.wvu.PrintTitles" localSheetId="8" hidden="1">'EN590'!$1:$5</definedName>
    <definedName name="Z_6B15D31E_E685_11D2_8C3F_0008C7C204E6_.wvu.PrintArea" localSheetId="17" hidden="1">Freight!$A$40:$AG$118</definedName>
    <definedName name="Z_6B15D31E_E685_11D2_8C3F_0008C7C204E6_.wvu.PrintArea" localSheetId="18" hidden="1">Freight_SM!$A$40:$AG$118</definedName>
    <definedName name="Z_6B15D31E_E685_11D2_8C3F_0008C7C204E6_.wvu.PrintTitles" localSheetId="17" hidden="1">Freight!$1:$5</definedName>
    <definedName name="Z_6B15D31E_E685_11D2_8C3F_0008C7C204E6_.wvu.PrintTitles" localSheetId="18" hidden="1">Freight_SM!$1:$5</definedName>
    <definedName name="Z_6B15D31F_E685_11D2_8C3F_0008C7C204E6_.wvu.PrintArea" localSheetId="13" hidden="1">HO!$A$40:$AG$118</definedName>
    <definedName name="Z_6B15D31F_E685_11D2_8C3F_0008C7C204E6_.wvu.PrintTitles" localSheetId="13" hidden="1">HO!$1:$5</definedName>
    <definedName name="Z_6B15D320_E685_11D2_8C3F_0008C7C204E6_.wvu.PrintArea" localSheetId="5" hidden="1">'IPE GASOIL'!$A$40:$AG$118</definedName>
    <definedName name="Z_6B15D320_E685_11D2_8C3F_0008C7C204E6_.wvu.PrintTitles" localSheetId="5" hidden="1">'IPE GASOIL'!$1:$5</definedName>
    <definedName name="Z_6B15D321_E685_11D2_8C3F_0008C7C204E6_.wvu.PrintArea" localSheetId="15" hidden="1">'Jet , Kero'!$A$40:$AG$118</definedName>
    <definedName name="Z_6B15D321_E685_11D2_8C3F_0008C7C204E6_.wvu.PrintTitles" localSheetId="15" hidden="1">'Jet , Kero'!$1:$5</definedName>
    <definedName name="Z_6B15D322_E685_11D2_8C3F_0008C7C204E6_.wvu.PrintArea" localSheetId="10" hidden="1">NAPTHA!$A$40:$AG$118</definedName>
    <definedName name="Z_6B15D322_E685_11D2_8C3F_0008C7C204E6_.wvu.PrintTitles" localSheetId="10" hidden="1">NAPTHA!$1:$5</definedName>
    <definedName name="Z_6B15D323_E685_11D2_8C3F_0008C7C204E6_.wvu.PrintArea" localSheetId="9" hidden="1">UNL!$A$40:$AG$118</definedName>
    <definedName name="Z_6B15D323_E685_11D2_8C3F_0008C7C204E6_.wvu.PrintTitles" localSheetId="9" hidden="1">UNL!$1:$5</definedName>
    <definedName name="Z_6B15D324_E685_11D2_8C3F_0008C7C204E6_.wvu.PrintArea" localSheetId="6" hidden="1">'2%GASOIL CIF'!$A$120:$M$238</definedName>
    <definedName name="Z_6B15D324_E685_11D2_8C3F_0008C7C204E6_.wvu.PrintTitles" localSheetId="6" hidden="1">'2%GASOIL CIF'!$1:$5</definedName>
    <definedName name="Z_6B15D325_E685_11D2_8C3F_0008C7C204E6_.wvu.PrintArea" localSheetId="7" hidden="1">'2%GASOIL FOB'!$A$120:$M$238</definedName>
    <definedName name="Z_6B15D325_E685_11D2_8C3F_0008C7C204E6_.wvu.PrintTitles" localSheetId="7" hidden="1">'2%GASOIL FOB'!$1:$5</definedName>
    <definedName name="Z_6B15D326_E685_11D2_8C3F_0008C7C204E6_.wvu.PrintArea" localSheetId="11" hidden="1">BRENT!$A$120:$M$238</definedName>
    <definedName name="Z_6B15D326_E685_11D2_8C3F_0008C7C204E6_.wvu.PrintTitles" localSheetId="11" hidden="1">BRENT!$1:$5</definedName>
    <definedName name="Z_6B15D327_E685_11D2_8C3F_0008C7C204E6_.wvu.PrintArea" localSheetId="12" hidden="1">CRUDE!$A$120:$M$238</definedName>
    <definedName name="Z_6B15D327_E685_11D2_8C3F_0008C7C204E6_.wvu.PrintTitles" localSheetId="12" hidden="1">CRUDE!$1:$5</definedName>
    <definedName name="Z_6B15D328_E685_11D2_8C3F_0008C7C204E6_.wvu.PrintArea" localSheetId="16" hidden="1">Dubai!$A$120:$M$238</definedName>
    <definedName name="Z_6B15D328_E685_11D2_8C3F_0008C7C204E6_.wvu.PrintTitles" localSheetId="16" hidden="1">Dubai!$1:$5</definedName>
    <definedName name="Z_6B15D329_E685_11D2_8C3F_0008C7C204E6_.wvu.PrintArea" localSheetId="8" hidden="1">'EN590'!$A$120:$M$238</definedName>
    <definedName name="Z_6B15D329_E685_11D2_8C3F_0008C7C204E6_.wvu.PrintTitles" localSheetId="8" hidden="1">'EN590'!$1:$5</definedName>
    <definedName name="Z_6B15D32A_E685_11D2_8C3F_0008C7C204E6_.wvu.PrintArea" localSheetId="17" hidden="1">Freight!$A$120:$M$238</definedName>
    <definedName name="Z_6B15D32A_E685_11D2_8C3F_0008C7C204E6_.wvu.PrintArea" localSheetId="18" hidden="1">Freight_SM!$A$120:$M$238</definedName>
    <definedName name="Z_6B15D32A_E685_11D2_8C3F_0008C7C204E6_.wvu.PrintTitles" localSheetId="17" hidden="1">Freight!$1:$5</definedName>
    <definedName name="Z_6B15D32A_E685_11D2_8C3F_0008C7C204E6_.wvu.PrintTitles" localSheetId="18" hidden="1">Freight_SM!$1:$5</definedName>
    <definedName name="Z_6B15D32B_E685_11D2_8C3F_0008C7C204E6_.wvu.PrintArea" localSheetId="13" hidden="1">HO!$A$120:$M$238</definedName>
    <definedName name="Z_6B15D32B_E685_11D2_8C3F_0008C7C204E6_.wvu.PrintTitles" localSheetId="13" hidden="1">HO!$1:$5</definedName>
    <definedName name="Z_6B15D32C_E685_11D2_8C3F_0008C7C204E6_.wvu.PrintArea" localSheetId="5" hidden="1">'IPE GASOIL'!$A$120:$M$238</definedName>
    <definedName name="Z_6B15D32C_E685_11D2_8C3F_0008C7C204E6_.wvu.PrintTitles" localSheetId="5" hidden="1">'IPE GASOIL'!$1:$5</definedName>
    <definedName name="Z_6B15D32D_E685_11D2_8C3F_0008C7C204E6_.wvu.PrintArea" localSheetId="15" hidden="1">'Jet , Kero'!$A$120:$M$238</definedName>
    <definedName name="Z_6B15D32D_E685_11D2_8C3F_0008C7C204E6_.wvu.PrintTitles" localSheetId="15" hidden="1">'Jet , Kero'!$1:$5</definedName>
    <definedName name="Z_6B15D32E_E685_11D2_8C3F_0008C7C204E6_.wvu.PrintArea" localSheetId="10" hidden="1">NAPTHA!$A$120:$M$238</definedName>
    <definedName name="Z_6B15D32E_E685_11D2_8C3F_0008C7C204E6_.wvu.PrintTitles" localSheetId="10" hidden="1">NAPTHA!$1:$5</definedName>
    <definedName name="Z_6B15D32F_E685_11D2_8C3F_0008C7C204E6_.wvu.PrintArea" localSheetId="9" hidden="1">UNL!$A$120:$M$238</definedName>
    <definedName name="Z_6B15D32F_E685_11D2_8C3F_0008C7C204E6_.wvu.PrintTitles" localSheetId="9" hidden="1">UNL!$1:$5</definedName>
    <definedName name="Z_6C1A944B_A088_11D2_84E3_00805FD35FEF_.wvu.PrintArea" localSheetId="6" hidden="1">'2%GASOIL CIF'!$A$6:$R$39</definedName>
    <definedName name="Z_6C1A944B_A088_11D2_84E3_00805FD35FEF_.wvu.PrintTitles" localSheetId="6" hidden="1">'2%GASOIL CIF'!$1:$5</definedName>
    <definedName name="Z_6C1A944C_A088_11D2_84E3_00805FD35FEF_.wvu.PrintArea" localSheetId="7" hidden="1">'2%GASOIL FOB'!$A$6:$R$39</definedName>
    <definedName name="Z_6C1A944C_A088_11D2_84E3_00805FD35FEF_.wvu.PrintTitles" localSheetId="7" hidden="1">'2%GASOIL FOB'!$1:$5</definedName>
    <definedName name="Z_6C1A944D_A088_11D2_84E3_00805FD35FEF_.wvu.PrintArea" localSheetId="11" hidden="1">BRENT!$A$6:$R$39</definedName>
    <definedName name="Z_6C1A944D_A088_11D2_84E3_00805FD35FEF_.wvu.PrintTitles" localSheetId="11" hidden="1">BRENT!$1:$5</definedName>
    <definedName name="Z_6C1A944E_A088_11D2_84E3_00805FD35FEF_.wvu.PrintArea" localSheetId="12" hidden="1">CRUDE!$A$6:$R$39</definedName>
    <definedName name="Z_6C1A944E_A088_11D2_84E3_00805FD35FEF_.wvu.PrintTitles" localSheetId="12" hidden="1">CRUDE!$1:$5</definedName>
    <definedName name="Z_6C1A944F_A088_11D2_84E3_00805FD35FEF_.wvu.PrintArea" localSheetId="8" hidden="1">'EN590'!$A$6:$R$39</definedName>
    <definedName name="Z_6C1A944F_A088_11D2_84E3_00805FD35FEF_.wvu.PrintTitles" localSheetId="8" hidden="1">'EN590'!$1:$5</definedName>
    <definedName name="Z_6C1A9450_A088_11D2_84E3_00805FD35FEF_.wvu.PrintArea" localSheetId="13" hidden="1">HO!$A$6:$R$39</definedName>
    <definedName name="Z_6C1A9450_A088_11D2_84E3_00805FD35FEF_.wvu.PrintTitles" localSheetId="13" hidden="1">HO!$1:$5</definedName>
    <definedName name="Z_6C1A9451_A088_11D2_84E3_00805FD35FEF_.wvu.PrintArea" localSheetId="5" hidden="1">'IPE GASOIL'!$A$6:$R$39</definedName>
    <definedName name="Z_6C1A9451_A088_11D2_84E3_00805FD35FEF_.wvu.PrintTitles" localSheetId="5" hidden="1">'IPE GASOIL'!$1:$5</definedName>
    <definedName name="Z_6C1A9452_A088_11D2_84E3_00805FD35FEF_.wvu.PrintArea" localSheetId="16" hidden="1">Dubai!$A$6:$R$39</definedName>
    <definedName name="Z_6C1A9452_A088_11D2_84E3_00805FD35FEF_.wvu.PrintArea" localSheetId="17" hidden="1">Freight!$A$6:$R$39</definedName>
    <definedName name="Z_6C1A9452_A088_11D2_84E3_00805FD35FEF_.wvu.PrintArea" localSheetId="18" hidden="1">Freight_SM!$A$6:$R$39</definedName>
    <definedName name="Z_6C1A9452_A088_11D2_84E3_00805FD35FEF_.wvu.PrintArea" localSheetId="15" hidden="1">'Jet , Kero'!$A$6:$R$39</definedName>
    <definedName name="Z_6C1A9452_A088_11D2_84E3_00805FD35FEF_.wvu.PrintTitles" localSheetId="16" hidden="1">Dubai!$1:$5</definedName>
    <definedName name="Z_6C1A9452_A088_11D2_84E3_00805FD35FEF_.wvu.PrintTitles" localSheetId="17" hidden="1">Freight!$1:$5</definedName>
    <definedName name="Z_6C1A9452_A088_11D2_84E3_00805FD35FEF_.wvu.PrintTitles" localSheetId="18" hidden="1">Freight_SM!$1:$5</definedName>
    <definedName name="Z_6C1A9452_A088_11D2_84E3_00805FD35FEF_.wvu.PrintTitles" localSheetId="15" hidden="1">'Jet , Kero'!$1:$5</definedName>
    <definedName name="Z_6C1A9453_A088_11D2_84E3_00805FD35FEF_.wvu.PrintArea" localSheetId="10" hidden="1">NAPTHA!$A$6:$R$39</definedName>
    <definedName name="Z_6C1A9453_A088_11D2_84E3_00805FD35FEF_.wvu.PrintTitles" localSheetId="10" hidden="1">NAPTHA!$1:$5</definedName>
    <definedName name="Z_6C1A9454_A088_11D2_84E3_00805FD35FEF_.wvu.PrintArea" localSheetId="9" hidden="1">UNL!$A$6:$R$39</definedName>
    <definedName name="Z_6C1A9454_A088_11D2_84E3_00805FD35FEF_.wvu.PrintTitles" localSheetId="9" hidden="1">UNL!$1:$5</definedName>
    <definedName name="Z_6C1A9455_A088_11D2_84E3_00805FD35FEF_.wvu.PrintArea" localSheetId="6" hidden="1">'2%GASOIL CIF'!$A$40:$AG$118</definedName>
    <definedName name="Z_6C1A9455_A088_11D2_84E3_00805FD35FEF_.wvu.PrintTitles" localSheetId="6" hidden="1">'2%GASOIL CIF'!$1:$5</definedName>
    <definedName name="Z_6C1A9456_A088_11D2_84E3_00805FD35FEF_.wvu.PrintArea" localSheetId="7" hidden="1">'2%GASOIL FOB'!$A$40:$AG$118</definedName>
    <definedName name="Z_6C1A9456_A088_11D2_84E3_00805FD35FEF_.wvu.PrintTitles" localSheetId="7" hidden="1">'2%GASOIL FOB'!$1:$5</definedName>
    <definedName name="Z_6C1A9457_A088_11D2_84E3_00805FD35FEF_.wvu.PrintArea" localSheetId="11" hidden="1">BRENT!$A$40:$AG$118</definedName>
    <definedName name="Z_6C1A9457_A088_11D2_84E3_00805FD35FEF_.wvu.PrintTitles" localSheetId="11" hidden="1">BRENT!$1:$5</definedName>
    <definedName name="Z_6C1A9458_A088_11D2_84E3_00805FD35FEF_.wvu.PrintArea" localSheetId="12" hidden="1">CRUDE!$A$40:$AG$118</definedName>
    <definedName name="Z_6C1A9458_A088_11D2_84E3_00805FD35FEF_.wvu.PrintTitles" localSheetId="12" hidden="1">CRUDE!$1:$5</definedName>
    <definedName name="Z_6C1A9459_A088_11D2_84E3_00805FD35FEF_.wvu.PrintArea" localSheetId="8" hidden="1">'EN590'!$A$40:$AG$118</definedName>
    <definedName name="Z_6C1A9459_A088_11D2_84E3_00805FD35FEF_.wvu.PrintTitles" localSheetId="8" hidden="1">'EN590'!$1:$5</definedName>
    <definedName name="Z_6C1A945A_A088_11D2_84E3_00805FD35FEF_.wvu.PrintArea" localSheetId="13" hidden="1">HO!$A$40:$AG$118</definedName>
    <definedName name="Z_6C1A945A_A088_11D2_84E3_00805FD35FEF_.wvu.PrintTitles" localSheetId="13" hidden="1">HO!$1:$5</definedName>
    <definedName name="Z_6C1A945B_A088_11D2_84E3_00805FD35FEF_.wvu.PrintArea" localSheetId="5" hidden="1">'IPE GASOIL'!$A$40:$AG$118</definedName>
    <definedName name="Z_6C1A945B_A088_11D2_84E3_00805FD35FEF_.wvu.PrintTitles" localSheetId="5" hidden="1">'IPE GASOIL'!$1:$5</definedName>
    <definedName name="Z_6C1A945C_A088_11D2_84E3_00805FD35FEF_.wvu.PrintArea" localSheetId="16" hidden="1">Dubai!$A$40:$AG$118</definedName>
    <definedName name="Z_6C1A945C_A088_11D2_84E3_00805FD35FEF_.wvu.PrintArea" localSheetId="17" hidden="1">Freight!$A$40:$AG$118</definedName>
    <definedName name="Z_6C1A945C_A088_11D2_84E3_00805FD35FEF_.wvu.PrintArea" localSheetId="18" hidden="1">Freight_SM!$A$40:$AG$118</definedName>
    <definedName name="Z_6C1A945C_A088_11D2_84E3_00805FD35FEF_.wvu.PrintArea" localSheetId="15" hidden="1">'Jet , Kero'!$A$40:$AG$118</definedName>
    <definedName name="Z_6C1A945C_A088_11D2_84E3_00805FD35FEF_.wvu.PrintTitles" localSheetId="16" hidden="1">Dubai!$1:$5</definedName>
    <definedName name="Z_6C1A945C_A088_11D2_84E3_00805FD35FEF_.wvu.PrintTitles" localSheetId="17" hidden="1">Freight!$1:$5</definedName>
    <definedName name="Z_6C1A945C_A088_11D2_84E3_00805FD35FEF_.wvu.PrintTitles" localSheetId="18" hidden="1">Freight_SM!$1:$5</definedName>
    <definedName name="Z_6C1A945C_A088_11D2_84E3_00805FD35FEF_.wvu.PrintTitles" localSheetId="15" hidden="1">'Jet , Kero'!$1:$5</definedName>
    <definedName name="Z_6C1A945D_A088_11D2_84E3_00805FD35FEF_.wvu.PrintArea" localSheetId="10" hidden="1">NAPTHA!$A$40:$AG$118</definedName>
    <definedName name="Z_6C1A945D_A088_11D2_84E3_00805FD35FEF_.wvu.PrintTitles" localSheetId="10" hidden="1">NAPTHA!$1:$5</definedName>
    <definedName name="Z_6C1A945E_A088_11D2_84E3_00805FD35FEF_.wvu.PrintArea" localSheetId="9" hidden="1">UNL!$A$40:$AG$118</definedName>
    <definedName name="Z_6C1A945E_A088_11D2_84E3_00805FD35FEF_.wvu.PrintTitles" localSheetId="9" hidden="1">UNL!$1:$5</definedName>
    <definedName name="Z_6C1A945F_A088_11D2_84E3_00805FD35FEF_.wvu.PrintArea" localSheetId="6" hidden="1">'2%GASOIL CIF'!$A$120:$M$238</definedName>
    <definedName name="Z_6C1A945F_A088_11D2_84E3_00805FD35FEF_.wvu.PrintTitles" localSheetId="6" hidden="1">'2%GASOIL CIF'!$1:$5</definedName>
    <definedName name="Z_6C1A9460_A088_11D2_84E3_00805FD35FEF_.wvu.PrintArea" localSheetId="7" hidden="1">'2%GASOIL FOB'!$A$120:$M$238</definedName>
    <definedName name="Z_6C1A9460_A088_11D2_84E3_00805FD35FEF_.wvu.PrintTitles" localSheetId="7" hidden="1">'2%GASOIL FOB'!$1:$5</definedName>
    <definedName name="Z_6C1A9461_A088_11D2_84E3_00805FD35FEF_.wvu.PrintArea" localSheetId="11" hidden="1">BRENT!$A$120:$M$238</definedName>
    <definedName name="Z_6C1A9461_A088_11D2_84E3_00805FD35FEF_.wvu.PrintTitles" localSheetId="11" hidden="1">BRENT!$1:$5</definedName>
    <definedName name="Z_6C1A9462_A088_11D2_84E3_00805FD35FEF_.wvu.PrintArea" localSheetId="12" hidden="1">CRUDE!$A$120:$M$238</definedName>
    <definedName name="Z_6C1A9462_A088_11D2_84E3_00805FD35FEF_.wvu.PrintTitles" localSheetId="12" hidden="1">CRUDE!$1:$5</definedName>
    <definedName name="Z_6C1A9463_A088_11D2_84E3_00805FD35FEF_.wvu.PrintArea" localSheetId="8" hidden="1">'EN590'!$A$120:$M$238</definedName>
    <definedName name="Z_6C1A9463_A088_11D2_84E3_00805FD35FEF_.wvu.PrintTitles" localSheetId="8" hidden="1">'EN590'!$1:$5</definedName>
    <definedName name="Z_6C1A9464_A088_11D2_84E3_00805FD35FEF_.wvu.PrintArea" localSheetId="13" hidden="1">HO!$A$120:$M$238</definedName>
    <definedName name="Z_6C1A9464_A088_11D2_84E3_00805FD35FEF_.wvu.PrintTitles" localSheetId="13" hidden="1">HO!$1:$5</definedName>
    <definedName name="Z_6C1A9465_A088_11D2_84E3_00805FD35FEF_.wvu.PrintArea" localSheetId="5" hidden="1">'IPE GASOIL'!$A$120:$M$238</definedName>
    <definedName name="Z_6C1A9465_A088_11D2_84E3_00805FD35FEF_.wvu.PrintTitles" localSheetId="5" hidden="1">'IPE GASOIL'!$1:$5</definedName>
    <definedName name="Z_6C1A9466_A088_11D2_84E3_00805FD35FEF_.wvu.PrintArea" localSheetId="16" hidden="1">Dubai!$A$120:$M$238</definedName>
    <definedName name="Z_6C1A9466_A088_11D2_84E3_00805FD35FEF_.wvu.PrintArea" localSheetId="17" hidden="1">Freight!$A$120:$M$238</definedName>
    <definedName name="Z_6C1A9466_A088_11D2_84E3_00805FD35FEF_.wvu.PrintArea" localSheetId="18" hidden="1">Freight_SM!$A$120:$M$238</definedName>
    <definedName name="Z_6C1A9466_A088_11D2_84E3_00805FD35FEF_.wvu.PrintArea" localSheetId="15" hidden="1">'Jet , Kero'!$A$120:$M$238</definedName>
    <definedName name="Z_6C1A9466_A088_11D2_84E3_00805FD35FEF_.wvu.PrintTitles" localSheetId="16" hidden="1">Dubai!$1:$5</definedName>
    <definedName name="Z_6C1A9466_A088_11D2_84E3_00805FD35FEF_.wvu.PrintTitles" localSheetId="17" hidden="1">Freight!$1:$5</definedName>
    <definedName name="Z_6C1A9466_A088_11D2_84E3_00805FD35FEF_.wvu.PrintTitles" localSheetId="18" hidden="1">Freight_SM!$1:$5</definedName>
    <definedName name="Z_6C1A9466_A088_11D2_84E3_00805FD35FEF_.wvu.PrintTitles" localSheetId="15" hidden="1">'Jet , Kero'!$1:$5</definedName>
    <definedName name="Z_6C1A9467_A088_11D2_84E3_00805FD35FEF_.wvu.PrintArea" localSheetId="10" hidden="1">NAPTHA!$A$120:$M$238</definedName>
    <definedName name="Z_6C1A9467_A088_11D2_84E3_00805FD35FEF_.wvu.PrintTitles" localSheetId="10" hidden="1">NAPTHA!$1:$5</definedName>
    <definedName name="Z_6C1A9468_A088_11D2_84E3_00805FD35FEF_.wvu.PrintArea" localSheetId="9" hidden="1">UNL!$A$120:$M$238</definedName>
    <definedName name="Z_6C1A9468_A088_11D2_84E3_00805FD35FEF_.wvu.PrintTitles" localSheetId="9" hidden="1">UNL!$1:$5</definedName>
    <definedName name="Z_6DE4358E_D7D3_11D2_8C3C_0008C7C204E6_.wvu.PrintArea" localSheetId="6" hidden="1">'2%GASOIL CIF'!$A$6:$R$39</definedName>
    <definedName name="Z_6DE4358E_D7D3_11D2_8C3C_0008C7C204E6_.wvu.PrintTitles" localSheetId="6" hidden="1">'2%GASOIL CIF'!$1:$5</definedName>
    <definedName name="Z_6DE4358F_D7D3_11D2_8C3C_0008C7C204E6_.wvu.PrintArea" localSheetId="7" hidden="1">'2%GASOIL FOB'!$A$6:$R$39</definedName>
    <definedName name="Z_6DE4358F_D7D3_11D2_8C3C_0008C7C204E6_.wvu.PrintTitles" localSheetId="7" hidden="1">'2%GASOIL FOB'!$1:$5</definedName>
    <definedName name="Z_6DE43590_D7D3_11D2_8C3C_0008C7C204E6_.wvu.PrintArea" localSheetId="11" hidden="1">BRENT!$A$6:$R$39</definedName>
    <definedName name="Z_6DE43590_D7D3_11D2_8C3C_0008C7C204E6_.wvu.PrintTitles" localSheetId="11" hidden="1">BRENT!$1:$5</definedName>
    <definedName name="Z_6DE43591_D7D3_11D2_8C3C_0008C7C204E6_.wvu.PrintArea" localSheetId="12" hidden="1">CRUDE!$A$6:$R$39</definedName>
    <definedName name="Z_6DE43591_D7D3_11D2_8C3C_0008C7C204E6_.wvu.PrintTitles" localSheetId="12" hidden="1">CRUDE!$1:$5</definedName>
    <definedName name="Z_6DE43592_D7D3_11D2_8C3C_0008C7C204E6_.wvu.PrintArea" localSheetId="16" hidden="1">Dubai!$A$6:$R$39</definedName>
    <definedName name="Z_6DE43592_D7D3_11D2_8C3C_0008C7C204E6_.wvu.PrintArea" localSheetId="17" hidden="1">Freight!$A$6:$R$39</definedName>
    <definedName name="Z_6DE43592_D7D3_11D2_8C3C_0008C7C204E6_.wvu.PrintArea" localSheetId="18" hidden="1">Freight_SM!$A$6:$R$39</definedName>
    <definedName name="Z_6DE43592_D7D3_11D2_8C3C_0008C7C204E6_.wvu.PrintTitles" localSheetId="16" hidden="1">Dubai!$1:$5</definedName>
    <definedName name="Z_6DE43592_D7D3_11D2_8C3C_0008C7C204E6_.wvu.PrintTitles" localSheetId="17" hidden="1">Freight!$1:$5</definedName>
    <definedName name="Z_6DE43592_D7D3_11D2_8C3C_0008C7C204E6_.wvu.PrintTitles" localSheetId="18" hidden="1">Freight_SM!$1:$5</definedName>
    <definedName name="Z_6DE43593_D7D3_11D2_8C3C_0008C7C204E6_.wvu.PrintArea" localSheetId="8" hidden="1">'EN590'!$A$6:$R$39</definedName>
    <definedName name="Z_6DE43593_D7D3_11D2_8C3C_0008C7C204E6_.wvu.PrintTitles" localSheetId="8" hidden="1">'EN590'!$1:$5</definedName>
    <definedName name="Z_6DE43594_D7D3_11D2_8C3C_0008C7C204E6_.wvu.PrintArea" localSheetId="13" hidden="1">HO!$A$6:$R$39</definedName>
    <definedName name="Z_6DE43594_D7D3_11D2_8C3C_0008C7C204E6_.wvu.PrintTitles" localSheetId="13" hidden="1">HO!$1:$5</definedName>
    <definedName name="Z_6DE43595_D7D3_11D2_8C3C_0008C7C204E6_.wvu.PrintArea" localSheetId="5" hidden="1">'IPE GASOIL'!$A$6:$R$39</definedName>
    <definedName name="Z_6DE43595_D7D3_11D2_8C3C_0008C7C204E6_.wvu.PrintTitles" localSheetId="5" hidden="1">'IPE GASOIL'!$1:$5</definedName>
    <definedName name="Z_6DE43596_D7D3_11D2_8C3C_0008C7C204E6_.wvu.PrintArea" localSheetId="15" hidden="1">'Jet , Kero'!$A$6:$R$39</definedName>
    <definedName name="Z_6DE43596_D7D3_11D2_8C3C_0008C7C204E6_.wvu.PrintTitles" localSheetId="15" hidden="1">'Jet , Kero'!$1:$5</definedName>
    <definedName name="Z_6DE43597_D7D3_11D2_8C3C_0008C7C204E6_.wvu.PrintArea" localSheetId="10" hidden="1">NAPTHA!$A$6:$R$39</definedName>
    <definedName name="Z_6DE43597_D7D3_11D2_8C3C_0008C7C204E6_.wvu.PrintTitles" localSheetId="10" hidden="1">NAPTHA!$1:$5</definedName>
    <definedName name="Z_6DE43598_D7D3_11D2_8C3C_0008C7C204E6_.wvu.PrintArea" localSheetId="9" hidden="1">UNL!$A$6:$R$39</definedName>
    <definedName name="Z_6DE43598_D7D3_11D2_8C3C_0008C7C204E6_.wvu.PrintTitles" localSheetId="9" hidden="1">UNL!$1:$5</definedName>
    <definedName name="Z_6DE43599_D7D3_11D2_8C3C_0008C7C204E6_.wvu.PrintArea" localSheetId="6" hidden="1">'2%GASOIL CIF'!$A$40:$AG$118</definedName>
    <definedName name="Z_6DE43599_D7D3_11D2_8C3C_0008C7C204E6_.wvu.PrintTitles" localSheetId="6" hidden="1">'2%GASOIL CIF'!$1:$5</definedName>
    <definedName name="Z_6DE4359A_D7D3_11D2_8C3C_0008C7C204E6_.wvu.PrintArea" localSheetId="7" hidden="1">'2%GASOIL FOB'!$A$40:$AG$118</definedName>
    <definedName name="Z_6DE4359A_D7D3_11D2_8C3C_0008C7C204E6_.wvu.PrintTitles" localSheetId="7" hidden="1">'2%GASOIL FOB'!$1:$5</definedName>
    <definedName name="Z_6DE4359B_D7D3_11D2_8C3C_0008C7C204E6_.wvu.PrintArea" localSheetId="11" hidden="1">BRENT!$A$40:$AG$118</definedName>
    <definedName name="Z_6DE4359B_D7D3_11D2_8C3C_0008C7C204E6_.wvu.PrintTitles" localSheetId="11" hidden="1">BRENT!$1:$5</definedName>
    <definedName name="Z_6DE4359C_D7D3_11D2_8C3C_0008C7C204E6_.wvu.PrintArea" localSheetId="12" hidden="1">CRUDE!$A$40:$AG$118</definedName>
    <definedName name="Z_6DE4359C_D7D3_11D2_8C3C_0008C7C204E6_.wvu.PrintTitles" localSheetId="12" hidden="1">CRUDE!$1:$5</definedName>
    <definedName name="Z_6DE4359D_D7D3_11D2_8C3C_0008C7C204E6_.wvu.PrintArea" localSheetId="16" hidden="1">Dubai!$A$40:$AG$118</definedName>
    <definedName name="Z_6DE4359D_D7D3_11D2_8C3C_0008C7C204E6_.wvu.PrintArea" localSheetId="17" hidden="1">Freight!$A$40:$AG$118</definedName>
    <definedName name="Z_6DE4359D_D7D3_11D2_8C3C_0008C7C204E6_.wvu.PrintArea" localSheetId="18" hidden="1">Freight_SM!$A$40:$AG$118</definedName>
    <definedName name="Z_6DE4359D_D7D3_11D2_8C3C_0008C7C204E6_.wvu.PrintTitles" localSheetId="16" hidden="1">Dubai!$1:$5</definedName>
    <definedName name="Z_6DE4359D_D7D3_11D2_8C3C_0008C7C204E6_.wvu.PrintTitles" localSheetId="17" hidden="1">Freight!$1:$5</definedName>
    <definedName name="Z_6DE4359D_D7D3_11D2_8C3C_0008C7C204E6_.wvu.PrintTitles" localSheetId="18" hidden="1">Freight_SM!$1:$5</definedName>
    <definedName name="Z_6DE4359E_D7D3_11D2_8C3C_0008C7C204E6_.wvu.PrintArea" localSheetId="8" hidden="1">'EN590'!$A$40:$AG$118</definedName>
    <definedName name="Z_6DE4359E_D7D3_11D2_8C3C_0008C7C204E6_.wvu.PrintTitles" localSheetId="8" hidden="1">'EN590'!$1:$5</definedName>
    <definedName name="Z_6DE4359F_D7D3_11D2_8C3C_0008C7C204E6_.wvu.PrintArea" localSheetId="13" hidden="1">HO!$A$40:$AG$118</definedName>
    <definedName name="Z_6DE4359F_D7D3_11D2_8C3C_0008C7C204E6_.wvu.PrintTitles" localSheetId="13" hidden="1">HO!$1:$5</definedName>
    <definedName name="Z_6DE435A0_D7D3_11D2_8C3C_0008C7C204E6_.wvu.PrintArea" localSheetId="5" hidden="1">'IPE GASOIL'!$A$40:$AG$118</definedName>
    <definedName name="Z_6DE435A0_D7D3_11D2_8C3C_0008C7C204E6_.wvu.PrintTitles" localSheetId="5" hidden="1">'IPE GASOIL'!$1:$5</definedName>
    <definedName name="Z_6DE435A1_D7D3_11D2_8C3C_0008C7C204E6_.wvu.PrintArea" localSheetId="15" hidden="1">'Jet , Kero'!$A$40:$AG$118</definedName>
    <definedName name="Z_6DE435A1_D7D3_11D2_8C3C_0008C7C204E6_.wvu.PrintTitles" localSheetId="15" hidden="1">'Jet , Kero'!$1:$5</definedName>
    <definedName name="Z_6DE435A2_D7D3_11D2_8C3C_0008C7C204E6_.wvu.PrintArea" localSheetId="10" hidden="1">NAPTHA!$A$40:$AG$118</definedName>
    <definedName name="Z_6DE435A2_D7D3_11D2_8C3C_0008C7C204E6_.wvu.PrintTitles" localSheetId="10" hidden="1">NAPTHA!$1:$5</definedName>
    <definedName name="Z_6DE435A3_D7D3_11D2_8C3C_0008C7C204E6_.wvu.PrintArea" localSheetId="9" hidden="1">UNL!$A$40:$AG$118</definedName>
    <definedName name="Z_6DE435A3_D7D3_11D2_8C3C_0008C7C204E6_.wvu.PrintTitles" localSheetId="9" hidden="1">UNL!$1:$5</definedName>
    <definedName name="Z_6DE435A4_D7D3_11D2_8C3C_0008C7C204E6_.wvu.PrintArea" localSheetId="6" hidden="1">'2%GASOIL CIF'!$A$120:$M$238</definedName>
    <definedName name="Z_6DE435A4_D7D3_11D2_8C3C_0008C7C204E6_.wvu.PrintTitles" localSheetId="6" hidden="1">'2%GASOIL CIF'!$1:$5</definedName>
    <definedName name="Z_6DE435A5_D7D3_11D2_8C3C_0008C7C204E6_.wvu.PrintArea" localSheetId="7" hidden="1">'2%GASOIL FOB'!$A$120:$M$238</definedName>
    <definedName name="Z_6DE435A5_D7D3_11D2_8C3C_0008C7C204E6_.wvu.PrintTitles" localSheetId="7" hidden="1">'2%GASOIL FOB'!$1:$5</definedName>
    <definedName name="Z_6DE435A6_D7D3_11D2_8C3C_0008C7C204E6_.wvu.PrintArea" localSheetId="11" hidden="1">BRENT!$A$120:$M$238</definedName>
    <definedName name="Z_6DE435A6_D7D3_11D2_8C3C_0008C7C204E6_.wvu.PrintTitles" localSheetId="11" hidden="1">BRENT!$1:$5</definedName>
    <definedName name="Z_6DE435A7_D7D3_11D2_8C3C_0008C7C204E6_.wvu.PrintArea" localSheetId="12" hidden="1">CRUDE!$A$120:$M$238</definedName>
    <definedName name="Z_6DE435A7_D7D3_11D2_8C3C_0008C7C204E6_.wvu.PrintTitles" localSheetId="12" hidden="1">CRUDE!$1:$5</definedName>
    <definedName name="Z_6DE435A8_D7D3_11D2_8C3C_0008C7C204E6_.wvu.PrintArea" localSheetId="16" hidden="1">Dubai!$A$120:$M$238</definedName>
    <definedName name="Z_6DE435A8_D7D3_11D2_8C3C_0008C7C204E6_.wvu.PrintArea" localSheetId="17" hidden="1">Freight!$A$120:$M$238</definedName>
    <definedName name="Z_6DE435A8_D7D3_11D2_8C3C_0008C7C204E6_.wvu.PrintArea" localSheetId="18" hidden="1">Freight_SM!$A$120:$M$238</definedName>
    <definedName name="Z_6DE435A8_D7D3_11D2_8C3C_0008C7C204E6_.wvu.PrintTitles" localSheetId="16" hidden="1">Dubai!$1:$5</definedName>
    <definedName name="Z_6DE435A8_D7D3_11D2_8C3C_0008C7C204E6_.wvu.PrintTitles" localSheetId="17" hidden="1">Freight!$1:$5</definedName>
    <definedName name="Z_6DE435A8_D7D3_11D2_8C3C_0008C7C204E6_.wvu.PrintTitles" localSheetId="18" hidden="1">Freight_SM!$1:$5</definedName>
    <definedName name="Z_6DE435A9_D7D3_11D2_8C3C_0008C7C204E6_.wvu.PrintArea" localSheetId="8" hidden="1">'EN590'!$A$120:$M$238</definedName>
    <definedName name="Z_6DE435A9_D7D3_11D2_8C3C_0008C7C204E6_.wvu.PrintTitles" localSheetId="8" hidden="1">'EN590'!$1:$5</definedName>
    <definedName name="Z_6DE435AA_D7D3_11D2_8C3C_0008C7C204E6_.wvu.PrintArea" localSheetId="13" hidden="1">HO!$A$120:$M$238</definedName>
    <definedName name="Z_6DE435AA_D7D3_11D2_8C3C_0008C7C204E6_.wvu.PrintTitles" localSheetId="13" hidden="1">HO!$1:$5</definedName>
    <definedName name="Z_6DE435AB_D7D3_11D2_8C3C_0008C7C204E6_.wvu.PrintArea" localSheetId="5" hidden="1">'IPE GASOIL'!$A$120:$M$238</definedName>
    <definedName name="Z_6DE435AB_D7D3_11D2_8C3C_0008C7C204E6_.wvu.PrintTitles" localSheetId="5" hidden="1">'IPE GASOIL'!$1:$5</definedName>
    <definedName name="Z_6DE435AC_D7D3_11D2_8C3C_0008C7C204E6_.wvu.PrintArea" localSheetId="15" hidden="1">'Jet , Kero'!$A$120:$M$238</definedName>
    <definedName name="Z_6DE435AC_D7D3_11D2_8C3C_0008C7C204E6_.wvu.PrintTitles" localSheetId="15" hidden="1">'Jet , Kero'!$1:$5</definedName>
    <definedName name="Z_6DE435AD_D7D3_11D2_8C3C_0008C7C204E6_.wvu.PrintArea" localSheetId="10" hidden="1">NAPTHA!$A$120:$M$238</definedName>
    <definedName name="Z_6DE435AD_D7D3_11D2_8C3C_0008C7C204E6_.wvu.PrintTitles" localSheetId="10" hidden="1">NAPTHA!$1:$5</definedName>
    <definedName name="Z_6DE435AE_D7D3_11D2_8C3C_0008C7C204E6_.wvu.PrintArea" localSheetId="9" hidden="1">UNL!$A$120:$M$238</definedName>
    <definedName name="Z_6DE435AE_D7D3_11D2_8C3C_0008C7C204E6_.wvu.PrintTitles" localSheetId="9" hidden="1">UNL!$1:$5</definedName>
    <definedName name="Z_6EA12B63_ECD2_11D2_8C43_0008C7C204E6_.wvu.PrintArea" localSheetId="6" hidden="1">'2%GASOIL CIF'!$A$6:$R$39</definedName>
    <definedName name="Z_6EA12B63_ECD2_11D2_8C43_0008C7C204E6_.wvu.PrintTitles" localSheetId="6" hidden="1">'2%GASOIL CIF'!$1:$5</definedName>
    <definedName name="Z_6EA12B64_ECD2_11D2_8C43_0008C7C204E6_.wvu.PrintArea" localSheetId="7" hidden="1">'2%GASOIL FOB'!$A$6:$R$39</definedName>
    <definedName name="Z_6EA12B64_ECD2_11D2_8C43_0008C7C204E6_.wvu.PrintTitles" localSheetId="7" hidden="1">'2%GASOIL FOB'!$1:$5</definedName>
    <definedName name="Z_6EA12B65_ECD2_11D2_8C43_0008C7C204E6_.wvu.PrintArea" localSheetId="11" hidden="1">BRENT!$A$6:$R$39</definedName>
    <definedName name="Z_6EA12B65_ECD2_11D2_8C43_0008C7C204E6_.wvu.PrintTitles" localSheetId="11" hidden="1">BRENT!$1:$5</definedName>
    <definedName name="Z_6EA12B66_ECD2_11D2_8C43_0008C7C204E6_.wvu.PrintArea" localSheetId="12" hidden="1">CRUDE!$A$6:$R$39</definedName>
    <definedName name="Z_6EA12B66_ECD2_11D2_8C43_0008C7C204E6_.wvu.PrintTitles" localSheetId="12" hidden="1">CRUDE!$1:$5</definedName>
    <definedName name="Z_6EA12B67_ECD2_11D2_8C43_0008C7C204E6_.wvu.PrintArea" localSheetId="16" hidden="1">Dubai!$A$6:$R$39</definedName>
    <definedName name="Z_6EA12B67_ECD2_11D2_8C43_0008C7C204E6_.wvu.PrintTitles" localSheetId="16" hidden="1">Dubai!$1:$5</definedName>
    <definedName name="Z_6EA12B68_ECD2_11D2_8C43_0008C7C204E6_.wvu.PrintArea" localSheetId="8" hidden="1">'EN590'!$A$6:$R$39</definedName>
    <definedName name="Z_6EA12B68_ECD2_11D2_8C43_0008C7C204E6_.wvu.PrintTitles" localSheetId="8" hidden="1">'EN590'!$1:$5</definedName>
    <definedName name="Z_6EA12B69_ECD2_11D2_8C43_0008C7C204E6_.wvu.PrintArea" localSheetId="17" hidden="1">Freight!$A$6:$R$39</definedName>
    <definedName name="Z_6EA12B69_ECD2_11D2_8C43_0008C7C204E6_.wvu.PrintArea" localSheetId="18" hidden="1">Freight_SM!$A$6:$R$39</definedName>
    <definedName name="Z_6EA12B69_ECD2_11D2_8C43_0008C7C204E6_.wvu.PrintTitles" localSheetId="17" hidden="1">Freight!$1:$5</definedName>
    <definedName name="Z_6EA12B69_ECD2_11D2_8C43_0008C7C204E6_.wvu.PrintTitles" localSheetId="18" hidden="1">Freight_SM!$1:$5</definedName>
    <definedName name="Z_6EA12B6A_ECD2_11D2_8C43_0008C7C204E6_.wvu.PrintArea" localSheetId="13" hidden="1">HO!$A$6:$R$39</definedName>
    <definedName name="Z_6EA12B6A_ECD2_11D2_8C43_0008C7C204E6_.wvu.PrintTitles" localSheetId="13" hidden="1">HO!$1:$5</definedName>
    <definedName name="Z_6EA12B6B_ECD2_11D2_8C43_0008C7C204E6_.wvu.PrintArea" localSheetId="5" hidden="1">'IPE GASOIL'!$A$6:$R$39</definedName>
    <definedName name="Z_6EA12B6B_ECD2_11D2_8C43_0008C7C204E6_.wvu.PrintTitles" localSheetId="5" hidden="1">'IPE GASOIL'!$1:$5</definedName>
    <definedName name="Z_6EA12B6C_ECD2_11D2_8C43_0008C7C204E6_.wvu.PrintArea" localSheetId="15" hidden="1">'Jet , Kero'!$A$6:$R$39</definedName>
    <definedName name="Z_6EA12B6C_ECD2_11D2_8C43_0008C7C204E6_.wvu.PrintTitles" localSheetId="15" hidden="1">'Jet , Kero'!$1:$5</definedName>
    <definedName name="Z_6EA12B6D_ECD2_11D2_8C43_0008C7C204E6_.wvu.PrintArea" localSheetId="10" hidden="1">NAPTHA!$A$6:$R$39</definedName>
    <definedName name="Z_6EA12B6D_ECD2_11D2_8C43_0008C7C204E6_.wvu.PrintTitles" localSheetId="10" hidden="1">NAPTHA!$1:$5</definedName>
    <definedName name="Z_6EA12B6E_ECD2_11D2_8C43_0008C7C204E6_.wvu.PrintArea" localSheetId="9" hidden="1">UNL!$A$6:$R$39</definedName>
    <definedName name="Z_6EA12B6E_ECD2_11D2_8C43_0008C7C204E6_.wvu.PrintTitles" localSheetId="9" hidden="1">UNL!$1:$5</definedName>
    <definedName name="Z_6EA12B6F_ECD2_11D2_8C43_0008C7C204E6_.wvu.PrintArea" localSheetId="6" hidden="1">'2%GASOIL CIF'!$A$40:$AG$118</definedName>
    <definedName name="Z_6EA12B6F_ECD2_11D2_8C43_0008C7C204E6_.wvu.PrintTitles" localSheetId="6" hidden="1">'2%GASOIL CIF'!$1:$5</definedName>
    <definedName name="Z_6EA12B70_ECD2_11D2_8C43_0008C7C204E6_.wvu.PrintArea" localSheetId="7" hidden="1">'2%GASOIL FOB'!$A$40:$AG$118</definedName>
    <definedName name="Z_6EA12B70_ECD2_11D2_8C43_0008C7C204E6_.wvu.PrintTitles" localSheetId="7" hidden="1">'2%GASOIL FOB'!$1:$5</definedName>
    <definedName name="Z_6EA12B71_ECD2_11D2_8C43_0008C7C204E6_.wvu.PrintArea" localSheetId="11" hidden="1">BRENT!$A$40:$AG$118</definedName>
    <definedName name="Z_6EA12B71_ECD2_11D2_8C43_0008C7C204E6_.wvu.PrintTitles" localSheetId="11" hidden="1">BRENT!$1:$5</definedName>
    <definedName name="Z_6EA12B72_ECD2_11D2_8C43_0008C7C204E6_.wvu.PrintArea" localSheetId="12" hidden="1">CRUDE!$A$40:$AG$118</definedName>
    <definedName name="Z_6EA12B72_ECD2_11D2_8C43_0008C7C204E6_.wvu.PrintTitles" localSheetId="12" hidden="1">CRUDE!$1:$5</definedName>
    <definedName name="Z_6EA12B73_ECD2_11D2_8C43_0008C7C204E6_.wvu.PrintArea" localSheetId="16" hidden="1">Dubai!$A$40:$AG$118</definedName>
    <definedName name="Z_6EA12B73_ECD2_11D2_8C43_0008C7C204E6_.wvu.PrintTitles" localSheetId="16" hidden="1">Dubai!$1:$5</definedName>
    <definedName name="Z_6EA12B74_ECD2_11D2_8C43_0008C7C204E6_.wvu.PrintArea" localSheetId="8" hidden="1">'EN590'!$A$40:$AG$118</definedName>
    <definedName name="Z_6EA12B74_ECD2_11D2_8C43_0008C7C204E6_.wvu.PrintTitles" localSheetId="8" hidden="1">'EN590'!$1:$5</definedName>
    <definedName name="Z_6EA12B75_ECD2_11D2_8C43_0008C7C204E6_.wvu.PrintArea" localSheetId="17" hidden="1">Freight!$A$40:$AG$118</definedName>
    <definedName name="Z_6EA12B75_ECD2_11D2_8C43_0008C7C204E6_.wvu.PrintArea" localSheetId="18" hidden="1">Freight_SM!$A$40:$AG$118</definedName>
    <definedName name="Z_6EA12B75_ECD2_11D2_8C43_0008C7C204E6_.wvu.PrintTitles" localSheetId="17" hidden="1">Freight!$1:$5</definedName>
    <definedName name="Z_6EA12B75_ECD2_11D2_8C43_0008C7C204E6_.wvu.PrintTitles" localSheetId="18" hidden="1">Freight_SM!$1:$5</definedName>
    <definedName name="Z_6EA12B76_ECD2_11D2_8C43_0008C7C204E6_.wvu.PrintArea" localSheetId="13" hidden="1">HO!$A$40:$AG$118</definedName>
    <definedName name="Z_6EA12B76_ECD2_11D2_8C43_0008C7C204E6_.wvu.PrintTitles" localSheetId="13" hidden="1">HO!$1:$5</definedName>
    <definedName name="Z_6EA12B77_ECD2_11D2_8C43_0008C7C204E6_.wvu.PrintArea" localSheetId="5" hidden="1">'IPE GASOIL'!$A$40:$AG$118</definedName>
    <definedName name="Z_6EA12B77_ECD2_11D2_8C43_0008C7C204E6_.wvu.PrintTitles" localSheetId="5" hidden="1">'IPE GASOIL'!$1:$5</definedName>
    <definedName name="Z_6EA12B78_ECD2_11D2_8C43_0008C7C204E6_.wvu.PrintArea" localSheetId="15" hidden="1">'Jet , Kero'!$A$40:$AG$118</definedName>
    <definedName name="Z_6EA12B78_ECD2_11D2_8C43_0008C7C204E6_.wvu.PrintTitles" localSheetId="15" hidden="1">'Jet , Kero'!$1:$5</definedName>
    <definedName name="Z_6EA12B79_ECD2_11D2_8C43_0008C7C204E6_.wvu.PrintArea" localSheetId="10" hidden="1">NAPTHA!$A$40:$AG$118</definedName>
    <definedName name="Z_6EA12B79_ECD2_11D2_8C43_0008C7C204E6_.wvu.PrintTitles" localSheetId="10" hidden="1">NAPTHA!$1:$5</definedName>
    <definedName name="Z_6EA12B7A_ECD2_11D2_8C43_0008C7C204E6_.wvu.PrintArea" localSheetId="9" hidden="1">UNL!$A$40:$AG$118</definedName>
    <definedName name="Z_6EA12B7A_ECD2_11D2_8C43_0008C7C204E6_.wvu.PrintTitles" localSheetId="9" hidden="1">UNL!$1:$5</definedName>
    <definedName name="Z_6EA12B7B_ECD2_11D2_8C43_0008C7C204E6_.wvu.PrintArea" localSheetId="6" hidden="1">'2%GASOIL CIF'!$A$120:$M$238</definedName>
    <definedName name="Z_6EA12B7B_ECD2_11D2_8C43_0008C7C204E6_.wvu.PrintTitles" localSheetId="6" hidden="1">'2%GASOIL CIF'!$1:$5</definedName>
    <definedName name="Z_6EA12B7C_ECD2_11D2_8C43_0008C7C204E6_.wvu.PrintArea" localSheetId="7" hidden="1">'2%GASOIL FOB'!$A$120:$M$238</definedName>
    <definedName name="Z_6EA12B7C_ECD2_11D2_8C43_0008C7C204E6_.wvu.PrintTitles" localSheetId="7" hidden="1">'2%GASOIL FOB'!$1:$5</definedName>
    <definedName name="Z_6EA12B7D_ECD2_11D2_8C43_0008C7C204E6_.wvu.PrintArea" localSheetId="11" hidden="1">BRENT!$A$120:$M$238</definedName>
    <definedName name="Z_6EA12B7D_ECD2_11D2_8C43_0008C7C204E6_.wvu.PrintTitles" localSheetId="11" hidden="1">BRENT!$1:$5</definedName>
    <definedName name="Z_6EA12B7E_ECD2_11D2_8C43_0008C7C204E6_.wvu.PrintArea" localSheetId="12" hidden="1">CRUDE!$A$120:$M$238</definedName>
    <definedName name="Z_6EA12B7E_ECD2_11D2_8C43_0008C7C204E6_.wvu.PrintTitles" localSheetId="12" hidden="1">CRUDE!$1:$5</definedName>
    <definedName name="Z_6EA12B7F_ECD2_11D2_8C43_0008C7C204E6_.wvu.PrintArea" localSheetId="16" hidden="1">Dubai!$A$120:$M$238</definedName>
    <definedName name="Z_6EA12B7F_ECD2_11D2_8C43_0008C7C204E6_.wvu.PrintTitles" localSheetId="16" hidden="1">Dubai!$1:$5</definedName>
    <definedName name="Z_6EA12B80_ECD2_11D2_8C43_0008C7C204E6_.wvu.PrintArea" localSheetId="8" hidden="1">'EN590'!$A$120:$M$238</definedName>
    <definedName name="Z_6EA12B80_ECD2_11D2_8C43_0008C7C204E6_.wvu.PrintTitles" localSheetId="8" hidden="1">'EN590'!$1:$5</definedName>
    <definedName name="Z_6EA12B81_ECD2_11D2_8C43_0008C7C204E6_.wvu.PrintArea" localSheetId="17" hidden="1">Freight!$A$120:$M$238</definedName>
    <definedName name="Z_6EA12B81_ECD2_11D2_8C43_0008C7C204E6_.wvu.PrintArea" localSheetId="18" hidden="1">Freight_SM!$A$120:$M$238</definedName>
    <definedName name="Z_6EA12B81_ECD2_11D2_8C43_0008C7C204E6_.wvu.PrintTitles" localSheetId="17" hidden="1">Freight!$1:$5</definedName>
    <definedName name="Z_6EA12B81_ECD2_11D2_8C43_0008C7C204E6_.wvu.PrintTitles" localSheetId="18" hidden="1">Freight_SM!$1:$5</definedName>
    <definedName name="Z_6EA12B82_ECD2_11D2_8C43_0008C7C204E6_.wvu.PrintArea" localSheetId="13" hidden="1">HO!$A$120:$M$238</definedName>
    <definedName name="Z_6EA12B82_ECD2_11D2_8C43_0008C7C204E6_.wvu.PrintTitles" localSheetId="13" hidden="1">HO!$1:$5</definedName>
    <definedName name="Z_6EA12B83_ECD2_11D2_8C43_0008C7C204E6_.wvu.PrintArea" localSheetId="5" hidden="1">'IPE GASOIL'!$A$120:$M$238</definedName>
    <definedName name="Z_6EA12B83_ECD2_11D2_8C43_0008C7C204E6_.wvu.PrintTitles" localSheetId="5" hidden="1">'IPE GASOIL'!$1:$5</definedName>
    <definedName name="Z_6EA12B84_ECD2_11D2_8C43_0008C7C204E6_.wvu.PrintArea" localSheetId="15" hidden="1">'Jet , Kero'!$A$120:$M$238</definedName>
    <definedName name="Z_6EA12B84_ECD2_11D2_8C43_0008C7C204E6_.wvu.PrintTitles" localSheetId="15" hidden="1">'Jet , Kero'!$1:$5</definedName>
    <definedName name="Z_6EA12B85_ECD2_11D2_8C43_0008C7C204E6_.wvu.PrintArea" localSheetId="10" hidden="1">NAPTHA!$A$120:$M$238</definedName>
    <definedName name="Z_6EA12B85_ECD2_11D2_8C43_0008C7C204E6_.wvu.PrintTitles" localSheetId="10" hidden="1">NAPTHA!$1:$5</definedName>
    <definedName name="Z_6EA12B86_ECD2_11D2_8C43_0008C7C204E6_.wvu.PrintArea" localSheetId="9" hidden="1">UNL!$A$120:$M$238</definedName>
    <definedName name="Z_6EA12B86_ECD2_11D2_8C43_0008C7C204E6_.wvu.PrintTitles" localSheetId="9" hidden="1">UNL!$1:$5</definedName>
    <definedName name="Z_6FD32FA6_E842_11D2_8C40_0008C7C204E6_.wvu.PrintArea" localSheetId="6" hidden="1">'2%GASOIL CIF'!$A$6:$R$39</definedName>
    <definedName name="Z_6FD32FA6_E842_11D2_8C40_0008C7C204E6_.wvu.PrintTitles" localSheetId="6" hidden="1">'2%GASOIL CIF'!$1:$5</definedName>
    <definedName name="Z_6FD32FA7_E842_11D2_8C40_0008C7C204E6_.wvu.PrintArea" localSheetId="7" hidden="1">'2%GASOIL FOB'!$A$6:$R$39</definedName>
    <definedName name="Z_6FD32FA7_E842_11D2_8C40_0008C7C204E6_.wvu.PrintTitles" localSheetId="7" hidden="1">'2%GASOIL FOB'!$1:$5</definedName>
    <definedName name="Z_6FD32FA8_E842_11D2_8C40_0008C7C204E6_.wvu.PrintArea" localSheetId="11" hidden="1">BRENT!$A$6:$R$39</definedName>
    <definedName name="Z_6FD32FA8_E842_11D2_8C40_0008C7C204E6_.wvu.PrintTitles" localSheetId="11" hidden="1">BRENT!$1:$5</definedName>
    <definedName name="Z_6FD32FA9_E842_11D2_8C40_0008C7C204E6_.wvu.PrintArea" localSheetId="12" hidden="1">CRUDE!$A$6:$R$39</definedName>
    <definedName name="Z_6FD32FA9_E842_11D2_8C40_0008C7C204E6_.wvu.PrintTitles" localSheetId="12" hidden="1">CRUDE!$1:$5</definedName>
    <definedName name="Z_6FD32FAA_E842_11D2_8C40_0008C7C204E6_.wvu.PrintArea" localSheetId="16" hidden="1">Dubai!$A$6:$R$39</definedName>
    <definedName name="Z_6FD32FAA_E842_11D2_8C40_0008C7C204E6_.wvu.PrintTitles" localSheetId="16" hidden="1">Dubai!$1:$5</definedName>
    <definedName name="Z_6FD32FAB_E842_11D2_8C40_0008C7C204E6_.wvu.PrintArea" localSheetId="8" hidden="1">'EN590'!$A$6:$R$39</definedName>
    <definedName name="Z_6FD32FAB_E842_11D2_8C40_0008C7C204E6_.wvu.PrintTitles" localSheetId="8" hidden="1">'EN590'!$1:$5</definedName>
    <definedName name="Z_6FD32FAC_E842_11D2_8C40_0008C7C204E6_.wvu.PrintArea" localSheetId="17" hidden="1">Freight!$A$6:$R$39</definedName>
    <definedName name="Z_6FD32FAC_E842_11D2_8C40_0008C7C204E6_.wvu.PrintArea" localSheetId="18" hidden="1">Freight_SM!$A$6:$R$39</definedName>
    <definedName name="Z_6FD32FAC_E842_11D2_8C40_0008C7C204E6_.wvu.PrintTitles" localSheetId="17" hidden="1">Freight!$1:$5</definedName>
    <definedName name="Z_6FD32FAC_E842_11D2_8C40_0008C7C204E6_.wvu.PrintTitles" localSheetId="18" hidden="1">Freight_SM!$1:$5</definedName>
    <definedName name="Z_6FD32FAD_E842_11D2_8C40_0008C7C204E6_.wvu.PrintArea" localSheetId="13" hidden="1">HO!$A$6:$R$39</definedName>
    <definedName name="Z_6FD32FAD_E842_11D2_8C40_0008C7C204E6_.wvu.PrintTitles" localSheetId="13" hidden="1">HO!$1:$5</definedName>
    <definedName name="Z_6FD32FAE_E842_11D2_8C40_0008C7C204E6_.wvu.PrintArea" localSheetId="5" hidden="1">'IPE GASOIL'!$A$6:$R$39</definedName>
    <definedName name="Z_6FD32FAE_E842_11D2_8C40_0008C7C204E6_.wvu.PrintTitles" localSheetId="5" hidden="1">'IPE GASOIL'!$1:$5</definedName>
    <definedName name="Z_6FD32FAF_E842_11D2_8C40_0008C7C204E6_.wvu.PrintArea" localSheetId="15" hidden="1">'Jet , Kero'!$A$6:$R$39</definedName>
    <definedName name="Z_6FD32FAF_E842_11D2_8C40_0008C7C204E6_.wvu.PrintTitles" localSheetId="15" hidden="1">'Jet , Kero'!$1:$5</definedName>
    <definedName name="Z_6FD32FB0_E842_11D2_8C40_0008C7C204E6_.wvu.PrintArea" localSheetId="10" hidden="1">NAPTHA!$A$6:$R$39</definedName>
    <definedName name="Z_6FD32FB0_E842_11D2_8C40_0008C7C204E6_.wvu.PrintTitles" localSheetId="10" hidden="1">NAPTHA!$1:$5</definedName>
    <definedName name="Z_6FD32FB1_E842_11D2_8C40_0008C7C204E6_.wvu.PrintArea" localSheetId="9" hidden="1">UNL!$A$6:$R$39</definedName>
    <definedName name="Z_6FD32FB1_E842_11D2_8C40_0008C7C204E6_.wvu.PrintTitles" localSheetId="9" hidden="1">UNL!$1:$5</definedName>
    <definedName name="Z_6FD32FB2_E842_11D2_8C40_0008C7C204E6_.wvu.PrintArea" localSheetId="6" hidden="1">'2%GASOIL CIF'!$A$40:$AG$118</definedName>
    <definedName name="Z_6FD32FB2_E842_11D2_8C40_0008C7C204E6_.wvu.PrintTitles" localSheetId="6" hidden="1">'2%GASOIL CIF'!$1:$5</definedName>
    <definedName name="Z_6FD32FB3_E842_11D2_8C40_0008C7C204E6_.wvu.PrintArea" localSheetId="7" hidden="1">'2%GASOIL FOB'!$A$40:$AG$118</definedName>
    <definedName name="Z_6FD32FB3_E842_11D2_8C40_0008C7C204E6_.wvu.PrintTitles" localSheetId="7" hidden="1">'2%GASOIL FOB'!$1:$5</definedName>
    <definedName name="Z_6FD32FB4_E842_11D2_8C40_0008C7C204E6_.wvu.PrintArea" localSheetId="11" hidden="1">BRENT!$A$40:$AG$118</definedName>
    <definedName name="Z_6FD32FB4_E842_11D2_8C40_0008C7C204E6_.wvu.PrintTitles" localSheetId="11" hidden="1">BRENT!$1:$5</definedName>
    <definedName name="Z_6FD32FB5_E842_11D2_8C40_0008C7C204E6_.wvu.PrintArea" localSheetId="12" hidden="1">CRUDE!$A$40:$AG$118</definedName>
    <definedName name="Z_6FD32FB5_E842_11D2_8C40_0008C7C204E6_.wvu.PrintTitles" localSheetId="12" hidden="1">CRUDE!$1:$5</definedName>
    <definedName name="Z_6FD32FB6_E842_11D2_8C40_0008C7C204E6_.wvu.PrintArea" localSheetId="16" hidden="1">Dubai!$A$40:$AG$118</definedName>
    <definedName name="Z_6FD32FB6_E842_11D2_8C40_0008C7C204E6_.wvu.PrintTitles" localSheetId="16" hidden="1">Dubai!$1:$5</definedName>
    <definedName name="Z_6FD32FB7_E842_11D2_8C40_0008C7C204E6_.wvu.PrintArea" localSheetId="8" hidden="1">'EN590'!$A$40:$AG$118</definedName>
    <definedName name="Z_6FD32FB7_E842_11D2_8C40_0008C7C204E6_.wvu.PrintTitles" localSheetId="8" hidden="1">'EN590'!$1:$5</definedName>
    <definedName name="Z_6FD32FB8_E842_11D2_8C40_0008C7C204E6_.wvu.PrintArea" localSheetId="17" hidden="1">Freight!$A$40:$AG$118</definedName>
    <definedName name="Z_6FD32FB8_E842_11D2_8C40_0008C7C204E6_.wvu.PrintArea" localSheetId="18" hidden="1">Freight_SM!$A$40:$AG$118</definedName>
    <definedName name="Z_6FD32FB8_E842_11D2_8C40_0008C7C204E6_.wvu.PrintTitles" localSheetId="17" hidden="1">Freight!$1:$5</definedName>
    <definedName name="Z_6FD32FB8_E842_11D2_8C40_0008C7C204E6_.wvu.PrintTitles" localSheetId="18" hidden="1">Freight_SM!$1:$5</definedName>
    <definedName name="Z_6FD32FB9_E842_11D2_8C40_0008C7C204E6_.wvu.PrintArea" localSheetId="13" hidden="1">HO!$A$40:$AG$118</definedName>
    <definedName name="Z_6FD32FB9_E842_11D2_8C40_0008C7C204E6_.wvu.PrintTitles" localSheetId="13" hidden="1">HO!$1:$5</definedName>
    <definedName name="Z_6FD32FBA_E842_11D2_8C40_0008C7C204E6_.wvu.PrintArea" localSheetId="5" hidden="1">'IPE GASOIL'!$A$40:$AG$118</definedName>
    <definedName name="Z_6FD32FBA_E842_11D2_8C40_0008C7C204E6_.wvu.PrintTitles" localSheetId="5" hidden="1">'IPE GASOIL'!$1:$5</definedName>
    <definedName name="Z_6FD32FBB_E842_11D2_8C40_0008C7C204E6_.wvu.PrintArea" localSheetId="15" hidden="1">'Jet , Kero'!$A$40:$AG$118</definedName>
    <definedName name="Z_6FD32FBB_E842_11D2_8C40_0008C7C204E6_.wvu.PrintTitles" localSheetId="15" hidden="1">'Jet , Kero'!$1:$5</definedName>
    <definedName name="Z_6FD32FBC_E842_11D2_8C40_0008C7C204E6_.wvu.PrintArea" localSheetId="10" hidden="1">NAPTHA!$A$40:$AG$118</definedName>
    <definedName name="Z_6FD32FBC_E842_11D2_8C40_0008C7C204E6_.wvu.PrintTitles" localSheetId="10" hidden="1">NAPTHA!$1:$5</definedName>
    <definedName name="Z_6FD32FBD_E842_11D2_8C40_0008C7C204E6_.wvu.PrintArea" localSheetId="9" hidden="1">UNL!$A$40:$AG$118</definedName>
    <definedName name="Z_6FD32FBD_E842_11D2_8C40_0008C7C204E6_.wvu.PrintTitles" localSheetId="9" hidden="1">UNL!$1:$5</definedName>
    <definedName name="Z_6FD32FBE_E842_11D2_8C40_0008C7C204E6_.wvu.PrintArea" localSheetId="6" hidden="1">'2%GASOIL CIF'!$A$120:$M$238</definedName>
    <definedName name="Z_6FD32FBE_E842_11D2_8C40_0008C7C204E6_.wvu.PrintTitles" localSheetId="6" hidden="1">'2%GASOIL CIF'!$1:$5</definedName>
    <definedName name="Z_6FD32FBF_E842_11D2_8C40_0008C7C204E6_.wvu.PrintArea" localSheetId="7" hidden="1">'2%GASOIL FOB'!$A$120:$M$238</definedName>
    <definedName name="Z_6FD32FBF_E842_11D2_8C40_0008C7C204E6_.wvu.PrintTitles" localSheetId="7" hidden="1">'2%GASOIL FOB'!$1:$5</definedName>
    <definedName name="Z_6FD32FC0_E842_11D2_8C40_0008C7C204E6_.wvu.PrintArea" localSheetId="11" hidden="1">BRENT!$A$120:$M$238</definedName>
    <definedName name="Z_6FD32FC0_E842_11D2_8C40_0008C7C204E6_.wvu.PrintTitles" localSheetId="11" hidden="1">BRENT!$1:$5</definedName>
    <definedName name="Z_6FD32FC1_E842_11D2_8C40_0008C7C204E6_.wvu.PrintArea" localSheetId="12" hidden="1">CRUDE!$A$120:$M$238</definedName>
    <definedName name="Z_6FD32FC1_E842_11D2_8C40_0008C7C204E6_.wvu.PrintTitles" localSheetId="12" hidden="1">CRUDE!$1:$5</definedName>
    <definedName name="Z_6FD32FC2_E842_11D2_8C40_0008C7C204E6_.wvu.PrintArea" localSheetId="16" hidden="1">Dubai!$A$120:$M$238</definedName>
    <definedName name="Z_6FD32FC2_E842_11D2_8C40_0008C7C204E6_.wvu.PrintTitles" localSheetId="16" hidden="1">Dubai!$1:$5</definedName>
    <definedName name="Z_6FD32FC3_E842_11D2_8C40_0008C7C204E6_.wvu.PrintArea" localSheetId="8" hidden="1">'EN590'!$A$120:$M$238</definedName>
    <definedName name="Z_6FD32FC3_E842_11D2_8C40_0008C7C204E6_.wvu.PrintTitles" localSheetId="8" hidden="1">'EN590'!$1:$5</definedName>
    <definedName name="Z_6FD32FC4_E842_11D2_8C40_0008C7C204E6_.wvu.PrintArea" localSheetId="17" hidden="1">Freight!$A$120:$M$238</definedName>
    <definedName name="Z_6FD32FC4_E842_11D2_8C40_0008C7C204E6_.wvu.PrintArea" localSheetId="18" hidden="1">Freight_SM!$A$120:$M$238</definedName>
    <definedName name="Z_6FD32FC4_E842_11D2_8C40_0008C7C204E6_.wvu.PrintTitles" localSheetId="17" hidden="1">Freight!$1:$5</definedName>
    <definedName name="Z_6FD32FC4_E842_11D2_8C40_0008C7C204E6_.wvu.PrintTitles" localSheetId="18" hidden="1">Freight_SM!$1:$5</definedName>
    <definedName name="Z_6FD32FC5_E842_11D2_8C40_0008C7C204E6_.wvu.PrintArea" localSheetId="13" hidden="1">HO!$A$120:$M$238</definedName>
    <definedName name="Z_6FD32FC5_E842_11D2_8C40_0008C7C204E6_.wvu.PrintTitles" localSheetId="13" hidden="1">HO!$1:$5</definedName>
    <definedName name="Z_6FD32FC6_E842_11D2_8C40_0008C7C204E6_.wvu.PrintArea" localSheetId="5" hidden="1">'IPE GASOIL'!$A$120:$M$238</definedName>
    <definedName name="Z_6FD32FC6_E842_11D2_8C40_0008C7C204E6_.wvu.PrintTitles" localSheetId="5" hidden="1">'IPE GASOIL'!$1:$5</definedName>
    <definedName name="Z_6FD32FC7_E842_11D2_8C40_0008C7C204E6_.wvu.PrintArea" localSheetId="15" hidden="1">'Jet , Kero'!$A$120:$M$238</definedName>
    <definedName name="Z_6FD32FC7_E842_11D2_8C40_0008C7C204E6_.wvu.PrintTitles" localSheetId="15" hidden="1">'Jet , Kero'!$1:$5</definedName>
    <definedName name="Z_6FD32FC8_E842_11D2_8C40_0008C7C204E6_.wvu.PrintArea" localSheetId="10" hidden="1">NAPTHA!$A$120:$M$238</definedName>
    <definedName name="Z_6FD32FC8_E842_11D2_8C40_0008C7C204E6_.wvu.PrintTitles" localSheetId="10" hidden="1">NAPTHA!$1:$5</definedName>
    <definedName name="Z_6FD32FC9_E842_11D2_8C40_0008C7C204E6_.wvu.PrintArea" localSheetId="9" hidden="1">UNL!$A$120:$M$238</definedName>
    <definedName name="Z_6FD32FC9_E842_11D2_8C40_0008C7C204E6_.wvu.PrintTitles" localSheetId="9" hidden="1">UNL!$1:$5</definedName>
    <definedName name="Z_6FF8C8EC_8046_11D2_8C0C_0008C7C204E6_.wvu.PrintArea" localSheetId="6" hidden="1">'2%GASOIL CIF'!$A$6:$R$39</definedName>
    <definedName name="Z_6FF8C8EC_8046_11D2_8C0C_0008C7C204E6_.wvu.PrintTitles" localSheetId="6" hidden="1">'2%GASOIL CIF'!$1:$5</definedName>
    <definedName name="Z_6FF8C8ED_8046_11D2_8C0C_0008C7C204E6_.wvu.PrintArea" localSheetId="7" hidden="1">'2%GASOIL FOB'!$A$6:$R$39</definedName>
    <definedName name="Z_6FF8C8ED_8046_11D2_8C0C_0008C7C204E6_.wvu.PrintTitles" localSheetId="7" hidden="1">'2%GASOIL FOB'!$1:$5</definedName>
    <definedName name="Z_6FF8C8EE_8046_11D2_8C0C_0008C7C204E6_.wvu.PrintArea" localSheetId="11" hidden="1">BRENT!$A$6:$R$39</definedName>
    <definedName name="Z_6FF8C8EE_8046_11D2_8C0C_0008C7C204E6_.wvu.PrintTitles" localSheetId="11" hidden="1">BRENT!$1:$5</definedName>
    <definedName name="Z_6FF8C8EF_8046_11D2_8C0C_0008C7C204E6_.wvu.PrintArea" localSheetId="12" hidden="1">CRUDE!$A$6:$R$39</definedName>
    <definedName name="Z_6FF8C8EF_8046_11D2_8C0C_0008C7C204E6_.wvu.PrintTitles" localSheetId="12" hidden="1">CRUDE!$1:$5</definedName>
    <definedName name="Z_6FF8C8F0_8046_11D2_8C0C_0008C7C204E6_.wvu.PrintArea" localSheetId="8" hidden="1">'EN590'!$A$6:$R$39</definedName>
    <definedName name="Z_6FF8C8F0_8046_11D2_8C0C_0008C7C204E6_.wvu.PrintTitles" localSheetId="8" hidden="1">'EN590'!$1:$5</definedName>
    <definedName name="Z_6FF8C8F1_8046_11D2_8C0C_0008C7C204E6_.wvu.PrintArea" localSheetId="13" hidden="1">HO!$A$6:$R$39</definedName>
    <definedName name="Z_6FF8C8F1_8046_11D2_8C0C_0008C7C204E6_.wvu.PrintTitles" localSheetId="13" hidden="1">HO!$1:$5</definedName>
    <definedName name="Z_6FF8C8F2_8046_11D2_8C0C_0008C7C204E6_.wvu.PrintArea" localSheetId="5" hidden="1">'IPE GASOIL'!$A$6:$R$39</definedName>
    <definedName name="Z_6FF8C8F2_8046_11D2_8C0C_0008C7C204E6_.wvu.PrintTitles" localSheetId="5" hidden="1">'IPE GASOIL'!$1:$5</definedName>
    <definedName name="Z_6FF8C8F3_8046_11D2_8C0C_0008C7C204E6_.wvu.PrintArea" localSheetId="16" hidden="1">Dubai!$A$6:$R$39</definedName>
    <definedName name="Z_6FF8C8F3_8046_11D2_8C0C_0008C7C204E6_.wvu.PrintArea" localSheetId="17" hidden="1">Freight!$A$6:$R$39</definedName>
    <definedName name="Z_6FF8C8F3_8046_11D2_8C0C_0008C7C204E6_.wvu.PrintArea" localSheetId="18" hidden="1">Freight_SM!$A$6:$R$39</definedName>
    <definedName name="Z_6FF8C8F3_8046_11D2_8C0C_0008C7C204E6_.wvu.PrintArea" localSheetId="15" hidden="1">'Jet , Kero'!$A$6:$R$39</definedName>
    <definedName name="Z_6FF8C8F3_8046_11D2_8C0C_0008C7C204E6_.wvu.PrintTitles" localSheetId="16" hidden="1">Dubai!$1:$5</definedName>
    <definedName name="Z_6FF8C8F3_8046_11D2_8C0C_0008C7C204E6_.wvu.PrintTitles" localSheetId="17" hidden="1">Freight!$1:$5</definedName>
    <definedName name="Z_6FF8C8F3_8046_11D2_8C0C_0008C7C204E6_.wvu.PrintTitles" localSheetId="18" hidden="1">Freight_SM!$1:$5</definedName>
    <definedName name="Z_6FF8C8F3_8046_11D2_8C0C_0008C7C204E6_.wvu.PrintTitles" localSheetId="15" hidden="1">'Jet , Kero'!$1:$5</definedName>
    <definedName name="Z_6FF8C8F4_8046_11D2_8C0C_0008C7C204E6_.wvu.PrintArea" localSheetId="10" hidden="1">NAPTHA!$A$6:$R$39</definedName>
    <definedName name="Z_6FF8C8F4_8046_11D2_8C0C_0008C7C204E6_.wvu.PrintTitles" localSheetId="10" hidden="1">NAPTHA!$1:$5</definedName>
    <definedName name="Z_6FF8C8F5_8046_11D2_8C0C_0008C7C204E6_.wvu.PrintArea" localSheetId="9" hidden="1">UNL!$A$6:$R$39</definedName>
    <definedName name="Z_6FF8C8F5_8046_11D2_8C0C_0008C7C204E6_.wvu.PrintTitles" localSheetId="9" hidden="1">UNL!$1:$5</definedName>
    <definedName name="Z_6FF8C8F6_8046_11D2_8C0C_0008C7C204E6_.wvu.PrintArea" localSheetId="6" hidden="1">'2%GASOIL CIF'!$A$40:$AG$118</definedName>
    <definedName name="Z_6FF8C8F6_8046_11D2_8C0C_0008C7C204E6_.wvu.PrintTitles" localSheetId="6" hidden="1">'2%GASOIL CIF'!$1:$5</definedName>
    <definedName name="Z_6FF8C8F7_8046_11D2_8C0C_0008C7C204E6_.wvu.PrintArea" localSheetId="7" hidden="1">'2%GASOIL FOB'!$A$40:$AG$118</definedName>
    <definedName name="Z_6FF8C8F7_8046_11D2_8C0C_0008C7C204E6_.wvu.PrintTitles" localSheetId="7" hidden="1">'2%GASOIL FOB'!$1:$5</definedName>
    <definedName name="Z_6FF8C8F8_8046_11D2_8C0C_0008C7C204E6_.wvu.PrintArea" localSheetId="11" hidden="1">BRENT!$A$40:$AG$118</definedName>
    <definedName name="Z_6FF8C8F8_8046_11D2_8C0C_0008C7C204E6_.wvu.PrintTitles" localSheetId="11" hidden="1">BRENT!$1:$5</definedName>
    <definedName name="Z_6FF8C8F9_8046_11D2_8C0C_0008C7C204E6_.wvu.PrintArea" localSheetId="12" hidden="1">CRUDE!$A$40:$AG$118</definedName>
    <definedName name="Z_6FF8C8F9_8046_11D2_8C0C_0008C7C204E6_.wvu.PrintTitles" localSheetId="12" hidden="1">CRUDE!$1:$5</definedName>
    <definedName name="Z_6FF8C8FA_8046_11D2_8C0C_0008C7C204E6_.wvu.PrintArea" localSheetId="8" hidden="1">'EN590'!$A$40:$AG$118</definedName>
    <definedName name="Z_6FF8C8FA_8046_11D2_8C0C_0008C7C204E6_.wvu.PrintTitles" localSheetId="8" hidden="1">'EN590'!$1:$5</definedName>
    <definedName name="Z_6FF8C8FB_8046_11D2_8C0C_0008C7C204E6_.wvu.PrintArea" localSheetId="13" hidden="1">HO!$A$40:$AG$118</definedName>
    <definedName name="Z_6FF8C8FB_8046_11D2_8C0C_0008C7C204E6_.wvu.PrintTitles" localSheetId="13" hidden="1">HO!$1:$5</definedName>
    <definedName name="Z_6FF8C8FC_8046_11D2_8C0C_0008C7C204E6_.wvu.PrintArea" localSheetId="5" hidden="1">'IPE GASOIL'!$A$40:$AG$118</definedName>
    <definedName name="Z_6FF8C8FC_8046_11D2_8C0C_0008C7C204E6_.wvu.PrintTitles" localSheetId="5" hidden="1">'IPE GASOIL'!$1:$5</definedName>
    <definedName name="Z_6FF8C8FD_8046_11D2_8C0C_0008C7C204E6_.wvu.PrintArea" localSheetId="16" hidden="1">Dubai!$A$40:$AG$118</definedName>
    <definedName name="Z_6FF8C8FD_8046_11D2_8C0C_0008C7C204E6_.wvu.PrintArea" localSheetId="17" hidden="1">Freight!$A$40:$AG$118</definedName>
    <definedName name="Z_6FF8C8FD_8046_11D2_8C0C_0008C7C204E6_.wvu.PrintArea" localSheetId="18" hidden="1">Freight_SM!$A$40:$AG$118</definedName>
    <definedName name="Z_6FF8C8FD_8046_11D2_8C0C_0008C7C204E6_.wvu.PrintArea" localSheetId="15" hidden="1">'Jet , Kero'!$A$40:$AG$118</definedName>
    <definedName name="Z_6FF8C8FD_8046_11D2_8C0C_0008C7C204E6_.wvu.PrintTitles" localSheetId="16" hidden="1">Dubai!$1:$5</definedName>
    <definedName name="Z_6FF8C8FD_8046_11D2_8C0C_0008C7C204E6_.wvu.PrintTitles" localSheetId="17" hidden="1">Freight!$1:$5</definedName>
    <definedName name="Z_6FF8C8FD_8046_11D2_8C0C_0008C7C204E6_.wvu.PrintTitles" localSheetId="18" hidden="1">Freight_SM!$1:$5</definedName>
    <definedName name="Z_6FF8C8FD_8046_11D2_8C0C_0008C7C204E6_.wvu.PrintTitles" localSheetId="15" hidden="1">'Jet , Kero'!$1:$5</definedName>
    <definedName name="Z_6FF8C8FE_8046_11D2_8C0C_0008C7C204E6_.wvu.PrintArea" localSheetId="10" hidden="1">NAPTHA!$A$40:$AG$118</definedName>
    <definedName name="Z_6FF8C8FE_8046_11D2_8C0C_0008C7C204E6_.wvu.PrintTitles" localSheetId="10" hidden="1">NAPTHA!$1:$5</definedName>
    <definedName name="Z_6FF8C8FF_8046_11D2_8C0C_0008C7C204E6_.wvu.PrintArea" localSheetId="9" hidden="1">UNL!$A$40:$AG$118</definedName>
    <definedName name="Z_6FF8C8FF_8046_11D2_8C0C_0008C7C204E6_.wvu.PrintTitles" localSheetId="9" hidden="1">UNL!$1:$5</definedName>
    <definedName name="Z_6FF8C900_8046_11D2_8C0C_0008C7C204E6_.wvu.PrintArea" localSheetId="6" hidden="1">'2%GASOIL CIF'!$A$120:$M$238</definedName>
    <definedName name="Z_6FF8C900_8046_11D2_8C0C_0008C7C204E6_.wvu.PrintTitles" localSheetId="6" hidden="1">'2%GASOIL CIF'!$1:$5</definedName>
    <definedName name="Z_6FF8C901_8046_11D2_8C0C_0008C7C204E6_.wvu.PrintArea" localSheetId="7" hidden="1">'2%GASOIL FOB'!$A$120:$M$238</definedName>
    <definedName name="Z_6FF8C901_8046_11D2_8C0C_0008C7C204E6_.wvu.PrintTitles" localSheetId="7" hidden="1">'2%GASOIL FOB'!$1:$5</definedName>
    <definedName name="Z_6FF8C902_8046_11D2_8C0C_0008C7C204E6_.wvu.PrintArea" localSheetId="11" hidden="1">BRENT!$A$120:$M$238</definedName>
    <definedName name="Z_6FF8C902_8046_11D2_8C0C_0008C7C204E6_.wvu.PrintTitles" localSheetId="11" hidden="1">BRENT!$1:$5</definedName>
    <definedName name="Z_6FF8C903_8046_11D2_8C0C_0008C7C204E6_.wvu.PrintArea" localSheetId="12" hidden="1">CRUDE!$A$120:$M$238</definedName>
    <definedName name="Z_6FF8C903_8046_11D2_8C0C_0008C7C204E6_.wvu.PrintTitles" localSheetId="12" hidden="1">CRUDE!$1:$5</definedName>
    <definedName name="Z_6FF8C904_8046_11D2_8C0C_0008C7C204E6_.wvu.PrintArea" localSheetId="8" hidden="1">'EN590'!$A$120:$M$238</definedName>
    <definedName name="Z_6FF8C904_8046_11D2_8C0C_0008C7C204E6_.wvu.PrintTitles" localSheetId="8" hidden="1">'EN590'!$1:$5</definedName>
    <definedName name="Z_6FF8C905_8046_11D2_8C0C_0008C7C204E6_.wvu.PrintArea" localSheetId="13" hidden="1">HO!$A$120:$M$238</definedName>
    <definedName name="Z_6FF8C905_8046_11D2_8C0C_0008C7C204E6_.wvu.PrintTitles" localSheetId="13" hidden="1">HO!$1:$5</definedName>
    <definedName name="Z_6FF8C906_8046_11D2_8C0C_0008C7C204E6_.wvu.PrintArea" localSheetId="5" hidden="1">'IPE GASOIL'!$A$120:$M$238</definedName>
    <definedName name="Z_6FF8C906_8046_11D2_8C0C_0008C7C204E6_.wvu.PrintTitles" localSheetId="5" hidden="1">'IPE GASOIL'!$1:$5</definedName>
    <definedName name="Z_6FF8C907_8046_11D2_8C0C_0008C7C204E6_.wvu.PrintArea" localSheetId="16" hidden="1">Dubai!$A$120:$M$238</definedName>
    <definedName name="Z_6FF8C907_8046_11D2_8C0C_0008C7C204E6_.wvu.PrintArea" localSheetId="17" hidden="1">Freight!$A$120:$M$238</definedName>
    <definedName name="Z_6FF8C907_8046_11D2_8C0C_0008C7C204E6_.wvu.PrintArea" localSheetId="18" hidden="1">Freight_SM!$A$120:$M$238</definedName>
    <definedName name="Z_6FF8C907_8046_11D2_8C0C_0008C7C204E6_.wvu.PrintArea" localSheetId="15" hidden="1">'Jet , Kero'!$A$120:$M$238</definedName>
    <definedName name="Z_6FF8C907_8046_11D2_8C0C_0008C7C204E6_.wvu.PrintTitles" localSheetId="16" hidden="1">Dubai!$1:$5</definedName>
    <definedName name="Z_6FF8C907_8046_11D2_8C0C_0008C7C204E6_.wvu.PrintTitles" localSheetId="17" hidden="1">Freight!$1:$5</definedName>
    <definedName name="Z_6FF8C907_8046_11D2_8C0C_0008C7C204E6_.wvu.PrintTitles" localSheetId="18" hidden="1">Freight_SM!$1:$5</definedName>
    <definedName name="Z_6FF8C907_8046_11D2_8C0C_0008C7C204E6_.wvu.PrintTitles" localSheetId="15" hidden="1">'Jet , Kero'!$1:$5</definedName>
    <definedName name="Z_6FF8C908_8046_11D2_8C0C_0008C7C204E6_.wvu.PrintArea" localSheetId="10" hidden="1">NAPTHA!$A$120:$M$238</definedName>
    <definedName name="Z_6FF8C908_8046_11D2_8C0C_0008C7C204E6_.wvu.PrintTitles" localSheetId="10" hidden="1">NAPTHA!$1:$5</definedName>
    <definedName name="Z_6FF8C909_8046_11D2_8C0C_0008C7C204E6_.wvu.PrintArea" localSheetId="9" hidden="1">UNL!$A$120:$M$238</definedName>
    <definedName name="Z_6FF8C909_8046_11D2_8C0C_0008C7C204E6_.wvu.PrintTitles" localSheetId="9" hidden="1">UNL!$1:$5</definedName>
    <definedName name="Z_6FF8C91F_8046_11D2_8C0C_0008C7C204E6_.wvu.PrintArea" localSheetId="6" hidden="1">'2%GASOIL CIF'!$A$6:$R$39</definedName>
    <definedName name="Z_6FF8C91F_8046_11D2_8C0C_0008C7C204E6_.wvu.PrintTitles" localSheetId="6" hidden="1">'2%GASOIL CIF'!$1:$5</definedName>
    <definedName name="Z_6FF8C920_8046_11D2_8C0C_0008C7C204E6_.wvu.PrintArea" localSheetId="7" hidden="1">'2%GASOIL FOB'!$A$6:$R$39</definedName>
    <definedName name="Z_6FF8C920_8046_11D2_8C0C_0008C7C204E6_.wvu.PrintTitles" localSheetId="7" hidden="1">'2%GASOIL FOB'!$1:$5</definedName>
    <definedName name="Z_6FF8C921_8046_11D2_8C0C_0008C7C204E6_.wvu.PrintArea" localSheetId="11" hidden="1">BRENT!$A$6:$R$39</definedName>
    <definedName name="Z_6FF8C921_8046_11D2_8C0C_0008C7C204E6_.wvu.PrintTitles" localSheetId="11" hidden="1">BRENT!$1:$5</definedName>
    <definedName name="Z_6FF8C922_8046_11D2_8C0C_0008C7C204E6_.wvu.PrintArea" localSheetId="12" hidden="1">CRUDE!$A$6:$R$39</definedName>
    <definedName name="Z_6FF8C922_8046_11D2_8C0C_0008C7C204E6_.wvu.PrintTitles" localSheetId="12" hidden="1">CRUDE!$1:$5</definedName>
    <definedName name="Z_6FF8C923_8046_11D2_8C0C_0008C7C204E6_.wvu.PrintArea" localSheetId="8" hidden="1">'EN590'!$A$6:$R$39</definedName>
    <definedName name="Z_6FF8C923_8046_11D2_8C0C_0008C7C204E6_.wvu.PrintTitles" localSheetId="8" hidden="1">'EN590'!$1:$5</definedName>
    <definedName name="Z_6FF8C924_8046_11D2_8C0C_0008C7C204E6_.wvu.PrintArea" localSheetId="13" hidden="1">HO!$A$6:$R$39</definedName>
    <definedName name="Z_6FF8C924_8046_11D2_8C0C_0008C7C204E6_.wvu.PrintTitles" localSheetId="13" hidden="1">HO!$1:$5</definedName>
    <definedName name="Z_6FF8C925_8046_11D2_8C0C_0008C7C204E6_.wvu.PrintArea" localSheetId="5" hidden="1">'IPE GASOIL'!$A$6:$R$39</definedName>
    <definedName name="Z_6FF8C925_8046_11D2_8C0C_0008C7C204E6_.wvu.PrintTitles" localSheetId="5" hidden="1">'IPE GASOIL'!$1:$5</definedName>
    <definedName name="Z_6FF8C926_8046_11D2_8C0C_0008C7C204E6_.wvu.PrintArea" localSheetId="16" hidden="1">Dubai!$A$6:$R$39</definedName>
    <definedName name="Z_6FF8C926_8046_11D2_8C0C_0008C7C204E6_.wvu.PrintArea" localSheetId="17" hidden="1">Freight!$A$6:$R$39</definedName>
    <definedName name="Z_6FF8C926_8046_11D2_8C0C_0008C7C204E6_.wvu.PrintArea" localSheetId="18" hidden="1">Freight_SM!$A$6:$R$39</definedName>
    <definedName name="Z_6FF8C926_8046_11D2_8C0C_0008C7C204E6_.wvu.PrintArea" localSheetId="15" hidden="1">'Jet , Kero'!$A$6:$R$39</definedName>
    <definedName name="Z_6FF8C926_8046_11D2_8C0C_0008C7C204E6_.wvu.PrintTitles" localSheetId="16" hidden="1">Dubai!$1:$5</definedName>
    <definedName name="Z_6FF8C926_8046_11D2_8C0C_0008C7C204E6_.wvu.PrintTitles" localSheetId="17" hidden="1">Freight!$1:$5</definedName>
    <definedName name="Z_6FF8C926_8046_11D2_8C0C_0008C7C204E6_.wvu.PrintTitles" localSheetId="18" hidden="1">Freight_SM!$1:$5</definedName>
    <definedName name="Z_6FF8C926_8046_11D2_8C0C_0008C7C204E6_.wvu.PrintTitles" localSheetId="15" hidden="1">'Jet , Kero'!$1:$5</definedName>
    <definedName name="Z_6FF8C927_8046_11D2_8C0C_0008C7C204E6_.wvu.PrintArea" localSheetId="10" hidden="1">NAPTHA!$A$6:$R$39</definedName>
    <definedName name="Z_6FF8C927_8046_11D2_8C0C_0008C7C204E6_.wvu.PrintTitles" localSheetId="10" hidden="1">NAPTHA!$1:$5</definedName>
    <definedName name="Z_6FF8C928_8046_11D2_8C0C_0008C7C204E6_.wvu.PrintArea" localSheetId="9" hidden="1">UNL!$A$6:$R$39</definedName>
    <definedName name="Z_6FF8C928_8046_11D2_8C0C_0008C7C204E6_.wvu.PrintTitles" localSheetId="9" hidden="1">UNL!$1:$5</definedName>
    <definedName name="Z_6FF8C929_8046_11D2_8C0C_0008C7C204E6_.wvu.PrintArea" localSheetId="6" hidden="1">'2%GASOIL CIF'!$A$40:$AG$118</definedName>
    <definedName name="Z_6FF8C929_8046_11D2_8C0C_0008C7C204E6_.wvu.PrintTitles" localSheetId="6" hidden="1">'2%GASOIL CIF'!$1:$5</definedName>
    <definedName name="Z_6FF8C92A_8046_11D2_8C0C_0008C7C204E6_.wvu.PrintArea" localSheetId="7" hidden="1">'2%GASOIL FOB'!$A$40:$AG$118</definedName>
    <definedName name="Z_6FF8C92A_8046_11D2_8C0C_0008C7C204E6_.wvu.PrintTitles" localSheetId="7" hidden="1">'2%GASOIL FOB'!$1:$5</definedName>
    <definedName name="Z_6FF8C92B_8046_11D2_8C0C_0008C7C204E6_.wvu.PrintArea" localSheetId="11" hidden="1">BRENT!$A$40:$AG$118</definedName>
    <definedName name="Z_6FF8C92B_8046_11D2_8C0C_0008C7C204E6_.wvu.PrintTitles" localSheetId="11" hidden="1">BRENT!$1:$5</definedName>
    <definedName name="Z_6FF8C92C_8046_11D2_8C0C_0008C7C204E6_.wvu.PrintArea" localSheetId="12" hidden="1">CRUDE!$A$40:$AG$118</definedName>
    <definedName name="Z_6FF8C92C_8046_11D2_8C0C_0008C7C204E6_.wvu.PrintTitles" localSheetId="12" hidden="1">CRUDE!$1:$5</definedName>
    <definedName name="Z_6FF8C92D_8046_11D2_8C0C_0008C7C204E6_.wvu.PrintArea" localSheetId="8" hidden="1">'EN590'!$A$40:$AG$118</definedName>
    <definedName name="Z_6FF8C92D_8046_11D2_8C0C_0008C7C204E6_.wvu.PrintTitles" localSheetId="8" hidden="1">'EN590'!$1:$5</definedName>
    <definedName name="Z_6FF8C92E_8046_11D2_8C0C_0008C7C204E6_.wvu.PrintArea" localSheetId="13" hidden="1">HO!$A$40:$AG$118</definedName>
    <definedName name="Z_6FF8C92E_8046_11D2_8C0C_0008C7C204E6_.wvu.PrintTitles" localSheetId="13" hidden="1">HO!$1:$5</definedName>
    <definedName name="Z_6FF8C92F_8046_11D2_8C0C_0008C7C204E6_.wvu.PrintArea" localSheetId="5" hidden="1">'IPE GASOIL'!$A$40:$AG$118</definedName>
    <definedName name="Z_6FF8C92F_8046_11D2_8C0C_0008C7C204E6_.wvu.PrintTitles" localSheetId="5" hidden="1">'IPE GASOIL'!$1:$5</definedName>
    <definedName name="Z_6FF8C930_8046_11D2_8C0C_0008C7C204E6_.wvu.PrintArea" localSheetId="16" hidden="1">Dubai!$A$40:$AG$118</definedName>
    <definedName name="Z_6FF8C930_8046_11D2_8C0C_0008C7C204E6_.wvu.PrintArea" localSheetId="17" hidden="1">Freight!$A$40:$AG$118</definedName>
    <definedName name="Z_6FF8C930_8046_11D2_8C0C_0008C7C204E6_.wvu.PrintArea" localSheetId="18" hidden="1">Freight_SM!$A$40:$AG$118</definedName>
    <definedName name="Z_6FF8C930_8046_11D2_8C0C_0008C7C204E6_.wvu.PrintArea" localSheetId="15" hidden="1">'Jet , Kero'!$A$40:$AG$118</definedName>
    <definedName name="Z_6FF8C930_8046_11D2_8C0C_0008C7C204E6_.wvu.PrintTitles" localSheetId="16" hidden="1">Dubai!$1:$5</definedName>
    <definedName name="Z_6FF8C930_8046_11D2_8C0C_0008C7C204E6_.wvu.PrintTitles" localSheetId="17" hidden="1">Freight!$1:$5</definedName>
    <definedName name="Z_6FF8C930_8046_11D2_8C0C_0008C7C204E6_.wvu.PrintTitles" localSheetId="18" hidden="1">Freight_SM!$1:$5</definedName>
    <definedName name="Z_6FF8C930_8046_11D2_8C0C_0008C7C204E6_.wvu.PrintTitles" localSheetId="15" hidden="1">'Jet , Kero'!$1:$5</definedName>
    <definedName name="Z_6FF8C931_8046_11D2_8C0C_0008C7C204E6_.wvu.PrintArea" localSheetId="10" hidden="1">NAPTHA!$A$40:$AG$118</definedName>
    <definedName name="Z_6FF8C931_8046_11D2_8C0C_0008C7C204E6_.wvu.PrintTitles" localSheetId="10" hidden="1">NAPTHA!$1:$5</definedName>
    <definedName name="Z_6FF8C932_8046_11D2_8C0C_0008C7C204E6_.wvu.PrintArea" localSheetId="9" hidden="1">UNL!$A$40:$AG$118</definedName>
    <definedName name="Z_6FF8C932_8046_11D2_8C0C_0008C7C204E6_.wvu.PrintTitles" localSheetId="9" hidden="1">UNL!$1:$5</definedName>
    <definedName name="Z_6FF8C933_8046_11D2_8C0C_0008C7C204E6_.wvu.PrintArea" localSheetId="6" hidden="1">'2%GASOIL CIF'!$A$120:$M$238</definedName>
    <definedName name="Z_6FF8C933_8046_11D2_8C0C_0008C7C204E6_.wvu.PrintTitles" localSheetId="6" hidden="1">'2%GASOIL CIF'!$1:$5</definedName>
    <definedName name="Z_6FF8C934_8046_11D2_8C0C_0008C7C204E6_.wvu.PrintArea" localSheetId="7" hidden="1">'2%GASOIL FOB'!$A$120:$M$238</definedName>
    <definedName name="Z_6FF8C934_8046_11D2_8C0C_0008C7C204E6_.wvu.PrintTitles" localSheetId="7" hidden="1">'2%GASOIL FOB'!$1:$5</definedName>
    <definedName name="Z_6FF8C935_8046_11D2_8C0C_0008C7C204E6_.wvu.PrintArea" localSheetId="11" hidden="1">BRENT!$A$120:$M$238</definedName>
    <definedName name="Z_6FF8C935_8046_11D2_8C0C_0008C7C204E6_.wvu.PrintTitles" localSheetId="11" hidden="1">BRENT!$1:$5</definedName>
    <definedName name="Z_6FF8C936_8046_11D2_8C0C_0008C7C204E6_.wvu.PrintArea" localSheetId="12" hidden="1">CRUDE!$A$120:$M$238</definedName>
    <definedName name="Z_6FF8C936_8046_11D2_8C0C_0008C7C204E6_.wvu.PrintTitles" localSheetId="12" hidden="1">CRUDE!$1:$5</definedName>
    <definedName name="Z_6FF8C937_8046_11D2_8C0C_0008C7C204E6_.wvu.PrintArea" localSheetId="8" hidden="1">'EN590'!$A$120:$M$238</definedName>
    <definedName name="Z_6FF8C937_8046_11D2_8C0C_0008C7C204E6_.wvu.PrintTitles" localSheetId="8" hidden="1">'EN590'!$1:$5</definedName>
    <definedName name="Z_6FF8C938_8046_11D2_8C0C_0008C7C204E6_.wvu.PrintArea" localSheetId="13" hidden="1">HO!$A$120:$M$238</definedName>
    <definedName name="Z_6FF8C938_8046_11D2_8C0C_0008C7C204E6_.wvu.PrintTitles" localSheetId="13" hidden="1">HO!$1:$5</definedName>
    <definedName name="Z_6FF8C939_8046_11D2_8C0C_0008C7C204E6_.wvu.PrintArea" localSheetId="5" hidden="1">'IPE GASOIL'!$A$120:$M$238</definedName>
    <definedName name="Z_6FF8C939_8046_11D2_8C0C_0008C7C204E6_.wvu.PrintTitles" localSheetId="5" hidden="1">'IPE GASOIL'!$1:$5</definedName>
    <definedName name="Z_6FF8C93A_8046_11D2_8C0C_0008C7C204E6_.wvu.PrintArea" localSheetId="16" hidden="1">Dubai!$A$120:$M$238</definedName>
    <definedName name="Z_6FF8C93A_8046_11D2_8C0C_0008C7C204E6_.wvu.PrintArea" localSheetId="17" hidden="1">Freight!$A$120:$M$238</definedName>
    <definedName name="Z_6FF8C93A_8046_11D2_8C0C_0008C7C204E6_.wvu.PrintArea" localSheetId="18" hidden="1">Freight_SM!$A$120:$M$238</definedName>
    <definedName name="Z_6FF8C93A_8046_11D2_8C0C_0008C7C204E6_.wvu.PrintArea" localSheetId="15" hidden="1">'Jet , Kero'!$A$120:$M$238</definedName>
    <definedName name="Z_6FF8C93A_8046_11D2_8C0C_0008C7C204E6_.wvu.PrintTitles" localSheetId="16" hidden="1">Dubai!$1:$5</definedName>
    <definedName name="Z_6FF8C93A_8046_11D2_8C0C_0008C7C204E6_.wvu.PrintTitles" localSheetId="17" hidden="1">Freight!$1:$5</definedName>
    <definedName name="Z_6FF8C93A_8046_11D2_8C0C_0008C7C204E6_.wvu.PrintTitles" localSheetId="18" hidden="1">Freight_SM!$1:$5</definedName>
    <definedName name="Z_6FF8C93A_8046_11D2_8C0C_0008C7C204E6_.wvu.PrintTitles" localSheetId="15" hidden="1">'Jet , Kero'!$1:$5</definedName>
    <definedName name="Z_6FF8C93B_8046_11D2_8C0C_0008C7C204E6_.wvu.PrintArea" localSheetId="10" hidden="1">NAPTHA!$A$120:$M$238</definedName>
    <definedName name="Z_6FF8C93B_8046_11D2_8C0C_0008C7C204E6_.wvu.PrintTitles" localSheetId="10" hidden="1">NAPTHA!$1:$5</definedName>
    <definedName name="Z_6FF8C93C_8046_11D2_8C0C_0008C7C204E6_.wvu.PrintArea" localSheetId="9" hidden="1">UNL!$A$120:$M$238</definedName>
    <definedName name="Z_6FF8C93C_8046_11D2_8C0C_0008C7C204E6_.wvu.PrintTitles" localSheetId="9" hidden="1">UNL!$1:$5</definedName>
    <definedName name="Z_722B9634_B68B_11D2_8C28_0008C7C204E6_.wvu.PrintArea" localSheetId="6" hidden="1">'2%GASOIL CIF'!$A$6:$R$39</definedName>
    <definedName name="Z_722B9634_B68B_11D2_8C28_0008C7C204E6_.wvu.PrintTitles" localSheetId="6" hidden="1">'2%GASOIL CIF'!$1:$5</definedName>
    <definedName name="Z_722B9635_B68B_11D2_8C28_0008C7C204E6_.wvu.PrintArea" localSheetId="7" hidden="1">'2%GASOIL FOB'!$A$6:$R$39</definedName>
    <definedName name="Z_722B9635_B68B_11D2_8C28_0008C7C204E6_.wvu.PrintTitles" localSheetId="7" hidden="1">'2%GASOIL FOB'!$1:$5</definedName>
    <definedName name="Z_722B9636_B68B_11D2_8C28_0008C7C204E6_.wvu.PrintArea" localSheetId="11" hidden="1">BRENT!$A$6:$R$39</definedName>
    <definedName name="Z_722B9636_B68B_11D2_8C28_0008C7C204E6_.wvu.PrintTitles" localSheetId="11" hidden="1">BRENT!$1:$5</definedName>
    <definedName name="Z_722B9637_B68B_11D2_8C28_0008C7C204E6_.wvu.PrintArea" localSheetId="12" hidden="1">CRUDE!$A$6:$R$39</definedName>
    <definedName name="Z_722B9637_B68B_11D2_8C28_0008C7C204E6_.wvu.PrintTitles" localSheetId="12" hidden="1">CRUDE!$1:$5</definedName>
    <definedName name="Z_722B9638_B68B_11D2_8C28_0008C7C204E6_.wvu.PrintArea" localSheetId="16" hidden="1">Dubai!$A$6:$R$39</definedName>
    <definedName name="Z_722B9638_B68B_11D2_8C28_0008C7C204E6_.wvu.PrintArea" localSheetId="17" hidden="1">Freight!$A$6:$R$39</definedName>
    <definedName name="Z_722B9638_B68B_11D2_8C28_0008C7C204E6_.wvu.PrintArea" localSheetId="18" hidden="1">Freight_SM!$A$6:$R$39</definedName>
    <definedName name="Z_722B9638_B68B_11D2_8C28_0008C7C204E6_.wvu.PrintTitles" localSheetId="16" hidden="1">Dubai!$1:$5</definedName>
    <definedName name="Z_722B9638_B68B_11D2_8C28_0008C7C204E6_.wvu.PrintTitles" localSheetId="17" hidden="1">Freight!$1:$5</definedName>
    <definedName name="Z_722B9638_B68B_11D2_8C28_0008C7C204E6_.wvu.PrintTitles" localSheetId="18" hidden="1">Freight_SM!$1:$5</definedName>
    <definedName name="Z_722B9639_B68B_11D2_8C28_0008C7C204E6_.wvu.PrintArea" localSheetId="8" hidden="1">'EN590'!$A$6:$R$39</definedName>
    <definedName name="Z_722B9639_B68B_11D2_8C28_0008C7C204E6_.wvu.PrintTitles" localSheetId="8" hidden="1">'EN590'!$1:$5</definedName>
    <definedName name="Z_722B963A_B68B_11D2_8C28_0008C7C204E6_.wvu.PrintArea" localSheetId="13" hidden="1">HO!$A$6:$R$39</definedName>
    <definedName name="Z_722B963A_B68B_11D2_8C28_0008C7C204E6_.wvu.PrintTitles" localSheetId="13" hidden="1">HO!$1:$5</definedName>
    <definedName name="Z_722B963B_B68B_11D2_8C28_0008C7C204E6_.wvu.PrintArea" localSheetId="5" hidden="1">'IPE GASOIL'!$A$6:$R$39</definedName>
    <definedName name="Z_722B963B_B68B_11D2_8C28_0008C7C204E6_.wvu.PrintTitles" localSheetId="5" hidden="1">'IPE GASOIL'!$1:$5</definedName>
    <definedName name="Z_722B963C_B68B_11D2_8C28_0008C7C204E6_.wvu.PrintArea" localSheetId="15" hidden="1">'Jet , Kero'!$A$6:$R$39</definedName>
    <definedName name="Z_722B963C_B68B_11D2_8C28_0008C7C204E6_.wvu.PrintTitles" localSheetId="15" hidden="1">'Jet , Kero'!$1:$5</definedName>
    <definedName name="Z_722B963D_B68B_11D2_8C28_0008C7C204E6_.wvu.PrintArea" localSheetId="10" hidden="1">NAPTHA!$A$6:$R$39</definedName>
    <definedName name="Z_722B963D_B68B_11D2_8C28_0008C7C204E6_.wvu.PrintTitles" localSheetId="10" hidden="1">NAPTHA!$1:$5</definedName>
    <definedName name="Z_722B963E_B68B_11D2_8C28_0008C7C204E6_.wvu.PrintArea" localSheetId="9" hidden="1">UNL!$A$6:$R$39</definedName>
    <definedName name="Z_722B963E_B68B_11D2_8C28_0008C7C204E6_.wvu.PrintTitles" localSheetId="9" hidden="1">UNL!$1:$5</definedName>
    <definedName name="Z_722B963F_B68B_11D2_8C28_0008C7C204E6_.wvu.PrintArea" localSheetId="6" hidden="1">'2%GASOIL CIF'!$A$40:$AG$118</definedName>
    <definedName name="Z_722B963F_B68B_11D2_8C28_0008C7C204E6_.wvu.PrintTitles" localSheetId="6" hidden="1">'2%GASOIL CIF'!$1:$5</definedName>
    <definedName name="Z_722B9640_B68B_11D2_8C28_0008C7C204E6_.wvu.PrintArea" localSheetId="7" hidden="1">'2%GASOIL FOB'!$A$40:$AG$118</definedName>
    <definedName name="Z_722B9640_B68B_11D2_8C28_0008C7C204E6_.wvu.PrintTitles" localSheetId="7" hidden="1">'2%GASOIL FOB'!$1:$5</definedName>
    <definedName name="Z_722B9641_B68B_11D2_8C28_0008C7C204E6_.wvu.PrintArea" localSheetId="11" hidden="1">BRENT!$A$40:$AG$118</definedName>
    <definedName name="Z_722B9641_B68B_11D2_8C28_0008C7C204E6_.wvu.PrintTitles" localSheetId="11" hidden="1">BRENT!$1:$5</definedName>
    <definedName name="Z_722B9642_B68B_11D2_8C28_0008C7C204E6_.wvu.PrintArea" localSheetId="12" hidden="1">CRUDE!$A$40:$AG$118</definedName>
    <definedName name="Z_722B9642_B68B_11D2_8C28_0008C7C204E6_.wvu.PrintTitles" localSheetId="12" hidden="1">CRUDE!$1:$5</definedName>
    <definedName name="Z_722B9643_B68B_11D2_8C28_0008C7C204E6_.wvu.PrintArea" localSheetId="16" hidden="1">Dubai!$A$40:$AG$118</definedName>
    <definedName name="Z_722B9643_B68B_11D2_8C28_0008C7C204E6_.wvu.PrintArea" localSheetId="17" hidden="1">Freight!$A$40:$AG$118</definedName>
    <definedName name="Z_722B9643_B68B_11D2_8C28_0008C7C204E6_.wvu.PrintArea" localSheetId="18" hidden="1">Freight_SM!$A$40:$AG$118</definedName>
    <definedName name="Z_722B9643_B68B_11D2_8C28_0008C7C204E6_.wvu.PrintTitles" localSheetId="16" hidden="1">Dubai!$1:$5</definedName>
    <definedName name="Z_722B9643_B68B_11D2_8C28_0008C7C204E6_.wvu.PrintTitles" localSheetId="17" hidden="1">Freight!$1:$5</definedName>
    <definedName name="Z_722B9643_B68B_11D2_8C28_0008C7C204E6_.wvu.PrintTitles" localSheetId="18" hidden="1">Freight_SM!$1:$5</definedName>
    <definedName name="Z_722B9644_B68B_11D2_8C28_0008C7C204E6_.wvu.PrintArea" localSheetId="8" hidden="1">'EN590'!$A$40:$AG$118</definedName>
    <definedName name="Z_722B9644_B68B_11D2_8C28_0008C7C204E6_.wvu.PrintTitles" localSheetId="8" hidden="1">'EN590'!$1:$5</definedName>
    <definedName name="Z_722B9645_B68B_11D2_8C28_0008C7C204E6_.wvu.PrintArea" localSheetId="13" hidden="1">HO!$A$40:$AG$118</definedName>
    <definedName name="Z_722B9645_B68B_11D2_8C28_0008C7C204E6_.wvu.PrintTitles" localSheetId="13" hidden="1">HO!$1:$5</definedName>
    <definedName name="Z_722B9646_B68B_11D2_8C28_0008C7C204E6_.wvu.PrintArea" localSheetId="5" hidden="1">'IPE GASOIL'!$A$40:$AG$118</definedName>
    <definedName name="Z_722B9646_B68B_11D2_8C28_0008C7C204E6_.wvu.PrintTitles" localSheetId="5" hidden="1">'IPE GASOIL'!$1:$5</definedName>
    <definedName name="Z_722B9647_B68B_11D2_8C28_0008C7C204E6_.wvu.PrintArea" localSheetId="15" hidden="1">'Jet , Kero'!$A$40:$AG$118</definedName>
    <definedName name="Z_722B9647_B68B_11D2_8C28_0008C7C204E6_.wvu.PrintTitles" localSheetId="15" hidden="1">'Jet , Kero'!$1:$5</definedName>
    <definedName name="Z_722B9648_B68B_11D2_8C28_0008C7C204E6_.wvu.PrintArea" localSheetId="10" hidden="1">NAPTHA!$A$40:$AG$118</definedName>
    <definedName name="Z_722B9648_B68B_11D2_8C28_0008C7C204E6_.wvu.PrintTitles" localSheetId="10" hidden="1">NAPTHA!$1:$5</definedName>
    <definedName name="Z_722B9649_B68B_11D2_8C28_0008C7C204E6_.wvu.PrintArea" localSheetId="9" hidden="1">UNL!$A$40:$AG$118</definedName>
    <definedName name="Z_722B9649_B68B_11D2_8C28_0008C7C204E6_.wvu.PrintTitles" localSheetId="9" hidden="1">UNL!$1:$5</definedName>
    <definedName name="Z_722B964A_B68B_11D2_8C28_0008C7C204E6_.wvu.PrintArea" localSheetId="6" hidden="1">'2%GASOIL CIF'!$A$120:$M$238</definedName>
    <definedName name="Z_722B964A_B68B_11D2_8C28_0008C7C204E6_.wvu.PrintTitles" localSheetId="6" hidden="1">'2%GASOIL CIF'!$1:$5</definedName>
    <definedName name="Z_722B964B_B68B_11D2_8C28_0008C7C204E6_.wvu.PrintArea" localSheetId="7" hidden="1">'2%GASOIL FOB'!$A$120:$M$238</definedName>
    <definedName name="Z_722B964B_B68B_11D2_8C28_0008C7C204E6_.wvu.PrintTitles" localSheetId="7" hidden="1">'2%GASOIL FOB'!$1:$5</definedName>
    <definedName name="Z_722B964C_B68B_11D2_8C28_0008C7C204E6_.wvu.PrintArea" localSheetId="11" hidden="1">BRENT!$A$120:$M$238</definedName>
    <definedName name="Z_722B964C_B68B_11D2_8C28_0008C7C204E6_.wvu.PrintTitles" localSheetId="11" hidden="1">BRENT!$1:$5</definedName>
    <definedName name="Z_722B964D_B68B_11D2_8C28_0008C7C204E6_.wvu.PrintArea" localSheetId="12" hidden="1">CRUDE!$A$120:$M$238</definedName>
    <definedName name="Z_722B964D_B68B_11D2_8C28_0008C7C204E6_.wvu.PrintTitles" localSheetId="12" hidden="1">CRUDE!$1:$5</definedName>
    <definedName name="Z_722B964E_B68B_11D2_8C28_0008C7C204E6_.wvu.PrintArea" localSheetId="16" hidden="1">Dubai!$A$120:$M$238</definedName>
    <definedName name="Z_722B964E_B68B_11D2_8C28_0008C7C204E6_.wvu.PrintArea" localSheetId="17" hidden="1">Freight!$A$120:$M$238</definedName>
    <definedName name="Z_722B964E_B68B_11D2_8C28_0008C7C204E6_.wvu.PrintArea" localSheetId="18" hidden="1">Freight_SM!$A$120:$M$238</definedName>
    <definedName name="Z_722B964E_B68B_11D2_8C28_0008C7C204E6_.wvu.PrintTitles" localSheetId="16" hidden="1">Dubai!$1:$5</definedName>
    <definedName name="Z_722B964E_B68B_11D2_8C28_0008C7C204E6_.wvu.PrintTitles" localSheetId="17" hidden="1">Freight!$1:$5</definedName>
    <definedName name="Z_722B964E_B68B_11D2_8C28_0008C7C204E6_.wvu.PrintTitles" localSheetId="18" hidden="1">Freight_SM!$1:$5</definedName>
    <definedName name="Z_722B964F_B68B_11D2_8C28_0008C7C204E6_.wvu.PrintArea" localSheetId="8" hidden="1">'EN590'!$A$120:$M$238</definedName>
    <definedName name="Z_722B964F_B68B_11D2_8C28_0008C7C204E6_.wvu.PrintTitles" localSheetId="8" hidden="1">'EN590'!$1:$5</definedName>
    <definedName name="Z_722B9650_B68B_11D2_8C28_0008C7C204E6_.wvu.PrintArea" localSheetId="13" hidden="1">HO!$A$120:$M$238</definedName>
    <definedName name="Z_722B9650_B68B_11D2_8C28_0008C7C204E6_.wvu.PrintTitles" localSheetId="13" hidden="1">HO!$1:$5</definedName>
    <definedName name="Z_722B9651_B68B_11D2_8C28_0008C7C204E6_.wvu.PrintArea" localSheetId="5" hidden="1">'IPE GASOIL'!$A$120:$M$238</definedName>
    <definedName name="Z_722B9651_B68B_11D2_8C28_0008C7C204E6_.wvu.PrintTitles" localSheetId="5" hidden="1">'IPE GASOIL'!$1:$5</definedName>
    <definedName name="Z_722B9652_B68B_11D2_8C28_0008C7C204E6_.wvu.PrintArea" localSheetId="15" hidden="1">'Jet , Kero'!$A$120:$M$238</definedName>
    <definedName name="Z_722B9652_B68B_11D2_8C28_0008C7C204E6_.wvu.PrintTitles" localSheetId="15" hidden="1">'Jet , Kero'!$1:$5</definedName>
    <definedName name="Z_722B9653_B68B_11D2_8C28_0008C7C204E6_.wvu.PrintArea" localSheetId="10" hidden="1">NAPTHA!$A$120:$M$238</definedName>
    <definedName name="Z_722B9653_B68B_11D2_8C28_0008C7C204E6_.wvu.PrintTitles" localSheetId="10" hidden="1">NAPTHA!$1:$5</definedName>
    <definedName name="Z_722B9654_B68B_11D2_8C28_0008C7C204E6_.wvu.PrintArea" localSheetId="9" hidden="1">UNL!$A$120:$M$238</definedName>
    <definedName name="Z_722B9654_B68B_11D2_8C28_0008C7C204E6_.wvu.PrintTitles" localSheetId="9" hidden="1">UNL!$1:$5</definedName>
    <definedName name="Z_742343A7_BF21_11D2_8C2B_0008C7C204E6_.wvu.PrintArea" localSheetId="6" hidden="1">'2%GASOIL CIF'!$A$6:$R$39</definedName>
    <definedName name="Z_742343A7_BF21_11D2_8C2B_0008C7C204E6_.wvu.PrintTitles" localSheetId="6" hidden="1">'2%GASOIL CIF'!$1:$5</definedName>
    <definedName name="Z_742343A8_BF21_11D2_8C2B_0008C7C204E6_.wvu.PrintArea" localSheetId="7" hidden="1">'2%GASOIL FOB'!$A$6:$R$39</definedName>
    <definedName name="Z_742343A8_BF21_11D2_8C2B_0008C7C204E6_.wvu.PrintTitles" localSheetId="7" hidden="1">'2%GASOIL FOB'!$1:$5</definedName>
    <definedName name="Z_742343A9_BF21_11D2_8C2B_0008C7C204E6_.wvu.PrintArea" localSheetId="11" hidden="1">BRENT!$A$6:$R$39</definedName>
    <definedName name="Z_742343A9_BF21_11D2_8C2B_0008C7C204E6_.wvu.PrintTitles" localSheetId="11" hidden="1">BRENT!$1:$5</definedName>
    <definedName name="Z_742343AA_BF21_11D2_8C2B_0008C7C204E6_.wvu.PrintArea" localSheetId="12" hidden="1">CRUDE!$A$6:$R$39</definedName>
    <definedName name="Z_742343AA_BF21_11D2_8C2B_0008C7C204E6_.wvu.PrintTitles" localSheetId="12" hidden="1">CRUDE!$1:$5</definedName>
    <definedName name="Z_742343AB_BF21_11D2_8C2B_0008C7C204E6_.wvu.PrintArea" localSheetId="16" hidden="1">Dubai!$A$6:$R$39</definedName>
    <definedName name="Z_742343AB_BF21_11D2_8C2B_0008C7C204E6_.wvu.PrintArea" localSheetId="17" hidden="1">Freight!$A$6:$R$39</definedName>
    <definedName name="Z_742343AB_BF21_11D2_8C2B_0008C7C204E6_.wvu.PrintArea" localSheetId="18" hidden="1">Freight_SM!$A$6:$R$39</definedName>
    <definedName name="Z_742343AB_BF21_11D2_8C2B_0008C7C204E6_.wvu.PrintTitles" localSheetId="16" hidden="1">Dubai!$1:$5</definedName>
    <definedName name="Z_742343AB_BF21_11D2_8C2B_0008C7C204E6_.wvu.PrintTitles" localSheetId="17" hidden="1">Freight!$1:$5</definedName>
    <definedName name="Z_742343AB_BF21_11D2_8C2B_0008C7C204E6_.wvu.PrintTitles" localSheetId="18" hidden="1">Freight_SM!$1:$5</definedName>
    <definedName name="Z_742343AC_BF21_11D2_8C2B_0008C7C204E6_.wvu.PrintArea" localSheetId="8" hidden="1">'EN590'!$A$6:$R$39</definedName>
    <definedName name="Z_742343AC_BF21_11D2_8C2B_0008C7C204E6_.wvu.PrintTitles" localSheetId="8" hidden="1">'EN590'!$1:$5</definedName>
    <definedName name="Z_742343AD_BF21_11D2_8C2B_0008C7C204E6_.wvu.PrintArea" localSheetId="13" hidden="1">HO!$A$6:$R$39</definedName>
    <definedName name="Z_742343AD_BF21_11D2_8C2B_0008C7C204E6_.wvu.PrintTitles" localSheetId="13" hidden="1">HO!$1:$5</definedName>
    <definedName name="Z_742343AE_BF21_11D2_8C2B_0008C7C204E6_.wvu.PrintArea" localSheetId="5" hidden="1">'IPE GASOIL'!$A$6:$R$39</definedName>
    <definedName name="Z_742343AE_BF21_11D2_8C2B_0008C7C204E6_.wvu.PrintTitles" localSheetId="5" hidden="1">'IPE GASOIL'!$1:$5</definedName>
    <definedName name="Z_742343AF_BF21_11D2_8C2B_0008C7C204E6_.wvu.PrintArea" localSheetId="15" hidden="1">'Jet , Kero'!$A$6:$R$39</definedName>
    <definedName name="Z_742343AF_BF21_11D2_8C2B_0008C7C204E6_.wvu.PrintTitles" localSheetId="15" hidden="1">'Jet , Kero'!$1:$5</definedName>
    <definedName name="Z_742343B0_BF21_11D2_8C2B_0008C7C204E6_.wvu.PrintArea" localSheetId="10" hidden="1">NAPTHA!$A$6:$R$39</definedName>
    <definedName name="Z_742343B0_BF21_11D2_8C2B_0008C7C204E6_.wvu.PrintTitles" localSheetId="10" hidden="1">NAPTHA!$1:$5</definedName>
    <definedName name="Z_742343B1_BF21_11D2_8C2B_0008C7C204E6_.wvu.PrintArea" localSheetId="9" hidden="1">UNL!$A$6:$R$39</definedName>
    <definedName name="Z_742343B1_BF21_11D2_8C2B_0008C7C204E6_.wvu.PrintTitles" localSheetId="9" hidden="1">UNL!$1:$5</definedName>
    <definedName name="Z_742343B2_BF21_11D2_8C2B_0008C7C204E6_.wvu.PrintArea" localSheetId="6" hidden="1">'2%GASOIL CIF'!$A$40:$AG$118</definedName>
    <definedName name="Z_742343B2_BF21_11D2_8C2B_0008C7C204E6_.wvu.PrintTitles" localSheetId="6" hidden="1">'2%GASOIL CIF'!$1:$5</definedName>
    <definedName name="Z_742343B3_BF21_11D2_8C2B_0008C7C204E6_.wvu.PrintArea" localSheetId="7" hidden="1">'2%GASOIL FOB'!$A$40:$AG$118</definedName>
    <definedName name="Z_742343B3_BF21_11D2_8C2B_0008C7C204E6_.wvu.PrintTitles" localSheetId="7" hidden="1">'2%GASOIL FOB'!$1:$5</definedName>
    <definedName name="Z_742343B4_BF21_11D2_8C2B_0008C7C204E6_.wvu.PrintArea" localSheetId="11" hidden="1">BRENT!$A$40:$AG$118</definedName>
    <definedName name="Z_742343B4_BF21_11D2_8C2B_0008C7C204E6_.wvu.PrintTitles" localSheetId="11" hidden="1">BRENT!$1:$5</definedName>
    <definedName name="Z_742343B5_BF21_11D2_8C2B_0008C7C204E6_.wvu.PrintArea" localSheetId="12" hidden="1">CRUDE!$A$40:$AG$118</definedName>
    <definedName name="Z_742343B5_BF21_11D2_8C2B_0008C7C204E6_.wvu.PrintTitles" localSheetId="12" hidden="1">CRUDE!$1:$5</definedName>
    <definedName name="Z_742343B6_BF21_11D2_8C2B_0008C7C204E6_.wvu.PrintArea" localSheetId="16" hidden="1">Dubai!$A$40:$AG$118</definedName>
    <definedName name="Z_742343B6_BF21_11D2_8C2B_0008C7C204E6_.wvu.PrintArea" localSheetId="17" hidden="1">Freight!$A$40:$AG$118</definedName>
    <definedName name="Z_742343B6_BF21_11D2_8C2B_0008C7C204E6_.wvu.PrintArea" localSheetId="18" hidden="1">Freight_SM!$A$40:$AG$118</definedName>
    <definedName name="Z_742343B6_BF21_11D2_8C2B_0008C7C204E6_.wvu.PrintTitles" localSheetId="16" hidden="1">Dubai!$1:$5</definedName>
    <definedName name="Z_742343B6_BF21_11D2_8C2B_0008C7C204E6_.wvu.PrintTitles" localSheetId="17" hidden="1">Freight!$1:$5</definedName>
    <definedName name="Z_742343B6_BF21_11D2_8C2B_0008C7C204E6_.wvu.PrintTitles" localSheetId="18" hidden="1">Freight_SM!$1:$5</definedName>
    <definedName name="Z_742343B7_BF21_11D2_8C2B_0008C7C204E6_.wvu.PrintArea" localSheetId="8" hidden="1">'EN590'!$A$40:$AG$118</definedName>
    <definedName name="Z_742343B7_BF21_11D2_8C2B_0008C7C204E6_.wvu.PrintTitles" localSheetId="8" hidden="1">'EN590'!$1:$5</definedName>
    <definedName name="Z_742343B8_BF21_11D2_8C2B_0008C7C204E6_.wvu.PrintArea" localSheetId="13" hidden="1">HO!$A$40:$AG$118</definedName>
    <definedName name="Z_742343B8_BF21_11D2_8C2B_0008C7C204E6_.wvu.PrintTitles" localSheetId="13" hidden="1">HO!$1:$5</definedName>
    <definedName name="Z_742343B9_BF21_11D2_8C2B_0008C7C204E6_.wvu.PrintArea" localSheetId="5" hidden="1">'IPE GASOIL'!$A$40:$AG$118</definedName>
    <definedName name="Z_742343B9_BF21_11D2_8C2B_0008C7C204E6_.wvu.PrintTitles" localSheetId="5" hidden="1">'IPE GASOIL'!$1:$5</definedName>
    <definedName name="Z_742343BA_BF21_11D2_8C2B_0008C7C204E6_.wvu.PrintArea" localSheetId="15" hidden="1">'Jet , Kero'!$A$40:$AG$118</definedName>
    <definedName name="Z_742343BA_BF21_11D2_8C2B_0008C7C204E6_.wvu.PrintTitles" localSheetId="15" hidden="1">'Jet , Kero'!$1:$5</definedName>
    <definedName name="Z_742343BB_BF21_11D2_8C2B_0008C7C204E6_.wvu.PrintArea" localSheetId="10" hidden="1">NAPTHA!$A$40:$AG$118</definedName>
    <definedName name="Z_742343BB_BF21_11D2_8C2B_0008C7C204E6_.wvu.PrintTitles" localSheetId="10" hidden="1">NAPTHA!$1:$5</definedName>
    <definedName name="Z_742343BC_BF21_11D2_8C2B_0008C7C204E6_.wvu.PrintArea" localSheetId="9" hidden="1">UNL!$A$40:$AG$118</definedName>
    <definedName name="Z_742343BC_BF21_11D2_8C2B_0008C7C204E6_.wvu.PrintTitles" localSheetId="9" hidden="1">UNL!$1:$5</definedName>
    <definedName name="Z_742343BD_BF21_11D2_8C2B_0008C7C204E6_.wvu.PrintArea" localSheetId="6" hidden="1">'2%GASOIL CIF'!$A$120:$M$238</definedName>
    <definedName name="Z_742343BD_BF21_11D2_8C2B_0008C7C204E6_.wvu.PrintTitles" localSheetId="6" hidden="1">'2%GASOIL CIF'!$1:$5</definedName>
    <definedName name="Z_742343BE_BF21_11D2_8C2B_0008C7C204E6_.wvu.PrintArea" localSheetId="7" hidden="1">'2%GASOIL FOB'!$A$120:$M$238</definedName>
    <definedName name="Z_742343BE_BF21_11D2_8C2B_0008C7C204E6_.wvu.PrintTitles" localSheetId="7" hidden="1">'2%GASOIL FOB'!$1:$5</definedName>
    <definedName name="Z_742343BF_BF21_11D2_8C2B_0008C7C204E6_.wvu.PrintArea" localSheetId="11" hidden="1">BRENT!$A$120:$M$238</definedName>
    <definedName name="Z_742343BF_BF21_11D2_8C2B_0008C7C204E6_.wvu.PrintTitles" localSheetId="11" hidden="1">BRENT!$1:$5</definedName>
    <definedName name="Z_742343C0_BF21_11D2_8C2B_0008C7C204E6_.wvu.PrintArea" localSheetId="12" hidden="1">CRUDE!$A$120:$M$238</definedName>
    <definedName name="Z_742343C0_BF21_11D2_8C2B_0008C7C204E6_.wvu.PrintTitles" localSheetId="12" hidden="1">CRUDE!$1:$5</definedName>
    <definedName name="Z_742343C1_BF21_11D2_8C2B_0008C7C204E6_.wvu.PrintArea" localSheetId="16" hidden="1">Dubai!$A$120:$M$238</definedName>
    <definedName name="Z_742343C1_BF21_11D2_8C2B_0008C7C204E6_.wvu.PrintArea" localSheetId="17" hidden="1">Freight!$A$120:$M$238</definedName>
    <definedName name="Z_742343C1_BF21_11D2_8C2B_0008C7C204E6_.wvu.PrintArea" localSheetId="18" hidden="1">Freight_SM!$A$120:$M$238</definedName>
    <definedName name="Z_742343C1_BF21_11D2_8C2B_0008C7C204E6_.wvu.PrintTitles" localSheetId="16" hidden="1">Dubai!$1:$5</definedName>
    <definedName name="Z_742343C1_BF21_11D2_8C2B_0008C7C204E6_.wvu.PrintTitles" localSheetId="17" hidden="1">Freight!$1:$5</definedName>
    <definedName name="Z_742343C1_BF21_11D2_8C2B_0008C7C204E6_.wvu.PrintTitles" localSheetId="18" hidden="1">Freight_SM!$1:$5</definedName>
    <definedName name="Z_742343C2_BF21_11D2_8C2B_0008C7C204E6_.wvu.PrintArea" localSheetId="8" hidden="1">'EN590'!$A$120:$M$238</definedName>
    <definedName name="Z_742343C2_BF21_11D2_8C2B_0008C7C204E6_.wvu.PrintTitles" localSheetId="8" hidden="1">'EN590'!$1:$5</definedName>
    <definedName name="Z_742343C3_BF21_11D2_8C2B_0008C7C204E6_.wvu.PrintArea" localSheetId="13" hidden="1">HO!$A$120:$M$238</definedName>
    <definedName name="Z_742343C3_BF21_11D2_8C2B_0008C7C204E6_.wvu.PrintTitles" localSheetId="13" hidden="1">HO!$1:$5</definedName>
    <definedName name="Z_742343C4_BF21_11D2_8C2B_0008C7C204E6_.wvu.PrintArea" localSheetId="5" hidden="1">'IPE GASOIL'!$A$120:$M$238</definedName>
    <definedName name="Z_742343C4_BF21_11D2_8C2B_0008C7C204E6_.wvu.PrintTitles" localSheetId="5" hidden="1">'IPE GASOIL'!$1:$5</definedName>
    <definedName name="Z_742343C5_BF21_11D2_8C2B_0008C7C204E6_.wvu.PrintArea" localSheetId="15" hidden="1">'Jet , Kero'!$A$120:$M$238</definedName>
    <definedName name="Z_742343C5_BF21_11D2_8C2B_0008C7C204E6_.wvu.PrintTitles" localSheetId="15" hidden="1">'Jet , Kero'!$1:$5</definedName>
    <definedName name="Z_742343C6_BF21_11D2_8C2B_0008C7C204E6_.wvu.PrintArea" localSheetId="10" hidden="1">NAPTHA!$A$120:$M$238</definedName>
    <definedName name="Z_742343C6_BF21_11D2_8C2B_0008C7C204E6_.wvu.PrintTitles" localSheetId="10" hidden="1">NAPTHA!$1:$5</definedName>
    <definedName name="Z_742343C7_BF21_11D2_8C2B_0008C7C204E6_.wvu.PrintArea" localSheetId="9" hidden="1">UNL!$A$120:$M$238</definedName>
    <definedName name="Z_742343C7_BF21_11D2_8C2B_0008C7C204E6_.wvu.PrintTitles" localSheetId="9" hidden="1">UNL!$1:$5</definedName>
    <definedName name="Z_74234426_BF21_11D2_8C2B_0008C7C204E6_.wvu.PrintArea" localSheetId="6" hidden="1">'2%GASOIL CIF'!$A$6:$R$39</definedName>
    <definedName name="Z_74234426_BF21_11D2_8C2B_0008C7C204E6_.wvu.PrintTitles" localSheetId="6" hidden="1">'2%GASOIL CIF'!$1:$5</definedName>
    <definedName name="Z_74234427_BF21_11D2_8C2B_0008C7C204E6_.wvu.PrintArea" localSheetId="7" hidden="1">'2%GASOIL FOB'!$A$6:$R$39</definedName>
    <definedName name="Z_74234427_BF21_11D2_8C2B_0008C7C204E6_.wvu.PrintTitles" localSheetId="7" hidden="1">'2%GASOIL FOB'!$1:$5</definedName>
    <definedName name="Z_74234428_BF21_11D2_8C2B_0008C7C204E6_.wvu.PrintArea" localSheetId="11" hidden="1">BRENT!$A$6:$R$39</definedName>
    <definedName name="Z_74234428_BF21_11D2_8C2B_0008C7C204E6_.wvu.PrintTitles" localSheetId="11" hidden="1">BRENT!$1:$5</definedName>
    <definedName name="Z_74234429_BF21_11D2_8C2B_0008C7C204E6_.wvu.PrintArea" localSheetId="12" hidden="1">CRUDE!$A$6:$R$39</definedName>
    <definedName name="Z_74234429_BF21_11D2_8C2B_0008C7C204E6_.wvu.PrintTitles" localSheetId="12" hidden="1">CRUDE!$1:$5</definedName>
    <definedName name="Z_7423442A_BF21_11D2_8C2B_0008C7C204E6_.wvu.PrintArea" localSheetId="16" hidden="1">Dubai!$A$6:$R$39</definedName>
    <definedName name="Z_7423442A_BF21_11D2_8C2B_0008C7C204E6_.wvu.PrintArea" localSheetId="17" hidden="1">Freight!$A$6:$R$39</definedName>
    <definedName name="Z_7423442A_BF21_11D2_8C2B_0008C7C204E6_.wvu.PrintArea" localSheetId="18" hidden="1">Freight_SM!$A$6:$R$39</definedName>
    <definedName name="Z_7423442A_BF21_11D2_8C2B_0008C7C204E6_.wvu.PrintTitles" localSheetId="16" hidden="1">Dubai!$1:$5</definedName>
    <definedName name="Z_7423442A_BF21_11D2_8C2B_0008C7C204E6_.wvu.PrintTitles" localSheetId="17" hidden="1">Freight!$1:$5</definedName>
    <definedName name="Z_7423442A_BF21_11D2_8C2B_0008C7C204E6_.wvu.PrintTitles" localSheetId="18" hidden="1">Freight_SM!$1:$5</definedName>
    <definedName name="Z_7423442B_BF21_11D2_8C2B_0008C7C204E6_.wvu.PrintArea" localSheetId="8" hidden="1">'EN590'!$A$6:$R$39</definedName>
    <definedName name="Z_7423442B_BF21_11D2_8C2B_0008C7C204E6_.wvu.PrintTitles" localSheetId="8" hidden="1">'EN590'!$1:$5</definedName>
    <definedName name="Z_7423442C_BF21_11D2_8C2B_0008C7C204E6_.wvu.PrintArea" localSheetId="13" hidden="1">HO!$A$6:$R$39</definedName>
    <definedName name="Z_7423442C_BF21_11D2_8C2B_0008C7C204E6_.wvu.PrintTitles" localSheetId="13" hidden="1">HO!$1:$5</definedName>
    <definedName name="Z_7423442D_BF21_11D2_8C2B_0008C7C204E6_.wvu.PrintArea" localSheetId="5" hidden="1">'IPE GASOIL'!$A$6:$R$39</definedName>
    <definedName name="Z_7423442D_BF21_11D2_8C2B_0008C7C204E6_.wvu.PrintTitles" localSheetId="5" hidden="1">'IPE GASOIL'!$1:$5</definedName>
    <definedName name="Z_7423442E_BF21_11D2_8C2B_0008C7C204E6_.wvu.PrintArea" localSheetId="15" hidden="1">'Jet , Kero'!$A$6:$R$39</definedName>
    <definedName name="Z_7423442E_BF21_11D2_8C2B_0008C7C204E6_.wvu.PrintTitles" localSheetId="15" hidden="1">'Jet , Kero'!$1:$5</definedName>
    <definedName name="Z_7423442F_BF21_11D2_8C2B_0008C7C204E6_.wvu.PrintArea" localSheetId="10" hidden="1">NAPTHA!$A$6:$R$39</definedName>
    <definedName name="Z_7423442F_BF21_11D2_8C2B_0008C7C204E6_.wvu.PrintTitles" localSheetId="10" hidden="1">NAPTHA!$1:$5</definedName>
    <definedName name="Z_74234430_BF21_11D2_8C2B_0008C7C204E6_.wvu.PrintArea" localSheetId="9" hidden="1">UNL!$A$6:$R$39</definedName>
    <definedName name="Z_74234430_BF21_11D2_8C2B_0008C7C204E6_.wvu.PrintTitles" localSheetId="9" hidden="1">UNL!$1:$5</definedName>
    <definedName name="Z_74234431_BF21_11D2_8C2B_0008C7C204E6_.wvu.PrintArea" localSheetId="6" hidden="1">'2%GASOIL CIF'!$A$40:$AG$118</definedName>
    <definedName name="Z_74234431_BF21_11D2_8C2B_0008C7C204E6_.wvu.PrintTitles" localSheetId="6" hidden="1">'2%GASOIL CIF'!$1:$5</definedName>
    <definedName name="Z_74234432_BF21_11D2_8C2B_0008C7C204E6_.wvu.PrintArea" localSheetId="7" hidden="1">'2%GASOIL FOB'!$A$40:$AG$118</definedName>
    <definedName name="Z_74234432_BF21_11D2_8C2B_0008C7C204E6_.wvu.PrintTitles" localSheetId="7" hidden="1">'2%GASOIL FOB'!$1:$5</definedName>
    <definedName name="Z_74234433_BF21_11D2_8C2B_0008C7C204E6_.wvu.PrintArea" localSheetId="11" hidden="1">BRENT!$A$40:$AG$118</definedName>
    <definedName name="Z_74234433_BF21_11D2_8C2B_0008C7C204E6_.wvu.PrintTitles" localSheetId="11" hidden="1">BRENT!$1:$5</definedName>
    <definedName name="Z_74234434_BF21_11D2_8C2B_0008C7C204E6_.wvu.PrintArea" localSheetId="12" hidden="1">CRUDE!$A$40:$AG$118</definedName>
    <definedName name="Z_74234434_BF21_11D2_8C2B_0008C7C204E6_.wvu.PrintTitles" localSheetId="12" hidden="1">CRUDE!$1:$5</definedName>
    <definedName name="Z_74234435_BF21_11D2_8C2B_0008C7C204E6_.wvu.PrintArea" localSheetId="16" hidden="1">Dubai!$A$40:$AG$118</definedName>
    <definedName name="Z_74234435_BF21_11D2_8C2B_0008C7C204E6_.wvu.PrintArea" localSheetId="17" hidden="1">Freight!$A$40:$AG$118</definedName>
    <definedName name="Z_74234435_BF21_11D2_8C2B_0008C7C204E6_.wvu.PrintArea" localSheetId="18" hidden="1">Freight_SM!$A$40:$AG$118</definedName>
    <definedName name="Z_74234435_BF21_11D2_8C2B_0008C7C204E6_.wvu.PrintTitles" localSheetId="16" hidden="1">Dubai!$1:$5</definedName>
    <definedName name="Z_74234435_BF21_11D2_8C2B_0008C7C204E6_.wvu.PrintTitles" localSheetId="17" hidden="1">Freight!$1:$5</definedName>
    <definedName name="Z_74234435_BF21_11D2_8C2B_0008C7C204E6_.wvu.PrintTitles" localSheetId="18" hidden="1">Freight_SM!$1:$5</definedName>
    <definedName name="Z_74234436_BF21_11D2_8C2B_0008C7C204E6_.wvu.PrintArea" localSheetId="8" hidden="1">'EN590'!$A$40:$AG$118</definedName>
    <definedName name="Z_74234436_BF21_11D2_8C2B_0008C7C204E6_.wvu.PrintTitles" localSheetId="8" hidden="1">'EN590'!$1:$5</definedName>
    <definedName name="Z_74234437_BF21_11D2_8C2B_0008C7C204E6_.wvu.PrintArea" localSheetId="13" hidden="1">HO!$A$40:$AG$118</definedName>
    <definedName name="Z_74234437_BF21_11D2_8C2B_0008C7C204E6_.wvu.PrintTitles" localSheetId="13" hidden="1">HO!$1:$5</definedName>
    <definedName name="Z_74234438_BF21_11D2_8C2B_0008C7C204E6_.wvu.PrintArea" localSheetId="5" hidden="1">'IPE GASOIL'!$A$40:$AG$118</definedName>
    <definedName name="Z_74234438_BF21_11D2_8C2B_0008C7C204E6_.wvu.PrintTitles" localSheetId="5" hidden="1">'IPE GASOIL'!$1:$5</definedName>
    <definedName name="Z_74234439_BF21_11D2_8C2B_0008C7C204E6_.wvu.PrintArea" localSheetId="15" hidden="1">'Jet , Kero'!$A$40:$AG$118</definedName>
    <definedName name="Z_74234439_BF21_11D2_8C2B_0008C7C204E6_.wvu.PrintTitles" localSheetId="15" hidden="1">'Jet , Kero'!$1:$5</definedName>
    <definedName name="Z_7423443A_BF21_11D2_8C2B_0008C7C204E6_.wvu.PrintArea" localSheetId="10" hidden="1">NAPTHA!$A$40:$AG$118</definedName>
    <definedName name="Z_7423443A_BF21_11D2_8C2B_0008C7C204E6_.wvu.PrintTitles" localSheetId="10" hidden="1">NAPTHA!$1:$5</definedName>
    <definedName name="Z_7423443B_BF21_11D2_8C2B_0008C7C204E6_.wvu.PrintArea" localSheetId="9" hidden="1">UNL!$A$40:$AG$118</definedName>
    <definedName name="Z_7423443B_BF21_11D2_8C2B_0008C7C204E6_.wvu.PrintTitles" localSheetId="9" hidden="1">UNL!$1:$5</definedName>
    <definedName name="Z_7423443C_BF21_11D2_8C2B_0008C7C204E6_.wvu.PrintArea" localSheetId="6" hidden="1">'2%GASOIL CIF'!$A$120:$M$238</definedName>
    <definedName name="Z_7423443C_BF21_11D2_8C2B_0008C7C204E6_.wvu.PrintTitles" localSheetId="6" hidden="1">'2%GASOIL CIF'!$1:$5</definedName>
    <definedName name="Z_7423443D_BF21_11D2_8C2B_0008C7C204E6_.wvu.PrintArea" localSheetId="7" hidden="1">'2%GASOIL FOB'!$A$120:$M$238</definedName>
    <definedName name="Z_7423443D_BF21_11D2_8C2B_0008C7C204E6_.wvu.PrintTitles" localSheetId="7" hidden="1">'2%GASOIL FOB'!$1:$5</definedName>
    <definedName name="Z_7423443E_BF21_11D2_8C2B_0008C7C204E6_.wvu.PrintArea" localSheetId="11" hidden="1">BRENT!$A$120:$M$238</definedName>
    <definedName name="Z_7423443E_BF21_11D2_8C2B_0008C7C204E6_.wvu.PrintTitles" localSheetId="11" hidden="1">BRENT!$1:$5</definedName>
    <definedName name="Z_7423443F_BF21_11D2_8C2B_0008C7C204E6_.wvu.PrintArea" localSheetId="12" hidden="1">CRUDE!$A$120:$M$238</definedName>
    <definedName name="Z_7423443F_BF21_11D2_8C2B_0008C7C204E6_.wvu.PrintTitles" localSheetId="12" hidden="1">CRUDE!$1:$5</definedName>
    <definedName name="Z_74234440_BF21_11D2_8C2B_0008C7C204E6_.wvu.PrintArea" localSheetId="16" hidden="1">Dubai!$A$120:$M$238</definedName>
    <definedName name="Z_74234440_BF21_11D2_8C2B_0008C7C204E6_.wvu.PrintArea" localSheetId="17" hidden="1">Freight!$A$120:$M$238</definedName>
    <definedName name="Z_74234440_BF21_11D2_8C2B_0008C7C204E6_.wvu.PrintArea" localSheetId="18" hidden="1">Freight_SM!$A$120:$M$238</definedName>
    <definedName name="Z_74234440_BF21_11D2_8C2B_0008C7C204E6_.wvu.PrintTitles" localSheetId="16" hidden="1">Dubai!$1:$5</definedName>
    <definedName name="Z_74234440_BF21_11D2_8C2B_0008C7C204E6_.wvu.PrintTitles" localSheetId="17" hidden="1">Freight!$1:$5</definedName>
    <definedName name="Z_74234440_BF21_11D2_8C2B_0008C7C204E6_.wvu.PrintTitles" localSheetId="18" hidden="1">Freight_SM!$1:$5</definedName>
    <definedName name="Z_74234441_BF21_11D2_8C2B_0008C7C204E6_.wvu.PrintArea" localSheetId="8" hidden="1">'EN590'!$A$120:$M$238</definedName>
    <definedName name="Z_74234441_BF21_11D2_8C2B_0008C7C204E6_.wvu.PrintTitles" localSheetId="8" hidden="1">'EN590'!$1:$5</definedName>
    <definedName name="Z_74234442_BF21_11D2_8C2B_0008C7C204E6_.wvu.PrintArea" localSheetId="13" hidden="1">HO!$A$120:$M$238</definedName>
    <definedName name="Z_74234442_BF21_11D2_8C2B_0008C7C204E6_.wvu.PrintTitles" localSheetId="13" hidden="1">HO!$1:$5</definedName>
    <definedName name="Z_74234443_BF21_11D2_8C2B_0008C7C204E6_.wvu.PrintArea" localSheetId="5" hidden="1">'IPE GASOIL'!$A$120:$M$238</definedName>
    <definedName name="Z_74234443_BF21_11D2_8C2B_0008C7C204E6_.wvu.PrintTitles" localSheetId="5" hidden="1">'IPE GASOIL'!$1:$5</definedName>
    <definedName name="Z_74234444_BF21_11D2_8C2B_0008C7C204E6_.wvu.PrintArea" localSheetId="15" hidden="1">'Jet , Kero'!$A$120:$M$238</definedName>
    <definedName name="Z_74234444_BF21_11D2_8C2B_0008C7C204E6_.wvu.PrintTitles" localSheetId="15" hidden="1">'Jet , Kero'!$1:$5</definedName>
    <definedName name="Z_74234445_BF21_11D2_8C2B_0008C7C204E6_.wvu.PrintArea" localSheetId="10" hidden="1">NAPTHA!$A$120:$M$238</definedName>
    <definedName name="Z_74234445_BF21_11D2_8C2B_0008C7C204E6_.wvu.PrintTitles" localSheetId="10" hidden="1">NAPTHA!$1:$5</definedName>
    <definedName name="Z_74234446_BF21_11D2_8C2B_0008C7C204E6_.wvu.PrintArea" localSheetId="9" hidden="1">UNL!$A$120:$M$238</definedName>
    <definedName name="Z_74234446_BF21_11D2_8C2B_0008C7C204E6_.wvu.PrintTitles" localSheetId="9" hidden="1">UNL!$1:$5</definedName>
    <definedName name="Z_742FACF9_9B04_11D2_833B_0008C7B20587_.wvu.PrintArea" localSheetId="6" hidden="1">'2%GASOIL CIF'!$A$6:$R$39</definedName>
    <definedName name="Z_742FACF9_9B04_11D2_833B_0008C7B20587_.wvu.PrintTitles" localSheetId="6" hidden="1">'2%GASOIL CIF'!$1:$5</definedName>
    <definedName name="Z_742FACFA_9B04_11D2_833B_0008C7B20587_.wvu.PrintArea" localSheetId="7" hidden="1">'2%GASOIL FOB'!$A$6:$R$39</definedName>
    <definedName name="Z_742FACFA_9B04_11D2_833B_0008C7B20587_.wvu.PrintTitles" localSheetId="7" hidden="1">'2%GASOIL FOB'!$1:$5</definedName>
    <definedName name="Z_742FACFB_9B04_11D2_833B_0008C7B20587_.wvu.PrintArea" localSheetId="11" hidden="1">BRENT!$A$6:$R$39</definedName>
    <definedName name="Z_742FACFB_9B04_11D2_833B_0008C7B20587_.wvu.PrintTitles" localSheetId="11" hidden="1">BRENT!$1:$5</definedName>
    <definedName name="Z_742FACFC_9B04_11D2_833B_0008C7B20587_.wvu.PrintArea" localSheetId="12" hidden="1">CRUDE!$A$6:$R$39</definedName>
    <definedName name="Z_742FACFC_9B04_11D2_833B_0008C7B20587_.wvu.PrintTitles" localSheetId="12" hidden="1">CRUDE!$1:$5</definedName>
    <definedName name="Z_742FACFD_9B04_11D2_833B_0008C7B20587_.wvu.PrintArea" localSheetId="8" hidden="1">'EN590'!$A$6:$R$39</definedName>
    <definedName name="Z_742FACFD_9B04_11D2_833B_0008C7B20587_.wvu.PrintTitles" localSheetId="8" hidden="1">'EN590'!$1:$5</definedName>
    <definedName name="Z_742FACFE_9B04_11D2_833B_0008C7B20587_.wvu.PrintArea" localSheetId="13" hidden="1">HO!$A$6:$R$39</definedName>
    <definedName name="Z_742FACFE_9B04_11D2_833B_0008C7B20587_.wvu.PrintTitles" localSheetId="13" hidden="1">HO!$1:$5</definedName>
    <definedName name="Z_742FACFF_9B04_11D2_833B_0008C7B20587_.wvu.PrintArea" localSheetId="5" hidden="1">'IPE GASOIL'!$A$6:$R$39</definedName>
    <definedName name="Z_742FACFF_9B04_11D2_833B_0008C7B20587_.wvu.PrintTitles" localSheetId="5" hidden="1">'IPE GASOIL'!$1:$5</definedName>
    <definedName name="Z_742FAD00_9B04_11D2_833B_0008C7B20587_.wvu.PrintArea" localSheetId="16" hidden="1">Dubai!$A$6:$R$39</definedName>
    <definedName name="Z_742FAD00_9B04_11D2_833B_0008C7B20587_.wvu.PrintArea" localSheetId="17" hidden="1">Freight!$A$6:$R$39</definedName>
    <definedName name="Z_742FAD00_9B04_11D2_833B_0008C7B20587_.wvu.PrintArea" localSheetId="18" hidden="1">Freight_SM!$A$6:$R$39</definedName>
    <definedName name="Z_742FAD00_9B04_11D2_833B_0008C7B20587_.wvu.PrintArea" localSheetId="15" hidden="1">'Jet , Kero'!$A$6:$R$39</definedName>
    <definedName name="Z_742FAD00_9B04_11D2_833B_0008C7B20587_.wvu.PrintTitles" localSheetId="16" hidden="1">Dubai!$1:$5</definedName>
    <definedName name="Z_742FAD00_9B04_11D2_833B_0008C7B20587_.wvu.PrintTitles" localSheetId="17" hidden="1">Freight!$1:$5</definedName>
    <definedName name="Z_742FAD00_9B04_11D2_833B_0008C7B20587_.wvu.PrintTitles" localSheetId="18" hidden="1">Freight_SM!$1:$5</definedName>
    <definedName name="Z_742FAD00_9B04_11D2_833B_0008C7B20587_.wvu.PrintTitles" localSheetId="15" hidden="1">'Jet , Kero'!$1:$5</definedName>
    <definedName name="Z_742FAD01_9B04_11D2_833B_0008C7B20587_.wvu.PrintArea" localSheetId="10" hidden="1">NAPTHA!$A$6:$R$39</definedName>
    <definedName name="Z_742FAD01_9B04_11D2_833B_0008C7B20587_.wvu.PrintTitles" localSheetId="10" hidden="1">NAPTHA!$1:$5</definedName>
    <definedName name="Z_742FAD02_9B04_11D2_833B_0008C7B20587_.wvu.PrintArea" localSheetId="9" hidden="1">UNL!$A$6:$R$39</definedName>
    <definedName name="Z_742FAD02_9B04_11D2_833B_0008C7B20587_.wvu.PrintTitles" localSheetId="9" hidden="1">UNL!$1:$5</definedName>
    <definedName name="Z_742FAD03_9B04_11D2_833B_0008C7B20587_.wvu.PrintArea" localSheetId="6" hidden="1">'2%GASOIL CIF'!$A$40:$AG$118</definedName>
    <definedName name="Z_742FAD03_9B04_11D2_833B_0008C7B20587_.wvu.PrintTitles" localSheetId="6" hidden="1">'2%GASOIL CIF'!$1:$5</definedName>
    <definedName name="Z_742FAD04_9B04_11D2_833B_0008C7B20587_.wvu.PrintArea" localSheetId="7" hidden="1">'2%GASOIL FOB'!$A$40:$AG$118</definedName>
    <definedName name="Z_742FAD04_9B04_11D2_833B_0008C7B20587_.wvu.PrintTitles" localSheetId="7" hidden="1">'2%GASOIL FOB'!$1:$5</definedName>
    <definedName name="Z_742FAD05_9B04_11D2_833B_0008C7B20587_.wvu.PrintArea" localSheetId="11" hidden="1">BRENT!$A$40:$AG$118</definedName>
    <definedName name="Z_742FAD05_9B04_11D2_833B_0008C7B20587_.wvu.PrintTitles" localSheetId="11" hidden="1">BRENT!$1:$5</definedName>
    <definedName name="Z_742FAD06_9B04_11D2_833B_0008C7B20587_.wvu.PrintArea" localSheetId="12" hidden="1">CRUDE!$A$40:$AG$118</definedName>
    <definedName name="Z_742FAD06_9B04_11D2_833B_0008C7B20587_.wvu.PrintTitles" localSheetId="12" hidden="1">CRUDE!$1:$5</definedName>
    <definedName name="Z_742FAD07_9B04_11D2_833B_0008C7B20587_.wvu.PrintArea" localSheetId="8" hidden="1">'EN590'!$A$40:$AG$118</definedName>
    <definedName name="Z_742FAD07_9B04_11D2_833B_0008C7B20587_.wvu.PrintTitles" localSheetId="8" hidden="1">'EN590'!$1:$5</definedName>
    <definedName name="Z_742FAD08_9B04_11D2_833B_0008C7B20587_.wvu.PrintArea" localSheetId="13" hidden="1">HO!$A$40:$AG$118</definedName>
    <definedName name="Z_742FAD08_9B04_11D2_833B_0008C7B20587_.wvu.PrintTitles" localSheetId="13" hidden="1">HO!$1:$5</definedName>
    <definedName name="Z_742FAD09_9B04_11D2_833B_0008C7B20587_.wvu.PrintArea" localSheetId="5" hidden="1">'IPE GASOIL'!$A$40:$AG$118</definedName>
    <definedName name="Z_742FAD09_9B04_11D2_833B_0008C7B20587_.wvu.PrintTitles" localSheetId="5" hidden="1">'IPE GASOIL'!$1:$5</definedName>
    <definedName name="Z_742FAD0A_9B04_11D2_833B_0008C7B20587_.wvu.PrintArea" localSheetId="16" hidden="1">Dubai!$A$40:$AG$118</definedName>
    <definedName name="Z_742FAD0A_9B04_11D2_833B_0008C7B20587_.wvu.PrintArea" localSheetId="17" hidden="1">Freight!$A$40:$AG$118</definedName>
    <definedName name="Z_742FAD0A_9B04_11D2_833B_0008C7B20587_.wvu.PrintArea" localSheetId="18" hidden="1">Freight_SM!$A$40:$AG$118</definedName>
    <definedName name="Z_742FAD0A_9B04_11D2_833B_0008C7B20587_.wvu.PrintArea" localSheetId="15" hidden="1">'Jet , Kero'!$A$40:$AG$118</definedName>
    <definedName name="Z_742FAD0A_9B04_11D2_833B_0008C7B20587_.wvu.PrintTitles" localSheetId="16" hidden="1">Dubai!$1:$5</definedName>
    <definedName name="Z_742FAD0A_9B04_11D2_833B_0008C7B20587_.wvu.PrintTitles" localSheetId="17" hidden="1">Freight!$1:$5</definedName>
    <definedName name="Z_742FAD0A_9B04_11D2_833B_0008C7B20587_.wvu.PrintTitles" localSheetId="18" hidden="1">Freight_SM!$1:$5</definedName>
    <definedName name="Z_742FAD0A_9B04_11D2_833B_0008C7B20587_.wvu.PrintTitles" localSheetId="15" hidden="1">'Jet , Kero'!$1:$5</definedName>
    <definedName name="Z_742FAD0B_9B04_11D2_833B_0008C7B20587_.wvu.PrintArea" localSheetId="10" hidden="1">NAPTHA!$A$40:$AG$118</definedName>
    <definedName name="Z_742FAD0B_9B04_11D2_833B_0008C7B20587_.wvu.PrintTitles" localSheetId="10" hidden="1">NAPTHA!$1:$5</definedName>
    <definedName name="Z_742FAD0C_9B04_11D2_833B_0008C7B20587_.wvu.PrintArea" localSheetId="9" hidden="1">UNL!$A$40:$AG$118</definedName>
    <definedName name="Z_742FAD0C_9B04_11D2_833B_0008C7B20587_.wvu.PrintTitles" localSheetId="9" hidden="1">UNL!$1:$5</definedName>
    <definedName name="Z_742FAD0D_9B04_11D2_833B_0008C7B20587_.wvu.PrintArea" localSheetId="6" hidden="1">'2%GASOIL CIF'!$A$120:$M$238</definedName>
    <definedName name="Z_742FAD0D_9B04_11D2_833B_0008C7B20587_.wvu.PrintTitles" localSheetId="6" hidden="1">'2%GASOIL CIF'!$1:$5</definedName>
    <definedName name="Z_742FAD0E_9B04_11D2_833B_0008C7B20587_.wvu.PrintArea" localSheetId="7" hidden="1">'2%GASOIL FOB'!$A$120:$M$238</definedName>
    <definedName name="Z_742FAD0E_9B04_11D2_833B_0008C7B20587_.wvu.PrintTitles" localSheetId="7" hidden="1">'2%GASOIL FOB'!$1:$5</definedName>
    <definedName name="Z_742FAD0F_9B04_11D2_833B_0008C7B20587_.wvu.PrintArea" localSheetId="11" hidden="1">BRENT!$A$120:$M$238</definedName>
    <definedName name="Z_742FAD0F_9B04_11D2_833B_0008C7B20587_.wvu.PrintTitles" localSheetId="11" hidden="1">BRENT!$1:$5</definedName>
    <definedName name="Z_742FAD10_9B04_11D2_833B_0008C7B20587_.wvu.PrintArea" localSheetId="12" hidden="1">CRUDE!$A$120:$M$238</definedName>
    <definedName name="Z_742FAD10_9B04_11D2_833B_0008C7B20587_.wvu.PrintTitles" localSheetId="12" hidden="1">CRUDE!$1:$5</definedName>
    <definedName name="Z_742FAD11_9B04_11D2_833B_0008C7B20587_.wvu.PrintArea" localSheetId="8" hidden="1">'EN590'!$A$120:$M$238</definedName>
    <definedName name="Z_742FAD11_9B04_11D2_833B_0008C7B20587_.wvu.PrintTitles" localSheetId="8" hidden="1">'EN590'!$1:$5</definedName>
    <definedName name="Z_742FAD12_9B04_11D2_833B_0008C7B20587_.wvu.PrintArea" localSheetId="13" hidden="1">HO!$A$120:$M$238</definedName>
    <definedName name="Z_742FAD12_9B04_11D2_833B_0008C7B20587_.wvu.PrintTitles" localSheetId="13" hidden="1">HO!$1:$5</definedName>
    <definedName name="Z_742FAD13_9B04_11D2_833B_0008C7B20587_.wvu.PrintArea" localSheetId="5" hidden="1">'IPE GASOIL'!$A$120:$M$238</definedName>
    <definedName name="Z_742FAD13_9B04_11D2_833B_0008C7B20587_.wvu.PrintTitles" localSheetId="5" hidden="1">'IPE GASOIL'!$1:$5</definedName>
    <definedName name="Z_742FAD14_9B04_11D2_833B_0008C7B20587_.wvu.PrintArea" localSheetId="16" hidden="1">Dubai!$A$120:$M$238</definedName>
    <definedName name="Z_742FAD14_9B04_11D2_833B_0008C7B20587_.wvu.PrintArea" localSheetId="17" hidden="1">Freight!$A$120:$M$238</definedName>
    <definedName name="Z_742FAD14_9B04_11D2_833B_0008C7B20587_.wvu.PrintArea" localSheetId="18" hidden="1">Freight_SM!$A$120:$M$238</definedName>
    <definedName name="Z_742FAD14_9B04_11D2_833B_0008C7B20587_.wvu.PrintArea" localSheetId="15" hidden="1">'Jet , Kero'!$A$120:$M$238</definedName>
    <definedName name="Z_742FAD14_9B04_11D2_833B_0008C7B20587_.wvu.PrintTitles" localSheetId="16" hidden="1">Dubai!$1:$5</definedName>
    <definedName name="Z_742FAD14_9B04_11D2_833B_0008C7B20587_.wvu.PrintTitles" localSheetId="17" hidden="1">Freight!$1:$5</definedName>
    <definedName name="Z_742FAD14_9B04_11D2_833B_0008C7B20587_.wvu.PrintTitles" localSheetId="18" hidden="1">Freight_SM!$1:$5</definedName>
    <definedName name="Z_742FAD14_9B04_11D2_833B_0008C7B20587_.wvu.PrintTitles" localSheetId="15" hidden="1">'Jet , Kero'!$1:$5</definedName>
    <definedName name="Z_742FAD15_9B04_11D2_833B_0008C7B20587_.wvu.PrintArea" localSheetId="10" hidden="1">NAPTHA!$A$120:$M$238</definedName>
    <definedName name="Z_742FAD15_9B04_11D2_833B_0008C7B20587_.wvu.PrintTitles" localSheetId="10" hidden="1">NAPTHA!$1:$5</definedName>
    <definedName name="Z_742FAD16_9B04_11D2_833B_0008C7B20587_.wvu.PrintArea" localSheetId="9" hidden="1">UNL!$A$120:$M$238</definedName>
    <definedName name="Z_742FAD16_9B04_11D2_833B_0008C7B20587_.wvu.PrintTitles" localSheetId="9" hidden="1">UNL!$1:$5</definedName>
    <definedName name="Z_742FADA2_9B04_11D2_833B_0008C7B20587_.wvu.PrintArea" localSheetId="6" hidden="1">'2%GASOIL CIF'!$A$6:$R$39</definedName>
    <definedName name="Z_742FADA2_9B04_11D2_833B_0008C7B20587_.wvu.PrintTitles" localSheetId="6" hidden="1">'2%GASOIL CIF'!$1:$5</definedName>
    <definedName name="Z_742FADA3_9B04_11D2_833B_0008C7B20587_.wvu.PrintArea" localSheetId="7" hidden="1">'2%GASOIL FOB'!$A$6:$R$39</definedName>
    <definedName name="Z_742FADA3_9B04_11D2_833B_0008C7B20587_.wvu.PrintTitles" localSheetId="7" hidden="1">'2%GASOIL FOB'!$1:$5</definedName>
    <definedName name="Z_742FADA4_9B04_11D2_833B_0008C7B20587_.wvu.PrintArea" localSheetId="11" hidden="1">BRENT!$A$6:$R$39</definedName>
    <definedName name="Z_742FADA4_9B04_11D2_833B_0008C7B20587_.wvu.PrintTitles" localSheetId="11" hidden="1">BRENT!$1:$5</definedName>
    <definedName name="Z_742FADA5_9B04_11D2_833B_0008C7B20587_.wvu.PrintArea" localSheetId="12" hidden="1">CRUDE!$A$6:$R$39</definedName>
    <definedName name="Z_742FADA5_9B04_11D2_833B_0008C7B20587_.wvu.PrintTitles" localSheetId="12" hidden="1">CRUDE!$1:$5</definedName>
    <definedName name="Z_742FADA6_9B04_11D2_833B_0008C7B20587_.wvu.PrintArea" localSheetId="8" hidden="1">'EN590'!$A$6:$R$39</definedName>
    <definedName name="Z_742FADA6_9B04_11D2_833B_0008C7B20587_.wvu.PrintTitles" localSheetId="8" hidden="1">'EN590'!$1:$5</definedName>
    <definedName name="Z_742FADA7_9B04_11D2_833B_0008C7B20587_.wvu.PrintArea" localSheetId="13" hidden="1">HO!$A$6:$R$39</definedName>
    <definedName name="Z_742FADA7_9B04_11D2_833B_0008C7B20587_.wvu.PrintTitles" localSheetId="13" hidden="1">HO!$1:$5</definedName>
    <definedName name="Z_742FADA8_9B04_11D2_833B_0008C7B20587_.wvu.PrintArea" localSheetId="5" hidden="1">'IPE GASOIL'!$A$6:$R$39</definedName>
    <definedName name="Z_742FADA8_9B04_11D2_833B_0008C7B20587_.wvu.PrintTitles" localSheetId="5" hidden="1">'IPE GASOIL'!$1:$5</definedName>
    <definedName name="Z_742FADA9_9B04_11D2_833B_0008C7B20587_.wvu.PrintArea" localSheetId="16" hidden="1">Dubai!$A$6:$R$39</definedName>
    <definedName name="Z_742FADA9_9B04_11D2_833B_0008C7B20587_.wvu.PrintArea" localSheetId="17" hidden="1">Freight!$A$6:$R$39</definedName>
    <definedName name="Z_742FADA9_9B04_11D2_833B_0008C7B20587_.wvu.PrintArea" localSheetId="18" hidden="1">Freight_SM!$A$6:$R$39</definedName>
    <definedName name="Z_742FADA9_9B04_11D2_833B_0008C7B20587_.wvu.PrintArea" localSheetId="15" hidden="1">'Jet , Kero'!$A$6:$R$39</definedName>
    <definedName name="Z_742FADA9_9B04_11D2_833B_0008C7B20587_.wvu.PrintTitles" localSheetId="16" hidden="1">Dubai!$1:$5</definedName>
    <definedName name="Z_742FADA9_9B04_11D2_833B_0008C7B20587_.wvu.PrintTitles" localSheetId="17" hidden="1">Freight!$1:$5</definedName>
    <definedName name="Z_742FADA9_9B04_11D2_833B_0008C7B20587_.wvu.PrintTitles" localSheetId="18" hidden="1">Freight_SM!$1:$5</definedName>
    <definedName name="Z_742FADA9_9B04_11D2_833B_0008C7B20587_.wvu.PrintTitles" localSheetId="15" hidden="1">'Jet , Kero'!$1:$5</definedName>
    <definedName name="Z_742FADAA_9B04_11D2_833B_0008C7B20587_.wvu.PrintArea" localSheetId="10" hidden="1">NAPTHA!$A$6:$R$39</definedName>
    <definedName name="Z_742FADAA_9B04_11D2_833B_0008C7B20587_.wvu.PrintTitles" localSheetId="10" hidden="1">NAPTHA!$1:$5</definedName>
    <definedName name="Z_742FADAB_9B04_11D2_833B_0008C7B20587_.wvu.PrintArea" localSheetId="9" hidden="1">UNL!$A$6:$R$39</definedName>
    <definedName name="Z_742FADAB_9B04_11D2_833B_0008C7B20587_.wvu.PrintTitles" localSheetId="9" hidden="1">UNL!$1:$5</definedName>
    <definedName name="Z_742FADAC_9B04_11D2_833B_0008C7B20587_.wvu.PrintArea" localSheetId="6" hidden="1">'2%GASOIL CIF'!$A$40:$AG$118</definedName>
    <definedName name="Z_742FADAC_9B04_11D2_833B_0008C7B20587_.wvu.PrintTitles" localSheetId="6" hidden="1">'2%GASOIL CIF'!$1:$5</definedName>
    <definedName name="Z_742FADAD_9B04_11D2_833B_0008C7B20587_.wvu.PrintArea" localSheetId="7" hidden="1">'2%GASOIL FOB'!$A$40:$AG$118</definedName>
    <definedName name="Z_742FADAD_9B04_11D2_833B_0008C7B20587_.wvu.PrintTitles" localSheetId="7" hidden="1">'2%GASOIL FOB'!$1:$5</definedName>
    <definedName name="Z_742FADAE_9B04_11D2_833B_0008C7B20587_.wvu.PrintArea" localSheetId="11" hidden="1">BRENT!$A$40:$AG$118</definedName>
    <definedName name="Z_742FADAE_9B04_11D2_833B_0008C7B20587_.wvu.PrintTitles" localSheetId="11" hidden="1">BRENT!$1:$5</definedName>
    <definedName name="Z_742FADAF_9B04_11D2_833B_0008C7B20587_.wvu.PrintArea" localSheetId="12" hidden="1">CRUDE!$A$40:$AG$118</definedName>
    <definedName name="Z_742FADAF_9B04_11D2_833B_0008C7B20587_.wvu.PrintTitles" localSheetId="12" hidden="1">CRUDE!$1:$5</definedName>
    <definedName name="Z_742FADB0_9B04_11D2_833B_0008C7B20587_.wvu.PrintArea" localSheetId="8" hidden="1">'EN590'!$A$40:$AG$118</definedName>
    <definedName name="Z_742FADB0_9B04_11D2_833B_0008C7B20587_.wvu.PrintTitles" localSheetId="8" hidden="1">'EN590'!$1:$5</definedName>
    <definedName name="Z_742FADB1_9B04_11D2_833B_0008C7B20587_.wvu.PrintArea" localSheetId="13" hidden="1">HO!$A$40:$AG$118</definedName>
    <definedName name="Z_742FADB1_9B04_11D2_833B_0008C7B20587_.wvu.PrintTitles" localSheetId="13" hidden="1">HO!$1:$5</definedName>
    <definedName name="Z_742FADB2_9B04_11D2_833B_0008C7B20587_.wvu.PrintArea" localSheetId="5" hidden="1">'IPE GASOIL'!$A$40:$AG$118</definedName>
    <definedName name="Z_742FADB2_9B04_11D2_833B_0008C7B20587_.wvu.PrintTitles" localSheetId="5" hidden="1">'IPE GASOIL'!$1:$5</definedName>
    <definedName name="Z_742FADB3_9B04_11D2_833B_0008C7B20587_.wvu.PrintArea" localSheetId="16" hidden="1">Dubai!$A$40:$AG$118</definedName>
    <definedName name="Z_742FADB3_9B04_11D2_833B_0008C7B20587_.wvu.PrintArea" localSheetId="17" hidden="1">Freight!$A$40:$AG$118</definedName>
    <definedName name="Z_742FADB3_9B04_11D2_833B_0008C7B20587_.wvu.PrintArea" localSheetId="18" hidden="1">Freight_SM!$A$40:$AG$118</definedName>
    <definedName name="Z_742FADB3_9B04_11D2_833B_0008C7B20587_.wvu.PrintArea" localSheetId="15" hidden="1">'Jet , Kero'!$A$40:$AG$118</definedName>
    <definedName name="Z_742FADB3_9B04_11D2_833B_0008C7B20587_.wvu.PrintTitles" localSheetId="16" hidden="1">Dubai!$1:$5</definedName>
    <definedName name="Z_742FADB3_9B04_11D2_833B_0008C7B20587_.wvu.PrintTitles" localSheetId="17" hidden="1">Freight!$1:$5</definedName>
    <definedName name="Z_742FADB3_9B04_11D2_833B_0008C7B20587_.wvu.PrintTitles" localSheetId="18" hidden="1">Freight_SM!$1:$5</definedName>
    <definedName name="Z_742FADB3_9B04_11D2_833B_0008C7B20587_.wvu.PrintTitles" localSheetId="15" hidden="1">'Jet , Kero'!$1:$5</definedName>
    <definedName name="Z_742FADB4_9B04_11D2_833B_0008C7B20587_.wvu.PrintArea" localSheetId="10" hidden="1">NAPTHA!$A$40:$AG$118</definedName>
    <definedName name="Z_742FADB4_9B04_11D2_833B_0008C7B20587_.wvu.PrintTitles" localSheetId="10" hidden="1">NAPTHA!$1:$5</definedName>
    <definedName name="Z_742FADB5_9B04_11D2_833B_0008C7B20587_.wvu.PrintArea" localSheetId="9" hidden="1">UNL!$A$40:$AG$118</definedName>
    <definedName name="Z_742FADB5_9B04_11D2_833B_0008C7B20587_.wvu.PrintTitles" localSheetId="9" hidden="1">UNL!$1:$5</definedName>
    <definedName name="Z_742FADB6_9B04_11D2_833B_0008C7B20587_.wvu.PrintArea" localSheetId="6" hidden="1">'2%GASOIL CIF'!$A$120:$M$238</definedName>
    <definedName name="Z_742FADB6_9B04_11D2_833B_0008C7B20587_.wvu.PrintTitles" localSheetId="6" hidden="1">'2%GASOIL CIF'!$1:$5</definedName>
    <definedName name="Z_742FADB7_9B04_11D2_833B_0008C7B20587_.wvu.PrintArea" localSheetId="7" hidden="1">'2%GASOIL FOB'!$A$120:$M$238</definedName>
    <definedName name="Z_742FADB7_9B04_11D2_833B_0008C7B20587_.wvu.PrintTitles" localSheetId="7" hidden="1">'2%GASOIL FOB'!$1:$5</definedName>
    <definedName name="Z_742FADB8_9B04_11D2_833B_0008C7B20587_.wvu.PrintArea" localSheetId="11" hidden="1">BRENT!$A$120:$M$238</definedName>
    <definedName name="Z_742FADB8_9B04_11D2_833B_0008C7B20587_.wvu.PrintTitles" localSheetId="11" hidden="1">BRENT!$1:$5</definedName>
    <definedName name="Z_742FADB9_9B04_11D2_833B_0008C7B20587_.wvu.PrintArea" localSheetId="12" hidden="1">CRUDE!$A$120:$M$238</definedName>
    <definedName name="Z_742FADB9_9B04_11D2_833B_0008C7B20587_.wvu.PrintTitles" localSheetId="12" hidden="1">CRUDE!$1:$5</definedName>
    <definedName name="Z_742FADBA_9B04_11D2_833B_0008C7B20587_.wvu.PrintArea" localSheetId="8" hidden="1">'EN590'!$A$120:$M$238</definedName>
    <definedName name="Z_742FADBA_9B04_11D2_833B_0008C7B20587_.wvu.PrintTitles" localSheetId="8" hidden="1">'EN590'!$1:$5</definedName>
    <definedName name="Z_742FADBB_9B04_11D2_833B_0008C7B20587_.wvu.PrintArea" localSheetId="13" hidden="1">HO!$A$120:$M$238</definedName>
    <definedName name="Z_742FADBB_9B04_11D2_833B_0008C7B20587_.wvu.PrintTitles" localSheetId="13" hidden="1">HO!$1:$5</definedName>
    <definedName name="Z_742FADBC_9B04_11D2_833B_0008C7B20587_.wvu.PrintArea" localSheetId="5" hidden="1">'IPE GASOIL'!$A$120:$M$238</definedName>
    <definedName name="Z_742FADBC_9B04_11D2_833B_0008C7B20587_.wvu.PrintTitles" localSheetId="5" hidden="1">'IPE GASOIL'!$1:$5</definedName>
    <definedName name="Z_742FADBD_9B04_11D2_833B_0008C7B20587_.wvu.PrintArea" localSheetId="16" hidden="1">Dubai!$A$120:$M$238</definedName>
    <definedName name="Z_742FADBD_9B04_11D2_833B_0008C7B20587_.wvu.PrintArea" localSheetId="17" hidden="1">Freight!$A$120:$M$238</definedName>
    <definedName name="Z_742FADBD_9B04_11D2_833B_0008C7B20587_.wvu.PrintArea" localSheetId="18" hidden="1">Freight_SM!$A$120:$M$238</definedName>
    <definedName name="Z_742FADBD_9B04_11D2_833B_0008C7B20587_.wvu.PrintArea" localSheetId="15" hidden="1">'Jet , Kero'!$A$120:$M$238</definedName>
    <definedName name="Z_742FADBD_9B04_11D2_833B_0008C7B20587_.wvu.PrintTitles" localSheetId="16" hidden="1">Dubai!$1:$5</definedName>
    <definedName name="Z_742FADBD_9B04_11D2_833B_0008C7B20587_.wvu.PrintTitles" localSheetId="17" hidden="1">Freight!$1:$5</definedName>
    <definedName name="Z_742FADBD_9B04_11D2_833B_0008C7B20587_.wvu.PrintTitles" localSheetId="18" hidden="1">Freight_SM!$1:$5</definedName>
    <definedName name="Z_742FADBD_9B04_11D2_833B_0008C7B20587_.wvu.PrintTitles" localSheetId="15" hidden="1">'Jet , Kero'!$1:$5</definedName>
    <definedName name="Z_742FADBE_9B04_11D2_833B_0008C7B20587_.wvu.PrintArea" localSheetId="10" hidden="1">NAPTHA!$A$120:$M$238</definedName>
    <definedName name="Z_742FADBE_9B04_11D2_833B_0008C7B20587_.wvu.PrintTitles" localSheetId="10" hidden="1">NAPTHA!$1:$5</definedName>
    <definedName name="Z_742FADBF_9B04_11D2_833B_0008C7B20587_.wvu.PrintArea" localSheetId="9" hidden="1">UNL!$A$120:$M$238</definedName>
    <definedName name="Z_742FADBF_9B04_11D2_833B_0008C7B20587_.wvu.PrintTitles" localSheetId="9" hidden="1">UNL!$1:$5</definedName>
    <definedName name="Z_787D9622_90C3_11D2_8C1D_0008C7C204E6_.wvu.PrintArea" localSheetId="6" hidden="1">'2%GASOIL CIF'!$A$6:$R$39</definedName>
    <definedName name="Z_787D9622_90C3_11D2_8C1D_0008C7C204E6_.wvu.PrintTitles" localSheetId="6" hidden="1">'2%GASOIL CIF'!$1:$5</definedName>
    <definedName name="Z_787D9623_90C3_11D2_8C1D_0008C7C204E6_.wvu.PrintArea" localSheetId="7" hidden="1">'2%GASOIL FOB'!$A$6:$R$39</definedName>
    <definedName name="Z_787D9623_90C3_11D2_8C1D_0008C7C204E6_.wvu.PrintTitles" localSheetId="7" hidden="1">'2%GASOIL FOB'!$1:$5</definedName>
    <definedName name="Z_787D9624_90C3_11D2_8C1D_0008C7C204E6_.wvu.PrintArea" localSheetId="11" hidden="1">BRENT!$A$6:$R$39</definedName>
    <definedName name="Z_787D9624_90C3_11D2_8C1D_0008C7C204E6_.wvu.PrintTitles" localSheetId="11" hidden="1">BRENT!$1:$5</definedName>
    <definedName name="Z_787D9625_90C3_11D2_8C1D_0008C7C204E6_.wvu.PrintArea" localSheetId="12" hidden="1">CRUDE!$A$6:$R$39</definedName>
    <definedName name="Z_787D9625_90C3_11D2_8C1D_0008C7C204E6_.wvu.PrintTitles" localSheetId="12" hidden="1">CRUDE!$1:$5</definedName>
    <definedName name="Z_787D9626_90C3_11D2_8C1D_0008C7C204E6_.wvu.PrintArea" localSheetId="8" hidden="1">'EN590'!$A$6:$R$39</definedName>
    <definedName name="Z_787D9626_90C3_11D2_8C1D_0008C7C204E6_.wvu.PrintTitles" localSheetId="8" hidden="1">'EN590'!$1:$5</definedName>
    <definedName name="Z_787D9627_90C3_11D2_8C1D_0008C7C204E6_.wvu.PrintArea" localSheetId="13" hidden="1">HO!$A$6:$R$39</definedName>
    <definedName name="Z_787D9627_90C3_11D2_8C1D_0008C7C204E6_.wvu.PrintTitles" localSheetId="13" hidden="1">HO!$1:$5</definedName>
    <definedName name="Z_787D9628_90C3_11D2_8C1D_0008C7C204E6_.wvu.PrintArea" localSheetId="5" hidden="1">'IPE GASOIL'!$A$6:$R$39</definedName>
    <definedName name="Z_787D9628_90C3_11D2_8C1D_0008C7C204E6_.wvu.PrintTitles" localSheetId="5" hidden="1">'IPE GASOIL'!$1:$5</definedName>
    <definedName name="Z_787D9629_90C3_11D2_8C1D_0008C7C204E6_.wvu.PrintArea" localSheetId="16" hidden="1">Dubai!$A$6:$R$39</definedName>
    <definedName name="Z_787D9629_90C3_11D2_8C1D_0008C7C204E6_.wvu.PrintArea" localSheetId="17" hidden="1">Freight!$A$6:$R$39</definedName>
    <definedName name="Z_787D9629_90C3_11D2_8C1D_0008C7C204E6_.wvu.PrintArea" localSheetId="18" hidden="1">Freight_SM!$A$6:$R$39</definedName>
    <definedName name="Z_787D9629_90C3_11D2_8C1D_0008C7C204E6_.wvu.PrintArea" localSheetId="15" hidden="1">'Jet , Kero'!$A$6:$R$39</definedName>
    <definedName name="Z_787D9629_90C3_11D2_8C1D_0008C7C204E6_.wvu.PrintTitles" localSheetId="16" hidden="1">Dubai!$1:$5</definedName>
    <definedName name="Z_787D9629_90C3_11D2_8C1D_0008C7C204E6_.wvu.PrintTitles" localSheetId="17" hidden="1">Freight!$1:$5</definedName>
    <definedName name="Z_787D9629_90C3_11D2_8C1D_0008C7C204E6_.wvu.PrintTitles" localSheetId="18" hidden="1">Freight_SM!$1:$5</definedName>
    <definedName name="Z_787D9629_90C3_11D2_8C1D_0008C7C204E6_.wvu.PrintTitles" localSheetId="15" hidden="1">'Jet , Kero'!$1:$5</definedName>
    <definedName name="Z_787D962A_90C3_11D2_8C1D_0008C7C204E6_.wvu.PrintArea" localSheetId="10" hidden="1">NAPTHA!$A$6:$R$39</definedName>
    <definedName name="Z_787D962A_90C3_11D2_8C1D_0008C7C204E6_.wvu.PrintTitles" localSheetId="10" hidden="1">NAPTHA!$1:$5</definedName>
    <definedName name="Z_787D962B_90C3_11D2_8C1D_0008C7C204E6_.wvu.PrintArea" localSheetId="9" hidden="1">UNL!$A$6:$R$39</definedName>
    <definedName name="Z_787D962B_90C3_11D2_8C1D_0008C7C204E6_.wvu.PrintTitles" localSheetId="9" hidden="1">UNL!$1:$5</definedName>
    <definedName name="Z_787D962C_90C3_11D2_8C1D_0008C7C204E6_.wvu.PrintArea" localSheetId="6" hidden="1">'2%GASOIL CIF'!$A$40:$AG$118</definedName>
    <definedName name="Z_787D962C_90C3_11D2_8C1D_0008C7C204E6_.wvu.PrintTitles" localSheetId="6" hidden="1">'2%GASOIL CIF'!$1:$5</definedName>
    <definedName name="Z_787D962D_90C3_11D2_8C1D_0008C7C204E6_.wvu.PrintArea" localSheetId="7" hidden="1">'2%GASOIL FOB'!$A$40:$AG$118</definedName>
    <definedName name="Z_787D962D_90C3_11D2_8C1D_0008C7C204E6_.wvu.PrintTitles" localSheetId="7" hidden="1">'2%GASOIL FOB'!$1:$5</definedName>
    <definedName name="Z_787D962E_90C3_11D2_8C1D_0008C7C204E6_.wvu.PrintArea" localSheetId="11" hidden="1">BRENT!$A$40:$AG$118</definedName>
    <definedName name="Z_787D962E_90C3_11D2_8C1D_0008C7C204E6_.wvu.PrintTitles" localSheetId="11" hidden="1">BRENT!$1:$5</definedName>
    <definedName name="Z_787D962F_90C3_11D2_8C1D_0008C7C204E6_.wvu.PrintArea" localSheetId="12" hidden="1">CRUDE!$A$40:$AG$118</definedName>
    <definedName name="Z_787D962F_90C3_11D2_8C1D_0008C7C204E6_.wvu.PrintTitles" localSheetId="12" hidden="1">CRUDE!$1:$5</definedName>
    <definedName name="Z_787D9630_90C3_11D2_8C1D_0008C7C204E6_.wvu.PrintArea" localSheetId="8" hidden="1">'EN590'!$A$40:$AG$118</definedName>
    <definedName name="Z_787D9630_90C3_11D2_8C1D_0008C7C204E6_.wvu.PrintTitles" localSheetId="8" hidden="1">'EN590'!$1:$5</definedName>
    <definedName name="Z_787D9631_90C3_11D2_8C1D_0008C7C204E6_.wvu.PrintArea" localSheetId="13" hidden="1">HO!$A$40:$AG$118</definedName>
    <definedName name="Z_787D9631_90C3_11D2_8C1D_0008C7C204E6_.wvu.PrintTitles" localSheetId="13" hidden="1">HO!$1:$5</definedName>
    <definedName name="Z_787D9632_90C3_11D2_8C1D_0008C7C204E6_.wvu.PrintArea" localSheetId="5" hidden="1">'IPE GASOIL'!$A$40:$AG$118</definedName>
    <definedName name="Z_787D9632_90C3_11D2_8C1D_0008C7C204E6_.wvu.PrintTitles" localSheetId="5" hidden="1">'IPE GASOIL'!$1:$5</definedName>
    <definedName name="Z_787D9633_90C3_11D2_8C1D_0008C7C204E6_.wvu.PrintArea" localSheetId="16" hidden="1">Dubai!$A$40:$AG$118</definedName>
    <definedName name="Z_787D9633_90C3_11D2_8C1D_0008C7C204E6_.wvu.PrintArea" localSheetId="17" hidden="1">Freight!$A$40:$AG$118</definedName>
    <definedName name="Z_787D9633_90C3_11D2_8C1D_0008C7C204E6_.wvu.PrintArea" localSheetId="18" hidden="1">Freight_SM!$A$40:$AG$118</definedName>
    <definedName name="Z_787D9633_90C3_11D2_8C1D_0008C7C204E6_.wvu.PrintArea" localSheetId="15" hidden="1">'Jet , Kero'!$A$40:$AG$118</definedName>
    <definedName name="Z_787D9633_90C3_11D2_8C1D_0008C7C204E6_.wvu.PrintTitles" localSheetId="16" hidden="1">Dubai!$1:$5</definedName>
    <definedName name="Z_787D9633_90C3_11D2_8C1D_0008C7C204E6_.wvu.PrintTitles" localSheetId="17" hidden="1">Freight!$1:$5</definedName>
    <definedName name="Z_787D9633_90C3_11D2_8C1D_0008C7C204E6_.wvu.PrintTitles" localSheetId="18" hidden="1">Freight_SM!$1:$5</definedName>
    <definedName name="Z_787D9633_90C3_11D2_8C1D_0008C7C204E6_.wvu.PrintTitles" localSheetId="15" hidden="1">'Jet , Kero'!$1:$5</definedName>
    <definedName name="Z_787D9634_90C3_11D2_8C1D_0008C7C204E6_.wvu.PrintArea" localSheetId="10" hidden="1">NAPTHA!$A$40:$AG$118</definedName>
    <definedName name="Z_787D9634_90C3_11D2_8C1D_0008C7C204E6_.wvu.PrintTitles" localSheetId="10" hidden="1">NAPTHA!$1:$5</definedName>
    <definedName name="Z_787D9635_90C3_11D2_8C1D_0008C7C204E6_.wvu.PrintArea" localSheetId="9" hidden="1">UNL!$A$40:$AG$118</definedName>
    <definedName name="Z_787D9635_90C3_11D2_8C1D_0008C7C204E6_.wvu.PrintTitles" localSheetId="9" hidden="1">UNL!$1:$5</definedName>
    <definedName name="Z_787D9636_90C3_11D2_8C1D_0008C7C204E6_.wvu.PrintArea" localSheetId="6" hidden="1">'2%GASOIL CIF'!$A$120:$M$238</definedName>
    <definedName name="Z_787D9636_90C3_11D2_8C1D_0008C7C204E6_.wvu.PrintTitles" localSheetId="6" hidden="1">'2%GASOIL CIF'!$1:$5</definedName>
    <definedName name="Z_787D9637_90C3_11D2_8C1D_0008C7C204E6_.wvu.PrintArea" localSheetId="7" hidden="1">'2%GASOIL FOB'!$A$120:$M$238</definedName>
    <definedName name="Z_787D9637_90C3_11D2_8C1D_0008C7C204E6_.wvu.PrintTitles" localSheetId="7" hidden="1">'2%GASOIL FOB'!$1:$5</definedName>
    <definedName name="Z_787D9638_90C3_11D2_8C1D_0008C7C204E6_.wvu.PrintArea" localSheetId="11" hidden="1">BRENT!$A$120:$M$238</definedName>
    <definedName name="Z_787D9638_90C3_11D2_8C1D_0008C7C204E6_.wvu.PrintTitles" localSheetId="11" hidden="1">BRENT!$1:$5</definedName>
    <definedName name="Z_787D9639_90C3_11D2_8C1D_0008C7C204E6_.wvu.PrintArea" localSheetId="12" hidden="1">CRUDE!$A$120:$M$238</definedName>
    <definedName name="Z_787D9639_90C3_11D2_8C1D_0008C7C204E6_.wvu.PrintTitles" localSheetId="12" hidden="1">CRUDE!$1:$5</definedName>
    <definedName name="Z_787D963A_90C3_11D2_8C1D_0008C7C204E6_.wvu.PrintArea" localSheetId="8" hidden="1">'EN590'!$A$120:$M$238</definedName>
    <definedName name="Z_787D963A_90C3_11D2_8C1D_0008C7C204E6_.wvu.PrintTitles" localSheetId="8" hidden="1">'EN590'!$1:$5</definedName>
    <definedName name="Z_787D963B_90C3_11D2_8C1D_0008C7C204E6_.wvu.PrintArea" localSheetId="13" hidden="1">HO!$A$120:$M$238</definedName>
    <definedName name="Z_787D963B_90C3_11D2_8C1D_0008C7C204E6_.wvu.PrintTitles" localSheetId="13" hidden="1">HO!$1:$5</definedName>
    <definedName name="Z_787D963C_90C3_11D2_8C1D_0008C7C204E6_.wvu.PrintArea" localSheetId="5" hidden="1">'IPE GASOIL'!$A$120:$M$238</definedName>
    <definedName name="Z_787D963C_90C3_11D2_8C1D_0008C7C204E6_.wvu.PrintTitles" localSheetId="5" hidden="1">'IPE GASOIL'!$1:$5</definedName>
    <definedName name="Z_787D963D_90C3_11D2_8C1D_0008C7C204E6_.wvu.PrintArea" localSheetId="16" hidden="1">Dubai!$A$120:$M$238</definedName>
    <definedName name="Z_787D963D_90C3_11D2_8C1D_0008C7C204E6_.wvu.PrintArea" localSheetId="17" hidden="1">Freight!$A$120:$M$238</definedName>
    <definedName name="Z_787D963D_90C3_11D2_8C1D_0008C7C204E6_.wvu.PrintArea" localSheetId="18" hidden="1">Freight_SM!$A$120:$M$238</definedName>
    <definedName name="Z_787D963D_90C3_11D2_8C1D_0008C7C204E6_.wvu.PrintArea" localSheetId="15" hidden="1">'Jet , Kero'!$A$120:$M$238</definedName>
    <definedName name="Z_787D963D_90C3_11D2_8C1D_0008C7C204E6_.wvu.PrintTitles" localSheetId="16" hidden="1">Dubai!$1:$5</definedName>
    <definedName name="Z_787D963D_90C3_11D2_8C1D_0008C7C204E6_.wvu.PrintTitles" localSheetId="17" hidden="1">Freight!$1:$5</definedName>
    <definedName name="Z_787D963D_90C3_11D2_8C1D_0008C7C204E6_.wvu.PrintTitles" localSheetId="18" hidden="1">Freight_SM!$1:$5</definedName>
    <definedName name="Z_787D963D_90C3_11D2_8C1D_0008C7C204E6_.wvu.PrintTitles" localSheetId="15" hidden="1">'Jet , Kero'!$1:$5</definedName>
    <definedName name="Z_787D963E_90C3_11D2_8C1D_0008C7C204E6_.wvu.PrintArea" localSheetId="10" hidden="1">NAPTHA!$A$120:$M$238</definedName>
    <definedName name="Z_787D963E_90C3_11D2_8C1D_0008C7C204E6_.wvu.PrintTitles" localSheetId="10" hidden="1">NAPTHA!$1:$5</definedName>
    <definedName name="Z_787D963F_90C3_11D2_8C1D_0008C7C204E6_.wvu.PrintArea" localSheetId="9" hidden="1">UNL!$A$120:$M$238</definedName>
    <definedName name="Z_787D963F_90C3_11D2_8C1D_0008C7C204E6_.wvu.PrintTitles" localSheetId="9" hidden="1">UNL!$1:$5</definedName>
    <definedName name="Z_7A5DC9FE_C70B_11D2_8C2C_0008C7C204E6_.wvu.PrintArea" localSheetId="6" hidden="1">'2%GASOIL CIF'!$A$6:$R$39</definedName>
    <definedName name="Z_7A5DC9FE_C70B_11D2_8C2C_0008C7C204E6_.wvu.PrintTitles" localSheetId="6" hidden="1">'2%GASOIL CIF'!$1:$5</definedName>
    <definedName name="Z_7A5DC9FF_C70B_11D2_8C2C_0008C7C204E6_.wvu.PrintArea" localSheetId="7" hidden="1">'2%GASOIL FOB'!$A$6:$R$39</definedName>
    <definedName name="Z_7A5DC9FF_C70B_11D2_8C2C_0008C7C204E6_.wvu.PrintTitles" localSheetId="7" hidden="1">'2%GASOIL FOB'!$1:$5</definedName>
    <definedName name="Z_7A5DCA00_C70B_11D2_8C2C_0008C7C204E6_.wvu.PrintArea" localSheetId="11" hidden="1">BRENT!$A$6:$R$39</definedName>
    <definedName name="Z_7A5DCA00_C70B_11D2_8C2C_0008C7C204E6_.wvu.PrintTitles" localSheetId="11" hidden="1">BRENT!$1:$5</definedName>
    <definedName name="Z_7A5DCA01_C70B_11D2_8C2C_0008C7C204E6_.wvu.PrintArea" localSheetId="12" hidden="1">CRUDE!$A$6:$R$39</definedName>
    <definedName name="Z_7A5DCA01_C70B_11D2_8C2C_0008C7C204E6_.wvu.PrintTitles" localSheetId="12" hidden="1">CRUDE!$1:$5</definedName>
    <definedName name="Z_7A5DCA02_C70B_11D2_8C2C_0008C7C204E6_.wvu.PrintArea" localSheetId="16" hidden="1">Dubai!$A$6:$R$39</definedName>
    <definedName name="Z_7A5DCA02_C70B_11D2_8C2C_0008C7C204E6_.wvu.PrintArea" localSheetId="17" hidden="1">Freight!$A$6:$R$39</definedName>
    <definedName name="Z_7A5DCA02_C70B_11D2_8C2C_0008C7C204E6_.wvu.PrintArea" localSheetId="18" hidden="1">Freight_SM!$A$6:$R$39</definedName>
    <definedName name="Z_7A5DCA02_C70B_11D2_8C2C_0008C7C204E6_.wvu.PrintTitles" localSheetId="16" hidden="1">Dubai!$1:$5</definedName>
    <definedName name="Z_7A5DCA02_C70B_11D2_8C2C_0008C7C204E6_.wvu.PrintTitles" localSheetId="17" hidden="1">Freight!$1:$5</definedName>
    <definedName name="Z_7A5DCA02_C70B_11D2_8C2C_0008C7C204E6_.wvu.PrintTitles" localSheetId="18" hidden="1">Freight_SM!$1:$5</definedName>
    <definedName name="Z_7A5DCA03_C70B_11D2_8C2C_0008C7C204E6_.wvu.PrintArea" localSheetId="8" hidden="1">'EN590'!$A$6:$R$39</definedName>
    <definedName name="Z_7A5DCA03_C70B_11D2_8C2C_0008C7C204E6_.wvu.PrintTitles" localSheetId="8" hidden="1">'EN590'!$1:$5</definedName>
    <definedName name="Z_7A5DCA04_C70B_11D2_8C2C_0008C7C204E6_.wvu.PrintArea" localSheetId="13" hidden="1">HO!$A$6:$R$39</definedName>
    <definedName name="Z_7A5DCA04_C70B_11D2_8C2C_0008C7C204E6_.wvu.PrintTitles" localSheetId="13" hidden="1">HO!$1:$5</definedName>
    <definedName name="Z_7A5DCA05_C70B_11D2_8C2C_0008C7C204E6_.wvu.PrintArea" localSheetId="5" hidden="1">'IPE GASOIL'!$A$6:$R$39</definedName>
    <definedName name="Z_7A5DCA05_C70B_11D2_8C2C_0008C7C204E6_.wvu.PrintTitles" localSheetId="5" hidden="1">'IPE GASOIL'!$1:$5</definedName>
    <definedName name="Z_7A5DCA06_C70B_11D2_8C2C_0008C7C204E6_.wvu.PrintArea" localSheetId="15" hidden="1">'Jet , Kero'!$A$6:$R$39</definedName>
    <definedName name="Z_7A5DCA06_C70B_11D2_8C2C_0008C7C204E6_.wvu.PrintTitles" localSheetId="15" hidden="1">'Jet , Kero'!$1:$5</definedName>
    <definedName name="Z_7A5DCA07_C70B_11D2_8C2C_0008C7C204E6_.wvu.PrintArea" localSheetId="10" hidden="1">NAPTHA!$A$6:$R$39</definedName>
    <definedName name="Z_7A5DCA07_C70B_11D2_8C2C_0008C7C204E6_.wvu.PrintTitles" localSheetId="10" hidden="1">NAPTHA!$1:$5</definedName>
    <definedName name="Z_7A5DCA08_C70B_11D2_8C2C_0008C7C204E6_.wvu.PrintArea" localSheetId="9" hidden="1">UNL!$A$6:$R$39</definedName>
    <definedName name="Z_7A5DCA08_C70B_11D2_8C2C_0008C7C204E6_.wvu.PrintTitles" localSheetId="9" hidden="1">UNL!$1:$5</definedName>
    <definedName name="Z_7A5DCA09_C70B_11D2_8C2C_0008C7C204E6_.wvu.PrintArea" localSheetId="6" hidden="1">'2%GASOIL CIF'!$A$40:$AG$118</definedName>
    <definedName name="Z_7A5DCA09_C70B_11D2_8C2C_0008C7C204E6_.wvu.PrintTitles" localSheetId="6" hidden="1">'2%GASOIL CIF'!$1:$5</definedName>
    <definedName name="Z_7A5DCA0A_C70B_11D2_8C2C_0008C7C204E6_.wvu.PrintArea" localSheetId="7" hidden="1">'2%GASOIL FOB'!$A$40:$AG$118</definedName>
    <definedName name="Z_7A5DCA0A_C70B_11D2_8C2C_0008C7C204E6_.wvu.PrintTitles" localSheetId="7" hidden="1">'2%GASOIL FOB'!$1:$5</definedName>
    <definedName name="Z_7A5DCA0B_C70B_11D2_8C2C_0008C7C204E6_.wvu.PrintArea" localSheetId="11" hidden="1">BRENT!$A$40:$AG$118</definedName>
    <definedName name="Z_7A5DCA0B_C70B_11D2_8C2C_0008C7C204E6_.wvu.PrintTitles" localSheetId="11" hidden="1">BRENT!$1:$5</definedName>
    <definedName name="Z_7A5DCA0C_C70B_11D2_8C2C_0008C7C204E6_.wvu.PrintArea" localSheetId="12" hidden="1">CRUDE!$A$40:$AG$118</definedName>
    <definedName name="Z_7A5DCA0C_C70B_11D2_8C2C_0008C7C204E6_.wvu.PrintTitles" localSheetId="12" hidden="1">CRUDE!$1:$5</definedName>
    <definedName name="Z_7A5DCA0D_C70B_11D2_8C2C_0008C7C204E6_.wvu.PrintArea" localSheetId="16" hidden="1">Dubai!$A$40:$AG$118</definedName>
    <definedName name="Z_7A5DCA0D_C70B_11D2_8C2C_0008C7C204E6_.wvu.PrintArea" localSheetId="17" hidden="1">Freight!$A$40:$AG$118</definedName>
    <definedName name="Z_7A5DCA0D_C70B_11D2_8C2C_0008C7C204E6_.wvu.PrintArea" localSheetId="18" hidden="1">Freight_SM!$A$40:$AG$118</definedName>
    <definedName name="Z_7A5DCA0D_C70B_11D2_8C2C_0008C7C204E6_.wvu.PrintTitles" localSheetId="16" hidden="1">Dubai!$1:$5</definedName>
    <definedName name="Z_7A5DCA0D_C70B_11D2_8C2C_0008C7C204E6_.wvu.PrintTitles" localSheetId="17" hidden="1">Freight!$1:$5</definedName>
    <definedName name="Z_7A5DCA0D_C70B_11D2_8C2C_0008C7C204E6_.wvu.PrintTitles" localSheetId="18" hidden="1">Freight_SM!$1:$5</definedName>
    <definedName name="Z_7A5DCA0E_C70B_11D2_8C2C_0008C7C204E6_.wvu.PrintArea" localSheetId="8" hidden="1">'EN590'!$A$40:$AG$118</definedName>
    <definedName name="Z_7A5DCA0E_C70B_11D2_8C2C_0008C7C204E6_.wvu.PrintTitles" localSheetId="8" hidden="1">'EN590'!$1:$5</definedName>
    <definedName name="Z_7A5DCA0F_C70B_11D2_8C2C_0008C7C204E6_.wvu.PrintArea" localSheetId="13" hidden="1">HO!$A$40:$AG$118</definedName>
    <definedName name="Z_7A5DCA0F_C70B_11D2_8C2C_0008C7C204E6_.wvu.PrintTitles" localSheetId="13" hidden="1">HO!$1:$5</definedName>
    <definedName name="Z_7A5DCA10_C70B_11D2_8C2C_0008C7C204E6_.wvu.PrintArea" localSheetId="5" hidden="1">'IPE GASOIL'!$A$40:$AG$118</definedName>
    <definedName name="Z_7A5DCA10_C70B_11D2_8C2C_0008C7C204E6_.wvu.PrintTitles" localSheetId="5" hidden="1">'IPE GASOIL'!$1:$5</definedName>
    <definedName name="Z_7A5DCA11_C70B_11D2_8C2C_0008C7C204E6_.wvu.PrintArea" localSheetId="15" hidden="1">'Jet , Kero'!$A$40:$AG$118</definedName>
    <definedName name="Z_7A5DCA11_C70B_11D2_8C2C_0008C7C204E6_.wvu.PrintTitles" localSheetId="15" hidden="1">'Jet , Kero'!$1:$5</definedName>
    <definedName name="Z_7A5DCA12_C70B_11D2_8C2C_0008C7C204E6_.wvu.PrintArea" localSheetId="10" hidden="1">NAPTHA!$A$40:$AG$118</definedName>
    <definedName name="Z_7A5DCA12_C70B_11D2_8C2C_0008C7C204E6_.wvu.PrintTitles" localSheetId="10" hidden="1">NAPTHA!$1:$5</definedName>
    <definedName name="Z_7A5DCA13_C70B_11D2_8C2C_0008C7C204E6_.wvu.PrintArea" localSheetId="9" hidden="1">UNL!$A$40:$AG$118</definedName>
    <definedName name="Z_7A5DCA13_C70B_11D2_8C2C_0008C7C204E6_.wvu.PrintTitles" localSheetId="9" hidden="1">UNL!$1:$5</definedName>
    <definedName name="Z_7A5DCA14_C70B_11D2_8C2C_0008C7C204E6_.wvu.PrintArea" localSheetId="6" hidden="1">'2%GASOIL CIF'!$A$120:$M$238</definedName>
    <definedName name="Z_7A5DCA14_C70B_11D2_8C2C_0008C7C204E6_.wvu.PrintTitles" localSheetId="6" hidden="1">'2%GASOIL CIF'!$1:$5</definedName>
    <definedName name="Z_7A5DCA15_C70B_11D2_8C2C_0008C7C204E6_.wvu.PrintArea" localSheetId="7" hidden="1">'2%GASOIL FOB'!$A$120:$M$238</definedName>
    <definedName name="Z_7A5DCA15_C70B_11D2_8C2C_0008C7C204E6_.wvu.PrintTitles" localSheetId="7" hidden="1">'2%GASOIL FOB'!$1:$5</definedName>
    <definedName name="Z_7A5DCA16_C70B_11D2_8C2C_0008C7C204E6_.wvu.PrintArea" localSheetId="11" hidden="1">BRENT!$A$120:$M$238</definedName>
    <definedName name="Z_7A5DCA16_C70B_11D2_8C2C_0008C7C204E6_.wvu.PrintTitles" localSheetId="11" hidden="1">BRENT!$1:$5</definedName>
    <definedName name="Z_7A5DCA17_C70B_11D2_8C2C_0008C7C204E6_.wvu.PrintArea" localSheetId="12" hidden="1">CRUDE!$A$120:$M$238</definedName>
    <definedName name="Z_7A5DCA17_C70B_11D2_8C2C_0008C7C204E6_.wvu.PrintTitles" localSheetId="12" hidden="1">CRUDE!$1:$5</definedName>
    <definedName name="Z_7A5DCA18_C70B_11D2_8C2C_0008C7C204E6_.wvu.PrintArea" localSheetId="16" hidden="1">Dubai!$A$120:$M$238</definedName>
    <definedName name="Z_7A5DCA18_C70B_11D2_8C2C_0008C7C204E6_.wvu.PrintArea" localSheetId="17" hidden="1">Freight!$A$120:$M$238</definedName>
    <definedName name="Z_7A5DCA18_C70B_11D2_8C2C_0008C7C204E6_.wvu.PrintArea" localSheetId="18" hidden="1">Freight_SM!$A$120:$M$238</definedName>
    <definedName name="Z_7A5DCA18_C70B_11D2_8C2C_0008C7C204E6_.wvu.PrintTitles" localSheetId="16" hidden="1">Dubai!$1:$5</definedName>
    <definedName name="Z_7A5DCA18_C70B_11D2_8C2C_0008C7C204E6_.wvu.PrintTitles" localSheetId="17" hidden="1">Freight!$1:$5</definedName>
    <definedName name="Z_7A5DCA18_C70B_11D2_8C2C_0008C7C204E6_.wvu.PrintTitles" localSheetId="18" hidden="1">Freight_SM!$1:$5</definedName>
    <definedName name="Z_7A5DCA19_C70B_11D2_8C2C_0008C7C204E6_.wvu.PrintArea" localSheetId="8" hidden="1">'EN590'!$A$120:$M$238</definedName>
    <definedName name="Z_7A5DCA19_C70B_11D2_8C2C_0008C7C204E6_.wvu.PrintTitles" localSheetId="8" hidden="1">'EN590'!$1:$5</definedName>
    <definedName name="Z_7A5DCA1A_C70B_11D2_8C2C_0008C7C204E6_.wvu.PrintArea" localSheetId="13" hidden="1">HO!$A$120:$M$238</definedName>
    <definedName name="Z_7A5DCA1A_C70B_11D2_8C2C_0008C7C204E6_.wvu.PrintTitles" localSheetId="13" hidden="1">HO!$1:$5</definedName>
    <definedName name="Z_7A5DCA1B_C70B_11D2_8C2C_0008C7C204E6_.wvu.PrintArea" localSheetId="5" hidden="1">'IPE GASOIL'!$A$120:$M$238</definedName>
    <definedName name="Z_7A5DCA1B_C70B_11D2_8C2C_0008C7C204E6_.wvu.PrintTitles" localSheetId="5" hidden="1">'IPE GASOIL'!$1:$5</definedName>
    <definedName name="Z_7A5DCA1C_C70B_11D2_8C2C_0008C7C204E6_.wvu.PrintArea" localSheetId="15" hidden="1">'Jet , Kero'!$A$120:$M$238</definedName>
    <definedName name="Z_7A5DCA1C_C70B_11D2_8C2C_0008C7C204E6_.wvu.PrintTitles" localSheetId="15" hidden="1">'Jet , Kero'!$1:$5</definedName>
    <definedName name="Z_7A5DCA1D_C70B_11D2_8C2C_0008C7C204E6_.wvu.PrintArea" localSheetId="10" hidden="1">NAPTHA!$A$120:$M$238</definedName>
    <definedName name="Z_7A5DCA1D_C70B_11D2_8C2C_0008C7C204E6_.wvu.PrintTitles" localSheetId="10" hidden="1">NAPTHA!$1:$5</definedName>
    <definedName name="Z_7A5DCA1E_C70B_11D2_8C2C_0008C7C204E6_.wvu.PrintArea" localSheetId="9" hidden="1">UNL!$A$120:$M$238</definedName>
    <definedName name="Z_7A5DCA1E_C70B_11D2_8C2C_0008C7C204E6_.wvu.PrintTitles" localSheetId="9" hidden="1">UNL!$1:$5</definedName>
    <definedName name="Z_7DAF895A_A3ED_11D2_8C22_0008C7C204E6_.wvu.PrintArea" localSheetId="6" hidden="1">'2%GASOIL CIF'!$A$6:$R$39</definedName>
    <definedName name="Z_7DAF895A_A3ED_11D2_8C22_0008C7C204E6_.wvu.PrintTitles" localSheetId="6" hidden="1">'2%GASOIL CIF'!$1:$5</definedName>
    <definedName name="Z_7DAF895B_A3ED_11D2_8C22_0008C7C204E6_.wvu.PrintArea" localSheetId="7" hidden="1">'2%GASOIL FOB'!$A$6:$R$39</definedName>
    <definedName name="Z_7DAF895B_A3ED_11D2_8C22_0008C7C204E6_.wvu.PrintTitles" localSheetId="7" hidden="1">'2%GASOIL FOB'!$1:$5</definedName>
    <definedName name="Z_7DAF895C_A3ED_11D2_8C22_0008C7C204E6_.wvu.PrintArea" localSheetId="11" hidden="1">BRENT!$A$6:$R$39</definedName>
    <definedName name="Z_7DAF895C_A3ED_11D2_8C22_0008C7C204E6_.wvu.PrintTitles" localSheetId="11" hidden="1">BRENT!$1:$5</definedName>
    <definedName name="Z_7DAF895D_A3ED_11D2_8C22_0008C7C204E6_.wvu.PrintArea" localSheetId="12" hidden="1">CRUDE!$A$6:$R$39</definedName>
    <definedName name="Z_7DAF895D_A3ED_11D2_8C22_0008C7C204E6_.wvu.PrintTitles" localSheetId="12" hidden="1">CRUDE!$1:$5</definedName>
    <definedName name="Z_7DAF895E_A3ED_11D2_8C22_0008C7C204E6_.wvu.PrintArea" localSheetId="8" hidden="1">'EN590'!$A$6:$R$39</definedName>
    <definedName name="Z_7DAF895E_A3ED_11D2_8C22_0008C7C204E6_.wvu.PrintTitles" localSheetId="8" hidden="1">'EN590'!$1:$5</definedName>
    <definedName name="Z_7DAF895F_A3ED_11D2_8C22_0008C7C204E6_.wvu.PrintArea" localSheetId="13" hidden="1">HO!$A$6:$R$39</definedName>
    <definedName name="Z_7DAF895F_A3ED_11D2_8C22_0008C7C204E6_.wvu.PrintTitles" localSheetId="13" hidden="1">HO!$1:$5</definedName>
    <definedName name="Z_7DAF8960_A3ED_11D2_8C22_0008C7C204E6_.wvu.PrintArea" localSheetId="5" hidden="1">'IPE GASOIL'!$A$6:$R$39</definedName>
    <definedName name="Z_7DAF8960_A3ED_11D2_8C22_0008C7C204E6_.wvu.PrintTitles" localSheetId="5" hidden="1">'IPE GASOIL'!$1:$5</definedName>
    <definedName name="Z_7DAF8961_A3ED_11D2_8C22_0008C7C204E6_.wvu.PrintArea" localSheetId="16" hidden="1">Dubai!$A$6:$R$39</definedName>
    <definedName name="Z_7DAF8961_A3ED_11D2_8C22_0008C7C204E6_.wvu.PrintArea" localSheetId="17" hidden="1">Freight!$A$6:$R$39</definedName>
    <definedName name="Z_7DAF8961_A3ED_11D2_8C22_0008C7C204E6_.wvu.PrintArea" localSheetId="18" hidden="1">Freight_SM!$A$6:$R$39</definedName>
    <definedName name="Z_7DAF8961_A3ED_11D2_8C22_0008C7C204E6_.wvu.PrintArea" localSheetId="15" hidden="1">'Jet , Kero'!$A$6:$R$39</definedName>
    <definedName name="Z_7DAF8961_A3ED_11D2_8C22_0008C7C204E6_.wvu.PrintTitles" localSheetId="16" hidden="1">Dubai!$1:$5</definedName>
    <definedName name="Z_7DAF8961_A3ED_11D2_8C22_0008C7C204E6_.wvu.PrintTitles" localSheetId="17" hidden="1">Freight!$1:$5</definedName>
    <definedName name="Z_7DAF8961_A3ED_11D2_8C22_0008C7C204E6_.wvu.PrintTitles" localSheetId="18" hidden="1">Freight_SM!$1:$5</definedName>
    <definedName name="Z_7DAF8961_A3ED_11D2_8C22_0008C7C204E6_.wvu.PrintTitles" localSheetId="15" hidden="1">'Jet , Kero'!$1:$5</definedName>
    <definedName name="Z_7DAF8962_A3ED_11D2_8C22_0008C7C204E6_.wvu.PrintArea" localSheetId="10" hidden="1">NAPTHA!$A$6:$R$39</definedName>
    <definedName name="Z_7DAF8962_A3ED_11D2_8C22_0008C7C204E6_.wvu.PrintTitles" localSheetId="10" hidden="1">NAPTHA!$1:$5</definedName>
    <definedName name="Z_7DAF8963_A3ED_11D2_8C22_0008C7C204E6_.wvu.PrintArea" localSheetId="9" hidden="1">UNL!$A$6:$R$39</definedName>
    <definedName name="Z_7DAF8963_A3ED_11D2_8C22_0008C7C204E6_.wvu.PrintTitles" localSheetId="9" hidden="1">UNL!$1:$5</definedName>
    <definedName name="Z_7DAF8964_A3ED_11D2_8C22_0008C7C204E6_.wvu.PrintArea" localSheetId="6" hidden="1">'2%GASOIL CIF'!$A$40:$AG$118</definedName>
    <definedName name="Z_7DAF8964_A3ED_11D2_8C22_0008C7C204E6_.wvu.PrintTitles" localSheetId="6" hidden="1">'2%GASOIL CIF'!$1:$5</definedName>
    <definedName name="Z_7DAF8965_A3ED_11D2_8C22_0008C7C204E6_.wvu.PrintArea" localSheetId="7" hidden="1">'2%GASOIL FOB'!$A$40:$AG$118</definedName>
    <definedName name="Z_7DAF8965_A3ED_11D2_8C22_0008C7C204E6_.wvu.PrintTitles" localSheetId="7" hidden="1">'2%GASOIL FOB'!$1:$5</definedName>
    <definedName name="Z_7DAF8966_A3ED_11D2_8C22_0008C7C204E6_.wvu.PrintArea" localSheetId="11" hidden="1">BRENT!$A$40:$AG$118</definedName>
    <definedName name="Z_7DAF8966_A3ED_11D2_8C22_0008C7C204E6_.wvu.PrintTitles" localSheetId="11" hidden="1">BRENT!$1:$5</definedName>
    <definedName name="Z_7DAF8967_A3ED_11D2_8C22_0008C7C204E6_.wvu.PrintArea" localSheetId="12" hidden="1">CRUDE!$A$40:$AG$118</definedName>
    <definedName name="Z_7DAF8967_A3ED_11D2_8C22_0008C7C204E6_.wvu.PrintTitles" localSheetId="12" hidden="1">CRUDE!$1:$5</definedName>
    <definedName name="Z_7DAF8968_A3ED_11D2_8C22_0008C7C204E6_.wvu.PrintArea" localSheetId="8" hidden="1">'EN590'!$A$40:$AG$118</definedName>
    <definedName name="Z_7DAF8968_A3ED_11D2_8C22_0008C7C204E6_.wvu.PrintTitles" localSheetId="8" hidden="1">'EN590'!$1:$5</definedName>
    <definedName name="Z_7DAF8969_A3ED_11D2_8C22_0008C7C204E6_.wvu.PrintArea" localSheetId="13" hidden="1">HO!$A$40:$AG$118</definedName>
    <definedName name="Z_7DAF8969_A3ED_11D2_8C22_0008C7C204E6_.wvu.PrintTitles" localSheetId="13" hidden="1">HO!$1:$5</definedName>
    <definedName name="Z_7DAF896A_A3ED_11D2_8C22_0008C7C204E6_.wvu.PrintArea" localSheetId="5" hidden="1">'IPE GASOIL'!$A$40:$AG$118</definedName>
    <definedName name="Z_7DAF896A_A3ED_11D2_8C22_0008C7C204E6_.wvu.PrintTitles" localSheetId="5" hidden="1">'IPE GASOIL'!$1:$5</definedName>
    <definedName name="Z_7DAF896B_A3ED_11D2_8C22_0008C7C204E6_.wvu.PrintArea" localSheetId="16" hidden="1">Dubai!$A$40:$AG$118</definedName>
    <definedName name="Z_7DAF896B_A3ED_11D2_8C22_0008C7C204E6_.wvu.PrintArea" localSheetId="17" hidden="1">Freight!$A$40:$AG$118</definedName>
    <definedName name="Z_7DAF896B_A3ED_11D2_8C22_0008C7C204E6_.wvu.PrintArea" localSheetId="18" hidden="1">Freight_SM!$A$40:$AG$118</definedName>
    <definedName name="Z_7DAF896B_A3ED_11D2_8C22_0008C7C204E6_.wvu.PrintArea" localSheetId="15" hidden="1">'Jet , Kero'!$A$40:$AG$118</definedName>
    <definedName name="Z_7DAF896B_A3ED_11D2_8C22_0008C7C204E6_.wvu.PrintTitles" localSheetId="16" hidden="1">Dubai!$1:$5</definedName>
    <definedName name="Z_7DAF896B_A3ED_11D2_8C22_0008C7C204E6_.wvu.PrintTitles" localSheetId="17" hidden="1">Freight!$1:$5</definedName>
    <definedName name="Z_7DAF896B_A3ED_11D2_8C22_0008C7C204E6_.wvu.PrintTitles" localSheetId="18" hidden="1">Freight_SM!$1:$5</definedName>
    <definedName name="Z_7DAF896B_A3ED_11D2_8C22_0008C7C204E6_.wvu.PrintTitles" localSheetId="15" hidden="1">'Jet , Kero'!$1:$5</definedName>
    <definedName name="Z_7DAF896C_A3ED_11D2_8C22_0008C7C204E6_.wvu.PrintArea" localSheetId="10" hidden="1">NAPTHA!$A$40:$AG$118</definedName>
    <definedName name="Z_7DAF896C_A3ED_11D2_8C22_0008C7C204E6_.wvu.PrintTitles" localSheetId="10" hidden="1">NAPTHA!$1:$5</definedName>
    <definedName name="Z_7DAF896D_A3ED_11D2_8C22_0008C7C204E6_.wvu.PrintArea" localSheetId="9" hidden="1">UNL!$A$40:$AG$118</definedName>
    <definedName name="Z_7DAF896D_A3ED_11D2_8C22_0008C7C204E6_.wvu.PrintTitles" localSheetId="9" hidden="1">UNL!$1:$5</definedName>
    <definedName name="Z_7DAF896E_A3ED_11D2_8C22_0008C7C204E6_.wvu.PrintArea" localSheetId="6" hidden="1">'2%GASOIL CIF'!$A$120:$M$238</definedName>
    <definedName name="Z_7DAF896E_A3ED_11D2_8C22_0008C7C204E6_.wvu.PrintTitles" localSheetId="6" hidden="1">'2%GASOIL CIF'!$1:$5</definedName>
    <definedName name="Z_7DAF896F_A3ED_11D2_8C22_0008C7C204E6_.wvu.PrintArea" localSheetId="7" hidden="1">'2%GASOIL FOB'!$A$120:$M$238</definedName>
    <definedName name="Z_7DAF896F_A3ED_11D2_8C22_0008C7C204E6_.wvu.PrintTitles" localSheetId="7" hidden="1">'2%GASOIL FOB'!$1:$5</definedName>
    <definedName name="Z_7DAF8970_A3ED_11D2_8C22_0008C7C204E6_.wvu.PrintArea" localSheetId="11" hidden="1">BRENT!$A$120:$M$238</definedName>
    <definedName name="Z_7DAF8970_A3ED_11D2_8C22_0008C7C204E6_.wvu.PrintTitles" localSheetId="11" hidden="1">BRENT!$1:$5</definedName>
    <definedName name="Z_7DAF8971_A3ED_11D2_8C22_0008C7C204E6_.wvu.PrintArea" localSheetId="12" hidden="1">CRUDE!$A$120:$M$238</definedName>
    <definedName name="Z_7DAF8971_A3ED_11D2_8C22_0008C7C204E6_.wvu.PrintTitles" localSheetId="12" hidden="1">CRUDE!$1:$5</definedName>
    <definedName name="Z_7DAF8972_A3ED_11D2_8C22_0008C7C204E6_.wvu.PrintArea" localSheetId="8" hidden="1">'EN590'!$A$120:$M$238</definedName>
    <definedName name="Z_7DAF8972_A3ED_11D2_8C22_0008C7C204E6_.wvu.PrintTitles" localSheetId="8" hidden="1">'EN590'!$1:$5</definedName>
    <definedName name="Z_7DAF8973_A3ED_11D2_8C22_0008C7C204E6_.wvu.PrintArea" localSheetId="13" hidden="1">HO!$A$120:$M$238</definedName>
    <definedName name="Z_7DAF8973_A3ED_11D2_8C22_0008C7C204E6_.wvu.PrintTitles" localSheetId="13" hidden="1">HO!$1:$5</definedName>
    <definedName name="Z_7DAF8974_A3ED_11D2_8C22_0008C7C204E6_.wvu.PrintArea" localSheetId="5" hidden="1">'IPE GASOIL'!$A$120:$M$238</definedName>
    <definedName name="Z_7DAF8974_A3ED_11D2_8C22_0008C7C204E6_.wvu.PrintTitles" localSheetId="5" hidden="1">'IPE GASOIL'!$1:$5</definedName>
    <definedName name="Z_7DAF8975_A3ED_11D2_8C22_0008C7C204E6_.wvu.PrintArea" localSheetId="16" hidden="1">Dubai!$A$120:$M$238</definedName>
    <definedName name="Z_7DAF8975_A3ED_11D2_8C22_0008C7C204E6_.wvu.PrintArea" localSheetId="17" hidden="1">Freight!$A$120:$M$238</definedName>
    <definedName name="Z_7DAF8975_A3ED_11D2_8C22_0008C7C204E6_.wvu.PrintArea" localSheetId="18" hidden="1">Freight_SM!$A$120:$M$238</definedName>
    <definedName name="Z_7DAF8975_A3ED_11D2_8C22_0008C7C204E6_.wvu.PrintArea" localSheetId="15" hidden="1">'Jet , Kero'!$A$120:$M$238</definedName>
    <definedName name="Z_7DAF8975_A3ED_11D2_8C22_0008C7C204E6_.wvu.PrintTitles" localSheetId="16" hidden="1">Dubai!$1:$5</definedName>
    <definedName name="Z_7DAF8975_A3ED_11D2_8C22_0008C7C204E6_.wvu.PrintTitles" localSheetId="17" hidden="1">Freight!$1:$5</definedName>
    <definedName name="Z_7DAF8975_A3ED_11D2_8C22_0008C7C204E6_.wvu.PrintTitles" localSheetId="18" hidden="1">Freight_SM!$1:$5</definedName>
    <definedName name="Z_7DAF8975_A3ED_11D2_8C22_0008C7C204E6_.wvu.PrintTitles" localSheetId="15" hidden="1">'Jet , Kero'!$1:$5</definedName>
    <definedName name="Z_7DAF8976_A3ED_11D2_8C22_0008C7C204E6_.wvu.PrintArea" localSheetId="10" hidden="1">NAPTHA!$A$120:$M$238</definedName>
    <definedName name="Z_7DAF8976_A3ED_11D2_8C22_0008C7C204E6_.wvu.PrintTitles" localSheetId="10" hidden="1">NAPTHA!$1:$5</definedName>
    <definedName name="Z_7DAF8977_A3ED_11D2_8C22_0008C7C204E6_.wvu.PrintArea" localSheetId="9" hidden="1">UNL!$A$120:$M$238</definedName>
    <definedName name="Z_7DAF8977_A3ED_11D2_8C22_0008C7C204E6_.wvu.PrintTitles" localSheetId="9" hidden="1">UNL!$1:$5</definedName>
    <definedName name="Z_7DF33945_931E_11D2_8C1D_0008C7C204E6_.wvu.PrintArea" localSheetId="6" hidden="1">'2%GASOIL CIF'!$A$6:$R$39</definedName>
    <definedName name="Z_7DF33945_931E_11D2_8C1D_0008C7C204E6_.wvu.PrintTitles" localSheetId="6" hidden="1">'2%GASOIL CIF'!$1:$5</definedName>
    <definedName name="Z_7DF33946_931E_11D2_8C1D_0008C7C204E6_.wvu.PrintArea" localSheetId="7" hidden="1">'2%GASOIL FOB'!$A$6:$R$39</definedName>
    <definedName name="Z_7DF33946_931E_11D2_8C1D_0008C7C204E6_.wvu.PrintTitles" localSheetId="7" hidden="1">'2%GASOIL FOB'!$1:$5</definedName>
    <definedName name="Z_7DF33947_931E_11D2_8C1D_0008C7C204E6_.wvu.PrintArea" localSheetId="11" hidden="1">BRENT!$A$6:$R$39</definedName>
    <definedName name="Z_7DF33947_931E_11D2_8C1D_0008C7C204E6_.wvu.PrintTitles" localSheetId="11" hidden="1">BRENT!$1:$5</definedName>
    <definedName name="Z_7DF33948_931E_11D2_8C1D_0008C7C204E6_.wvu.PrintArea" localSheetId="12" hidden="1">CRUDE!$A$6:$R$39</definedName>
    <definedName name="Z_7DF33948_931E_11D2_8C1D_0008C7C204E6_.wvu.PrintTitles" localSheetId="12" hidden="1">CRUDE!$1:$5</definedName>
    <definedName name="Z_7DF33949_931E_11D2_8C1D_0008C7C204E6_.wvu.PrintArea" localSheetId="8" hidden="1">'EN590'!$A$6:$R$39</definedName>
    <definedName name="Z_7DF33949_931E_11D2_8C1D_0008C7C204E6_.wvu.PrintTitles" localSheetId="8" hidden="1">'EN590'!$1:$5</definedName>
    <definedName name="Z_7DF3394A_931E_11D2_8C1D_0008C7C204E6_.wvu.PrintArea" localSheetId="13" hidden="1">HO!$A$6:$R$39</definedName>
    <definedName name="Z_7DF3394A_931E_11D2_8C1D_0008C7C204E6_.wvu.PrintTitles" localSheetId="13" hidden="1">HO!$1:$5</definedName>
    <definedName name="Z_7DF3394B_931E_11D2_8C1D_0008C7C204E6_.wvu.PrintArea" localSheetId="5" hidden="1">'IPE GASOIL'!$A$6:$R$39</definedName>
    <definedName name="Z_7DF3394B_931E_11D2_8C1D_0008C7C204E6_.wvu.PrintTitles" localSheetId="5" hidden="1">'IPE GASOIL'!$1:$5</definedName>
    <definedName name="Z_7DF3394C_931E_11D2_8C1D_0008C7C204E6_.wvu.PrintArea" localSheetId="16" hidden="1">Dubai!$A$6:$R$39</definedName>
    <definedName name="Z_7DF3394C_931E_11D2_8C1D_0008C7C204E6_.wvu.PrintArea" localSheetId="17" hidden="1">Freight!$A$6:$R$39</definedName>
    <definedName name="Z_7DF3394C_931E_11D2_8C1D_0008C7C204E6_.wvu.PrintArea" localSheetId="18" hidden="1">Freight_SM!$A$6:$R$39</definedName>
    <definedName name="Z_7DF3394C_931E_11D2_8C1D_0008C7C204E6_.wvu.PrintArea" localSheetId="15" hidden="1">'Jet , Kero'!$A$6:$R$39</definedName>
    <definedName name="Z_7DF3394C_931E_11D2_8C1D_0008C7C204E6_.wvu.PrintTitles" localSheetId="16" hidden="1">Dubai!$1:$5</definedName>
    <definedName name="Z_7DF3394C_931E_11D2_8C1D_0008C7C204E6_.wvu.PrintTitles" localSheetId="17" hidden="1">Freight!$1:$5</definedName>
    <definedName name="Z_7DF3394C_931E_11D2_8C1D_0008C7C204E6_.wvu.PrintTitles" localSheetId="18" hidden="1">Freight_SM!$1:$5</definedName>
    <definedName name="Z_7DF3394C_931E_11D2_8C1D_0008C7C204E6_.wvu.PrintTitles" localSheetId="15" hidden="1">'Jet , Kero'!$1:$5</definedName>
    <definedName name="Z_7DF3394D_931E_11D2_8C1D_0008C7C204E6_.wvu.PrintArea" localSheetId="10" hidden="1">NAPTHA!$A$6:$R$39</definedName>
    <definedName name="Z_7DF3394D_931E_11D2_8C1D_0008C7C204E6_.wvu.PrintTitles" localSheetId="10" hidden="1">NAPTHA!$1:$5</definedName>
    <definedName name="Z_7DF3394E_931E_11D2_8C1D_0008C7C204E6_.wvu.PrintArea" localSheetId="9" hidden="1">UNL!$A$6:$R$39</definedName>
    <definedName name="Z_7DF3394E_931E_11D2_8C1D_0008C7C204E6_.wvu.PrintTitles" localSheetId="9" hidden="1">UNL!$1:$5</definedName>
    <definedName name="Z_7DF3394F_931E_11D2_8C1D_0008C7C204E6_.wvu.PrintArea" localSheetId="6" hidden="1">'2%GASOIL CIF'!$A$40:$AG$118</definedName>
    <definedName name="Z_7DF3394F_931E_11D2_8C1D_0008C7C204E6_.wvu.PrintTitles" localSheetId="6" hidden="1">'2%GASOIL CIF'!$1:$5</definedName>
    <definedName name="Z_7DF33950_931E_11D2_8C1D_0008C7C204E6_.wvu.PrintArea" localSheetId="7" hidden="1">'2%GASOIL FOB'!$A$40:$AG$118</definedName>
    <definedName name="Z_7DF33950_931E_11D2_8C1D_0008C7C204E6_.wvu.PrintTitles" localSheetId="7" hidden="1">'2%GASOIL FOB'!$1:$5</definedName>
    <definedName name="Z_7DF33951_931E_11D2_8C1D_0008C7C204E6_.wvu.PrintArea" localSheetId="11" hidden="1">BRENT!$A$40:$AG$118</definedName>
    <definedName name="Z_7DF33951_931E_11D2_8C1D_0008C7C204E6_.wvu.PrintTitles" localSheetId="11" hidden="1">BRENT!$1:$5</definedName>
    <definedName name="Z_7DF33952_931E_11D2_8C1D_0008C7C204E6_.wvu.PrintArea" localSheetId="12" hidden="1">CRUDE!$A$40:$AG$118</definedName>
    <definedName name="Z_7DF33952_931E_11D2_8C1D_0008C7C204E6_.wvu.PrintTitles" localSheetId="12" hidden="1">CRUDE!$1:$5</definedName>
    <definedName name="Z_7DF33953_931E_11D2_8C1D_0008C7C204E6_.wvu.PrintArea" localSheetId="8" hidden="1">'EN590'!$A$40:$AG$118</definedName>
    <definedName name="Z_7DF33953_931E_11D2_8C1D_0008C7C204E6_.wvu.PrintTitles" localSheetId="8" hidden="1">'EN590'!$1:$5</definedName>
    <definedName name="Z_7DF33954_931E_11D2_8C1D_0008C7C204E6_.wvu.PrintArea" localSheetId="13" hidden="1">HO!$A$40:$AG$118</definedName>
    <definedName name="Z_7DF33954_931E_11D2_8C1D_0008C7C204E6_.wvu.PrintTitles" localSheetId="13" hidden="1">HO!$1:$5</definedName>
    <definedName name="Z_7DF33955_931E_11D2_8C1D_0008C7C204E6_.wvu.PrintArea" localSheetId="5" hidden="1">'IPE GASOIL'!$A$40:$AG$118</definedName>
    <definedName name="Z_7DF33955_931E_11D2_8C1D_0008C7C204E6_.wvu.PrintTitles" localSheetId="5" hidden="1">'IPE GASOIL'!$1:$5</definedName>
    <definedName name="Z_7DF33956_931E_11D2_8C1D_0008C7C204E6_.wvu.PrintArea" localSheetId="16" hidden="1">Dubai!$A$40:$AG$118</definedName>
    <definedName name="Z_7DF33956_931E_11D2_8C1D_0008C7C204E6_.wvu.PrintArea" localSheetId="17" hidden="1">Freight!$A$40:$AG$118</definedName>
    <definedName name="Z_7DF33956_931E_11D2_8C1D_0008C7C204E6_.wvu.PrintArea" localSheetId="18" hidden="1">Freight_SM!$A$40:$AG$118</definedName>
    <definedName name="Z_7DF33956_931E_11D2_8C1D_0008C7C204E6_.wvu.PrintArea" localSheetId="15" hidden="1">'Jet , Kero'!$A$40:$AG$118</definedName>
    <definedName name="Z_7DF33956_931E_11D2_8C1D_0008C7C204E6_.wvu.PrintTitles" localSheetId="16" hidden="1">Dubai!$1:$5</definedName>
    <definedName name="Z_7DF33956_931E_11D2_8C1D_0008C7C204E6_.wvu.PrintTitles" localSheetId="17" hidden="1">Freight!$1:$5</definedName>
    <definedName name="Z_7DF33956_931E_11D2_8C1D_0008C7C204E6_.wvu.PrintTitles" localSheetId="18" hidden="1">Freight_SM!$1:$5</definedName>
    <definedName name="Z_7DF33956_931E_11D2_8C1D_0008C7C204E6_.wvu.PrintTitles" localSheetId="15" hidden="1">'Jet , Kero'!$1:$5</definedName>
    <definedName name="Z_7DF33957_931E_11D2_8C1D_0008C7C204E6_.wvu.PrintArea" localSheetId="10" hidden="1">NAPTHA!$A$40:$AG$118</definedName>
    <definedName name="Z_7DF33957_931E_11D2_8C1D_0008C7C204E6_.wvu.PrintTitles" localSheetId="10" hidden="1">NAPTHA!$1:$5</definedName>
    <definedName name="Z_7DF33958_931E_11D2_8C1D_0008C7C204E6_.wvu.PrintArea" localSheetId="9" hidden="1">UNL!$A$40:$AG$118</definedName>
    <definedName name="Z_7DF33958_931E_11D2_8C1D_0008C7C204E6_.wvu.PrintTitles" localSheetId="9" hidden="1">UNL!$1:$5</definedName>
    <definedName name="Z_7DF33959_931E_11D2_8C1D_0008C7C204E6_.wvu.PrintArea" localSheetId="6" hidden="1">'2%GASOIL CIF'!$A$120:$M$238</definedName>
    <definedName name="Z_7DF33959_931E_11D2_8C1D_0008C7C204E6_.wvu.PrintTitles" localSheetId="6" hidden="1">'2%GASOIL CIF'!$1:$5</definedName>
    <definedName name="Z_7DF3395A_931E_11D2_8C1D_0008C7C204E6_.wvu.PrintArea" localSheetId="7" hidden="1">'2%GASOIL FOB'!$A$120:$M$238</definedName>
    <definedName name="Z_7DF3395A_931E_11D2_8C1D_0008C7C204E6_.wvu.PrintTitles" localSheetId="7" hidden="1">'2%GASOIL FOB'!$1:$5</definedName>
    <definedName name="Z_7DF3395B_931E_11D2_8C1D_0008C7C204E6_.wvu.PrintArea" localSheetId="11" hidden="1">BRENT!$A$120:$M$238</definedName>
    <definedName name="Z_7DF3395B_931E_11D2_8C1D_0008C7C204E6_.wvu.PrintTitles" localSheetId="11" hidden="1">BRENT!$1:$5</definedName>
    <definedName name="Z_7DF3395C_931E_11D2_8C1D_0008C7C204E6_.wvu.PrintArea" localSheetId="12" hidden="1">CRUDE!$A$120:$M$238</definedName>
    <definedName name="Z_7DF3395C_931E_11D2_8C1D_0008C7C204E6_.wvu.PrintTitles" localSheetId="12" hidden="1">CRUDE!$1:$5</definedName>
    <definedName name="Z_7DF3395D_931E_11D2_8C1D_0008C7C204E6_.wvu.PrintArea" localSheetId="8" hidden="1">'EN590'!$A$120:$M$238</definedName>
    <definedName name="Z_7DF3395D_931E_11D2_8C1D_0008C7C204E6_.wvu.PrintTitles" localSheetId="8" hidden="1">'EN590'!$1:$5</definedName>
    <definedName name="Z_7DF3395E_931E_11D2_8C1D_0008C7C204E6_.wvu.PrintArea" localSheetId="13" hidden="1">HO!$A$120:$M$238</definedName>
    <definedName name="Z_7DF3395E_931E_11D2_8C1D_0008C7C204E6_.wvu.PrintTitles" localSheetId="13" hidden="1">HO!$1:$5</definedName>
    <definedName name="Z_7DF3395F_931E_11D2_8C1D_0008C7C204E6_.wvu.PrintArea" localSheetId="5" hidden="1">'IPE GASOIL'!$A$120:$M$238</definedName>
    <definedName name="Z_7DF3395F_931E_11D2_8C1D_0008C7C204E6_.wvu.PrintTitles" localSheetId="5" hidden="1">'IPE GASOIL'!$1:$5</definedName>
    <definedName name="Z_7DF33960_931E_11D2_8C1D_0008C7C204E6_.wvu.PrintArea" localSheetId="16" hidden="1">Dubai!$A$120:$M$238</definedName>
    <definedName name="Z_7DF33960_931E_11D2_8C1D_0008C7C204E6_.wvu.PrintArea" localSheetId="17" hidden="1">Freight!$A$120:$M$238</definedName>
    <definedName name="Z_7DF33960_931E_11D2_8C1D_0008C7C204E6_.wvu.PrintArea" localSheetId="18" hidden="1">Freight_SM!$A$120:$M$238</definedName>
    <definedName name="Z_7DF33960_931E_11D2_8C1D_0008C7C204E6_.wvu.PrintArea" localSheetId="15" hidden="1">'Jet , Kero'!$A$120:$M$238</definedName>
    <definedName name="Z_7DF33960_931E_11D2_8C1D_0008C7C204E6_.wvu.PrintTitles" localSheetId="16" hidden="1">Dubai!$1:$5</definedName>
    <definedName name="Z_7DF33960_931E_11D2_8C1D_0008C7C204E6_.wvu.PrintTitles" localSheetId="17" hidden="1">Freight!$1:$5</definedName>
    <definedName name="Z_7DF33960_931E_11D2_8C1D_0008C7C204E6_.wvu.PrintTitles" localSheetId="18" hidden="1">Freight_SM!$1:$5</definedName>
    <definedName name="Z_7DF33960_931E_11D2_8C1D_0008C7C204E6_.wvu.PrintTitles" localSheetId="15" hidden="1">'Jet , Kero'!$1:$5</definedName>
    <definedName name="Z_7DF33961_931E_11D2_8C1D_0008C7C204E6_.wvu.PrintArea" localSheetId="10" hidden="1">NAPTHA!$A$120:$M$238</definedName>
    <definedName name="Z_7DF33961_931E_11D2_8C1D_0008C7C204E6_.wvu.PrintTitles" localSheetId="10" hidden="1">NAPTHA!$1:$5</definedName>
    <definedName name="Z_7DF33962_931E_11D2_8C1D_0008C7C204E6_.wvu.PrintArea" localSheetId="9" hidden="1">UNL!$A$120:$M$238</definedName>
    <definedName name="Z_7DF33962_931E_11D2_8C1D_0008C7C204E6_.wvu.PrintTitles" localSheetId="9" hidden="1">UNL!$1:$5</definedName>
    <definedName name="Z_833CA07C_D095_11D2_AD63_00805F17FD6F_.wvu.PrintArea" localSheetId="6" hidden="1">'2%GASOIL CIF'!$A$6:$R$39</definedName>
    <definedName name="Z_833CA07C_D095_11D2_AD63_00805F17FD6F_.wvu.PrintTitles" localSheetId="6" hidden="1">'2%GASOIL CIF'!$1:$5</definedName>
    <definedName name="Z_833CA07D_D095_11D2_AD63_00805F17FD6F_.wvu.PrintArea" localSheetId="7" hidden="1">'2%GASOIL FOB'!$A$6:$R$39</definedName>
    <definedName name="Z_833CA07D_D095_11D2_AD63_00805F17FD6F_.wvu.PrintTitles" localSheetId="7" hidden="1">'2%GASOIL FOB'!$1:$5</definedName>
    <definedName name="Z_833CA07E_D095_11D2_AD63_00805F17FD6F_.wvu.PrintArea" localSheetId="11" hidden="1">BRENT!$A$6:$R$39</definedName>
    <definedName name="Z_833CA07E_D095_11D2_AD63_00805F17FD6F_.wvu.PrintTitles" localSheetId="11" hidden="1">BRENT!$1:$5</definedName>
    <definedName name="Z_833CA07F_D095_11D2_AD63_00805F17FD6F_.wvu.PrintArea" localSheetId="12" hidden="1">CRUDE!$A$6:$R$39</definedName>
    <definedName name="Z_833CA07F_D095_11D2_AD63_00805F17FD6F_.wvu.PrintTitles" localSheetId="12" hidden="1">CRUDE!$1:$5</definedName>
    <definedName name="Z_833CA080_D095_11D2_AD63_00805F17FD6F_.wvu.PrintArea" localSheetId="16" hidden="1">Dubai!$A$6:$R$39</definedName>
    <definedName name="Z_833CA080_D095_11D2_AD63_00805F17FD6F_.wvu.PrintArea" localSheetId="17" hidden="1">Freight!$A$6:$R$39</definedName>
    <definedName name="Z_833CA080_D095_11D2_AD63_00805F17FD6F_.wvu.PrintArea" localSheetId="18" hidden="1">Freight_SM!$A$6:$R$39</definedName>
    <definedName name="Z_833CA080_D095_11D2_AD63_00805F17FD6F_.wvu.PrintTitles" localSheetId="16" hidden="1">Dubai!$1:$5</definedName>
    <definedName name="Z_833CA080_D095_11D2_AD63_00805F17FD6F_.wvu.PrintTitles" localSheetId="17" hidden="1">Freight!$1:$5</definedName>
    <definedName name="Z_833CA080_D095_11D2_AD63_00805F17FD6F_.wvu.PrintTitles" localSheetId="18" hidden="1">Freight_SM!$1:$5</definedName>
    <definedName name="Z_833CA081_D095_11D2_AD63_00805F17FD6F_.wvu.PrintArea" localSheetId="8" hidden="1">'EN590'!$A$6:$R$39</definedName>
    <definedName name="Z_833CA081_D095_11D2_AD63_00805F17FD6F_.wvu.PrintTitles" localSheetId="8" hidden="1">'EN590'!$1:$5</definedName>
    <definedName name="Z_833CA082_D095_11D2_AD63_00805F17FD6F_.wvu.PrintArea" localSheetId="13" hidden="1">HO!$A$6:$R$39</definedName>
    <definedName name="Z_833CA082_D095_11D2_AD63_00805F17FD6F_.wvu.PrintTitles" localSheetId="13" hidden="1">HO!$1:$5</definedName>
    <definedName name="Z_833CA083_D095_11D2_AD63_00805F17FD6F_.wvu.PrintArea" localSheetId="5" hidden="1">'IPE GASOIL'!$A$6:$R$39</definedName>
    <definedName name="Z_833CA083_D095_11D2_AD63_00805F17FD6F_.wvu.PrintTitles" localSheetId="5" hidden="1">'IPE GASOIL'!$1:$5</definedName>
    <definedName name="Z_833CA084_D095_11D2_AD63_00805F17FD6F_.wvu.PrintArea" localSheetId="15" hidden="1">'Jet , Kero'!$A$6:$R$39</definedName>
    <definedName name="Z_833CA084_D095_11D2_AD63_00805F17FD6F_.wvu.PrintTitles" localSheetId="15" hidden="1">'Jet , Kero'!$1:$5</definedName>
    <definedName name="Z_833CA085_D095_11D2_AD63_00805F17FD6F_.wvu.PrintArea" localSheetId="10" hidden="1">NAPTHA!$A$6:$R$39</definedName>
    <definedName name="Z_833CA085_D095_11D2_AD63_00805F17FD6F_.wvu.PrintTitles" localSheetId="10" hidden="1">NAPTHA!$1:$5</definedName>
    <definedName name="Z_833CA086_D095_11D2_AD63_00805F17FD6F_.wvu.PrintArea" localSheetId="9" hidden="1">UNL!$A$6:$R$39</definedName>
    <definedName name="Z_833CA086_D095_11D2_AD63_00805F17FD6F_.wvu.PrintTitles" localSheetId="9" hidden="1">UNL!$1:$5</definedName>
    <definedName name="Z_833CA087_D095_11D2_AD63_00805F17FD6F_.wvu.PrintArea" localSheetId="6" hidden="1">'2%GASOIL CIF'!$A$40:$AG$118</definedName>
    <definedName name="Z_833CA087_D095_11D2_AD63_00805F17FD6F_.wvu.PrintTitles" localSheetId="6" hidden="1">'2%GASOIL CIF'!$1:$5</definedName>
    <definedName name="Z_833CA088_D095_11D2_AD63_00805F17FD6F_.wvu.PrintArea" localSheetId="7" hidden="1">'2%GASOIL FOB'!$A$40:$AG$118</definedName>
    <definedName name="Z_833CA088_D095_11D2_AD63_00805F17FD6F_.wvu.PrintTitles" localSheetId="7" hidden="1">'2%GASOIL FOB'!$1:$5</definedName>
    <definedName name="Z_833CA089_D095_11D2_AD63_00805F17FD6F_.wvu.PrintArea" localSheetId="11" hidden="1">BRENT!$A$40:$AG$118</definedName>
    <definedName name="Z_833CA089_D095_11D2_AD63_00805F17FD6F_.wvu.PrintTitles" localSheetId="11" hidden="1">BRENT!$1:$5</definedName>
    <definedName name="Z_833CA08A_D095_11D2_AD63_00805F17FD6F_.wvu.PrintArea" localSheetId="12" hidden="1">CRUDE!$A$40:$AG$118</definedName>
    <definedName name="Z_833CA08A_D095_11D2_AD63_00805F17FD6F_.wvu.PrintTitles" localSheetId="12" hidden="1">CRUDE!$1:$5</definedName>
    <definedName name="Z_833CA08B_D095_11D2_AD63_00805F17FD6F_.wvu.PrintArea" localSheetId="16" hidden="1">Dubai!$A$40:$AG$118</definedName>
    <definedName name="Z_833CA08B_D095_11D2_AD63_00805F17FD6F_.wvu.PrintArea" localSheetId="17" hidden="1">Freight!$A$40:$AG$118</definedName>
    <definedName name="Z_833CA08B_D095_11D2_AD63_00805F17FD6F_.wvu.PrintArea" localSheetId="18" hidden="1">Freight_SM!$A$40:$AG$118</definedName>
    <definedName name="Z_833CA08B_D095_11D2_AD63_00805F17FD6F_.wvu.PrintTitles" localSheetId="16" hidden="1">Dubai!$1:$5</definedName>
    <definedName name="Z_833CA08B_D095_11D2_AD63_00805F17FD6F_.wvu.PrintTitles" localSheetId="17" hidden="1">Freight!$1:$5</definedName>
    <definedName name="Z_833CA08B_D095_11D2_AD63_00805F17FD6F_.wvu.PrintTitles" localSheetId="18" hidden="1">Freight_SM!$1:$5</definedName>
    <definedName name="Z_833CA08C_D095_11D2_AD63_00805F17FD6F_.wvu.PrintArea" localSheetId="8" hidden="1">'EN590'!$A$40:$AG$118</definedName>
    <definedName name="Z_833CA08C_D095_11D2_AD63_00805F17FD6F_.wvu.PrintTitles" localSheetId="8" hidden="1">'EN590'!$1:$5</definedName>
    <definedName name="Z_833CA08D_D095_11D2_AD63_00805F17FD6F_.wvu.PrintArea" localSheetId="13" hidden="1">HO!$A$40:$AG$118</definedName>
    <definedName name="Z_833CA08D_D095_11D2_AD63_00805F17FD6F_.wvu.PrintTitles" localSheetId="13" hidden="1">HO!$1:$5</definedName>
    <definedName name="Z_833CA08E_D095_11D2_AD63_00805F17FD6F_.wvu.PrintArea" localSheetId="5" hidden="1">'IPE GASOIL'!$A$40:$AG$118</definedName>
    <definedName name="Z_833CA08E_D095_11D2_AD63_00805F17FD6F_.wvu.PrintTitles" localSheetId="5" hidden="1">'IPE GASOIL'!$1:$5</definedName>
    <definedName name="Z_833CA08F_D095_11D2_AD63_00805F17FD6F_.wvu.PrintArea" localSheetId="15" hidden="1">'Jet , Kero'!$A$40:$AG$118</definedName>
    <definedName name="Z_833CA08F_D095_11D2_AD63_00805F17FD6F_.wvu.PrintTitles" localSheetId="15" hidden="1">'Jet , Kero'!$1:$5</definedName>
    <definedName name="Z_833CA090_D095_11D2_AD63_00805F17FD6F_.wvu.PrintArea" localSheetId="10" hidden="1">NAPTHA!$A$40:$AG$118</definedName>
    <definedName name="Z_833CA090_D095_11D2_AD63_00805F17FD6F_.wvu.PrintTitles" localSheetId="10" hidden="1">NAPTHA!$1:$5</definedName>
    <definedName name="Z_833CA091_D095_11D2_AD63_00805F17FD6F_.wvu.PrintArea" localSheetId="9" hidden="1">UNL!$A$40:$AG$118</definedName>
    <definedName name="Z_833CA091_D095_11D2_AD63_00805F17FD6F_.wvu.PrintTitles" localSheetId="9" hidden="1">UNL!$1:$5</definedName>
    <definedName name="Z_833CA092_D095_11D2_AD63_00805F17FD6F_.wvu.PrintArea" localSheetId="6" hidden="1">'2%GASOIL CIF'!$A$120:$M$238</definedName>
    <definedName name="Z_833CA092_D095_11D2_AD63_00805F17FD6F_.wvu.PrintTitles" localSheetId="6" hidden="1">'2%GASOIL CIF'!$1:$5</definedName>
    <definedName name="Z_833CA093_D095_11D2_AD63_00805F17FD6F_.wvu.PrintArea" localSheetId="7" hidden="1">'2%GASOIL FOB'!$A$120:$M$238</definedName>
    <definedName name="Z_833CA093_D095_11D2_AD63_00805F17FD6F_.wvu.PrintTitles" localSheetId="7" hidden="1">'2%GASOIL FOB'!$1:$5</definedName>
    <definedName name="Z_833CA094_D095_11D2_AD63_00805F17FD6F_.wvu.PrintArea" localSheetId="11" hidden="1">BRENT!$A$120:$M$238</definedName>
    <definedName name="Z_833CA094_D095_11D2_AD63_00805F17FD6F_.wvu.PrintTitles" localSheetId="11" hidden="1">BRENT!$1:$5</definedName>
    <definedName name="Z_833CA095_D095_11D2_AD63_00805F17FD6F_.wvu.PrintArea" localSheetId="12" hidden="1">CRUDE!$A$120:$M$238</definedName>
    <definedName name="Z_833CA095_D095_11D2_AD63_00805F17FD6F_.wvu.PrintTitles" localSheetId="12" hidden="1">CRUDE!$1:$5</definedName>
    <definedName name="Z_833CA096_D095_11D2_AD63_00805F17FD6F_.wvu.PrintArea" localSheetId="16" hidden="1">Dubai!$A$120:$M$238</definedName>
    <definedName name="Z_833CA096_D095_11D2_AD63_00805F17FD6F_.wvu.PrintArea" localSheetId="17" hidden="1">Freight!$A$120:$M$238</definedName>
    <definedName name="Z_833CA096_D095_11D2_AD63_00805F17FD6F_.wvu.PrintArea" localSheetId="18" hidden="1">Freight_SM!$A$120:$M$238</definedName>
    <definedName name="Z_833CA096_D095_11D2_AD63_00805F17FD6F_.wvu.PrintTitles" localSheetId="16" hidden="1">Dubai!$1:$5</definedName>
    <definedName name="Z_833CA096_D095_11D2_AD63_00805F17FD6F_.wvu.PrintTitles" localSheetId="17" hidden="1">Freight!$1:$5</definedName>
    <definedName name="Z_833CA096_D095_11D2_AD63_00805F17FD6F_.wvu.PrintTitles" localSheetId="18" hidden="1">Freight_SM!$1:$5</definedName>
    <definedName name="Z_833CA097_D095_11D2_AD63_00805F17FD6F_.wvu.PrintArea" localSheetId="8" hidden="1">'EN590'!$A$120:$M$238</definedName>
    <definedName name="Z_833CA097_D095_11D2_AD63_00805F17FD6F_.wvu.PrintTitles" localSheetId="8" hidden="1">'EN590'!$1:$5</definedName>
    <definedName name="Z_833CA098_D095_11D2_AD63_00805F17FD6F_.wvu.PrintArea" localSheetId="13" hidden="1">HO!$A$120:$M$238</definedName>
    <definedName name="Z_833CA098_D095_11D2_AD63_00805F17FD6F_.wvu.PrintTitles" localSheetId="13" hidden="1">HO!$1:$5</definedName>
    <definedName name="Z_833CA099_D095_11D2_AD63_00805F17FD6F_.wvu.PrintArea" localSheetId="5" hidden="1">'IPE GASOIL'!$A$120:$M$238</definedName>
    <definedName name="Z_833CA099_D095_11D2_AD63_00805F17FD6F_.wvu.PrintTitles" localSheetId="5" hidden="1">'IPE GASOIL'!$1:$5</definedName>
    <definedName name="Z_833CA09A_D095_11D2_AD63_00805F17FD6F_.wvu.PrintArea" localSheetId="15" hidden="1">'Jet , Kero'!$A$120:$M$238</definedName>
    <definedName name="Z_833CA09A_D095_11D2_AD63_00805F17FD6F_.wvu.PrintTitles" localSheetId="15" hidden="1">'Jet , Kero'!$1:$5</definedName>
    <definedName name="Z_833CA09B_D095_11D2_AD63_00805F17FD6F_.wvu.PrintArea" localSheetId="10" hidden="1">NAPTHA!$A$120:$M$238</definedName>
    <definedName name="Z_833CA09B_D095_11D2_AD63_00805F17FD6F_.wvu.PrintTitles" localSheetId="10" hidden="1">NAPTHA!$1:$5</definedName>
    <definedName name="Z_833CA09C_D095_11D2_AD63_00805F17FD6F_.wvu.PrintArea" localSheetId="9" hidden="1">UNL!$A$120:$M$238</definedName>
    <definedName name="Z_833CA09C_D095_11D2_AD63_00805F17FD6F_.wvu.PrintTitles" localSheetId="9" hidden="1">UNL!$1:$5</definedName>
    <definedName name="Z_879F364E_DABD_11D2_B114_00805F29F700_.wvu.PrintArea" localSheetId="6" hidden="1">'2%GASOIL CIF'!$A$6:$R$39</definedName>
    <definedName name="Z_879F364E_DABD_11D2_B114_00805F29F700_.wvu.PrintTitles" localSheetId="6" hidden="1">'2%GASOIL CIF'!$1:$5</definedName>
    <definedName name="Z_879F364F_DABD_11D2_B114_00805F29F700_.wvu.PrintArea" localSheetId="7" hidden="1">'2%GASOIL FOB'!$A$6:$R$39</definedName>
    <definedName name="Z_879F364F_DABD_11D2_B114_00805F29F700_.wvu.PrintTitles" localSheetId="7" hidden="1">'2%GASOIL FOB'!$1:$5</definedName>
    <definedName name="Z_879F3650_DABD_11D2_B114_00805F29F700_.wvu.PrintArea" localSheetId="11" hidden="1">BRENT!$A$6:$R$39</definedName>
    <definedName name="Z_879F3650_DABD_11D2_B114_00805F29F700_.wvu.PrintTitles" localSheetId="11" hidden="1">BRENT!$1:$5</definedName>
    <definedName name="Z_879F3651_DABD_11D2_B114_00805F29F700_.wvu.PrintArea" localSheetId="12" hidden="1">CRUDE!$A$6:$R$39</definedName>
    <definedName name="Z_879F3651_DABD_11D2_B114_00805F29F700_.wvu.PrintTitles" localSheetId="12" hidden="1">CRUDE!$1:$5</definedName>
    <definedName name="Z_879F3652_DABD_11D2_B114_00805F29F700_.wvu.PrintArea" localSheetId="16" hidden="1">Dubai!$A$6:$R$39</definedName>
    <definedName name="Z_879F3652_DABD_11D2_B114_00805F29F700_.wvu.PrintArea" localSheetId="17" hidden="1">Freight!$A$6:$R$39</definedName>
    <definedName name="Z_879F3652_DABD_11D2_B114_00805F29F700_.wvu.PrintArea" localSheetId="18" hidden="1">Freight_SM!$A$6:$R$39</definedName>
    <definedName name="Z_879F3652_DABD_11D2_B114_00805F29F700_.wvu.PrintTitles" localSheetId="16" hidden="1">Dubai!$1:$5</definedName>
    <definedName name="Z_879F3652_DABD_11D2_B114_00805F29F700_.wvu.PrintTitles" localSheetId="17" hidden="1">Freight!$1:$5</definedName>
    <definedName name="Z_879F3652_DABD_11D2_B114_00805F29F700_.wvu.PrintTitles" localSheetId="18" hidden="1">Freight_SM!$1:$5</definedName>
    <definedName name="Z_879F3653_DABD_11D2_B114_00805F29F700_.wvu.PrintArea" localSheetId="8" hidden="1">'EN590'!$A$6:$R$39</definedName>
    <definedName name="Z_879F3653_DABD_11D2_B114_00805F29F700_.wvu.PrintTitles" localSheetId="8" hidden="1">'EN590'!$1:$5</definedName>
    <definedName name="Z_879F3654_DABD_11D2_B114_00805F29F700_.wvu.PrintArea" localSheetId="13" hidden="1">HO!$A$6:$R$39</definedName>
    <definedName name="Z_879F3654_DABD_11D2_B114_00805F29F700_.wvu.PrintTitles" localSheetId="13" hidden="1">HO!$1:$5</definedName>
    <definedName name="Z_879F3655_DABD_11D2_B114_00805F29F700_.wvu.PrintArea" localSheetId="5" hidden="1">'IPE GASOIL'!$A$6:$R$39</definedName>
    <definedName name="Z_879F3655_DABD_11D2_B114_00805F29F700_.wvu.PrintTitles" localSheetId="5" hidden="1">'IPE GASOIL'!$1:$5</definedName>
    <definedName name="Z_879F3656_DABD_11D2_B114_00805F29F700_.wvu.PrintArea" localSheetId="15" hidden="1">'Jet , Kero'!$A$6:$R$39</definedName>
    <definedName name="Z_879F3656_DABD_11D2_B114_00805F29F700_.wvu.PrintTitles" localSheetId="15" hidden="1">'Jet , Kero'!$1:$5</definedName>
    <definedName name="Z_879F3657_DABD_11D2_B114_00805F29F700_.wvu.PrintArea" localSheetId="10" hidden="1">NAPTHA!$A$6:$R$39</definedName>
    <definedName name="Z_879F3657_DABD_11D2_B114_00805F29F700_.wvu.PrintTitles" localSheetId="10" hidden="1">NAPTHA!$1:$5</definedName>
    <definedName name="Z_879F3658_DABD_11D2_B114_00805F29F700_.wvu.PrintArea" localSheetId="9" hidden="1">UNL!$A$6:$R$39</definedName>
    <definedName name="Z_879F3658_DABD_11D2_B114_00805F29F700_.wvu.PrintTitles" localSheetId="9" hidden="1">UNL!$1:$5</definedName>
    <definedName name="Z_879F3659_DABD_11D2_B114_00805F29F700_.wvu.PrintArea" localSheetId="6" hidden="1">'2%GASOIL CIF'!$A$40:$AG$118</definedName>
    <definedName name="Z_879F3659_DABD_11D2_B114_00805F29F700_.wvu.PrintTitles" localSheetId="6" hidden="1">'2%GASOIL CIF'!$1:$5</definedName>
    <definedName name="Z_879F365A_DABD_11D2_B114_00805F29F700_.wvu.PrintArea" localSheetId="7" hidden="1">'2%GASOIL FOB'!$A$40:$AG$118</definedName>
    <definedName name="Z_879F365A_DABD_11D2_B114_00805F29F700_.wvu.PrintTitles" localSheetId="7" hidden="1">'2%GASOIL FOB'!$1:$5</definedName>
    <definedName name="Z_879F365B_DABD_11D2_B114_00805F29F700_.wvu.PrintArea" localSheetId="11" hidden="1">BRENT!$A$40:$AG$118</definedName>
    <definedName name="Z_879F365B_DABD_11D2_B114_00805F29F700_.wvu.PrintTitles" localSheetId="11" hidden="1">BRENT!$1:$5</definedName>
    <definedName name="Z_879F365C_DABD_11D2_B114_00805F29F700_.wvu.PrintArea" localSheetId="12" hidden="1">CRUDE!$A$40:$AG$118</definedName>
    <definedName name="Z_879F365C_DABD_11D2_B114_00805F29F700_.wvu.PrintTitles" localSheetId="12" hidden="1">CRUDE!$1:$5</definedName>
    <definedName name="Z_879F365D_DABD_11D2_B114_00805F29F700_.wvu.PrintArea" localSheetId="16" hidden="1">Dubai!$A$40:$AG$118</definedName>
    <definedName name="Z_879F365D_DABD_11D2_B114_00805F29F700_.wvu.PrintArea" localSheetId="17" hidden="1">Freight!$A$40:$AG$118</definedName>
    <definedName name="Z_879F365D_DABD_11D2_B114_00805F29F700_.wvu.PrintArea" localSheetId="18" hidden="1">Freight_SM!$A$40:$AG$118</definedName>
    <definedName name="Z_879F365D_DABD_11D2_B114_00805F29F700_.wvu.PrintTitles" localSheetId="16" hidden="1">Dubai!$1:$5</definedName>
    <definedName name="Z_879F365D_DABD_11D2_B114_00805F29F700_.wvu.PrintTitles" localSheetId="17" hidden="1">Freight!$1:$5</definedName>
    <definedName name="Z_879F365D_DABD_11D2_B114_00805F29F700_.wvu.PrintTitles" localSheetId="18" hidden="1">Freight_SM!$1:$5</definedName>
    <definedName name="Z_879F365E_DABD_11D2_B114_00805F29F700_.wvu.PrintArea" localSheetId="8" hidden="1">'EN590'!$A$40:$AG$118</definedName>
    <definedName name="Z_879F365E_DABD_11D2_B114_00805F29F700_.wvu.PrintTitles" localSheetId="8" hidden="1">'EN590'!$1:$5</definedName>
    <definedName name="Z_879F365F_DABD_11D2_B114_00805F29F700_.wvu.PrintArea" localSheetId="13" hidden="1">HO!$A$40:$AG$118</definedName>
    <definedName name="Z_879F365F_DABD_11D2_B114_00805F29F700_.wvu.PrintTitles" localSheetId="13" hidden="1">HO!$1:$5</definedName>
    <definedName name="Z_879F3660_DABD_11D2_B114_00805F29F700_.wvu.PrintArea" localSheetId="5" hidden="1">'IPE GASOIL'!$A$40:$AG$118</definedName>
    <definedName name="Z_879F3660_DABD_11D2_B114_00805F29F700_.wvu.PrintTitles" localSheetId="5" hidden="1">'IPE GASOIL'!$1:$5</definedName>
    <definedName name="Z_879F3661_DABD_11D2_B114_00805F29F700_.wvu.PrintArea" localSheetId="15" hidden="1">'Jet , Kero'!$A$40:$AG$118</definedName>
    <definedName name="Z_879F3661_DABD_11D2_B114_00805F29F700_.wvu.PrintTitles" localSheetId="15" hidden="1">'Jet , Kero'!$1:$5</definedName>
    <definedName name="Z_879F3662_DABD_11D2_B114_00805F29F700_.wvu.PrintArea" localSheetId="10" hidden="1">NAPTHA!$A$40:$AG$118</definedName>
    <definedName name="Z_879F3662_DABD_11D2_B114_00805F29F700_.wvu.PrintTitles" localSheetId="10" hidden="1">NAPTHA!$1:$5</definedName>
    <definedName name="Z_879F3663_DABD_11D2_B114_00805F29F700_.wvu.PrintArea" localSheetId="9" hidden="1">UNL!$A$40:$AG$118</definedName>
    <definedName name="Z_879F3663_DABD_11D2_B114_00805F29F700_.wvu.PrintTitles" localSheetId="9" hidden="1">UNL!$1:$5</definedName>
    <definedName name="Z_879F3664_DABD_11D2_B114_00805F29F700_.wvu.PrintArea" localSheetId="6" hidden="1">'2%GASOIL CIF'!$A$120:$M$238</definedName>
    <definedName name="Z_879F3664_DABD_11D2_B114_00805F29F700_.wvu.PrintTitles" localSheetId="6" hidden="1">'2%GASOIL CIF'!$1:$5</definedName>
    <definedName name="Z_879F3665_DABD_11D2_B114_00805F29F700_.wvu.PrintArea" localSheetId="7" hidden="1">'2%GASOIL FOB'!$A$120:$M$238</definedName>
    <definedName name="Z_879F3665_DABD_11D2_B114_00805F29F700_.wvu.PrintTitles" localSheetId="7" hidden="1">'2%GASOIL FOB'!$1:$5</definedName>
    <definedName name="Z_879F3666_DABD_11D2_B114_00805F29F700_.wvu.PrintArea" localSheetId="11" hidden="1">BRENT!$A$120:$M$238</definedName>
    <definedName name="Z_879F3666_DABD_11D2_B114_00805F29F700_.wvu.PrintTitles" localSheetId="11" hidden="1">BRENT!$1:$5</definedName>
    <definedName name="Z_879F3667_DABD_11D2_B114_00805F29F700_.wvu.PrintArea" localSheetId="12" hidden="1">CRUDE!$A$120:$M$238</definedName>
    <definedName name="Z_879F3667_DABD_11D2_B114_00805F29F700_.wvu.PrintTitles" localSheetId="12" hidden="1">CRUDE!$1:$5</definedName>
    <definedName name="Z_879F3668_DABD_11D2_B114_00805F29F700_.wvu.PrintArea" localSheetId="16" hidden="1">Dubai!$A$120:$M$238</definedName>
    <definedName name="Z_879F3668_DABD_11D2_B114_00805F29F700_.wvu.PrintArea" localSheetId="17" hidden="1">Freight!$A$120:$M$238</definedName>
    <definedName name="Z_879F3668_DABD_11D2_B114_00805F29F700_.wvu.PrintArea" localSheetId="18" hidden="1">Freight_SM!$A$120:$M$238</definedName>
    <definedName name="Z_879F3668_DABD_11D2_B114_00805F29F700_.wvu.PrintTitles" localSheetId="16" hidden="1">Dubai!$1:$5</definedName>
    <definedName name="Z_879F3668_DABD_11D2_B114_00805F29F700_.wvu.PrintTitles" localSheetId="17" hidden="1">Freight!$1:$5</definedName>
    <definedName name="Z_879F3668_DABD_11D2_B114_00805F29F700_.wvu.PrintTitles" localSheetId="18" hidden="1">Freight_SM!$1:$5</definedName>
    <definedName name="Z_879F3669_DABD_11D2_B114_00805F29F700_.wvu.PrintArea" localSheetId="8" hidden="1">'EN590'!$A$120:$M$238</definedName>
    <definedName name="Z_879F3669_DABD_11D2_B114_00805F29F700_.wvu.PrintTitles" localSheetId="8" hidden="1">'EN590'!$1:$5</definedName>
    <definedName name="Z_879F366A_DABD_11D2_B114_00805F29F700_.wvu.PrintArea" localSheetId="13" hidden="1">HO!$A$120:$M$238</definedName>
    <definedName name="Z_879F366A_DABD_11D2_B114_00805F29F700_.wvu.PrintTitles" localSheetId="13" hidden="1">HO!$1:$5</definedName>
    <definedName name="Z_879F366B_DABD_11D2_B114_00805F29F700_.wvu.PrintArea" localSheetId="5" hidden="1">'IPE GASOIL'!$A$120:$M$238</definedName>
    <definedName name="Z_879F366B_DABD_11D2_B114_00805F29F700_.wvu.PrintTitles" localSheetId="5" hidden="1">'IPE GASOIL'!$1:$5</definedName>
    <definedName name="Z_879F366C_DABD_11D2_B114_00805F29F700_.wvu.PrintArea" localSheetId="15" hidden="1">'Jet , Kero'!$A$120:$M$238</definedName>
    <definedName name="Z_879F366C_DABD_11D2_B114_00805F29F700_.wvu.PrintTitles" localSheetId="15" hidden="1">'Jet , Kero'!$1:$5</definedName>
    <definedName name="Z_879F366D_DABD_11D2_B114_00805F29F700_.wvu.PrintArea" localSheetId="10" hidden="1">NAPTHA!$A$120:$M$238</definedName>
    <definedName name="Z_879F366D_DABD_11D2_B114_00805F29F700_.wvu.PrintTitles" localSheetId="10" hidden="1">NAPTHA!$1:$5</definedName>
    <definedName name="Z_879F366E_DABD_11D2_B114_00805F29F700_.wvu.PrintArea" localSheetId="9" hidden="1">UNL!$A$120:$M$238</definedName>
    <definedName name="Z_879F366E_DABD_11D2_B114_00805F29F700_.wvu.PrintTitles" localSheetId="9" hidden="1">UNL!$1:$5</definedName>
    <definedName name="Z_89D24036_EE52_11D2_8C44_0008C7C204E6_.wvu.PrintArea" localSheetId="6" hidden="1">'2%GASOIL CIF'!$A$6:$R$39</definedName>
    <definedName name="Z_89D24036_EE52_11D2_8C44_0008C7C204E6_.wvu.PrintTitles" localSheetId="6" hidden="1">'2%GASOIL CIF'!$1:$5</definedName>
    <definedName name="Z_89D24037_EE52_11D2_8C44_0008C7C204E6_.wvu.PrintArea" localSheetId="7" hidden="1">'2%GASOIL FOB'!$A$6:$R$39</definedName>
    <definedName name="Z_89D24037_EE52_11D2_8C44_0008C7C204E6_.wvu.PrintTitles" localSheetId="7" hidden="1">'2%GASOIL FOB'!$1:$5</definedName>
    <definedName name="Z_89D24038_EE52_11D2_8C44_0008C7C204E6_.wvu.PrintArea" localSheetId="11" hidden="1">BRENT!$A$6:$R$39</definedName>
    <definedName name="Z_89D24038_EE52_11D2_8C44_0008C7C204E6_.wvu.PrintTitles" localSheetId="11" hidden="1">BRENT!$1:$5</definedName>
    <definedName name="Z_89D24039_EE52_11D2_8C44_0008C7C204E6_.wvu.PrintArea" localSheetId="12" hidden="1">CRUDE!$A$6:$R$39</definedName>
    <definedName name="Z_89D24039_EE52_11D2_8C44_0008C7C204E6_.wvu.PrintTitles" localSheetId="12" hidden="1">CRUDE!$1:$5</definedName>
    <definedName name="Z_89D2403A_EE52_11D2_8C44_0008C7C204E6_.wvu.PrintArea" localSheetId="16" hidden="1">Dubai!$A$6:$R$39</definedName>
    <definedName name="Z_89D2403A_EE52_11D2_8C44_0008C7C204E6_.wvu.PrintTitles" localSheetId="16" hidden="1">Dubai!$1:$5</definedName>
    <definedName name="Z_89D2403B_EE52_11D2_8C44_0008C7C204E6_.wvu.PrintArea" localSheetId="8" hidden="1">'EN590'!$A$6:$R$39</definedName>
    <definedName name="Z_89D2403B_EE52_11D2_8C44_0008C7C204E6_.wvu.PrintTitles" localSheetId="8" hidden="1">'EN590'!$1:$5</definedName>
    <definedName name="Z_89D2403C_EE52_11D2_8C44_0008C7C204E6_.wvu.PrintArea" localSheetId="17" hidden="1">Freight!$A$6:$R$39</definedName>
    <definedName name="Z_89D2403C_EE52_11D2_8C44_0008C7C204E6_.wvu.PrintArea" localSheetId="18" hidden="1">Freight_SM!$A$6:$R$39</definedName>
    <definedName name="Z_89D2403C_EE52_11D2_8C44_0008C7C204E6_.wvu.PrintTitles" localSheetId="17" hidden="1">Freight!$1:$5</definedName>
    <definedName name="Z_89D2403C_EE52_11D2_8C44_0008C7C204E6_.wvu.PrintTitles" localSheetId="18" hidden="1">Freight_SM!$1:$5</definedName>
    <definedName name="Z_89D2403D_EE52_11D2_8C44_0008C7C204E6_.wvu.PrintArea" localSheetId="13" hidden="1">HO!$A$6:$R$39</definedName>
    <definedName name="Z_89D2403D_EE52_11D2_8C44_0008C7C204E6_.wvu.PrintTitles" localSheetId="13" hidden="1">HO!$1:$5</definedName>
    <definedName name="Z_89D2403E_EE52_11D2_8C44_0008C7C204E6_.wvu.PrintArea" localSheetId="5" hidden="1">'IPE GASOIL'!$A$6:$R$39</definedName>
    <definedName name="Z_89D2403E_EE52_11D2_8C44_0008C7C204E6_.wvu.PrintTitles" localSheetId="5" hidden="1">'IPE GASOIL'!$1:$5</definedName>
    <definedName name="Z_89D2403F_EE52_11D2_8C44_0008C7C204E6_.wvu.PrintArea" localSheetId="15" hidden="1">'Jet , Kero'!$A$6:$R$39</definedName>
    <definedName name="Z_89D2403F_EE52_11D2_8C44_0008C7C204E6_.wvu.PrintTitles" localSheetId="15" hidden="1">'Jet , Kero'!$1:$5</definedName>
    <definedName name="Z_89D24040_EE52_11D2_8C44_0008C7C204E6_.wvu.PrintArea" localSheetId="10" hidden="1">NAPTHA!$A$6:$R$39</definedName>
    <definedName name="Z_89D24040_EE52_11D2_8C44_0008C7C204E6_.wvu.PrintTitles" localSheetId="10" hidden="1">NAPTHA!$1:$5</definedName>
    <definedName name="Z_89D24041_EE52_11D2_8C44_0008C7C204E6_.wvu.PrintArea" localSheetId="9" hidden="1">UNL!$A$6:$R$39</definedName>
    <definedName name="Z_89D24041_EE52_11D2_8C44_0008C7C204E6_.wvu.PrintTitles" localSheetId="9" hidden="1">UNL!$1:$5</definedName>
    <definedName name="Z_89D24042_EE52_11D2_8C44_0008C7C204E6_.wvu.PrintArea" localSheetId="6" hidden="1">'2%GASOIL CIF'!$A$40:$AG$118</definedName>
    <definedName name="Z_89D24042_EE52_11D2_8C44_0008C7C204E6_.wvu.PrintTitles" localSheetId="6" hidden="1">'2%GASOIL CIF'!$1:$5</definedName>
    <definedName name="Z_89D24043_EE52_11D2_8C44_0008C7C204E6_.wvu.PrintArea" localSheetId="7" hidden="1">'2%GASOIL FOB'!$A$40:$AG$118</definedName>
    <definedName name="Z_89D24043_EE52_11D2_8C44_0008C7C204E6_.wvu.PrintTitles" localSheetId="7" hidden="1">'2%GASOIL FOB'!$1:$5</definedName>
    <definedName name="Z_89D24044_EE52_11D2_8C44_0008C7C204E6_.wvu.PrintArea" localSheetId="11" hidden="1">BRENT!$A$40:$AG$118</definedName>
    <definedName name="Z_89D24044_EE52_11D2_8C44_0008C7C204E6_.wvu.PrintTitles" localSheetId="11" hidden="1">BRENT!$1:$5</definedName>
    <definedName name="Z_89D24045_EE52_11D2_8C44_0008C7C204E6_.wvu.PrintArea" localSheetId="12" hidden="1">CRUDE!$A$40:$AG$118</definedName>
    <definedName name="Z_89D24045_EE52_11D2_8C44_0008C7C204E6_.wvu.PrintTitles" localSheetId="12" hidden="1">CRUDE!$1:$5</definedName>
    <definedName name="Z_89D24046_EE52_11D2_8C44_0008C7C204E6_.wvu.PrintArea" localSheetId="16" hidden="1">Dubai!$A$40:$AG$118</definedName>
    <definedName name="Z_89D24046_EE52_11D2_8C44_0008C7C204E6_.wvu.PrintTitles" localSheetId="16" hidden="1">Dubai!$1:$5</definedName>
    <definedName name="Z_89D24047_EE52_11D2_8C44_0008C7C204E6_.wvu.PrintArea" localSheetId="8" hidden="1">'EN590'!$A$40:$AG$118</definedName>
    <definedName name="Z_89D24047_EE52_11D2_8C44_0008C7C204E6_.wvu.PrintTitles" localSheetId="8" hidden="1">'EN590'!$1:$5</definedName>
    <definedName name="Z_89D24048_EE52_11D2_8C44_0008C7C204E6_.wvu.PrintArea" localSheetId="17" hidden="1">Freight!$A$40:$AG$118</definedName>
    <definedName name="Z_89D24048_EE52_11D2_8C44_0008C7C204E6_.wvu.PrintArea" localSheetId="18" hidden="1">Freight_SM!$A$40:$AG$118</definedName>
    <definedName name="Z_89D24048_EE52_11D2_8C44_0008C7C204E6_.wvu.PrintTitles" localSheetId="17" hidden="1">Freight!$1:$5</definedName>
    <definedName name="Z_89D24048_EE52_11D2_8C44_0008C7C204E6_.wvu.PrintTitles" localSheetId="18" hidden="1">Freight_SM!$1:$5</definedName>
    <definedName name="Z_89D24049_EE52_11D2_8C44_0008C7C204E6_.wvu.PrintArea" localSheetId="13" hidden="1">HO!$A$40:$AG$118</definedName>
    <definedName name="Z_89D24049_EE52_11D2_8C44_0008C7C204E6_.wvu.PrintTitles" localSheetId="13" hidden="1">HO!$1:$5</definedName>
    <definedName name="Z_89D2404A_EE52_11D2_8C44_0008C7C204E6_.wvu.PrintArea" localSheetId="5" hidden="1">'IPE GASOIL'!$A$40:$AG$118</definedName>
    <definedName name="Z_89D2404A_EE52_11D2_8C44_0008C7C204E6_.wvu.PrintTitles" localSheetId="5" hidden="1">'IPE GASOIL'!$1:$5</definedName>
    <definedName name="Z_89D2404B_EE52_11D2_8C44_0008C7C204E6_.wvu.PrintArea" localSheetId="15" hidden="1">'Jet , Kero'!$A$40:$AG$118</definedName>
    <definedName name="Z_89D2404B_EE52_11D2_8C44_0008C7C204E6_.wvu.PrintTitles" localSheetId="15" hidden="1">'Jet , Kero'!$1:$5</definedName>
    <definedName name="Z_89D2404C_EE52_11D2_8C44_0008C7C204E6_.wvu.PrintArea" localSheetId="10" hidden="1">NAPTHA!$A$40:$AG$118</definedName>
    <definedName name="Z_89D2404C_EE52_11D2_8C44_0008C7C204E6_.wvu.PrintTitles" localSheetId="10" hidden="1">NAPTHA!$1:$5</definedName>
    <definedName name="Z_89D2404D_EE52_11D2_8C44_0008C7C204E6_.wvu.PrintArea" localSheetId="9" hidden="1">UNL!$A$40:$AG$118</definedName>
    <definedName name="Z_89D2404D_EE52_11D2_8C44_0008C7C204E6_.wvu.PrintTitles" localSheetId="9" hidden="1">UNL!$1:$5</definedName>
    <definedName name="Z_89D2404E_EE52_11D2_8C44_0008C7C204E6_.wvu.PrintArea" localSheetId="6" hidden="1">'2%GASOIL CIF'!$A$120:$M$238</definedName>
    <definedName name="Z_89D2404E_EE52_11D2_8C44_0008C7C204E6_.wvu.PrintTitles" localSheetId="6" hidden="1">'2%GASOIL CIF'!$1:$5</definedName>
    <definedName name="Z_89D2404F_EE52_11D2_8C44_0008C7C204E6_.wvu.PrintArea" localSheetId="7" hidden="1">'2%GASOIL FOB'!$A$120:$M$238</definedName>
    <definedName name="Z_89D2404F_EE52_11D2_8C44_0008C7C204E6_.wvu.PrintTitles" localSheetId="7" hidden="1">'2%GASOIL FOB'!$1:$5</definedName>
    <definedName name="Z_89D24050_EE52_11D2_8C44_0008C7C204E6_.wvu.PrintArea" localSheetId="11" hidden="1">BRENT!$A$120:$M$238</definedName>
    <definedName name="Z_89D24050_EE52_11D2_8C44_0008C7C204E6_.wvu.PrintTitles" localSheetId="11" hidden="1">BRENT!$1:$5</definedName>
    <definedName name="Z_89D24051_EE52_11D2_8C44_0008C7C204E6_.wvu.PrintArea" localSheetId="12" hidden="1">CRUDE!$A$120:$M$238</definedName>
    <definedName name="Z_89D24051_EE52_11D2_8C44_0008C7C204E6_.wvu.PrintTitles" localSheetId="12" hidden="1">CRUDE!$1:$5</definedName>
    <definedName name="Z_89D24052_EE52_11D2_8C44_0008C7C204E6_.wvu.PrintArea" localSheetId="16" hidden="1">Dubai!$A$120:$M$238</definedName>
    <definedName name="Z_89D24052_EE52_11D2_8C44_0008C7C204E6_.wvu.PrintTitles" localSheetId="16" hidden="1">Dubai!$1:$5</definedName>
    <definedName name="Z_89D24053_EE52_11D2_8C44_0008C7C204E6_.wvu.PrintArea" localSheetId="8" hidden="1">'EN590'!$A$120:$M$238</definedName>
    <definedName name="Z_89D24053_EE52_11D2_8C44_0008C7C204E6_.wvu.PrintTitles" localSheetId="8" hidden="1">'EN590'!$1:$5</definedName>
    <definedName name="Z_89D24054_EE52_11D2_8C44_0008C7C204E6_.wvu.PrintArea" localSheetId="17" hidden="1">Freight!$A$120:$M$238</definedName>
    <definedName name="Z_89D24054_EE52_11D2_8C44_0008C7C204E6_.wvu.PrintArea" localSheetId="18" hidden="1">Freight_SM!$A$120:$M$238</definedName>
    <definedName name="Z_89D24054_EE52_11D2_8C44_0008C7C204E6_.wvu.PrintTitles" localSheetId="17" hidden="1">Freight!$1:$5</definedName>
    <definedName name="Z_89D24054_EE52_11D2_8C44_0008C7C204E6_.wvu.PrintTitles" localSheetId="18" hidden="1">Freight_SM!$1:$5</definedName>
    <definedName name="Z_89D24055_EE52_11D2_8C44_0008C7C204E6_.wvu.PrintArea" localSheetId="13" hidden="1">HO!$A$120:$M$238</definedName>
    <definedName name="Z_89D24055_EE52_11D2_8C44_0008C7C204E6_.wvu.PrintTitles" localSheetId="13" hidden="1">HO!$1:$5</definedName>
    <definedName name="Z_89D24056_EE52_11D2_8C44_0008C7C204E6_.wvu.PrintArea" localSheetId="5" hidden="1">'IPE GASOIL'!$A$120:$M$238</definedName>
    <definedName name="Z_89D24056_EE52_11D2_8C44_0008C7C204E6_.wvu.PrintTitles" localSheetId="5" hidden="1">'IPE GASOIL'!$1:$5</definedName>
    <definedName name="Z_89D24057_EE52_11D2_8C44_0008C7C204E6_.wvu.PrintArea" localSheetId="15" hidden="1">'Jet , Kero'!$A$120:$M$238</definedName>
    <definedName name="Z_89D24057_EE52_11D2_8C44_0008C7C204E6_.wvu.PrintTitles" localSheetId="15" hidden="1">'Jet , Kero'!$1:$5</definedName>
    <definedName name="Z_89D24058_EE52_11D2_8C44_0008C7C204E6_.wvu.PrintArea" localSheetId="10" hidden="1">NAPTHA!$A$120:$M$238</definedName>
    <definedName name="Z_89D24058_EE52_11D2_8C44_0008C7C204E6_.wvu.PrintTitles" localSheetId="10" hidden="1">NAPTHA!$1:$5</definedName>
    <definedName name="Z_89D24059_EE52_11D2_8C44_0008C7C204E6_.wvu.PrintArea" localSheetId="9" hidden="1">UNL!$A$120:$M$238</definedName>
    <definedName name="Z_89D24059_EE52_11D2_8C44_0008C7C204E6_.wvu.PrintTitles" localSheetId="9" hidden="1">UNL!$1:$5</definedName>
    <definedName name="Z_89D24062_EE52_11D2_8C44_0008C7C204E6_.wvu.PrintArea" localSheetId="6" hidden="1">'2%GASOIL CIF'!$A$6:$R$39</definedName>
    <definedName name="Z_89D24062_EE52_11D2_8C44_0008C7C204E6_.wvu.PrintTitles" localSheetId="6" hidden="1">'2%GASOIL CIF'!$1:$5</definedName>
    <definedName name="Z_89D24063_EE52_11D2_8C44_0008C7C204E6_.wvu.PrintArea" localSheetId="7" hidden="1">'2%GASOIL FOB'!$A$6:$R$39</definedName>
    <definedName name="Z_89D24063_EE52_11D2_8C44_0008C7C204E6_.wvu.PrintTitles" localSheetId="7" hidden="1">'2%GASOIL FOB'!$1:$5</definedName>
    <definedName name="Z_89D24064_EE52_11D2_8C44_0008C7C204E6_.wvu.PrintArea" localSheetId="11" hidden="1">BRENT!$A$6:$R$39</definedName>
    <definedName name="Z_89D24064_EE52_11D2_8C44_0008C7C204E6_.wvu.PrintTitles" localSheetId="11" hidden="1">BRENT!$1:$5</definedName>
    <definedName name="Z_89D24065_EE52_11D2_8C44_0008C7C204E6_.wvu.PrintArea" localSheetId="12" hidden="1">CRUDE!$A$6:$R$39</definedName>
    <definedName name="Z_89D24065_EE52_11D2_8C44_0008C7C204E6_.wvu.PrintTitles" localSheetId="12" hidden="1">CRUDE!$1:$5</definedName>
    <definedName name="Z_89D24066_EE52_11D2_8C44_0008C7C204E6_.wvu.PrintArea" localSheetId="16" hidden="1">Dubai!$A$6:$R$39</definedName>
    <definedName name="Z_89D24066_EE52_11D2_8C44_0008C7C204E6_.wvu.PrintTitles" localSheetId="16" hidden="1">Dubai!$1:$5</definedName>
    <definedName name="Z_89D24067_EE52_11D2_8C44_0008C7C204E6_.wvu.PrintArea" localSheetId="8" hidden="1">'EN590'!$A$6:$R$39</definedName>
    <definedName name="Z_89D24067_EE52_11D2_8C44_0008C7C204E6_.wvu.PrintTitles" localSheetId="8" hidden="1">'EN590'!$1:$5</definedName>
    <definedName name="Z_89D24068_EE52_11D2_8C44_0008C7C204E6_.wvu.PrintArea" localSheetId="17" hidden="1">Freight!$A$6:$R$39</definedName>
    <definedName name="Z_89D24068_EE52_11D2_8C44_0008C7C204E6_.wvu.PrintArea" localSheetId="18" hidden="1">Freight_SM!$A$6:$R$39</definedName>
    <definedName name="Z_89D24068_EE52_11D2_8C44_0008C7C204E6_.wvu.PrintTitles" localSheetId="17" hidden="1">Freight!$1:$5</definedName>
    <definedName name="Z_89D24068_EE52_11D2_8C44_0008C7C204E6_.wvu.PrintTitles" localSheetId="18" hidden="1">Freight_SM!$1:$5</definedName>
    <definedName name="Z_89D24069_EE52_11D2_8C44_0008C7C204E6_.wvu.PrintArea" localSheetId="13" hidden="1">HO!$A$6:$R$39</definedName>
    <definedName name="Z_89D24069_EE52_11D2_8C44_0008C7C204E6_.wvu.PrintTitles" localSheetId="13" hidden="1">HO!$1:$5</definedName>
    <definedName name="Z_89D2406A_EE52_11D2_8C44_0008C7C204E6_.wvu.PrintArea" localSheetId="5" hidden="1">'IPE GASOIL'!$A$6:$R$39</definedName>
    <definedName name="Z_89D2406A_EE52_11D2_8C44_0008C7C204E6_.wvu.PrintTitles" localSheetId="5" hidden="1">'IPE GASOIL'!$1:$5</definedName>
    <definedName name="Z_89D2406B_EE52_11D2_8C44_0008C7C204E6_.wvu.PrintArea" localSheetId="15" hidden="1">'Jet , Kero'!$A$6:$R$39</definedName>
    <definedName name="Z_89D2406B_EE52_11D2_8C44_0008C7C204E6_.wvu.PrintTitles" localSheetId="15" hidden="1">'Jet , Kero'!$1:$5</definedName>
    <definedName name="Z_89D2406C_EE52_11D2_8C44_0008C7C204E6_.wvu.PrintArea" localSheetId="10" hidden="1">NAPTHA!$A$6:$R$39</definedName>
    <definedName name="Z_89D2406C_EE52_11D2_8C44_0008C7C204E6_.wvu.PrintTitles" localSheetId="10" hidden="1">NAPTHA!$1:$5</definedName>
    <definedName name="Z_89D2406D_EE52_11D2_8C44_0008C7C204E6_.wvu.PrintArea" localSheetId="9" hidden="1">UNL!$A$6:$R$39</definedName>
    <definedName name="Z_89D2406D_EE52_11D2_8C44_0008C7C204E6_.wvu.PrintTitles" localSheetId="9" hidden="1">UNL!$1:$5</definedName>
    <definedName name="Z_89D2406E_EE52_11D2_8C44_0008C7C204E6_.wvu.PrintArea" localSheetId="6" hidden="1">'2%GASOIL CIF'!$A$40:$AG$118</definedName>
    <definedName name="Z_89D2406E_EE52_11D2_8C44_0008C7C204E6_.wvu.PrintTitles" localSheetId="6" hidden="1">'2%GASOIL CIF'!$1:$5</definedName>
    <definedName name="Z_89D2406F_EE52_11D2_8C44_0008C7C204E6_.wvu.PrintArea" localSheetId="7" hidden="1">'2%GASOIL FOB'!$A$40:$AG$118</definedName>
    <definedName name="Z_89D2406F_EE52_11D2_8C44_0008C7C204E6_.wvu.PrintTitles" localSheetId="7" hidden="1">'2%GASOIL FOB'!$1:$5</definedName>
    <definedName name="Z_89D24070_EE52_11D2_8C44_0008C7C204E6_.wvu.PrintArea" localSheetId="11" hidden="1">BRENT!$A$40:$AG$118</definedName>
    <definedName name="Z_89D24070_EE52_11D2_8C44_0008C7C204E6_.wvu.PrintTitles" localSheetId="11" hidden="1">BRENT!$1:$5</definedName>
    <definedName name="Z_89D24071_EE52_11D2_8C44_0008C7C204E6_.wvu.PrintArea" localSheetId="12" hidden="1">CRUDE!$A$40:$AG$118</definedName>
    <definedName name="Z_89D24071_EE52_11D2_8C44_0008C7C204E6_.wvu.PrintTitles" localSheetId="12" hidden="1">CRUDE!$1:$5</definedName>
    <definedName name="Z_89D24072_EE52_11D2_8C44_0008C7C204E6_.wvu.PrintArea" localSheetId="16" hidden="1">Dubai!$A$40:$AG$118</definedName>
    <definedName name="Z_89D24072_EE52_11D2_8C44_0008C7C204E6_.wvu.PrintTitles" localSheetId="16" hidden="1">Dubai!$1:$5</definedName>
    <definedName name="Z_89D24073_EE52_11D2_8C44_0008C7C204E6_.wvu.PrintArea" localSheetId="8" hidden="1">'EN590'!$A$40:$AG$118</definedName>
    <definedName name="Z_89D24073_EE52_11D2_8C44_0008C7C204E6_.wvu.PrintTitles" localSheetId="8" hidden="1">'EN590'!$1:$5</definedName>
    <definedName name="Z_89D24074_EE52_11D2_8C44_0008C7C204E6_.wvu.PrintArea" localSheetId="17" hidden="1">Freight!$A$40:$AG$118</definedName>
    <definedName name="Z_89D24074_EE52_11D2_8C44_0008C7C204E6_.wvu.PrintArea" localSheetId="18" hidden="1">Freight_SM!$A$40:$AG$118</definedName>
    <definedName name="Z_89D24074_EE52_11D2_8C44_0008C7C204E6_.wvu.PrintTitles" localSheetId="17" hidden="1">Freight!$1:$5</definedName>
    <definedName name="Z_89D24074_EE52_11D2_8C44_0008C7C204E6_.wvu.PrintTitles" localSheetId="18" hidden="1">Freight_SM!$1:$5</definedName>
    <definedName name="Z_89D24075_EE52_11D2_8C44_0008C7C204E6_.wvu.PrintArea" localSheetId="13" hidden="1">HO!$A$40:$AG$118</definedName>
    <definedName name="Z_89D24075_EE52_11D2_8C44_0008C7C204E6_.wvu.PrintTitles" localSheetId="13" hidden="1">HO!$1:$5</definedName>
    <definedName name="Z_89D24076_EE52_11D2_8C44_0008C7C204E6_.wvu.PrintArea" localSheetId="5" hidden="1">'IPE GASOIL'!$A$40:$AG$118</definedName>
    <definedName name="Z_89D24076_EE52_11D2_8C44_0008C7C204E6_.wvu.PrintTitles" localSheetId="5" hidden="1">'IPE GASOIL'!$1:$5</definedName>
    <definedName name="Z_89D24077_EE52_11D2_8C44_0008C7C204E6_.wvu.PrintArea" localSheetId="15" hidden="1">'Jet , Kero'!$A$40:$AG$118</definedName>
    <definedName name="Z_89D24077_EE52_11D2_8C44_0008C7C204E6_.wvu.PrintTitles" localSheetId="15" hidden="1">'Jet , Kero'!$1:$5</definedName>
    <definedName name="Z_89D24078_EE52_11D2_8C44_0008C7C204E6_.wvu.PrintArea" localSheetId="10" hidden="1">NAPTHA!$A$40:$AG$118</definedName>
    <definedName name="Z_89D24078_EE52_11D2_8C44_0008C7C204E6_.wvu.PrintTitles" localSheetId="10" hidden="1">NAPTHA!$1:$5</definedName>
    <definedName name="Z_89D24079_EE52_11D2_8C44_0008C7C204E6_.wvu.PrintArea" localSheetId="9" hidden="1">UNL!$A$40:$AG$118</definedName>
    <definedName name="Z_89D24079_EE52_11D2_8C44_0008C7C204E6_.wvu.PrintTitles" localSheetId="9" hidden="1">UNL!$1:$5</definedName>
    <definedName name="Z_89D2407A_EE52_11D2_8C44_0008C7C204E6_.wvu.PrintArea" localSheetId="6" hidden="1">'2%GASOIL CIF'!$A$120:$M$238</definedName>
    <definedName name="Z_89D2407A_EE52_11D2_8C44_0008C7C204E6_.wvu.PrintTitles" localSheetId="6" hidden="1">'2%GASOIL CIF'!$1:$5</definedName>
    <definedName name="Z_89D2407B_EE52_11D2_8C44_0008C7C204E6_.wvu.PrintArea" localSheetId="7" hidden="1">'2%GASOIL FOB'!$A$120:$M$238</definedName>
    <definedName name="Z_89D2407B_EE52_11D2_8C44_0008C7C204E6_.wvu.PrintTitles" localSheetId="7" hidden="1">'2%GASOIL FOB'!$1:$5</definedName>
    <definedName name="Z_89D2407C_EE52_11D2_8C44_0008C7C204E6_.wvu.PrintArea" localSheetId="11" hidden="1">BRENT!$A$120:$M$238</definedName>
    <definedName name="Z_89D2407C_EE52_11D2_8C44_0008C7C204E6_.wvu.PrintTitles" localSheetId="11" hidden="1">BRENT!$1:$5</definedName>
    <definedName name="Z_89D2407D_EE52_11D2_8C44_0008C7C204E6_.wvu.PrintArea" localSheetId="12" hidden="1">CRUDE!$A$120:$M$238</definedName>
    <definedName name="Z_89D2407D_EE52_11D2_8C44_0008C7C204E6_.wvu.PrintTitles" localSheetId="12" hidden="1">CRUDE!$1:$5</definedName>
    <definedName name="Z_89D2407E_EE52_11D2_8C44_0008C7C204E6_.wvu.PrintArea" localSheetId="16" hidden="1">Dubai!$A$120:$M$238</definedName>
    <definedName name="Z_89D2407E_EE52_11D2_8C44_0008C7C204E6_.wvu.PrintTitles" localSheetId="16" hidden="1">Dubai!$1:$5</definedName>
    <definedName name="Z_89D2407F_EE52_11D2_8C44_0008C7C204E6_.wvu.PrintArea" localSheetId="8" hidden="1">'EN590'!$A$120:$M$238</definedName>
    <definedName name="Z_89D2407F_EE52_11D2_8C44_0008C7C204E6_.wvu.PrintTitles" localSheetId="8" hidden="1">'EN590'!$1:$5</definedName>
    <definedName name="Z_89D24080_EE52_11D2_8C44_0008C7C204E6_.wvu.PrintArea" localSheetId="17" hidden="1">Freight!$A$120:$M$238</definedName>
    <definedName name="Z_89D24080_EE52_11D2_8C44_0008C7C204E6_.wvu.PrintArea" localSheetId="18" hidden="1">Freight_SM!$A$120:$M$238</definedName>
    <definedName name="Z_89D24080_EE52_11D2_8C44_0008C7C204E6_.wvu.PrintTitles" localSheetId="17" hidden="1">Freight!$1:$5</definedName>
    <definedName name="Z_89D24080_EE52_11D2_8C44_0008C7C204E6_.wvu.PrintTitles" localSheetId="18" hidden="1">Freight_SM!$1:$5</definedName>
    <definedName name="Z_89D24081_EE52_11D2_8C44_0008C7C204E6_.wvu.PrintArea" localSheetId="13" hidden="1">HO!$A$120:$M$238</definedName>
    <definedName name="Z_89D24081_EE52_11D2_8C44_0008C7C204E6_.wvu.PrintTitles" localSheetId="13" hidden="1">HO!$1:$5</definedName>
    <definedName name="Z_89D24082_EE52_11D2_8C44_0008C7C204E6_.wvu.PrintArea" localSheetId="5" hidden="1">'IPE GASOIL'!$A$120:$M$238</definedName>
    <definedName name="Z_89D24082_EE52_11D2_8C44_0008C7C204E6_.wvu.PrintTitles" localSheetId="5" hidden="1">'IPE GASOIL'!$1:$5</definedName>
    <definedName name="Z_89D24083_EE52_11D2_8C44_0008C7C204E6_.wvu.PrintArea" localSheetId="15" hidden="1">'Jet , Kero'!$A$120:$M$238</definedName>
    <definedName name="Z_89D24083_EE52_11D2_8C44_0008C7C204E6_.wvu.PrintTitles" localSheetId="15" hidden="1">'Jet , Kero'!$1:$5</definedName>
    <definedName name="Z_89D24084_EE52_11D2_8C44_0008C7C204E6_.wvu.PrintArea" localSheetId="10" hidden="1">NAPTHA!$A$120:$M$238</definedName>
    <definedName name="Z_89D24084_EE52_11D2_8C44_0008C7C204E6_.wvu.PrintTitles" localSheetId="10" hidden="1">NAPTHA!$1:$5</definedName>
    <definedName name="Z_89D24085_EE52_11D2_8C44_0008C7C204E6_.wvu.PrintArea" localSheetId="9" hidden="1">UNL!$A$120:$M$238</definedName>
    <definedName name="Z_89D24085_EE52_11D2_8C44_0008C7C204E6_.wvu.PrintTitles" localSheetId="9" hidden="1">UNL!$1:$5</definedName>
    <definedName name="Z_8D5B2169_8DA0_11D2_8C19_0008C7C204E6_.wvu.PrintArea" localSheetId="6" hidden="1">'2%GASOIL CIF'!$A$6:$R$39</definedName>
    <definedName name="Z_8D5B2169_8DA0_11D2_8C19_0008C7C204E6_.wvu.PrintTitles" localSheetId="6" hidden="1">'2%GASOIL CIF'!$1:$5</definedName>
    <definedName name="Z_8D5B216A_8DA0_11D2_8C19_0008C7C204E6_.wvu.PrintArea" localSheetId="7" hidden="1">'2%GASOIL FOB'!$A$6:$R$39</definedName>
    <definedName name="Z_8D5B216A_8DA0_11D2_8C19_0008C7C204E6_.wvu.PrintTitles" localSheetId="7" hidden="1">'2%GASOIL FOB'!$1:$5</definedName>
    <definedName name="Z_8D5B216B_8DA0_11D2_8C19_0008C7C204E6_.wvu.PrintArea" localSheetId="11" hidden="1">BRENT!$A$6:$R$39</definedName>
    <definedName name="Z_8D5B216B_8DA0_11D2_8C19_0008C7C204E6_.wvu.PrintTitles" localSheetId="11" hidden="1">BRENT!$1:$5</definedName>
    <definedName name="Z_8D5B216C_8DA0_11D2_8C19_0008C7C204E6_.wvu.PrintArea" localSheetId="12" hidden="1">CRUDE!$A$6:$R$39</definedName>
    <definedName name="Z_8D5B216C_8DA0_11D2_8C19_0008C7C204E6_.wvu.PrintTitles" localSheetId="12" hidden="1">CRUDE!$1:$5</definedName>
    <definedName name="Z_8D5B216D_8DA0_11D2_8C19_0008C7C204E6_.wvu.PrintArea" localSheetId="8" hidden="1">'EN590'!$A$6:$R$39</definedName>
    <definedName name="Z_8D5B216D_8DA0_11D2_8C19_0008C7C204E6_.wvu.PrintTitles" localSheetId="8" hidden="1">'EN590'!$1:$5</definedName>
    <definedName name="Z_8D5B216E_8DA0_11D2_8C19_0008C7C204E6_.wvu.PrintArea" localSheetId="13" hidden="1">HO!$A$6:$R$39</definedName>
    <definedName name="Z_8D5B216E_8DA0_11D2_8C19_0008C7C204E6_.wvu.PrintTitles" localSheetId="13" hidden="1">HO!$1:$5</definedName>
    <definedName name="Z_8D5B216F_8DA0_11D2_8C19_0008C7C204E6_.wvu.PrintArea" localSheetId="5" hidden="1">'IPE GASOIL'!$A$6:$R$39</definedName>
    <definedName name="Z_8D5B216F_8DA0_11D2_8C19_0008C7C204E6_.wvu.PrintTitles" localSheetId="5" hidden="1">'IPE GASOIL'!$1:$5</definedName>
    <definedName name="Z_8D5B2170_8DA0_11D2_8C19_0008C7C204E6_.wvu.PrintArea" localSheetId="16" hidden="1">Dubai!$A$6:$R$39</definedName>
    <definedName name="Z_8D5B2170_8DA0_11D2_8C19_0008C7C204E6_.wvu.PrintArea" localSheetId="17" hidden="1">Freight!$A$6:$R$39</definedName>
    <definedName name="Z_8D5B2170_8DA0_11D2_8C19_0008C7C204E6_.wvu.PrintArea" localSheetId="18" hidden="1">Freight_SM!$A$6:$R$39</definedName>
    <definedName name="Z_8D5B2170_8DA0_11D2_8C19_0008C7C204E6_.wvu.PrintArea" localSheetId="15" hidden="1">'Jet , Kero'!$A$6:$R$39</definedName>
    <definedName name="Z_8D5B2170_8DA0_11D2_8C19_0008C7C204E6_.wvu.PrintTitles" localSheetId="16" hidden="1">Dubai!$1:$5</definedName>
    <definedName name="Z_8D5B2170_8DA0_11D2_8C19_0008C7C204E6_.wvu.PrintTitles" localSheetId="17" hidden="1">Freight!$1:$5</definedName>
    <definedName name="Z_8D5B2170_8DA0_11D2_8C19_0008C7C204E6_.wvu.PrintTitles" localSheetId="18" hidden="1">Freight_SM!$1:$5</definedName>
    <definedName name="Z_8D5B2170_8DA0_11D2_8C19_0008C7C204E6_.wvu.PrintTitles" localSheetId="15" hidden="1">'Jet , Kero'!$1:$5</definedName>
    <definedName name="Z_8D5B2171_8DA0_11D2_8C19_0008C7C204E6_.wvu.PrintArea" localSheetId="10" hidden="1">NAPTHA!$A$6:$R$39</definedName>
    <definedName name="Z_8D5B2171_8DA0_11D2_8C19_0008C7C204E6_.wvu.PrintTitles" localSheetId="10" hidden="1">NAPTHA!$1:$5</definedName>
    <definedName name="Z_8D5B2172_8DA0_11D2_8C19_0008C7C204E6_.wvu.PrintArea" localSheetId="9" hidden="1">UNL!$A$6:$R$39</definedName>
    <definedName name="Z_8D5B2172_8DA0_11D2_8C19_0008C7C204E6_.wvu.PrintTitles" localSheetId="9" hidden="1">UNL!$1:$5</definedName>
    <definedName name="Z_8D5B2173_8DA0_11D2_8C19_0008C7C204E6_.wvu.PrintArea" localSheetId="6" hidden="1">'2%GASOIL CIF'!$A$40:$AG$118</definedName>
    <definedName name="Z_8D5B2173_8DA0_11D2_8C19_0008C7C204E6_.wvu.PrintTitles" localSheetId="6" hidden="1">'2%GASOIL CIF'!$1:$5</definedName>
    <definedName name="Z_8D5B2174_8DA0_11D2_8C19_0008C7C204E6_.wvu.PrintArea" localSheetId="7" hidden="1">'2%GASOIL FOB'!$A$40:$AG$118</definedName>
    <definedName name="Z_8D5B2174_8DA0_11D2_8C19_0008C7C204E6_.wvu.PrintTitles" localSheetId="7" hidden="1">'2%GASOIL FOB'!$1:$5</definedName>
    <definedName name="Z_8D5B2175_8DA0_11D2_8C19_0008C7C204E6_.wvu.PrintArea" localSheetId="11" hidden="1">BRENT!$A$40:$AG$118</definedName>
    <definedName name="Z_8D5B2175_8DA0_11D2_8C19_0008C7C204E6_.wvu.PrintTitles" localSheetId="11" hidden="1">BRENT!$1:$5</definedName>
    <definedName name="Z_8D5B2176_8DA0_11D2_8C19_0008C7C204E6_.wvu.PrintArea" localSheetId="12" hidden="1">CRUDE!$A$40:$AG$118</definedName>
    <definedName name="Z_8D5B2176_8DA0_11D2_8C19_0008C7C204E6_.wvu.PrintTitles" localSheetId="12" hidden="1">CRUDE!$1:$5</definedName>
    <definedName name="Z_8D5B2177_8DA0_11D2_8C19_0008C7C204E6_.wvu.PrintArea" localSheetId="8" hidden="1">'EN590'!$A$40:$AG$118</definedName>
    <definedName name="Z_8D5B2177_8DA0_11D2_8C19_0008C7C204E6_.wvu.PrintTitles" localSheetId="8" hidden="1">'EN590'!$1:$5</definedName>
    <definedName name="Z_8D5B2178_8DA0_11D2_8C19_0008C7C204E6_.wvu.PrintArea" localSheetId="13" hidden="1">HO!$A$40:$AG$118</definedName>
    <definedName name="Z_8D5B2178_8DA0_11D2_8C19_0008C7C204E6_.wvu.PrintTitles" localSheetId="13" hidden="1">HO!$1:$5</definedName>
    <definedName name="Z_8D5B2179_8DA0_11D2_8C19_0008C7C204E6_.wvu.PrintArea" localSheetId="5" hidden="1">'IPE GASOIL'!$A$40:$AG$118</definedName>
    <definedName name="Z_8D5B2179_8DA0_11D2_8C19_0008C7C204E6_.wvu.PrintTitles" localSheetId="5" hidden="1">'IPE GASOIL'!$1:$5</definedName>
    <definedName name="Z_8D5B217A_8DA0_11D2_8C19_0008C7C204E6_.wvu.PrintArea" localSheetId="16" hidden="1">Dubai!$A$40:$AG$118</definedName>
    <definedName name="Z_8D5B217A_8DA0_11D2_8C19_0008C7C204E6_.wvu.PrintArea" localSheetId="17" hidden="1">Freight!$A$40:$AG$118</definedName>
    <definedName name="Z_8D5B217A_8DA0_11D2_8C19_0008C7C204E6_.wvu.PrintArea" localSheetId="18" hidden="1">Freight_SM!$A$40:$AG$118</definedName>
    <definedName name="Z_8D5B217A_8DA0_11D2_8C19_0008C7C204E6_.wvu.PrintArea" localSheetId="15" hidden="1">'Jet , Kero'!$A$40:$AG$118</definedName>
    <definedName name="Z_8D5B217A_8DA0_11D2_8C19_0008C7C204E6_.wvu.PrintTitles" localSheetId="16" hidden="1">Dubai!$1:$5</definedName>
    <definedName name="Z_8D5B217A_8DA0_11D2_8C19_0008C7C204E6_.wvu.PrintTitles" localSheetId="17" hidden="1">Freight!$1:$5</definedName>
    <definedName name="Z_8D5B217A_8DA0_11D2_8C19_0008C7C204E6_.wvu.PrintTitles" localSheetId="18" hidden="1">Freight_SM!$1:$5</definedName>
    <definedName name="Z_8D5B217A_8DA0_11D2_8C19_0008C7C204E6_.wvu.PrintTitles" localSheetId="15" hidden="1">'Jet , Kero'!$1:$5</definedName>
    <definedName name="Z_8D5B217B_8DA0_11D2_8C19_0008C7C204E6_.wvu.PrintArea" localSheetId="10" hidden="1">NAPTHA!$A$40:$AG$118</definedName>
    <definedName name="Z_8D5B217B_8DA0_11D2_8C19_0008C7C204E6_.wvu.PrintTitles" localSheetId="10" hidden="1">NAPTHA!$1:$5</definedName>
    <definedName name="Z_8D5B217C_8DA0_11D2_8C19_0008C7C204E6_.wvu.PrintArea" localSheetId="9" hidden="1">UNL!$A$40:$AG$118</definedName>
    <definedName name="Z_8D5B217C_8DA0_11D2_8C19_0008C7C204E6_.wvu.PrintTitles" localSheetId="9" hidden="1">UNL!$1:$5</definedName>
    <definedName name="Z_8D5B217D_8DA0_11D2_8C19_0008C7C204E6_.wvu.PrintArea" localSheetId="6" hidden="1">'2%GASOIL CIF'!$A$120:$M$238</definedName>
    <definedName name="Z_8D5B217D_8DA0_11D2_8C19_0008C7C204E6_.wvu.PrintTitles" localSheetId="6" hidden="1">'2%GASOIL CIF'!$1:$5</definedName>
    <definedName name="Z_8D5B217E_8DA0_11D2_8C19_0008C7C204E6_.wvu.PrintArea" localSheetId="7" hidden="1">'2%GASOIL FOB'!$A$120:$M$238</definedName>
    <definedName name="Z_8D5B217E_8DA0_11D2_8C19_0008C7C204E6_.wvu.PrintTitles" localSheetId="7" hidden="1">'2%GASOIL FOB'!$1:$5</definedName>
    <definedName name="Z_8D5B217F_8DA0_11D2_8C19_0008C7C204E6_.wvu.PrintArea" localSheetId="11" hidden="1">BRENT!$A$120:$M$238</definedName>
    <definedName name="Z_8D5B217F_8DA0_11D2_8C19_0008C7C204E6_.wvu.PrintTitles" localSheetId="11" hidden="1">BRENT!$1:$5</definedName>
    <definedName name="Z_8D5B2180_8DA0_11D2_8C19_0008C7C204E6_.wvu.PrintArea" localSheetId="12" hidden="1">CRUDE!$A$120:$M$238</definedName>
    <definedName name="Z_8D5B2180_8DA0_11D2_8C19_0008C7C204E6_.wvu.PrintTitles" localSheetId="12" hidden="1">CRUDE!$1:$5</definedName>
    <definedName name="Z_8D5B2181_8DA0_11D2_8C19_0008C7C204E6_.wvu.PrintArea" localSheetId="8" hidden="1">'EN590'!$A$120:$M$238</definedName>
    <definedName name="Z_8D5B2181_8DA0_11D2_8C19_0008C7C204E6_.wvu.PrintTitles" localSheetId="8" hidden="1">'EN590'!$1:$5</definedName>
    <definedName name="Z_8D5B2182_8DA0_11D2_8C19_0008C7C204E6_.wvu.PrintArea" localSheetId="13" hidden="1">HO!$A$120:$M$238</definedName>
    <definedName name="Z_8D5B2182_8DA0_11D2_8C19_0008C7C204E6_.wvu.PrintTitles" localSheetId="13" hidden="1">HO!$1:$5</definedName>
    <definedName name="Z_8D5B2183_8DA0_11D2_8C19_0008C7C204E6_.wvu.PrintArea" localSheetId="5" hidden="1">'IPE GASOIL'!$A$120:$M$238</definedName>
    <definedName name="Z_8D5B2183_8DA0_11D2_8C19_0008C7C204E6_.wvu.PrintTitles" localSheetId="5" hidden="1">'IPE GASOIL'!$1:$5</definedName>
    <definedName name="Z_8D5B2184_8DA0_11D2_8C19_0008C7C204E6_.wvu.PrintArea" localSheetId="16" hidden="1">Dubai!$A$120:$M$238</definedName>
    <definedName name="Z_8D5B2184_8DA0_11D2_8C19_0008C7C204E6_.wvu.PrintArea" localSheetId="17" hidden="1">Freight!$A$120:$M$238</definedName>
    <definedName name="Z_8D5B2184_8DA0_11D2_8C19_0008C7C204E6_.wvu.PrintArea" localSheetId="18" hidden="1">Freight_SM!$A$120:$M$238</definedName>
    <definedName name="Z_8D5B2184_8DA0_11D2_8C19_0008C7C204E6_.wvu.PrintArea" localSheetId="15" hidden="1">'Jet , Kero'!$A$120:$M$238</definedName>
    <definedName name="Z_8D5B2184_8DA0_11D2_8C19_0008C7C204E6_.wvu.PrintTitles" localSheetId="16" hidden="1">Dubai!$1:$5</definedName>
    <definedName name="Z_8D5B2184_8DA0_11D2_8C19_0008C7C204E6_.wvu.PrintTitles" localSheetId="17" hidden="1">Freight!$1:$5</definedName>
    <definedName name="Z_8D5B2184_8DA0_11D2_8C19_0008C7C204E6_.wvu.PrintTitles" localSheetId="18" hidden="1">Freight_SM!$1:$5</definedName>
    <definedName name="Z_8D5B2184_8DA0_11D2_8C19_0008C7C204E6_.wvu.PrintTitles" localSheetId="15" hidden="1">'Jet , Kero'!$1:$5</definedName>
    <definedName name="Z_8D5B2185_8DA0_11D2_8C19_0008C7C204E6_.wvu.PrintArea" localSheetId="10" hidden="1">NAPTHA!$A$120:$M$238</definedName>
    <definedName name="Z_8D5B2185_8DA0_11D2_8C19_0008C7C204E6_.wvu.PrintTitles" localSheetId="10" hidden="1">NAPTHA!$1:$5</definedName>
    <definedName name="Z_8D5B2186_8DA0_11D2_8C19_0008C7C204E6_.wvu.PrintArea" localSheetId="9" hidden="1">UNL!$A$120:$M$238</definedName>
    <definedName name="Z_8D5B2186_8DA0_11D2_8C19_0008C7C204E6_.wvu.PrintTitles" localSheetId="9" hidden="1">UNL!$1:$5</definedName>
    <definedName name="Z_8E564589_CBB5_11D2_8C32_0008C7C204E6_.wvu.PrintArea" localSheetId="6" hidden="1">'2%GASOIL CIF'!$A$6:$R$39</definedName>
    <definedName name="Z_8E564589_CBB5_11D2_8C32_0008C7C204E6_.wvu.PrintTitles" localSheetId="6" hidden="1">'2%GASOIL CIF'!$1:$5</definedName>
    <definedName name="Z_8E56458A_CBB5_11D2_8C32_0008C7C204E6_.wvu.PrintArea" localSheetId="7" hidden="1">'2%GASOIL FOB'!$A$6:$R$39</definedName>
    <definedName name="Z_8E56458A_CBB5_11D2_8C32_0008C7C204E6_.wvu.PrintTitles" localSheetId="7" hidden="1">'2%GASOIL FOB'!$1:$5</definedName>
    <definedName name="Z_8E56458B_CBB5_11D2_8C32_0008C7C204E6_.wvu.PrintArea" localSheetId="11" hidden="1">BRENT!$A$6:$R$39</definedName>
    <definedName name="Z_8E56458B_CBB5_11D2_8C32_0008C7C204E6_.wvu.PrintTitles" localSheetId="11" hidden="1">BRENT!$1:$5</definedName>
    <definedName name="Z_8E56458C_CBB5_11D2_8C32_0008C7C204E6_.wvu.PrintArea" localSheetId="12" hidden="1">CRUDE!$A$6:$R$39</definedName>
    <definedName name="Z_8E56458C_CBB5_11D2_8C32_0008C7C204E6_.wvu.PrintTitles" localSheetId="12" hidden="1">CRUDE!$1:$5</definedName>
    <definedName name="Z_8E56458D_CBB5_11D2_8C32_0008C7C204E6_.wvu.PrintArea" localSheetId="16" hidden="1">Dubai!$A$6:$R$39</definedName>
    <definedName name="Z_8E56458D_CBB5_11D2_8C32_0008C7C204E6_.wvu.PrintArea" localSheetId="17" hidden="1">Freight!$A$6:$R$39</definedName>
    <definedName name="Z_8E56458D_CBB5_11D2_8C32_0008C7C204E6_.wvu.PrintArea" localSheetId="18" hidden="1">Freight_SM!$A$6:$R$39</definedName>
    <definedName name="Z_8E56458D_CBB5_11D2_8C32_0008C7C204E6_.wvu.PrintTitles" localSheetId="16" hidden="1">Dubai!$1:$5</definedName>
    <definedName name="Z_8E56458D_CBB5_11D2_8C32_0008C7C204E6_.wvu.PrintTitles" localSheetId="17" hidden="1">Freight!$1:$5</definedName>
    <definedName name="Z_8E56458D_CBB5_11D2_8C32_0008C7C204E6_.wvu.PrintTitles" localSheetId="18" hidden="1">Freight_SM!$1:$5</definedName>
    <definedName name="Z_8E56458E_CBB5_11D2_8C32_0008C7C204E6_.wvu.PrintArea" localSheetId="8" hidden="1">'EN590'!$A$6:$R$39</definedName>
    <definedName name="Z_8E56458E_CBB5_11D2_8C32_0008C7C204E6_.wvu.PrintTitles" localSheetId="8" hidden="1">'EN590'!$1:$5</definedName>
    <definedName name="Z_8E56458F_CBB5_11D2_8C32_0008C7C204E6_.wvu.PrintArea" localSheetId="13" hidden="1">HO!$A$6:$R$39</definedName>
    <definedName name="Z_8E56458F_CBB5_11D2_8C32_0008C7C204E6_.wvu.PrintTitles" localSheetId="13" hidden="1">HO!$1:$5</definedName>
    <definedName name="Z_8E564590_CBB5_11D2_8C32_0008C7C204E6_.wvu.PrintArea" localSheetId="5" hidden="1">'IPE GASOIL'!$A$6:$R$39</definedName>
    <definedName name="Z_8E564590_CBB5_11D2_8C32_0008C7C204E6_.wvu.PrintTitles" localSheetId="5" hidden="1">'IPE GASOIL'!$1:$5</definedName>
    <definedName name="Z_8E564591_CBB5_11D2_8C32_0008C7C204E6_.wvu.PrintArea" localSheetId="15" hidden="1">'Jet , Kero'!$A$6:$R$39</definedName>
    <definedName name="Z_8E564591_CBB5_11D2_8C32_0008C7C204E6_.wvu.PrintTitles" localSheetId="15" hidden="1">'Jet , Kero'!$1:$5</definedName>
    <definedName name="Z_8E564592_CBB5_11D2_8C32_0008C7C204E6_.wvu.PrintArea" localSheetId="10" hidden="1">NAPTHA!$A$6:$R$39</definedName>
    <definedName name="Z_8E564592_CBB5_11D2_8C32_0008C7C204E6_.wvu.PrintTitles" localSheetId="10" hidden="1">NAPTHA!$1:$5</definedName>
    <definedName name="Z_8E564593_CBB5_11D2_8C32_0008C7C204E6_.wvu.PrintArea" localSheetId="9" hidden="1">UNL!$A$6:$R$39</definedName>
    <definedName name="Z_8E564593_CBB5_11D2_8C32_0008C7C204E6_.wvu.PrintTitles" localSheetId="9" hidden="1">UNL!$1:$5</definedName>
    <definedName name="Z_8E564594_CBB5_11D2_8C32_0008C7C204E6_.wvu.PrintArea" localSheetId="6" hidden="1">'2%GASOIL CIF'!$A$40:$AG$118</definedName>
    <definedName name="Z_8E564594_CBB5_11D2_8C32_0008C7C204E6_.wvu.PrintTitles" localSheetId="6" hidden="1">'2%GASOIL CIF'!$1:$5</definedName>
    <definedName name="Z_8E564595_CBB5_11D2_8C32_0008C7C204E6_.wvu.PrintArea" localSheetId="7" hidden="1">'2%GASOIL FOB'!$A$40:$AG$118</definedName>
    <definedName name="Z_8E564595_CBB5_11D2_8C32_0008C7C204E6_.wvu.PrintTitles" localSheetId="7" hidden="1">'2%GASOIL FOB'!$1:$5</definedName>
    <definedName name="Z_8E564596_CBB5_11D2_8C32_0008C7C204E6_.wvu.PrintArea" localSheetId="11" hidden="1">BRENT!$A$40:$AG$118</definedName>
    <definedName name="Z_8E564596_CBB5_11D2_8C32_0008C7C204E6_.wvu.PrintTitles" localSheetId="11" hidden="1">BRENT!$1:$5</definedName>
    <definedName name="Z_8E564597_CBB5_11D2_8C32_0008C7C204E6_.wvu.PrintArea" localSheetId="12" hidden="1">CRUDE!$A$40:$AG$118</definedName>
    <definedName name="Z_8E564597_CBB5_11D2_8C32_0008C7C204E6_.wvu.PrintTitles" localSheetId="12" hidden="1">CRUDE!$1:$5</definedName>
    <definedName name="Z_8E564598_CBB5_11D2_8C32_0008C7C204E6_.wvu.PrintArea" localSheetId="16" hidden="1">Dubai!$A$40:$AG$118</definedName>
    <definedName name="Z_8E564598_CBB5_11D2_8C32_0008C7C204E6_.wvu.PrintArea" localSheetId="17" hidden="1">Freight!$A$40:$AG$118</definedName>
    <definedName name="Z_8E564598_CBB5_11D2_8C32_0008C7C204E6_.wvu.PrintArea" localSheetId="18" hidden="1">Freight_SM!$A$40:$AG$118</definedName>
    <definedName name="Z_8E564598_CBB5_11D2_8C32_0008C7C204E6_.wvu.PrintTitles" localSheetId="16" hidden="1">Dubai!$1:$5</definedName>
    <definedName name="Z_8E564598_CBB5_11D2_8C32_0008C7C204E6_.wvu.PrintTitles" localSheetId="17" hidden="1">Freight!$1:$5</definedName>
    <definedName name="Z_8E564598_CBB5_11D2_8C32_0008C7C204E6_.wvu.PrintTitles" localSheetId="18" hidden="1">Freight_SM!$1:$5</definedName>
    <definedName name="Z_8E564599_CBB5_11D2_8C32_0008C7C204E6_.wvu.PrintArea" localSheetId="8" hidden="1">'EN590'!$A$40:$AG$118</definedName>
    <definedName name="Z_8E564599_CBB5_11D2_8C32_0008C7C204E6_.wvu.PrintTitles" localSheetId="8" hidden="1">'EN590'!$1:$5</definedName>
    <definedName name="Z_8E56459A_CBB5_11D2_8C32_0008C7C204E6_.wvu.PrintArea" localSheetId="13" hidden="1">HO!$A$40:$AG$118</definedName>
    <definedName name="Z_8E56459A_CBB5_11D2_8C32_0008C7C204E6_.wvu.PrintTitles" localSheetId="13" hidden="1">HO!$1:$5</definedName>
    <definedName name="Z_8E56459B_CBB5_11D2_8C32_0008C7C204E6_.wvu.PrintArea" localSheetId="5" hidden="1">'IPE GASOIL'!$A$40:$AG$118</definedName>
    <definedName name="Z_8E56459B_CBB5_11D2_8C32_0008C7C204E6_.wvu.PrintTitles" localSheetId="5" hidden="1">'IPE GASOIL'!$1:$5</definedName>
    <definedName name="Z_8E56459C_CBB5_11D2_8C32_0008C7C204E6_.wvu.PrintArea" localSheetId="15" hidden="1">'Jet , Kero'!$A$40:$AG$118</definedName>
    <definedName name="Z_8E56459C_CBB5_11D2_8C32_0008C7C204E6_.wvu.PrintTitles" localSheetId="15" hidden="1">'Jet , Kero'!$1:$5</definedName>
    <definedName name="Z_8E56459D_CBB5_11D2_8C32_0008C7C204E6_.wvu.PrintArea" localSheetId="10" hidden="1">NAPTHA!$A$40:$AG$118</definedName>
    <definedName name="Z_8E56459D_CBB5_11D2_8C32_0008C7C204E6_.wvu.PrintTitles" localSheetId="10" hidden="1">NAPTHA!$1:$5</definedName>
    <definedName name="Z_8E56459E_CBB5_11D2_8C32_0008C7C204E6_.wvu.PrintArea" localSheetId="9" hidden="1">UNL!$A$40:$AG$118</definedName>
    <definedName name="Z_8E56459E_CBB5_11D2_8C32_0008C7C204E6_.wvu.PrintTitles" localSheetId="9" hidden="1">UNL!$1:$5</definedName>
    <definedName name="Z_8E56459F_CBB5_11D2_8C32_0008C7C204E6_.wvu.PrintArea" localSheetId="6" hidden="1">'2%GASOIL CIF'!$A$120:$M$238</definedName>
    <definedName name="Z_8E56459F_CBB5_11D2_8C32_0008C7C204E6_.wvu.PrintTitles" localSheetId="6" hidden="1">'2%GASOIL CIF'!$1:$5</definedName>
    <definedName name="Z_8E5645A0_CBB5_11D2_8C32_0008C7C204E6_.wvu.PrintArea" localSheetId="7" hidden="1">'2%GASOIL FOB'!$A$120:$M$238</definedName>
    <definedName name="Z_8E5645A0_CBB5_11D2_8C32_0008C7C204E6_.wvu.PrintTitles" localSheetId="7" hidden="1">'2%GASOIL FOB'!$1:$5</definedName>
    <definedName name="Z_8E5645A1_CBB5_11D2_8C32_0008C7C204E6_.wvu.PrintArea" localSheetId="11" hidden="1">BRENT!$A$120:$M$238</definedName>
    <definedName name="Z_8E5645A1_CBB5_11D2_8C32_0008C7C204E6_.wvu.PrintTitles" localSheetId="11" hidden="1">BRENT!$1:$5</definedName>
    <definedName name="Z_8E5645A2_CBB5_11D2_8C32_0008C7C204E6_.wvu.PrintArea" localSheetId="12" hidden="1">CRUDE!$A$120:$M$238</definedName>
    <definedName name="Z_8E5645A2_CBB5_11D2_8C32_0008C7C204E6_.wvu.PrintTitles" localSheetId="12" hidden="1">CRUDE!$1:$5</definedName>
    <definedName name="Z_8E5645A3_CBB5_11D2_8C32_0008C7C204E6_.wvu.PrintArea" localSheetId="16" hidden="1">Dubai!$A$120:$M$238</definedName>
    <definedName name="Z_8E5645A3_CBB5_11D2_8C32_0008C7C204E6_.wvu.PrintArea" localSheetId="17" hidden="1">Freight!$A$120:$M$238</definedName>
    <definedName name="Z_8E5645A3_CBB5_11D2_8C32_0008C7C204E6_.wvu.PrintArea" localSheetId="18" hidden="1">Freight_SM!$A$120:$M$238</definedName>
    <definedName name="Z_8E5645A3_CBB5_11D2_8C32_0008C7C204E6_.wvu.PrintTitles" localSheetId="16" hidden="1">Dubai!$1:$5</definedName>
    <definedName name="Z_8E5645A3_CBB5_11D2_8C32_0008C7C204E6_.wvu.PrintTitles" localSheetId="17" hidden="1">Freight!$1:$5</definedName>
    <definedName name="Z_8E5645A3_CBB5_11D2_8C32_0008C7C204E6_.wvu.PrintTitles" localSheetId="18" hidden="1">Freight_SM!$1:$5</definedName>
    <definedName name="Z_8E5645A4_CBB5_11D2_8C32_0008C7C204E6_.wvu.PrintArea" localSheetId="8" hidden="1">'EN590'!$A$120:$M$238</definedName>
    <definedName name="Z_8E5645A4_CBB5_11D2_8C32_0008C7C204E6_.wvu.PrintTitles" localSheetId="8" hidden="1">'EN590'!$1:$5</definedName>
    <definedName name="Z_8E5645A5_CBB5_11D2_8C32_0008C7C204E6_.wvu.PrintArea" localSheetId="13" hidden="1">HO!$A$120:$M$238</definedName>
    <definedName name="Z_8E5645A5_CBB5_11D2_8C32_0008C7C204E6_.wvu.PrintTitles" localSheetId="13" hidden="1">HO!$1:$5</definedName>
    <definedName name="Z_8E5645A6_CBB5_11D2_8C32_0008C7C204E6_.wvu.PrintArea" localSheetId="5" hidden="1">'IPE GASOIL'!$A$120:$M$238</definedName>
    <definedName name="Z_8E5645A6_CBB5_11D2_8C32_0008C7C204E6_.wvu.PrintTitles" localSheetId="5" hidden="1">'IPE GASOIL'!$1:$5</definedName>
    <definedName name="Z_8E5645A7_CBB5_11D2_8C32_0008C7C204E6_.wvu.PrintArea" localSheetId="15" hidden="1">'Jet , Kero'!$A$120:$M$238</definedName>
    <definedName name="Z_8E5645A7_CBB5_11D2_8C32_0008C7C204E6_.wvu.PrintTitles" localSheetId="15" hidden="1">'Jet , Kero'!$1:$5</definedName>
    <definedName name="Z_8E5645A8_CBB5_11D2_8C32_0008C7C204E6_.wvu.PrintArea" localSheetId="10" hidden="1">NAPTHA!$A$120:$M$238</definedName>
    <definedName name="Z_8E5645A8_CBB5_11D2_8C32_0008C7C204E6_.wvu.PrintTitles" localSheetId="10" hidden="1">NAPTHA!$1:$5</definedName>
    <definedName name="Z_8E5645A9_CBB5_11D2_8C32_0008C7C204E6_.wvu.PrintArea" localSheetId="9" hidden="1">UNL!$A$120:$M$238</definedName>
    <definedName name="Z_8E5645A9_CBB5_11D2_8C32_0008C7C204E6_.wvu.PrintTitles" localSheetId="9" hidden="1">UNL!$1:$5</definedName>
    <definedName name="Z_8E9F5EF6_8436_11D2_8C0F_0008C7C204E6_.wvu.PrintArea" localSheetId="6" hidden="1">'2%GASOIL CIF'!$A$6:$R$39</definedName>
    <definedName name="Z_8E9F5EF6_8436_11D2_8C0F_0008C7C204E6_.wvu.PrintTitles" localSheetId="6" hidden="1">'2%GASOIL CIF'!$1:$5</definedName>
    <definedName name="Z_8E9F5EF7_8436_11D2_8C0F_0008C7C204E6_.wvu.PrintArea" localSheetId="7" hidden="1">'2%GASOIL FOB'!$A$6:$R$39</definedName>
    <definedName name="Z_8E9F5EF7_8436_11D2_8C0F_0008C7C204E6_.wvu.PrintTitles" localSheetId="7" hidden="1">'2%GASOIL FOB'!$1:$5</definedName>
    <definedName name="Z_8E9F5EF8_8436_11D2_8C0F_0008C7C204E6_.wvu.PrintArea" localSheetId="11" hidden="1">BRENT!$A$6:$R$39</definedName>
    <definedName name="Z_8E9F5EF8_8436_11D2_8C0F_0008C7C204E6_.wvu.PrintTitles" localSheetId="11" hidden="1">BRENT!$1:$5</definedName>
    <definedName name="Z_8E9F5EF9_8436_11D2_8C0F_0008C7C204E6_.wvu.PrintArea" localSheetId="12" hidden="1">CRUDE!$A$6:$R$39</definedName>
    <definedName name="Z_8E9F5EF9_8436_11D2_8C0F_0008C7C204E6_.wvu.PrintTitles" localSheetId="12" hidden="1">CRUDE!$1:$5</definedName>
    <definedName name="Z_8E9F5EFA_8436_11D2_8C0F_0008C7C204E6_.wvu.PrintArea" localSheetId="8" hidden="1">'EN590'!$A$6:$R$39</definedName>
    <definedName name="Z_8E9F5EFA_8436_11D2_8C0F_0008C7C204E6_.wvu.PrintTitles" localSheetId="8" hidden="1">'EN590'!$1:$5</definedName>
    <definedName name="Z_8E9F5EFB_8436_11D2_8C0F_0008C7C204E6_.wvu.PrintArea" localSheetId="13" hidden="1">HO!$A$6:$R$39</definedName>
    <definedName name="Z_8E9F5EFB_8436_11D2_8C0F_0008C7C204E6_.wvu.PrintTitles" localSheetId="13" hidden="1">HO!$1:$5</definedName>
    <definedName name="Z_8E9F5EFC_8436_11D2_8C0F_0008C7C204E6_.wvu.PrintArea" localSheetId="5" hidden="1">'IPE GASOIL'!$A$6:$R$39</definedName>
    <definedName name="Z_8E9F5EFC_8436_11D2_8C0F_0008C7C204E6_.wvu.PrintTitles" localSheetId="5" hidden="1">'IPE GASOIL'!$1:$5</definedName>
    <definedName name="Z_8E9F5EFD_8436_11D2_8C0F_0008C7C204E6_.wvu.PrintArea" localSheetId="16" hidden="1">Dubai!$A$6:$R$39</definedName>
    <definedName name="Z_8E9F5EFD_8436_11D2_8C0F_0008C7C204E6_.wvu.PrintArea" localSheetId="17" hidden="1">Freight!$A$6:$R$39</definedName>
    <definedName name="Z_8E9F5EFD_8436_11D2_8C0F_0008C7C204E6_.wvu.PrintArea" localSheetId="18" hidden="1">Freight_SM!$A$6:$R$39</definedName>
    <definedName name="Z_8E9F5EFD_8436_11D2_8C0F_0008C7C204E6_.wvu.PrintArea" localSheetId="15" hidden="1">'Jet , Kero'!$A$6:$R$39</definedName>
    <definedName name="Z_8E9F5EFD_8436_11D2_8C0F_0008C7C204E6_.wvu.PrintTitles" localSheetId="16" hidden="1">Dubai!$1:$5</definedName>
    <definedName name="Z_8E9F5EFD_8436_11D2_8C0F_0008C7C204E6_.wvu.PrintTitles" localSheetId="17" hidden="1">Freight!$1:$5</definedName>
    <definedName name="Z_8E9F5EFD_8436_11D2_8C0F_0008C7C204E6_.wvu.PrintTitles" localSheetId="18" hidden="1">Freight_SM!$1:$5</definedName>
    <definedName name="Z_8E9F5EFD_8436_11D2_8C0F_0008C7C204E6_.wvu.PrintTitles" localSheetId="15" hidden="1">'Jet , Kero'!$1:$5</definedName>
    <definedName name="Z_8E9F5EFE_8436_11D2_8C0F_0008C7C204E6_.wvu.PrintArea" localSheetId="10" hidden="1">NAPTHA!$A$6:$R$39</definedName>
    <definedName name="Z_8E9F5EFE_8436_11D2_8C0F_0008C7C204E6_.wvu.PrintTitles" localSheetId="10" hidden="1">NAPTHA!$1:$5</definedName>
    <definedName name="Z_8E9F5EFF_8436_11D2_8C0F_0008C7C204E6_.wvu.PrintArea" localSheetId="9" hidden="1">UNL!$A$6:$R$39</definedName>
    <definedName name="Z_8E9F5EFF_8436_11D2_8C0F_0008C7C204E6_.wvu.PrintTitles" localSheetId="9" hidden="1">UNL!$1:$5</definedName>
    <definedName name="Z_8E9F5F00_8436_11D2_8C0F_0008C7C204E6_.wvu.PrintArea" localSheetId="6" hidden="1">'2%GASOIL CIF'!$A$40:$AG$118</definedName>
    <definedName name="Z_8E9F5F00_8436_11D2_8C0F_0008C7C204E6_.wvu.PrintTitles" localSheetId="6" hidden="1">'2%GASOIL CIF'!$1:$5</definedName>
    <definedName name="Z_8E9F5F01_8436_11D2_8C0F_0008C7C204E6_.wvu.PrintArea" localSheetId="7" hidden="1">'2%GASOIL FOB'!$A$40:$AG$118</definedName>
    <definedName name="Z_8E9F5F01_8436_11D2_8C0F_0008C7C204E6_.wvu.PrintTitles" localSheetId="7" hidden="1">'2%GASOIL FOB'!$1:$5</definedName>
    <definedName name="Z_8E9F5F02_8436_11D2_8C0F_0008C7C204E6_.wvu.PrintArea" localSheetId="11" hidden="1">BRENT!$A$40:$AG$118</definedName>
    <definedName name="Z_8E9F5F02_8436_11D2_8C0F_0008C7C204E6_.wvu.PrintTitles" localSheetId="11" hidden="1">BRENT!$1:$5</definedName>
    <definedName name="Z_8E9F5F03_8436_11D2_8C0F_0008C7C204E6_.wvu.PrintArea" localSheetId="12" hidden="1">CRUDE!$A$40:$AG$118</definedName>
    <definedName name="Z_8E9F5F03_8436_11D2_8C0F_0008C7C204E6_.wvu.PrintTitles" localSheetId="12" hidden="1">CRUDE!$1:$5</definedName>
    <definedName name="Z_8E9F5F04_8436_11D2_8C0F_0008C7C204E6_.wvu.PrintArea" localSheetId="8" hidden="1">'EN590'!$A$40:$AG$118</definedName>
    <definedName name="Z_8E9F5F04_8436_11D2_8C0F_0008C7C204E6_.wvu.PrintTitles" localSheetId="8" hidden="1">'EN590'!$1:$5</definedName>
    <definedName name="Z_8E9F5F05_8436_11D2_8C0F_0008C7C204E6_.wvu.PrintArea" localSheetId="13" hidden="1">HO!$A$40:$AG$118</definedName>
    <definedName name="Z_8E9F5F05_8436_11D2_8C0F_0008C7C204E6_.wvu.PrintTitles" localSheetId="13" hidden="1">HO!$1:$5</definedName>
    <definedName name="Z_8E9F5F06_8436_11D2_8C0F_0008C7C204E6_.wvu.PrintArea" localSheetId="5" hidden="1">'IPE GASOIL'!$A$40:$AG$118</definedName>
    <definedName name="Z_8E9F5F06_8436_11D2_8C0F_0008C7C204E6_.wvu.PrintTitles" localSheetId="5" hidden="1">'IPE GASOIL'!$1:$5</definedName>
    <definedName name="Z_8E9F5F07_8436_11D2_8C0F_0008C7C204E6_.wvu.PrintArea" localSheetId="16" hidden="1">Dubai!$A$40:$AG$118</definedName>
    <definedName name="Z_8E9F5F07_8436_11D2_8C0F_0008C7C204E6_.wvu.PrintArea" localSheetId="17" hidden="1">Freight!$A$40:$AG$118</definedName>
    <definedName name="Z_8E9F5F07_8436_11D2_8C0F_0008C7C204E6_.wvu.PrintArea" localSheetId="18" hidden="1">Freight_SM!$A$40:$AG$118</definedName>
    <definedName name="Z_8E9F5F07_8436_11D2_8C0F_0008C7C204E6_.wvu.PrintArea" localSheetId="15" hidden="1">'Jet , Kero'!$A$40:$AG$118</definedName>
    <definedName name="Z_8E9F5F07_8436_11D2_8C0F_0008C7C204E6_.wvu.PrintTitles" localSheetId="16" hidden="1">Dubai!$1:$5</definedName>
    <definedName name="Z_8E9F5F07_8436_11D2_8C0F_0008C7C204E6_.wvu.PrintTitles" localSheetId="17" hidden="1">Freight!$1:$5</definedName>
    <definedName name="Z_8E9F5F07_8436_11D2_8C0F_0008C7C204E6_.wvu.PrintTitles" localSheetId="18" hidden="1">Freight_SM!$1:$5</definedName>
    <definedName name="Z_8E9F5F07_8436_11D2_8C0F_0008C7C204E6_.wvu.PrintTitles" localSheetId="15" hidden="1">'Jet , Kero'!$1:$5</definedName>
    <definedName name="Z_8E9F5F08_8436_11D2_8C0F_0008C7C204E6_.wvu.PrintArea" localSheetId="10" hidden="1">NAPTHA!$A$40:$AG$118</definedName>
    <definedName name="Z_8E9F5F08_8436_11D2_8C0F_0008C7C204E6_.wvu.PrintTitles" localSheetId="10" hidden="1">NAPTHA!$1:$5</definedName>
    <definedName name="Z_8E9F5F09_8436_11D2_8C0F_0008C7C204E6_.wvu.PrintArea" localSheetId="9" hidden="1">UNL!$A$40:$AG$118</definedName>
    <definedName name="Z_8E9F5F09_8436_11D2_8C0F_0008C7C204E6_.wvu.PrintTitles" localSheetId="9" hidden="1">UNL!$1:$5</definedName>
    <definedName name="Z_8E9F5F0A_8436_11D2_8C0F_0008C7C204E6_.wvu.PrintArea" localSheetId="6" hidden="1">'2%GASOIL CIF'!$A$120:$M$238</definedName>
    <definedName name="Z_8E9F5F0A_8436_11D2_8C0F_0008C7C204E6_.wvu.PrintTitles" localSheetId="6" hidden="1">'2%GASOIL CIF'!$1:$5</definedName>
    <definedName name="Z_8E9F5F0B_8436_11D2_8C0F_0008C7C204E6_.wvu.PrintArea" localSheetId="7" hidden="1">'2%GASOIL FOB'!$A$120:$M$238</definedName>
    <definedName name="Z_8E9F5F0B_8436_11D2_8C0F_0008C7C204E6_.wvu.PrintTitles" localSheetId="7" hidden="1">'2%GASOIL FOB'!$1:$5</definedName>
    <definedName name="Z_8E9F5F0C_8436_11D2_8C0F_0008C7C204E6_.wvu.PrintArea" localSheetId="11" hidden="1">BRENT!$A$120:$M$238</definedName>
    <definedName name="Z_8E9F5F0C_8436_11D2_8C0F_0008C7C204E6_.wvu.PrintTitles" localSheetId="11" hidden="1">BRENT!$1:$5</definedName>
    <definedName name="Z_8E9F5F0D_8436_11D2_8C0F_0008C7C204E6_.wvu.PrintArea" localSheetId="12" hidden="1">CRUDE!$A$120:$M$238</definedName>
    <definedName name="Z_8E9F5F0D_8436_11D2_8C0F_0008C7C204E6_.wvu.PrintTitles" localSheetId="12" hidden="1">CRUDE!$1:$5</definedName>
    <definedName name="Z_8E9F5F0E_8436_11D2_8C0F_0008C7C204E6_.wvu.PrintArea" localSheetId="8" hidden="1">'EN590'!$A$120:$M$238</definedName>
    <definedName name="Z_8E9F5F0E_8436_11D2_8C0F_0008C7C204E6_.wvu.PrintTitles" localSheetId="8" hidden="1">'EN590'!$1:$5</definedName>
    <definedName name="Z_8E9F5F0F_8436_11D2_8C0F_0008C7C204E6_.wvu.PrintArea" localSheetId="13" hidden="1">HO!$A$120:$M$238</definedName>
    <definedName name="Z_8E9F5F0F_8436_11D2_8C0F_0008C7C204E6_.wvu.PrintTitles" localSheetId="13" hidden="1">HO!$1:$5</definedName>
    <definedName name="Z_8E9F5F10_8436_11D2_8C0F_0008C7C204E6_.wvu.PrintArea" localSheetId="5" hidden="1">'IPE GASOIL'!$A$120:$M$238</definedName>
    <definedName name="Z_8E9F5F10_8436_11D2_8C0F_0008C7C204E6_.wvu.PrintTitles" localSheetId="5" hidden="1">'IPE GASOIL'!$1:$5</definedName>
    <definedName name="Z_8E9F5F11_8436_11D2_8C0F_0008C7C204E6_.wvu.PrintArea" localSheetId="16" hidden="1">Dubai!$A$120:$M$238</definedName>
    <definedName name="Z_8E9F5F11_8436_11D2_8C0F_0008C7C204E6_.wvu.PrintArea" localSheetId="17" hidden="1">Freight!$A$120:$M$238</definedName>
    <definedName name="Z_8E9F5F11_8436_11D2_8C0F_0008C7C204E6_.wvu.PrintArea" localSheetId="18" hidden="1">Freight_SM!$A$120:$M$238</definedName>
    <definedName name="Z_8E9F5F11_8436_11D2_8C0F_0008C7C204E6_.wvu.PrintArea" localSheetId="15" hidden="1">'Jet , Kero'!$A$120:$M$238</definedName>
    <definedName name="Z_8E9F5F11_8436_11D2_8C0F_0008C7C204E6_.wvu.PrintTitles" localSheetId="16" hidden="1">Dubai!$1:$5</definedName>
    <definedName name="Z_8E9F5F11_8436_11D2_8C0F_0008C7C204E6_.wvu.PrintTitles" localSheetId="17" hidden="1">Freight!$1:$5</definedName>
    <definedName name="Z_8E9F5F11_8436_11D2_8C0F_0008C7C204E6_.wvu.PrintTitles" localSheetId="18" hidden="1">Freight_SM!$1:$5</definedName>
    <definedName name="Z_8E9F5F11_8436_11D2_8C0F_0008C7C204E6_.wvu.PrintTitles" localSheetId="15" hidden="1">'Jet , Kero'!$1:$5</definedName>
    <definedName name="Z_8E9F5F12_8436_11D2_8C0F_0008C7C204E6_.wvu.PrintArea" localSheetId="10" hidden="1">NAPTHA!$A$120:$M$238</definedName>
    <definedName name="Z_8E9F5F12_8436_11D2_8C0F_0008C7C204E6_.wvu.PrintTitles" localSheetId="10" hidden="1">NAPTHA!$1:$5</definedName>
    <definedName name="Z_8E9F5F13_8436_11D2_8C0F_0008C7C204E6_.wvu.PrintArea" localSheetId="9" hidden="1">UNL!$A$120:$M$238</definedName>
    <definedName name="Z_8E9F5F13_8436_11D2_8C0F_0008C7C204E6_.wvu.PrintTitles" localSheetId="9" hidden="1">UNL!$1:$5</definedName>
    <definedName name="Z_8E9F5F72_8436_11D2_8C0F_0008C7C204E6_.wvu.PrintArea" localSheetId="6" hidden="1">'2%GASOIL CIF'!$A$6:$R$39</definedName>
    <definedName name="Z_8E9F5F72_8436_11D2_8C0F_0008C7C204E6_.wvu.PrintTitles" localSheetId="6" hidden="1">'2%GASOIL CIF'!$1:$5</definedName>
    <definedName name="Z_8E9F5F73_8436_11D2_8C0F_0008C7C204E6_.wvu.PrintArea" localSheetId="7" hidden="1">'2%GASOIL FOB'!$A$6:$R$39</definedName>
    <definedName name="Z_8E9F5F73_8436_11D2_8C0F_0008C7C204E6_.wvu.PrintTitles" localSheetId="7" hidden="1">'2%GASOIL FOB'!$1:$5</definedName>
    <definedName name="Z_8E9F5F74_8436_11D2_8C0F_0008C7C204E6_.wvu.PrintArea" localSheetId="11" hidden="1">BRENT!$A$6:$R$39</definedName>
    <definedName name="Z_8E9F5F74_8436_11D2_8C0F_0008C7C204E6_.wvu.PrintTitles" localSheetId="11" hidden="1">BRENT!$1:$5</definedName>
    <definedName name="Z_8E9F5F75_8436_11D2_8C0F_0008C7C204E6_.wvu.PrintArea" localSheetId="12" hidden="1">CRUDE!$A$6:$R$39</definedName>
    <definedName name="Z_8E9F5F75_8436_11D2_8C0F_0008C7C204E6_.wvu.PrintTitles" localSheetId="12" hidden="1">CRUDE!$1:$5</definedName>
    <definedName name="Z_8E9F5F76_8436_11D2_8C0F_0008C7C204E6_.wvu.PrintArea" localSheetId="8" hidden="1">'EN590'!$A$6:$R$39</definedName>
    <definedName name="Z_8E9F5F76_8436_11D2_8C0F_0008C7C204E6_.wvu.PrintTitles" localSheetId="8" hidden="1">'EN590'!$1:$5</definedName>
    <definedName name="Z_8E9F5F77_8436_11D2_8C0F_0008C7C204E6_.wvu.PrintArea" localSheetId="13" hidden="1">HO!$A$6:$R$39</definedName>
    <definedName name="Z_8E9F5F77_8436_11D2_8C0F_0008C7C204E6_.wvu.PrintTitles" localSheetId="13" hidden="1">HO!$1:$5</definedName>
    <definedName name="Z_8E9F5F78_8436_11D2_8C0F_0008C7C204E6_.wvu.PrintArea" localSheetId="5" hidden="1">'IPE GASOIL'!$A$6:$R$39</definedName>
    <definedName name="Z_8E9F5F78_8436_11D2_8C0F_0008C7C204E6_.wvu.PrintTitles" localSheetId="5" hidden="1">'IPE GASOIL'!$1:$5</definedName>
    <definedName name="Z_8E9F5F79_8436_11D2_8C0F_0008C7C204E6_.wvu.PrintArea" localSheetId="16" hidden="1">Dubai!$A$6:$R$39</definedName>
    <definedName name="Z_8E9F5F79_8436_11D2_8C0F_0008C7C204E6_.wvu.PrintArea" localSheetId="17" hidden="1">Freight!$A$6:$R$39</definedName>
    <definedName name="Z_8E9F5F79_8436_11D2_8C0F_0008C7C204E6_.wvu.PrintArea" localSheetId="18" hidden="1">Freight_SM!$A$6:$R$39</definedName>
    <definedName name="Z_8E9F5F79_8436_11D2_8C0F_0008C7C204E6_.wvu.PrintArea" localSheetId="15" hidden="1">'Jet , Kero'!$A$6:$R$39</definedName>
    <definedName name="Z_8E9F5F79_8436_11D2_8C0F_0008C7C204E6_.wvu.PrintTitles" localSheetId="16" hidden="1">Dubai!$1:$5</definedName>
    <definedName name="Z_8E9F5F79_8436_11D2_8C0F_0008C7C204E6_.wvu.PrintTitles" localSheetId="17" hidden="1">Freight!$1:$5</definedName>
    <definedName name="Z_8E9F5F79_8436_11D2_8C0F_0008C7C204E6_.wvu.PrintTitles" localSheetId="18" hidden="1">Freight_SM!$1:$5</definedName>
    <definedName name="Z_8E9F5F79_8436_11D2_8C0F_0008C7C204E6_.wvu.PrintTitles" localSheetId="15" hidden="1">'Jet , Kero'!$1:$5</definedName>
    <definedName name="Z_8E9F5F7A_8436_11D2_8C0F_0008C7C204E6_.wvu.PrintArea" localSheetId="10" hidden="1">NAPTHA!$A$6:$R$39</definedName>
    <definedName name="Z_8E9F5F7A_8436_11D2_8C0F_0008C7C204E6_.wvu.PrintTitles" localSheetId="10" hidden="1">NAPTHA!$1:$5</definedName>
    <definedName name="Z_8E9F5F7B_8436_11D2_8C0F_0008C7C204E6_.wvu.PrintArea" localSheetId="9" hidden="1">UNL!$A$6:$R$39</definedName>
    <definedName name="Z_8E9F5F7B_8436_11D2_8C0F_0008C7C204E6_.wvu.PrintTitles" localSheetId="9" hidden="1">UNL!$1:$5</definedName>
    <definedName name="Z_8E9F5F7C_8436_11D2_8C0F_0008C7C204E6_.wvu.PrintArea" localSheetId="6" hidden="1">'2%GASOIL CIF'!$A$40:$AG$118</definedName>
    <definedName name="Z_8E9F5F7C_8436_11D2_8C0F_0008C7C204E6_.wvu.PrintTitles" localSheetId="6" hidden="1">'2%GASOIL CIF'!$1:$5</definedName>
    <definedName name="Z_8E9F5F7D_8436_11D2_8C0F_0008C7C204E6_.wvu.PrintArea" localSheetId="7" hidden="1">'2%GASOIL FOB'!$A$40:$AG$118</definedName>
    <definedName name="Z_8E9F5F7D_8436_11D2_8C0F_0008C7C204E6_.wvu.PrintTitles" localSheetId="7" hidden="1">'2%GASOIL FOB'!$1:$5</definedName>
    <definedName name="Z_8E9F5F7E_8436_11D2_8C0F_0008C7C204E6_.wvu.PrintArea" localSheetId="11" hidden="1">BRENT!$A$40:$AG$118</definedName>
    <definedName name="Z_8E9F5F7E_8436_11D2_8C0F_0008C7C204E6_.wvu.PrintTitles" localSheetId="11" hidden="1">BRENT!$1:$5</definedName>
    <definedName name="Z_8E9F5F7F_8436_11D2_8C0F_0008C7C204E6_.wvu.PrintArea" localSheetId="12" hidden="1">CRUDE!$A$40:$AG$118</definedName>
    <definedName name="Z_8E9F5F7F_8436_11D2_8C0F_0008C7C204E6_.wvu.PrintTitles" localSheetId="12" hidden="1">CRUDE!$1:$5</definedName>
    <definedName name="Z_8E9F5F80_8436_11D2_8C0F_0008C7C204E6_.wvu.PrintArea" localSheetId="8" hidden="1">'EN590'!$A$40:$AG$118</definedName>
    <definedName name="Z_8E9F5F80_8436_11D2_8C0F_0008C7C204E6_.wvu.PrintTitles" localSheetId="8" hidden="1">'EN590'!$1:$5</definedName>
    <definedName name="Z_8E9F5F81_8436_11D2_8C0F_0008C7C204E6_.wvu.PrintArea" localSheetId="13" hidden="1">HO!$A$40:$AG$118</definedName>
    <definedName name="Z_8E9F5F81_8436_11D2_8C0F_0008C7C204E6_.wvu.PrintTitles" localSheetId="13" hidden="1">HO!$1:$5</definedName>
    <definedName name="Z_8E9F5F82_8436_11D2_8C0F_0008C7C204E6_.wvu.PrintArea" localSheetId="5" hidden="1">'IPE GASOIL'!$A$40:$AG$118</definedName>
    <definedName name="Z_8E9F5F82_8436_11D2_8C0F_0008C7C204E6_.wvu.PrintTitles" localSheetId="5" hidden="1">'IPE GASOIL'!$1:$5</definedName>
    <definedName name="Z_8E9F5F83_8436_11D2_8C0F_0008C7C204E6_.wvu.PrintArea" localSheetId="16" hidden="1">Dubai!$A$40:$AG$118</definedName>
    <definedName name="Z_8E9F5F83_8436_11D2_8C0F_0008C7C204E6_.wvu.PrintArea" localSheetId="17" hidden="1">Freight!$A$40:$AG$118</definedName>
    <definedName name="Z_8E9F5F83_8436_11D2_8C0F_0008C7C204E6_.wvu.PrintArea" localSheetId="18" hidden="1">Freight_SM!$A$40:$AG$118</definedName>
    <definedName name="Z_8E9F5F83_8436_11D2_8C0F_0008C7C204E6_.wvu.PrintArea" localSheetId="15" hidden="1">'Jet , Kero'!$A$40:$AG$118</definedName>
    <definedName name="Z_8E9F5F83_8436_11D2_8C0F_0008C7C204E6_.wvu.PrintTitles" localSheetId="16" hidden="1">Dubai!$1:$5</definedName>
    <definedName name="Z_8E9F5F83_8436_11D2_8C0F_0008C7C204E6_.wvu.PrintTitles" localSheetId="17" hidden="1">Freight!$1:$5</definedName>
    <definedName name="Z_8E9F5F83_8436_11D2_8C0F_0008C7C204E6_.wvu.PrintTitles" localSheetId="18" hidden="1">Freight_SM!$1:$5</definedName>
    <definedName name="Z_8E9F5F83_8436_11D2_8C0F_0008C7C204E6_.wvu.PrintTitles" localSheetId="15" hidden="1">'Jet , Kero'!$1:$5</definedName>
    <definedName name="Z_8E9F5F84_8436_11D2_8C0F_0008C7C204E6_.wvu.PrintArea" localSheetId="10" hidden="1">NAPTHA!$A$40:$AG$118</definedName>
    <definedName name="Z_8E9F5F84_8436_11D2_8C0F_0008C7C204E6_.wvu.PrintTitles" localSheetId="10" hidden="1">NAPTHA!$1:$5</definedName>
    <definedName name="Z_8E9F5F85_8436_11D2_8C0F_0008C7C204E6_.wvu.PrintArea" localSheetId="9" hidden="1">UNL!$A$40:$AG$118</definedName>
    <definedName name="Z_8E9F5F85_8436_11D2_8C0F_0008C7C204E6_.wvu.PrintTitles" localSheetId="9" hidden="1">UNL!$1:$5</definedName>
    <definedName name="Z_8E9F5F86_8436_11D2_8C0F_0008C7C204E6_.wvu.PrintArea" localSheetId="6" hidden="1">'2%GASOIL CIF'!$A$120:$M$238</definedName>
    <definedName name="Z_8E9F5F86_8436_11D2_8C0F_0008C7C204E6_.wvu.PrintTitles" localSheetId="6" hidden="1">'2%GASOIL CIF'!$1:$5</definedName>
    <definedName name="Z_8E9F5F87_8436_11D2_8C0F_0008C7C204E6_.wvu.PrintArea" localSheetId="7" hidden="1">'2%GASOIL FOB'!$A$120:$M$238</definedName>
    <definedName name="Z_8E9F5F87_8436_11D2_8C0F_0008C7C204E6_.wvu.PrintTitles" localSheetId="7" hidden="1">'2%GASOIL FOB'!$1:$5</definedName>
    <definedName name="Z_8E9F5F88_8436_11D2_8C0F_0008C7C204E6_.wvu.PrintArea" localSheetId="11" hidden="1">BRENT!$A$120:$M$238</definedName>
    <definedName name="Z_8E9F5F88_8436_11D2_8C0F_0008C7C204E6_.wvu.PrintTitles" localSheetId="11" hidden="1">BRENT!$1:$5</definedName>
    <definedName name="Z_8E9F5F89_8436_11D2_8C0F_0008C7C204E6_.wvu.PrintArea" localSheetId="12" hidden="1">CRUDE!$A$120:$M$238</definedName>
    <definedName name="Z_8E9F5F89_8436_11D2_8C0F_0008C7C204E6_.wvu.PrintTitles" localSheetId="12" hidden="1">CRUDE!$1:$5</definedName>
    <definedName name="Z_8E9F5F8A_8436_11D2_8C0F_0008C7C204E6_.wvu.PrintArea" localSheetId="8" hidden="1">'EN590'!$A$120:$M$238</definedName>
    <definedName name="Z_8E9F5F8A_8436_11D2_8C0F_0008C7C204E6_.wvu.PrintTitles" localSheetId="8" hidden="1">'EN590'!$1:$5</definedName>
    <definedName name="Z_8E9F5F8B_8436_11D2_8C0F_0008C7C204E6_.wvu.PrintArea" localSheetId="13" hidden="1">HO!$A$120:$M$238</definedName>
    <definedName name="Z_8E9F5F8B_8436_11D2_8C0F_0008C7C204E6_.wvu.PrintTitles" localSheetId="13" hidden="1">HO!$1:$5</definedName>
    <definedName name="Z_8E9F5F8C_8436_11D2_8C0F_0008C7C204E6_.wvu.PrintArea" localSheetId="5" hidden="1">'IPE GASOIL'!$A$120:$M$238</definedName>
    <definedName name="Z_8E9F5F8C_8436_11D2_8C0F_0008C7C204E6_.wvu.PrintTitles" localSheetId="5" hidden="1">'IPE GASOIL'!$1:$5</definedName>
    <definedName name="Z_8E9F5F8D_8436_11D2_8C0F_0008C7C204E6_.wvu.PrintArea" localSheetId="16" hidden="1">Dubai!$A$120:$M$238</definedName>
    <definedName name="Z_8E9F5F8D_8436_11D2_8C0F_0008C7C204E6_.wvu.PrintArea" localSheetId="17" hidden="1">Freight!$A$120:$M$238</definedName>
    <definedName name="Z_8E9F5F8D_8436_11D2_8C0F_0008C7C204E6_.wvu.PrintArea" localSheetId="18" hidden="1">Freight_SM!$A$120:$M$238</definedName>
    <definedName name="Z_8E9F5F8D_8436_11D2_8C0F_0008C7C204E6_.wvu.PrintArea" localSheetId="15" hidden="1">'Jet , Kero'!$A$120:$M$238</definedName>
    <definedName name="Z_8E9F5F8D_8436_11D2_8C0F_0008C7C204E6_.wvu.PrintTitles" localSheetId="16" hidden="1">Dubai!$1:$5</definedName>
    <definedName name="Z_8E9F5F8D_8436_11D2_8C0F_0008C7C204E6_.wvu.PrintTitles" localSheetId="17" hidden="1">Freight!$1:$5</definedName>
    <definedName name="Z_8E9F5F8D_8436_11D2_8C0F_0008C7C204E6_.wvu.PrintTitles" localSheetId="18" hidden="1">Freight_SM!$1:$5</definedName>
    <definedName name="Z_8E9F5F8D_8436_11D2_8C0F_0008C7C204E6_.wvu.PrintTitles" localSheetId="15" hidden="1">'Jet , Kero'!$1:$5</definedName>
    <definedName name="Z_8E9F5F8E_8436_11D2_8C0F_0008C7C204E6_.wvu.PrintArea" localSheetId="10" hidden="1">NAPTHA!$A$120:$M$238</definedName>
    <definedName name="Z_8E9F5F8E_8436_11D2_8C0F_0008C7C204E6_.wvu.PrintTitles" localSheetId="10" hidden="1">NAPTHA!$1:$5</definedName>
    <definedName name="Z_8E9F5F8F_8436_11D2_8C0F_0008C7C204E6_.wvu.PrintArea" localSheetId="9" hidden="1">UNL!$A$120:$M$238</definedName>
    <definedName name="Z_8E9F5F8F_8436_11D2_8C0F_0008C7C204E6_.wvu.PrintTitles" localSheetId="9" hidden="1">UNL!$1:$5</definedName>
    <definedName name="Z_8F4E0C96_E28C_11D2_8C3F_0008C7C204E6_.wvu.PrintArea" localSheetId="6" hidden="1">'2%GASOIL CIF'!$A$6:$R$39</definedName>
    <definedName name="Z_8F4E0C96_E28C_11D2_8C3F_0008C7C204E6_.wvu.PrintTitles" localSheetId="6" hidden="1">'2%GASOIL CIF'!$1:$5</definedName>
    <definedName name="Z_8F4E0C97_E28C_11D2_8C3F_0008C7C204E6_.wvu.PrintArea" localSheetId="7" hidden="1">'2%GASOIL FOB'!$A$6:$R$39</definedName>
    <definedName name="Z_8F4E0C97_E28C_11D2_8C3F_0008C7C204E6_.wvu.PrintTitles" localSheetId="7" hidden="1">'2%GASOIL FOB'!$1:$5</definedName>
    <definedName name="Z_8F4E0C98_E28C_11D2_8C3F_0008C7C204E6_.wvu.PrintArea" localSheetId="11" hidden="1">BRENT!$A$6:$R$39</definedName>
    <definedName name="Z_8F4E0C98_E28C_11D2_8C3F_0008C7C204E6_.wvu.PrintTitles" localSheetId="11" hidden="1">BRENT!$1:$5</definedName>
    <definedName name="Z_8F4E0C99_E28C_11D2_8C3F_0008C7C204E6_.wvu.PrintArea" localSheetId="12" hidden="1">CRUDE!$A$6:$R$39</definedName>
    <definedName name="Z_8F4E0C99_E28C_11D2_8C3F_0008C7C204E6_.wvu.PrintTitles" localSheetId="12" hidden="1">CRUDE!$1:$5</definedName>
    <definedName name="Z_8F4E0C9A_E28C_11D2_8C3F_0008C7C204E6_.wvu.PrintArea" localSheetId="16" hidden="1">Dubai!$A$6:$R$39</definedName>
    <definedName name="Z_8F4E0C9A_E28C_11D2_8C3F_0008C7C204E6_.wvu.PrintTitles" localSheetId="16" hidden="1">Dubai!$1:$5</definedName>
    <definedName name="Z_8F4E0C9B_E28C_11D2_8C3F_0008C7C204E6_.wvu.PrintArea" localSheetId="8" hidden="1">'EN590'!$A$6:$R$39</definedName>
    <definedName name="Z_8F4E0C9B_E28C_11D2_8C3F_0008C7C204E6_.wvu.PrintTitles" localSheetId="8" hidden="1">'EN590'!$1:$5</definedName>
    <definedName name="Z_8F4E0C9C_E28C_11D2_8C3F_0008C7C204E6_.wvu.PrintArea" localSheetId="17" hidden="1">Freight!$A$6:$R$39</definedName>
    <definedName name="Z_8F4E0C9C_E28C_11D2_8C3F_0008C7C204E6_.wvu.PrintArea" localSheetId="18" hidden="1">Freight_SM!$A$6:$R$39</definedName>
    <definedName name="Z_8F4E0C9C_E28C_11D2_8C3F_0008C7C204E6_.wvu.PrintTitles" localSheetId="17" hidden="1">Freight!$1:$5</definedName>
    <definedName name="Z_8F4E0C9C_E28C_11D2_8C3F_0008C7C204E6_.wvu.PrintTitles" localSheetId="18" hidden="1">Freight_SM!$1:$5</definedName>
    <definedName name="Z_8F4E0C9D_E28C_11D2_8C3F_0008C7C204E6_.wvu.PrintArea" localSheetId="13" hidden="1">HO!$A$6:$R$39</definedName>
    <definedName name="Z_8F4E0C9D_E28C_11D2_8C3F_0008C7C204E6_.wvu.PrintTitles" localSheetId="13" hidden="1">HO!$1:$5</definedName>
    <definedName name="Z_8F4E0C9E_E28C_11D2_8C3F_0008C7C204E6_.wvu.PrintArea" localSheetId="5" hidden="1">'IPE GASOIL'!$A$6:$R$39</definedName>
    <definedName name="Z_8F4E0C9E_E28C_11D2_8C3F_0008C7C204E6_.wvu.PrintTitles" localSheetId="5" hidden="1">'IPE GASOIL'!$1:$5</definedName>
    <definedName name="Z_8F4E0C9F_E28C_11D2_8C3F_0008C7C204E6_.wvu.PrintArea" localSheetId="15" hidden="1">'Jet , Kero'!$A$6:$R$39</definedName>
    <definedName name="Z_8F4E0C9F_E28C_11D2_8C3F_0008C7C204E6_.wvu.PrintTitles" localSheetId="15" hidden="1">'Jet , Kero'!$1:$5</definedName>
    <definedName name="Z_8F4E0CA0_E28C_11D2_8C3F_0008C7C204E6_.wvu.PrintArea" localSheetId="10" hidden="1">NAPTHA!$A$6:$R$39</definedName>
    <definedName name="Z_8F4E0CA0_E28C_11D2_8C3F_0008C7C204E6_.wvu.PrintTitles" localSheetId="10" hidden="1">NAPTHA!$1:$5</definedName>
    <definedName name="Z_8F4E0CA1_E28C_11D2_8C3F_0008C7C204E6_.wvu.PrintArea" localSheetId="9" hidden="1">UNL!$A$6:$R$39</definedName>
    <definedName name="Z_8F4E0CA1_E28C_11D2_8C3F_0008C7C204E6_.wvu.PrintTitles" localSheetId="9" hidden="1">UNL!$1:$5</definedName>
    <definedName name="Z_8F4E0CA2_E28C_11D2_8C3F_0008C7C204E6_.wvu.PrintArea" localSheetId="6" hidden="1">'2%GASOIL CIF'!$A$40:$AG$118</definedName>
    <definedName name="Z_8F4E0CA2_E28C_11D2_8C3F_0008C7C204E6_.wvu.PrintTitles" localSheetId="6" hidden="1">'2%GASOIL CIF'!$1:$5</definedName>
    <definedName name="Z_8F4E0CA3_E28C_11D2_8C3F_0008C7C204E6_.wvu.PrintArea" localSheetId="7" hidden="1">'2%GASOIL FOB'!$A$40:$AG$118</definedName>
    <definedName name="Z_8F4E0CA3_E28C_11D2_8C3F_0008C7C204E6_.wvu.PrintTitles" localSheetId="7" hidden="1">'2%GASOIL FOB'!$1:$5</definedName>
    <definedName name="Z_8F4E0CA4_E28C_11D2_8C3F_0008C7C204E6_.wvu.PrintArea" localSheetId="11" hidden="1">BRENT!$A$40:$AG$118</definedName>
    <definedName name="Z_8F4E0CA4_E28C_11D2_8C3F_0008C7C204E6_.wvu.PrintTitles" localSheetId="11" hidden="1">BRENT!$1:$5</definedName>
    <definedName name="Z_8F4E0CA5_E28C_11D2_8C3F_0008C7C204E6_.wvu.PrintArea" localSheetId="12" hidden="1">CRUDE!$A$40:$AG$118</definedName>
    <definedName name="Z_8F4E0CA5_E28C_11D2_8C3F_0008C7C204E6_.wvu.PrintTitles" localSheetId="12" hidden="1">CRUDE!$1:$5</definedName>
    <definedName name="Z_8F4E0CA6_E28C_11D2_8C3F_0008C7C204E6_.wvu.PrintArea" localSheetId="16" hidden="1">Dubai!$A$40:$AG$118</definedName>
    <definedName name="Z_8F4E0CA6_E28C_11D2_8C3F_0008C7C204E6_.wvu.PrintTitles" localSheetId="16" hidden="1">Dubai!$1:$5</definedName>
    <definedName name="Z_8F4E0CA7_E28C_11D2_8C3F_0008C7C204E6_.wvu.PrintArea" localSheetId="8" hidden="1">'EN590'!$A$40:$AG$118</definedName>
    <definedName name="Z_8F4E0CA7_E28C_11D2_8C3F_0008C7C204E6_.wvu.PrintTitles" localSheetId="8" hidden="1">'EN590'!$1:$5</definedName>
    <definedName name="Z_8F4E0CA8_E28C_11D2_8C3F_0008C7C204E6_.wvu.PrintArea" localSheetId="17" hidden="1">Freight!$A$40:$AG$118</definedName>
    <definedName name="Z_8F4E0CA8_E28C_11D2_8C3F_0008C7C204E6_.wvu.PrintArea" localSheetId="18" hidden="1">Freight_SM!$A$40:$AG$118</definedName>
    <definedName name="Z_8F4E0CA8_E28C_11D2_8C3F_0008C7C204E6_.wvu.PrintTitles" localSheetId="17" hidden="1">Freight!$1:$5</definedName>
    <definedName name="Z_8F4E0CA8_E28C_11D2_8C3F_0008C7C204E6_.wvu.PrintTitles" localSheetId="18" hidden="1">Freight_SM!$1:$5</definedName>
    <definedName name="Z_8F4E0CA9_E28C_11D2_8C3F_0008C7C204E6_.wvu.PrintArea" localSheetId="13" hidden="1">HO!$A$40:$AG$118</definedName>
    <definedName name="Z_8F4E0CA9_E28C_11D2_8C3F_0008C7C204E6_.wvu.PrintTitles" localSheetId="13" hidden="1">HO!$1:$5</definedName>
    <definedName name="Z_8F4E0CAA_E28C_11D2_8C3F_0008C7C204E6_.wvu.PrintArea" localSheetId="5" hidden="1">'IPE GASOIL'!$A$40:$AG$118</definedName>
    <definedName name="Z_8F4E0CAA_E28C_11D2_8C3F_0008C7C204E6_.wvu.PrintTitles" localSheetId="5" hidden="1">'IPE GASOIL'!$1:$5</definedName>
    <definedName name="Z_8F4E0CAB_E28C_11D2_8C3F_0008C7C204E6_.wvu.PrintArea" localSheetId="15" hidden="1">'Jet , Kero'!$A$40:$AG$118</definedName>
    <definedName name="Z_8F4E0CAB_E28C_11D2_8C3F_0008C7C204E6_.wvu.PrintTitles" localSheetId="15" hidden="1">'Jet , Kero'!$1:$5</definedName>
    <definedName name="Z_8F4E0CAC_E28C_11D2_8C3F_0008C7C204E6_.wvu.PrintArea" localSheetId="10" hidden="1">NAPTHA!$A$40:$AG$118</definedName>
    <definedName name="Z_8F4E0CAC_E28C_11D2_8C3F_0008C7C204E6_.wvu.PrintTitles" localSheetId="10" hidden="1">NAPTHA!$1:$5</definedName>
    <definedName name="Z_8F4E0CAD_E28C_11D2_8C3F_0008C7C204E6_.wvu.PrintArea" localSheetId="9" hidden="1">UNL!$A$40:$AG$118</definedName>
    <definedName name="Z_8F4E0CAD_E28C_11D2_8C3F_0008C7C204E6_.wvu.PrintTitles" localSheetId="9" hidden="1">UNL!$1:$5</definedName>
    <definedName name="Z_8F4E0CAE_E28C_11D2_8C3F_0008C7C204E6_.wvu.PrintArea" localSheetId="6" hidden="1">'2%GASOIL CIF'!$A$120:$M$238</definedName>
    <definedName name="Z_8F4E0CAE_E28C_11D2_8C3F_0008C7C204E6_.wvu.PrintTitles" localSheetId="6" hidden="1">'2%GASOIL CIF'!$1:$5</definedName>
    <definedName name="Z_8F4E0CAF_E28C_11D2_8C3F_0008C7C204E6_.wvu.PrintArea" localSheetId="7" hidden="1">'2%GASOIL FOB'!$A$120:$M$238</definedName>
    <definedName name="Z_8F4E0CAF_E28C_11D2_8C3F_0008C7C204E6_.wvu.PrintTitles" localSheetId="7" hidden="1">'2%GASOIL FOB'!$1:$5</definedName>
    <definedName name="Z_8F4E0CB0_E28C_11D2_8C3F_0008C7C204E6_.wvu.PrintArea" localSheetId="11" hidden="1">BRENT!$A$120:$M$238</definedName>
    <definedName name="Z_8F4E0CB0_E28C_11D2_8C3F_0008C7C204E6_.wvu.PrintTitles" localSheetId="11" hidden="1">BRENT!$1:$5</definedName>
    <definedName name="Z_8F4E0CB1_E28C_11D2_8C3F_0008C7C204E6_.wvu.PrintArea" localSheetId="12" hidden="1">CRUDE!$A$120:$M$238</definedName>
    <definedName name="Z_8F4E0CB1_E28C_11D2_8C3F_0008C7C204E6_.wvu.PrintTitles" localSheetId="12" hidden="1">CRUDE!$1:$5</definedName>
    <definedName name="Z_8F4E0CB2_E28C_11D2_8C3F_0008C7C204E6_.wvu.PrintArea" localSheetId="16" hidden="1">Dubai!$A$120:$M$238</definedName>
    <definedName name="Z_8F4E0CB2_E28C_11D2_8C3F_0008C7C204E6_.wvu.PrintTitles" localSheetId="16" hidden="1">Dubai!$1:$5</definedName>
    <definedName name="Z_8F4E0CB3_E28C_11D2_8C3F_0008C7C204E6_.wvu.PrintArea" localSheetId="8" hidden="1">'EN590'!$A$120:$M$238</definedName>
    <definedName name="Z_8F4E0CB3_E28C_11D2_8C3F_0008C7C204E6_.wvu.PrintTitles" localSheetId="8" hidden="1">'EN590'!$1:$5</definedName>
    <definedName name="Z_8F4E0CB4_E28C_11D2_8C3F_0008C7C204E6_.wvu.PrintArea" localSheetId="17" hidden="1">Freight!$A$120:$M$238</definedName>
    <definedName name="Z_8F4E0CB4_E28C_11D2_8C3F_0008C7C204E6_.wvu.PrintArea" localSheetId="18" hidden="1">Freight_SM!$A$120:$M$238</definedName>
    <definedName name="Z_8F4E0CB4_E28C_11D2_8C3F_0008C7C204E6_.wvu.PrintTitles" localSheetId="17" hidden="1">Freight!$1:$5</definedName>
    <definedName name="Z_8F4E0CB4_E28C_11D2_8C3F_0008C7C204E6_.wvu.PrintTitles" localSheetId="18" hidden="1">Freight_SM!$1:$5</definedName>
    <definedName name="Z_8F4E0CB5_E28C_11D2_8C3F_0008C7C204E6_.wvu.PrintArea" localSheetId="13" hidden="1">HO!$A$120:$M$238</definedName>
    <definedName name="Z_8F4E0CB5_E28C_11D2_8C3F_0008C7C204E6_.wvu.PrintTitles" localSheetId="13" hidden="1">HO!$1:$5</definedName>
    <definedName name="Z_8F4E0CB6_E28C_11D2_8C3F_0008C7C204E6_.wvu.PrintArea" localSheetId="5" hidden="1">'IPE GASOIL'!$A$120:$M$238</definedName>
    <definedName name="Z_8F4E0CB6_E28C_11D2_8C3F_0008C7C204E6_.wvu.PrintTitles" localSheetId="5" hidden="1">'IPE GASOIL'!$1:$5</definedName>
    <definedName name="Z_8F4E0CB7_E28C_11D2_8C3F_0008C7C204E6_.wvu.PrintArea" localSheetId="15" hidden="1">'Jet , Kero'!$A$120:$M$238</definedName>
    <definedName name="Z_8F4E0CB7_E28C_11D2_8C3F_0008C7C204E6_.wvu.PrintTitles" localSheetId="15" hidden="1">'Jet , Kero'!$1:$5</definedName>
    <definedName name="Z_8F4E0CB8_E28C_11D2_8C3F_0008C7C204E6_.wvu.PrintArea" localSheetId="10" hidden="1">NAPTHA!$A$120:$M$238</definedName>
    <definedName name="Z_8F4E0CB8_E28C_11D2_8C3F_0008C7C204E6_.wvu.PrintTitles" localSheetId="10" hidden="1">NAPTHA!$1:$5</definedName>
    <definedName name="Z_8F4E0CB9_E28C_11D2_8C3F_0008C7C204E6_.wvu.PrintArea" localSheetId="9" hidden="1">UNL!$A$120:$M$238</definedName>
    <definedName name="Z_8F4E0CB9_E28C_11D2_8C3F_0008C7C204E6_.wvu.PrintTitles" localSheetId="9" hidden="1">UNL!$1:$5</definedName>
    <definedName name="Z_91494006_E683_11D2_8C3F_0008C7C204E6_.wvu.PrintArea" localSheetId="6" hidden="1">'2%GASOIL CIF'!$A$6:$R$39</definedName>
    <definedName name="Z_91494006_E683_11D2_8C3F_0008C7C204E6_.wvu.PrintTitles" localSheetId="6" hidden="1">'2%GASOIL CIF'!$1:$5</definedName>
    <definedName name="Z_91494007_E683_11D2_8C3F_0008C7C204E6_.wvu.PrintArea" localSheetId="7" hidden="1">'2%GASOIL FOB'!$A$6:$R$39</definedName>
    <definedName name="Z_91494007_E683_11D2_8C3F_0008C7C204E6_.wvu.PrintTitles" localSheetId="7" hidden="1">'2%GASOIL FOB'!$1:$5</definedName>
    <definedName name="Z_91494008_E683_11D2_8C3F_0008C7C204E6_.wvu.PrintArea" localSheetId="11" hidden="1">BRENT!$A$6:$R$39</definedName>
    <definedName name="Z_91494008_E683_11D2_8C3F_0008C7C204E6_.wvu.PrintTitles" localSheetId="11" hidden="1">BRENT!$1:$5</definedName>
    <definedName name="Z_91494009_E683_11D2_8C3F_0008C7C204E6_.wvu.PrintArea" localSheetId="12" hidden="1">CRUDE!$A$6:$R$39</definedName>
    <definedName name="Z_91494009_E683_11D2_8C3F_0008C7C204E6_.wvu.PrintTitles" localSheetId="12" hidden="1">CRUDE!$1:$5</definedName>
    <definedName name="Z_9149400A_E683_11D2_8C3F_0008C7C204E6_.wvu.PrintArea" localSheetId="16" hidden="1">Dubai!$A$6:$R$39</definedName>
    <definedName name="Z_9149400A_E683_11D2_8C3F_0008C7C204E6_.wvu.PrintTitles" localSheetId="16" hidden="1">Dubai!$1:$5</definedName>
    <definedName name="Z_9149400B_E683_11D2_8C3F_0008C7C204E6_.wvu.PrintArea" localSheetId="8" hidden="1">'EN590'!$A$6:$R$39</definedName>
    <definedName name="Z_9149400B_E683_11D2_8C3F_0008C7C204E6_.wvu.PrintTitles" localSheetId="8" hidden="1">'EN590'!$1:$5</definedName>
    <definedName name="Z_9149400C_E683_11D2_8C3F_0008C7C204E6_.wvu.PrintArea" localSheetId="17" hidden="1">Freight!$A$6:$R$39</definedName>
    <definedName name="Z_9149400C_E683_11D2_8C3F_0008C7C204E6_.wvu.PrintArea" localSheetId="18" hidden="1">Freight_SM!$A$6:$R$39</definedName>
    <definedName name="Z_9149400C_E683_11D2_8C3F_0008C7C204E6_.wvu.PrintTitles" localSheetId="17" hidden="1">Freight!$1:$5</definedName>
    <definedName name="Z_9149400C_E683_11D2_8C3F_0008C7C204E6_.wvu.PrintTitles" localSheetId="18" hidden="1">Freight_SM!$1:$5</definedName>
    <definedName name="Z_9149400D_E683_11D2_8C3F_0008C7C204E6_.wvu.PrintArea" localSheetId="13" hidden="1">HO!$A$6:$R$39</definedName>
    <definedName name="Z_9149400D_E683_11D2_8C3F_0008C7C204E6_.wvu.PrintTitles" localSheetId="13" hidden="1">HO!$1:$5</definedName>
    <definedName name="Z_9149400E_E683_11D2_8C3F_0008C7C204E6_.wvu.PrintArea" localSheetId="5" hidden="1">'IPE GASOIL'!$A$6:$R$39</definedName>
    <definedName name="Z_9149400E_E683_11D2_8C3F_0008C7C204E6_.wvu.PrintTitles" localSheetId="5" hidden="1">'IPE GASOIL'!$1:$5</definedName>
    <definedName name="Z_9149400F_E683_11D2_8C3F_0008C7C204E6_.wvu.PrintArea" localSheetId="15" hidden="1">'Jet , Kero'!$A$6:$R$39</definedName>
    <definedName name="Z_9149400F_E683_11D2_8C3F_0008C7C204E6_.wvu.PrintTitles" localSheetId="15" hidden="1">'Jet , Kero'!$1:$5</definedName>
    <definedName name="Z_91494010_E683_11D2_8C3F_0008C7C204E6_.wvu.PrintArea" localSheetId="10" hidden="1">NAPTHA!$A$6:$R$39</definedName>
    <definedName name="Z_91494010_E683_11D2_8C3F_0008C7C204E6_.wvu.PrintTitles" localSheetId="10" hidden="1">NAPTHA!$1:$5</definedName>
    <definedName name="Z_91494011_E683_11D2_8C3F_0008C7C204E6_.wvu.PrintArea" localSheetId="9" hidden="1">UNL!$A$6:$R$39</definedName>
    <definedName name="Z_91494011_E683_11D2_8C3F_0008C7C204E6_.wvu.PrintTitles" localSheetId="9" hidden="1">UNL!$1:$5</definedName>
    <definedName name="Z_91494012_E683_11D2_8C3F_0008C7C204E6_.wvu.PrintArea" localSheetId="6" hidden="1">'2%GASOIL CIF'!$A$40:$AG$118</definedName>
    <definedName name="Z_91494012_E683_11D2_8C3F_0008C7C204E6_.wvu.PrintTitles" localSheetId="6" hidden="1">'2%GASOIL CIF'!$1:$5</definedName>
    <definedName name="Z_91494013_E683_11D2_8C3F_0008C7C204E6_.wvu.PrintArea" localSheetId="7" hidden="1">'2%GASOIL FOB'!$A$40:$AG$118</definedName>
    <definedName name="Z_91494013_E683_11D2_8C3F_0008C7C204E6_.wvu.PrintTitles" localSheetId="7" hidden="1">'2%GASOIL FOB'!$1:$5</definedName>
    <definedName name="Z_91494014_E683_11D2_8C3F_0008C7C204E6_.wvu.PrintArea" localSheetId="11" hidden="1">BRENT!$A$40:$AG$118</definedName>
    <definedName name="Z_91494014_E683_11D2_8C3F_0008C7C204E6_.wvu.PrintTitles" localSheetId="11" hidden="1">BRENT!$1:$5</definedName>
    <definedName name="Z_91494015_E683_11D2_8C3F_0008C7C204E6_.wvu.PrintArea" localSheetId="12" hidden="1">CRUDE!$A$40:$AG$118</definedName>
    <definedName name="Z_91494015_E683_11D2_8C3F_0008C7C204E6_.wvu.PrintTitles" localSheetId="12" hidden="1">CRUDE!$1:$5</definedName>
    <definedName name="Z_91494016_E683_11D2_8C3F_0008C7C204E6_.wvu.PrintArea" localSheetId="16" hidden="1">Dubai!$A$40:$AG$118</definedName>
    <definedName name="Z_91494016_E683_11D2_8C3F_0008C7C204E6_.wvu.PrintTitles" localSheetId="16" hidden="1">Dubai!$1:$5</definedName>
    <definedName name="Z_91494017_E683_11D2_8C3F_0008C7C204E6_.wvu.PrintArea" localSheetId="8" hidden="1">'EN590'!$A$40:$AG$118</definedName>
    <definedName name="Z_91494017_E683_11D2_8C3F_0008C7C204E6_.wvu.PrintTitles" localSheetId="8" hidden="1">'EN590'!$1:$5</definedName>
    <definedName name="Z_91494018_E683_11D2_8C3F_0008C7C204E6_.wvu.PrintArea" localSheetId="17" hidden="1">Freight!$A$40:$AG$118</definedName>
    <definedName name="Z_91494018_E683_11D2_8C3F_0008C7C204E6_.wvu.PrintArea" localSheetId="18" hidden="1">Freight_SM!$A$40:$AG$118</definedName>
    <definedName name="Z_91494018_E683_11D2_8C3F_0008C7C204E6_.wvu.PrintTitles" localSheetId="17" hidden="1">Freight!$1:$5</definedName>
    <definedName name="Z_91494018_E683_11D2_8C3F_0008C7C204E6_.wvu.PrintTitles" localSheetId="18" hidden="1">Freight_SM!$1:$5</definedName>
    <definedName name="Z_91494019_E683_11D2_8C3F_0008C7C204E6_.wvu.PrintArea" localSheetId="13" hidden="1">HO!$A$40:$AG$118</definedName>
    <definedName name="Z_91494019_E683_11D2_8C3F_0008C7C204E6_.wvu.PrintTitles" localSheetId="13" hidden="1">HO!$1:$5</definedName>
    <definedName name="Z_9149401A_E683_11D2_8C3F_0008C7C204E6_.wvu.PrintArea" localSheetId="5" hidden="1">'IPE GASOIL'!$A$40:$AG$118</definedName>
    <definedName name="Z_9149401A_E683_11D2_8C3F_0008C7C204E6_.wvu.PrintTitles" localSheetId="5" hidden="1">'IPE GASOIL'!$1:$5</definedName>
    <definedName name="Z_9149401B_E683_11D2_8C3F_0008C7C204E6_.wvu.PrintArea" localSheetId="15" hidden="1">'Jet , Kero'!$A$40:$AG$118</definedName>
    <definedName name="Z_9149401B_E683_11D2_8C3F_0008C7C204E6_.wvu.PrintTitles" localSheetId="15" hidden="1">'Jet , Kero'!$1:$5</definedName>
    <definedName name="Z_9149401C_E683_11D2_8C3F_0008C7C204E6_.wvu.PrintArea" localSheetId="10" hidden="1">NAPTHA!$A$40:$AG$118</definedName>
    <definedName name="Z_9149401C_E683_11D2_8C3F_0008C7C204E6_.wvu.PrintTitles" localSheetId="10" hidden="1">NAPTHA!$1:$5</definedName>
    <definedName name="Z_9149401D_E683_11D2_8C3F_0008C7C204E6_.wvu.PrintArea" localSheetId="9" hidden="1">UNL!$A$40:$AG$118</definedName>
    <definedName name="Z_9149401D_E683_11D2_8C3F_0008C7C204E6_.wvu.PrintTitles" localSheetId="9" hidden="1">UNL!$1:$5</definedName>
    <definedName name="Z_9149401E_E683_11D2_8C3F_0008C7C204E6_.wvu.PrintArea" localSheetId="6" hidden="1">'2%GASOIL CIF'!$A$120:$M$238</definedName>
    <definedName name="Z_9149401E_E683_11D2_8C3F_0008C7C204E6_.wvu.PrintTitles" localSheetId="6" hidden="1">'2%GASOIL CIF'!$1:$5</definedName>
    <definedName name="Z_9149401F_E683_11D2_8C3F_0008C7C204E6_.wvu.PrintArea" localSheetId="7" hidden="1">'2%GASOIL FOB'!$A$120:$M$238</definedName>
    <definedName name="Z_9149401F_E683_11D2_8C3F_0008C7C204E6_.wvu.PrintTitles" localSheetId="7" hidden="1">'2%GASOIL FOB'!$1:$5</definedName>
    <definedName name="Z_91494020_E683_11D2_8C3F_0008C7C204E6_.wvu.PrintArea" localSheetId="11" hidden="1">BRENT!$A$120:$M$238</definedName>
    <definedName name="Z_91494020_E683_11D2_8C3F_0008C7C204E6_.wvu.PrintTitles" localSheetId="11" hidden="1">BRENT!$1:$5</definedName>
    <definedName name="Z_91494021_E683_11D2_8C3F_0008C7C204E6_.wvu.PrintArea" localSheetId="12" hidden="1">CRUDE!$A$120:$M$238</definedName>
    <definedName name="Z_91494021_E683_11D2_8C3F_0008C7C204E6_.wvu.PrintTitles" localSheetId="12" hidden="1">CRUDE!$1:$5</definedName>
    <definedName name="Z_91494022_E683_11D2_8C3F_0008C7C204E6_.wvu.PrintArea" localSheetId="16" hidden="1">Dubai!$A$120:$M$238</definedName>
    <definedName name="Z_91494022_E683_11D2_8C3F_0008C7C204E6_.wvu.PrintTitles" localSheetId="16" hidden="1">Dubai!$1:$5</definedName>
    <definedName name="Z_91494023_E683_11D2_8C3F_0008C7C204E6_.wvu.PrintArea" localSheetId="8" hidden="1">'EN590'!$A$120:$M$238</definedName>
    <definedName name="Z_91494023_E683_11D2_8C3F_0008C7C204E6_.wvu.PrintTitles" localSheetId="8" hidden="1">'EN590'!$1:$5</definedName>
    <definedName name="Z_91494024_E683_11D2_8C3F_0008C7C204E6_.wvu.PrintArea" localSheetId="17" hidden="1">Freight!$A$120:$M$238</definedName>
    <definedName name="Z_91494024_E683_11D2_8C3F_0008C7C204E6_.wvu.PrintArea" localSheetId="18" hidden="1">Freight_SM!$A$120:$M$238</definedName>
    <definedName name="Z_91494024_E683_11D2_8C3F_0008C7C204E6_.wvu.PrintTitles" localSheetId="17" hidden="1">Freight!$1:$5</definedName>
    <definedName name="Z_91494024_E683_11D2_8C3F_0008C7C204E6_.wvu.PrintTitles" localSheetId="18" hidden="1">Freight_SM!$1:$5</definedName>
    <definedName name="Z_91494025_E683_11D2_8C3F_0008C7C204E6_.wvu.PrintArea" localSheetId="13" hidden="1">HO!$A$120:$M$238</definedName>
    <definedName name="Z_91494025_E683_11D2_8C3F_0008C7C204E6_.wvu.PrintTitles" localSheetId="13" hidden="1">HO!$1:$5</definedName>
    <definedName name="Z_91494026_E683_11D2_8C3F_0008C7C204E6_.wvu.PrintArea" localSheetId="5" hidden="1">'IPE GASOIL'!$A$120:$M$238</definedName>
    <definedName name="Z_91494026_E683_11D2_8C3F_0008C7C204E6_.wvu.PrintTitles" localSheetId="5" hidden="1">'IPE GASOIL'!$1:$5</definedName>
    <definedName name="Z_91494027_E683_11D2_8C3F_0008C7C204E6_.wvu.PrintArea" localSheetId="15" hidden="1">'Jet , Kero'!$A$120:$M$238</definedName>
    <definedName name="Z_91494027_E683_11D2_8C3F_0008C7C204E6_.wvu.PrintTitles" localSheetId="15" hidden="1">'Jet , Kero'!$1:$5</definedName>
    <definedName name="Z_91494028_E683_11D2_8C3F_0008C7C204E6_.wvu.PrintArea" localSheetId="10" hidden="1">NAPTHA!$A$120:$M$238</definedName>
    <definedName name="Z_91494028_E683_11D2_8C3F_0008C7C204E6_.wvu.PrintTitles" localSheetId="10" hidden="1">NAPTHA!$1:$5</definedName>
    <definedName name="Z_91494029_E683_11D2_8C3F_0008C7C204E6_.wvu.PrintArea" localSheetId="9" hidden="1">UNL!$A$120:$M$238</definedName>
    <definedName name="Z_91494029_E683_11D2_8C3F_0008C7C204E6_.wvu.PrintTitles" localSheetId="9" hidden="1">UNL!$1:$5</definedName>
    <definedName name="Z_930D3A24_9FBB_11D2_84E3_00805FD35FEF_.wvu.PrintArea" localSheetId="6" hidden="1">'2%GASOIL CIF'!$A$6:$R$39</definedName>
    <definedName name="Z_930D3A24_9FBB_11D2_84E3_00805FD35FEF_.wvu.PrintTitles" localSheetId="6" hidden="1">'2%GASOIL CIF'!$1:$5</definedName>
    <definedName name="Z_930D3A25_9FBB_11D2_84E3_00805FD35FEF_.wvu.PrintArea" localSheetId="7" hidden="1">'2%GASOIL FOB'!$A$6:$R$39</definedName>
    <definedName name="Z_930D3A25_9FBB_11D2_84E3_00805FD35FEF_.wvu.PrintTitles" localSheetId="7" hidden="1">'2%GASOIL FOB'!$1:$5</definedName>
    <definedName name="Z_930D3A26_9FBB_11D2_84E3_00805FD35FEF_.wvu.PrintArea" localSheetId="11" hidden="1">BRENT!$A$6:$R$39</definedName>
    <definedName name="Z_930D3A26_9FBB_11D2_84E3_00805FD35FEF_.wvu.PrintTitles" localSheetId="11" hidden="1">BRENT!$1:$5</definedName>
    <definedName name="Z_930D3A27_9FBB_11D2_84E3_00805FD35FEF_.wvu.PrintArea" localSheetId="12" hidden="1">CRUDE!$A$6:$R$39</definedName>
    <definedName name="Z_930D3A27_9FBB_11D2_84E3_00805FD35FEF_.wvu.PrintTitles" localSheetId="12" hidden="1">CRUDE!$1:$5</definedName>
    <definedName name="Z_930D3A28_9FBB_11D2_84E3_00805FD35FEF_.wvu.PrintArea" localSheetId="8" hidden="1">'EN590'!$A$6:$R$39</definedName>
    <definedName name="Z_930D3A28_9FBB_11D2_84E3_00805FD35FEF_.wvu.PrintTitles" localSheetId="8" hidden="1">'EN590'!$1:$5</definedName>
    <definedName name="Z_930D3A29_9FBB_11D2_84E3_00805FD35FEF_.wvu.PrintArea" localSheetId="13" hidden="1">HO!$A$6:$R$39</definedName>
    <definedName name="Z_930D3A29_9FBB_11D2_84E3_00805FD35FEF_.wvu.PrintTitles" localSheetId="13" hidden="1">HO!$1:$5</definedName>
    <definedName name="Z_930D3A2A_9FBB_11D2_84E3_00805FD35FEF_.wvu.PrintArea" localSheetId="5" hidden="1">'IPE GASOIL'!$A$6:$R$39</definedName>
    <definedName name="Z_930D3A2A_9FBB_11D2_84E3_00805FD35FEF_.wvu.PrintTitles" localSheetId="5" hidden="1">'IPE GASOIL'!$1:$5</definedName>
    <definedName name="Z_930D3A2B_9FBB_11D2_84E3_00805FD35FEF_.wvu.PrintArea" localSheetId="16" hidden="1">Dubai!$A$6:$R$39</definedName>
    <definedName name="Z_930D3A2B_9FBB_11D2_84E3_00805FD35FEF_.wvu.PrintArea" localSheetId="17" hidden="1">Freight!$A$6:$R$39</definedName>
    <definedName name="Z_930D3A2B_9FBB_11D2_84E3_00805FD35FEF_.wvu.PrintArea" localSheetId="18" hidden="1">Freight_SM!$A$6:$R$39</definedName>
    <definedName name="Z_930D3A2B_9FBB_11D2_84E3_00805FD35FEF_.wvu.PrintArea" localSheetId="15" hidden="1">'Jet , Kero'!$A$6:$R$39</definedName>
    <definedName name="Z_930D3A2B_9FBB_11D2_84E3_00805FD35FEF_.wvu.PrintTitles" localSheetId="16" hidden="1">Dubai!$1:$5</definedName>
    <definedName name="Z_930D3A2B_9FBB_11D2_84E3_00805FD35FEF_.wvu.PrintTitles" localSheetId="17" hidden="1">Freight!$1:$5</definedName>
    <definedName name="Z_930D3A2B_9FBB_11D2_84E3_00805FD35FEF_.wvu.PrintTitles" localSheetId="18" hidden="1">Freight_SM!$1:$5</definedName>
    <definedName name="Z_930D3A2B_9FBB_11D2_84E3_00805FD35FEF_.wvu.PrintTitles" localSheetId="15" hidden="1">'Jet , Kero'!$1:$5</definedName>
    <definedName name="Z_930D3A2C_9FBB_11D2_84E3_00805FD35FEF_.wvu.PrintArea" localSheetId="10" hidden="1">NAPTHA!$A$6:$R$39</definedName>
    <definedName name="Z_930D3A2C_9FBB_11D2_84E3_00805FD35FEF_.wvu.PrintTitles" localSheetId="10" hidden="1">NAPTHA!$1:$5</definedName>
    <definedName name="Z_930D3A2D_9FBB_11D2_84E3_00805FD35FEF_.wvu.PrintArea" localSheetId="9" hidden="1">UNL!$A$6:$R$39</definedName>
    <definedName name="Z_930D3A2D_9FBB_11D2_84E3_00805FD35FEF_.wvu.PrintTitles" localSheetId="9" hidden="1">UNL!$1:$5</definedName>
    <definedName name="Z_930D3A2E_9FBB_11D2_84E3_00805FD35FEF_.wvu.PrintArea" localSheetId="6" hidden="1">'2%GASOIL CIF'!$A$40:$AG$118</definedName>
    <definedName name="Z_930D3A2E_9FBB_11D2_84E3_00805FD35FEF_.wvu.PrintTitles" localSheetId="6" hidden="1">'2%GASOIL CIF'!$1:$5</definedName>
    <definedName name="Z_930D3A2F_9FBB_11D2_84E3_00805FD35FEF_.wvu.PrintArea" localSheetId="7" hidden="1">'2%GASOIL FOB'!$A$40:$AG$118</definedName>
    <definedName name="Z_930D3A2F_9FBB_11D2_84E3_00805FD35FEF_.wvu.PrintTitles" localSheetId="7" hidden="1">'2%GASOIL FOB'!$1:$5</definedName>
    <definedName name="Z_930D3A30_9FBB_11D2_84E3_00805FD35FEF_.wvu.PrintArea" localSheetId="11" hidden="1">BRENT!$A$40:$AG$118</definedName>
    <definedName name="Z_930D3A30_9FBB_11D2_84E3_00805FD35FEF_.wvu.PrintTitles" localSheetId="11" hidden="1">BRENT!$1:$5</definedName>
    <definedName name="Z_930D3A31_9FBB_11D2_84E3_00805FD35FEF_.wvu.PrintArea" localSheetId="12" hidden="1">CRUDE!$A$40:$AG$118</definedName>
    <definedName name="Z_930D3A31_9FBB_11D2_84E3_00805FD35FEF_.wvu.PrintTitles" localSheetId="12" hidden="1">CRUDE!$1:$5</definedName>
    <definedName name="Z_930D3A32_9FBB_11D2_84E3_00805FD35FEF_.wvu.PrintArea" localSheetId="8" hidden="1">'EN590'!$A$40:$AG$118</definedName>
    <definedName name="Z_930D3A32_9FBB_11D2_84E3_00805FD35FEF_.wvu.PrintTitles" localSheetId="8" hidden="1">'EN590'!$1:$5</definedName>
    <definedName name="Z_930D3A33_9FBB_11D2_84E3_00805FD35FEF_.wvu.PrintArea" localSheetId="13" hidden="1">HO!$A$40:$AG$118</definedName>
    <definedName name="Z_930D3A33_9FBB_11D2_84E3_00805FD35FEF_.wvu.PrintTitles" localSheetId="13" hidden="1">HO!$1:$5</definedName>
    <definedName name="Z_930D3A34_9FBB_11D2_84E3_00805FD35FEF_.wvu.PrintArea" localSheetId="5" hidden="1">'IPE GASOIL'!$A$40:$AG$118</definedName>
    <definedName name="Z_930D3A34_9FBB_11D2_84E3_00805FD35FEF_.wvu.PrintTitles" localSheetId="5" hidden="1">'IPE GASOIL'!$1:$5</definedName>
    <definedName name="Z_930D3A35_9FBB_11D2_84E3_00805FD35FEF_.wvu.PrintArea" localSheetId="16" hidden="1">Dubai!$A$40:$AG$118</definedName>
    <definedName name="Z_930D3A35_9FBB_11D2_84E3_00805FD35FEF_.wvu.PrintArea" localSheetId="17" hidden="1">Freight!$A$40:$AG$118</definedName>
    <definedName name="Z_930D3A35_9FBB_11D2_84E3_00805FD35FEF_.wvu.PrintArea" localSheetId="18" hidden="1">Freight_SM!$A$40:$AG$118</definedName>
    <definedName name="Z_930D3A35_9FBB_11D2_84E3_00805FD35FEF_.wvu.PrintArea" localSheetId="15" hidden="1">'Jet , Kero'!$A$40:$AG$118</definedName>
    <definedName name="Z_930D3A35_9FBB_11D2_84E3_00805FD35FEF_.wvu.PrintTitles" localSheetId="16" hidden="1">Dubai!$1:$5</definedName>
    <definedName name="Z_930D3A35_9FBB_11D2_84E3_00805FD35FEF_.wvu.PrintTitles" localSheetId="17" hidden="1">Freight!$1:$5</definedName>
    <definedName name="Z_930D3A35_9FBB_11D2_84E3_00805FD35FEF_.wvu.PrintTitles" localSheetId="18" hidden="1">Freight_SM!$1:$5</definedName>
    <definedName name="Z_930D3A35_9FBB_11D2_84E3_00805FD35FEF_.wvu.PrintTitles" localSheetId="15" hidden="1">'Jet , Kero'!$1:$5</definedName>
    <definedName name="Z_930D3A36_9FBB_11D2_84E3_00805FD35FEF_.wvu.PrintArea" localSheetId="10" hidden="1">NAPTHA!$A$40:$AG$118</definedName>
    <definedName name="Z_930D3A36_9FBB_11D2_84E3_00805FD35FEF_.wvu.PrintTitles" localSheetId="10" hidden="1">NAPTHA!$1:$5</definedName>
    <definedName name="Z_930D3A37_9FBB_11D2_84E3_00805FD35FEF_.wvu.PrintArea" localSheetId="9" hidden="1">UNL!$A$40:$AG$118</definedName>
    <definedName name="Z_930D3A37_9FBB_11D2_84E3_00805FD35FEF_.wvu.PrintTitles" localSheetId="9" hidden="1">UNL!$1:$5</definedName>
    <definedName name="Z_930D3A38_9FBB_11D2_84E3_00805FD35FEF_.wvu.PrintArea" localSheetId="6" hidden="1">'2%GASOIL CIF'!$A$120:$M$238</definedName>
    <definedName name="Z_930D3A38_9FBB_11D2_84E3_00805FD35FEF_.wvu.PrintTitles" localSheetId="6" hidden="1">'2%GASOIL CIF'!$1:$5</definedName>
    <definedName name="Z_930D3A39_9FBB_11D2_84E3_00805FD35FEF_.wvu.PrintArea" localSheetId="7" hidden="1">'2%GASOIL FOB'!$A$120:$M$238</definedName>
    <definedName name="Z_930D3A39_9FBB_11D2_84E3_00805FD35FEF_.wvu.PrintTitles" localSheetId="7" hidden="1">'2%GASOIL FOB'!$1:$5</definedName>
    <definedName name="Z_930D3A3A_9FBB_11D2_84E3_00805FD35FEF_.wvu.PrintArea" localSheetId="11" hidden="1">BRENT!$A$120:$M$238</definedName>
    <definedName name="Z_930D3A3A_9FBB_11D2_84E3_00805FD35FEF_.wvu.PrintTitles" localSheetId="11" hidden="1">BRENT!$1:$5</definedName>
    <definedName name="Z_930D3A3B_9FBB_11D2_84E3_00805FD35FEF_.wvu.PrintArea" localSheetId="12" hidden="1">CRUDE!$A$120:$M$238</definedName>
    <definedName name="Z_930D3A3B_9FBB_11D2_84E3_00805FD35FEF_.wvu.PrintTitles" localSheetId="12" hidden="1">CRUDE!$1:$5</definedName>
    <definedName name="Z_930D3A3C_9FBB_11D2_84E3_00805FD35FEF_.wvu.PrintArea" localSheetId="8" hidden="1">'EN590'!$A$120:$M$238</definedName>
    <definedName name="Z_930D3A3C_9FBB_11D2_84E3_00805FD35FEF_.wvu.PrintTitles" localSheetId="8" hidden="1">'EN590'!$1:$5</definedName>
    <definedName name="Z_930D3A3D_9FBB_11D2_84E3_00805FD35FEF_.wvu.PrintArea" localSheetId="13" hidden="1">HO!$A$120:$M$238</definedName>
    <definedName name="Z_930D3A3D_9FBB_11D2_84E3_00805FD35FEF_.wvu.PrintTitles" localSheetId="13" hidden="1">HO!$1:$5</definedName>
    <definedName name="Z_930D3A3E_9FBB_11D2_84E3_00805FD35FEF_.wvu.PrintArea" localSheetId="5" hidden="1">'IPE GASOIL'!$A$120:$M$238</definedName>
    <definedName name="Z_930D3A3E_9FBB_11D2_84E3_00805FD35FEF_.wvu.PrintTitles" localSheetId="5" hidden="1">'IPE GASOIL'!$1:$5</definedName>
    <definedName name="Z_930D3A3F_9FBB_11D2_84E3_00805FD35FEF_.wvu.PrintArea" localSheetId="16" hidden="1">Dubai!$A$120:$M$238</definedName>
    <definedName name="Z_930D3A3F_9FBB_11D2_84E3_00805FD35FEF_.wvu.PrintArea" localSheetId="17" hidden="1">Freight!$A$120:$M$238</definedName>
    <definedName name="Z_930D3A3F_9FBB_11D2_84E3_00805FD35FEF_.wvu.PrintArea" localSheetId="18" hidden="1">Freight_SM!$A$120:$M$238</definedName>
    <definedName name="Z_930D3A3F_9FBB_11D2_84E3_00805FD35FEF_.wvu.PrintArea" localSheetId="15" hidden="1">'Jet , Kero'!$A$120:$M$238</definedName>
    <definedName name="Z_930D3A3F_9FBB_11D2_84E3_00805FD35FEF_.wvu.PrintTitles" localSheetId="16" hidden="1">Dubai!$1:$5</definedName>
    <definedName name="Z_930D3A3F_9FBB_11D2_84E3_00805FD35FEF_.wvu.PrintTitles" localSheetId="17" hidden="1">Freight!$1:$5</definedName>
    <definedName name="Z_930D3A3F_9FBB_11D2_84E3_00805FD35FEF_.wvu.PrintTitles" localSheetId="18" hidden="1">Freight_SM!$1:$5</definedName>
    <definedName name="Z_930D3A3F_9FBB_11D2_84E3_00805FD35FEF_.wvu.PrintTitles" localSheetId="15" hidden="1">'Jet , Kero'!$1:$5</definedName>
    <definedName name="Z_930D3A40_9FBB_11D2_84E3_00805FD35FEF_.wvu.PrintArea" localSheetId="10" hidden="1">NAPTHA!$A$120:$M$238</definedName>
    <definedName name="Z_930D3A40_9FBB_11D2_84E3_00805FD35FEF_.wvu.PrintTitles" localSheetId="10" hidden="1">NAPTHA!$1:$5</definedName>
    <definedName name="Z_930D3A41_9FBB_11D2_84E3_00805FD35FEF_.wvu.PrintArea" localSheetId="9" hidden="1">UNL!$A$120:$M$238</definedName>
    <definedName name="Z_930D3A41_9FBB_11D2_84E3_00805FD35FEF_.wvu.PrintTitles" localSheetId="9" hidden="1">UNL!$1:$5</definedName>
    <definedName name="Z_99BD983F_82A6_11D2_8C0F_0008C7C204E6_.wvu.PrintArea" localSheetId="6" hidden="1">'2%GASOIL CIF'!$A$6:$R$39</definedName>
    <definedName name="Z_99BD983F_82A6_11D2_8C0F_0008C7C204E6_.wvu.PrintTitles" localSheetId="6" hidden="1">'2%GASOIL CIF'!$1:$5</definedName>
    <definedName name="Z_99BD9840_82A6_11D2_8C0F_0008C7C204E6_.wvu.PrintArea" localSheetId="7" hidden="1">'2%GASOIL FOB'!$A$6:$R$39</definedName>
    <definedName name="Z_99BD9840_82A6_11D2_8C0F_0008C7C204E6_.wvu.PrintTitles" localSheetId="7" hidden="1">'2%GASOIL FOB'!$1:$5</definedName>
    <definedName name="Z_99BD9841_82A6_11D2_8C0F_0008C7C204E6_.wvu.PrintArea" localSheetId="11" hidden="1">BRENT!$A$6:$R$39</definedName>
    <definedName name="Z_99BD9841_82A6_11D2_8C0F_0008C7C204E6_.wvu.PrintTitles" localSheetId="11" hidden="1">BRENT!$1:$5</definedName>
    <definedName name="Z_99BD9842_82A6_11D2_8C0F_0008C7C204E6_.wvu.PrintArea" localSheetId="12" hidden="1">CRUDE!$A$6:$R$39</definedName>
    <definedName name="Z_99BD9842_82A6_11D2_8C0F_0008C7C204E6_.wvu.PrintTitles" localSheetId="12" hidden="1">CRUDE!$1:$5</definedName>
    <definedName name="Z_99BD9843_82A6_11D2_8C0F_0008C7C204E6_.wvu.PrintArea" localSheetId="8" hidden="1">'EN590'!$A$6:$R$39</definedName>
    <definedName name="Z_99BD9843_82A6_11D2_8C0F_0008C7C204E6_.wvu.PrintTitles" localSheetId="8" hidden="1">'EN590'!$1:$5</definedName>
    <definedName name="Z_99BD9844_82A6_11D2_8C0F_0008C7C204E6_.wvu.PrintArea" localSheetId="13" hidden="1">HO!$A$6:$R$39</definedName>
    <definedName name="Z_99BD9844_82A6_11D2_8C0F_0008C7C204E6_.wvu.PrintTitles" localSheetId="13" hidden="1">HO!$1:$5</definedName>
    <definedName name="Z_99BD9845_82A6_11D2_8C0F_0008C7C204E6_.wvu.PrintArea" localSheetId="5" hidden="1">'IPE GASOIL'!$A$6:$R$39</definedName>
    <definedName name="Z_99BD9845_82A6_11D2_8C0F_0008C7C204E6_.wvu.PrintTitles" localSheetId="5" hidden="1">'IPE GASOIL'!$1:$5</definedName>
    <definedName name="Z_99BD9846_82A6_11D2_8C0F_0008C7C204E6_.wvu.PrintArea" localSheetId="16" hidden="1">Dubai!$A$6:$R$39</definedName>
    <definedName name="Z_99BD9846_82A6_11D2_8C0F_0008C7C204E6_.wvu.PrintArea" localSheetId="17" hidden="1">Freight!$A$6:$R$39</definedName>
    <definedName name="Z_99BD9846_82A6_11D2_8C0F_0008C7C204E6_.wvu.PrintArea" localSheetId="18" hidden="1">Freight_SM!$A$6:$R$39</definedName>
    <definedName name="Z_99BD9846_82A6_11D2_8C0F_0008C7C204E6_.wvu.PrintArea" localSheetId="15" hidden="1">'Jet , Kero'!$A$6:$R$39</definedName>
    <definedName name="Z_99BD9846_82A6_11D2_8C0F_0008C7C204E6_.wvu.PrintTitles" localSheetId="16" hidden="1">Dubai!$1:$5</definedName>
    <definedName name="Z_99BD9846_82A6_11D2_8C0F_0008C7C204E6_.wvu.PrintTitles" localSheetId="17" hidden="1">Freight!$1:$5</definedName>
    <definedName name="Z_99BD9846_82A6_11D2_8C0F_0008C7C204E6_.wvu.PrintTitles" localSheetId="18" hidden="1">Freight_SM!$1:$5</definedName>
    <definedName name="Z_99BD9846_82A6_11D2_8C0F_0008C7C204E6_.wvu.PrintTitles" localSheetId="15" hidden="1">'Jet , Kero'!$1:$5</definedName>
    <definedName name="Z_99BD9847_82A6_11D2_8C0F_0008C7C204E6_.wvu.PrintArea" localSheetId="10" hidden="1">NAPTHA!$A$6:$R$39</definedName>
    <definedName name="Z_99BD9847_82A6_11D2_8C0F_0008C7C204E6_.wvu.PrintTitles" localSheetId="10" hidden="1">NAPTHA!$1:$5</definedName>
    <definedName name="Z_99BD9848_82A6_11D2_8C0F_0008C7C204E6_.wvu.PrintArea" localSheetId="9" hidden="1">UNL!$A$6:$R$39</definedName>
    <definedName name="Z_99BD9848_82A6_11D2_8C0F_0008C7C204E6_.wvu.PrintTitles" localSheetId="9" hidden="1">UNL!$1:$5</definedName>
    <definedName name="Z_99BD9849_82A6_11D2_8C0F_0008C7C204E6_.wvu.PrintArea" localSheetId="6" hidden="1">'2%GASOIL CIF'!$A$40:$AG$118</definedName>
    <definedName name="Z_99BD9849_82A6_11D2_8C0F_0008C7C204E6_.wvu.PrintTitles" localSheetId="6" hidden="1">'2%GASOIL CIF'!$1:$5</definedName>
    <definedName name="Z_99BD984A_82A6_11D2_8C0F_0008C7C204E6_.wvu.PrintArea" localSheetId="7" hidden="1">'2%GASOIL FOB'!$A$40:$AG$118</definedName>
    <definedName name="Z_99BD984A_82A6_11D2_8C0F_0008C7C204E6_.wvu.PrintTitles" localSheetId="7" hidden="1">'2%GASOIL FOB'!$1:$5</definedName>
    <definedName name="Z_99BD984B_82A6_11D2_8C0F_0008C7C204E6_.wvu.PrintArea" localSheetId="11" hidden="1">BRENT!$A$40:$AG$118</definedName>
    <definedName name="Z_99BD984B_82A6_11D2_8C0F_0008C7C204E6_.wvu.PrintTitles" localSheetId="11" hidden="1">BRENT!$1:$5</definedName>
    <definedName name="Z_99BD984C_82A6_11D2_8C0F_0008C7C204E6_.wvu.PrintArea" localSheetId="12" hidden="1">CRUDE!$A$40:$AG$118</definedName>
    <definedName name="Z_99BD984C_82A6_11D2_8C0F_0008C7C204E6_.wvu.PrintTitles" localSheetId="12" hidden="1">CRUDE!$1:$5</definedName>
    <definedName name="Z_99BD984D_82A6_11D2_8C0F_0008C7C204E6_.wvu.PrintArea" localSheetId="8" hidden="1">'EN590'!$A$40:$AG$118</definedName>
    <definedName name="Z_99BD984D_82A6_11D2_8C0F_0008C7C204E6_.wvu.PrintTitles" localSheetId="8" hidden="1">'EN590'!$1:$5</definedName>
    <definedName name="Z_99BD984E_82A6_11D2_8C0F_0008C7C204E6_.wvu.PrintArea" localSheetId="13" hidden="1">HO!$A$40:$AG$118</definedName>
    <definedName name="Z_99BD984E_82A6_11D2_8C0F_0008C7C204E6_.wvu.PrintTitles" localSheetId="13" hidden="1">HO!$1:$5</definedName>
    <definedName name="Z_99BD984F_82A6_11D2_8C0F_0008C7C204E6_.wvu.PrintArea" localSheetId="5" hidden="1">'IPE GASOIL'!$A$40:$AG$118</definedName>
    <definedName name="Z_99BD984F_82A6_11D2_8C0F_0008C7C204E6_.wvu.PrintTitles" localSheetId="5" hidden="1">'IPE GASOIL'!$1:$5</definedName>
    <definedName name="Z_99BD9850_82A6_11D2_8C0F_0008C7C204E6_.wvu.PrintArea" localSheetId="16" hidden="1">Dubai!$A$40:$AG$118</definedName>
    <definedName name="Z_99BD9850_82A6_11D2_8C0F_0008C7C204E6_.wvu.PrintArea" localSheetId="17" hidden="1">Freight!$A$40:$AG$118</definedName>
    <definedName name="Z_99BD9850_82A6_11D2_8C0F_0008C7C204E6_.wvu.PrintArea" localSheetId="18" hidden="1">Freight_SM!$A$40:$AG$118</definedName>
    <definedName name="Z_99BD9850_82A6_11D2_8C0F_0008C7C204E6_.wvu.PrintArea" localSheetId="15" hidden="1">'Jet , Kero'!$A$40:$AG$118</definedName>
    <definedName name="Z_99BD9850_82A6_11D2_8C0F_0008C7C204E6_.wvu.PrintTitles" localSheetId="16" hidden="1">Dubai!$1:$5</definedName>
    <definedName name="Z_99BD9850_82A6_11D2_8C0F_0008C7C204E6_.wvu.PrintTitles" localSheetId="17" hidden="1">Freight!$1:$5</definedName>
    <definedName name="Z_99BD9850_82A6_11D2_8C0F_0008C7C204E6_.wvu.PrintTitles" localSheetId="18" hidden="1">Freight_SM!$1:$5</definedName>
    <definedName name="Z_99BD9850_82A6_11D2_8C0F_0008C7C204E6_.wvu.PrintTitles" localSheetId="15" hidden="1">'Jet , Kero'!$1:$5</definedName>
    <definedName name="Z_99BD9851_82A6_11D2_8C0F_0008C7C204E6_.wvu.PrintArea" localSheetId="10" hidden="1">NAPTHA!$A$40:$AG$118</definedName>
    <definedName name="Z_99BD9851_82A6_11D2_8C0F_0008C7C204E6_.wvu.PrintTitles" localSheetId="10" hidden="1">NAPTHA!$1:$5</definedName>
    <definedName name="Z_99BD9852_82A6_11D2_8C0F_0008C7C204E6_.wvu.PrintArea" localSheetId="9" hidden="1">UNL!$A$40:$AG$118</definedName>
    <definedName name="Z_99BD9852_82A6_11D2_8C0F_0008C7C204E6_.wvu.PrintTitles" localSheetId="9" hidden="1">UNL!$1:$5</definedName>
    <definedName name="Z_99BD9853_82A6_11D2_8C0F_0008C7C204E6_.wvu.PrintArea" localSheetId="6" hidden="1">'2%GASOIL CIF'!$A$120:$M$238</definedName>
    <definedName name="Z_99BD9853_82A6_11D2_8C0F_0008C7C204E6_.wvu.PrintTitles" localSheetId="6" hidden="1">'2%GASOIL CIF'!$1:$5</definedName>
    <definedName name="Z_99BD9854_82A6_11D2_8C0F_0008C7C204E6_.wvu.PrintArea" localSheetId="7" hidden="1">'2%GASOIL FOB'!$A$120:$M$238</definedName>
    <definedName name="Z_99BD9854_82A6_11D2_8C0F_0008C7C204E6_.wvu.PrintTitles" localSheetId="7" hidden="1">'2%GASOIL FOB'!$1:$5</definedName>
    <definedName name="Z_99BD9855_82A6_11D2_8C0F_0008C7C204E6_.wvu.PrintArea" localSheetId="11" hidden="1">BRENT!$A$120:$M$238</definedName>
    <definedName name="Z_99BD9855_82A6_11D2_8C0F_0008C7C204E6_.wvu.PrintTitles" localSheetId="11" hidden="1">BRENT!$1:$5</definedName>
    <definedName name="Z_99BD9856_82A6_11D2_8C0F_0008C7C204E6_.wvu.PrintArea" localSheetId="12" hidden="1">CRUDE!$A$120:$M$238</definedName>
    <definedName name="Z_99BD9856_82A6_11D2_8C0F_0008C7C204E6_.wvu.PrintTitles" localSheetId="12" hidden="1">CRUDE!$1:$5</definedName>
    <definedName name="Z_99BD9857_82A6_11D2_8C0F_0008C7C204E6_.wvu.PrintArea" localSheetId="8" hidden="1">'EN590'!$A$120:$M$238</definedName>
    <definedName name="Z_99BD9857_82A6_11D2_8C0F_0008C7C204E6_.wvu.PrintTitles" localSheetId="8" hidden="1">'EN590'!$1:$5</definedName>
    <definedName name="Z_99BD9858_82A6_11D2_8C0F_0008C7C204E6_.wvu.PrintArea" localSheetId="13" hidden="1">HO!$A$120:$M$238</definedName>
    <definedName name="Z_99BD9858_82A6_11D2_8C0F_0008C7C204E6_.wvu.PrintTitles" localSheetId="13" hidden="1">HO!$1:$5</definedName>
    <definedName name="Z_99BD9859_82A6_11D2_8C0F_0008C7C204E6_.wvu.PrintArea" localSheetId="5" hidden="1">'IPE GASOIL'!$A$120:$M$238</definedName>
    <definedName name="Z_99BD9859_82A6_11D2_8C0F_0008C7C204E6_.wvu.PrintTitles" localSheetId="5" hidden="1">'IPE GASOIL'!$1:$5</definedName>
    <definedName name="Z_99BD985A_82A6_11D2_8C0F_0008C7C204E6_.wvu.PrintArea" localSheetId="16" hidden="1">Dubai!$A$120:$M$238</definedName>
    <definedName name="Z_99BD985A_82A6_11D2_8C0F_0008C7C204E6_.wvu.PrintArea" localSheetId="17" hidden="1">Freight!$A$120:$M$238</definedName>
    <definedName name="Z_99BD985A_82A6_11D2_8C0F_0008C7C204E6_.wvu.PrintArea" localSheetId="18" hidden="1">Freight_SM!$A$120:$M$238</definedName>
    <definedName name="Z_99BD985A_82A6_11D2_8C0F_0008C7C204E6_.wvu.PrintArea" localSheetId="15" hidden="1">'Jet , Kero'!$A$120:$M$238</definedName>
    <definedName name="Z_99BD985A_82A6_11D2_8C0F_0008C7C204E6_.wvu.PrintTitles" localSheetId="16" hidden="1">Dubai!$1:$5</definedName>
    <definedName name="Z_99BD985A_82A6_11D2_8C0F_0008C7C204E6_.wvu.PrintTitles" localSheetId="17" hidden="1">Freight!$1:$5</definedName>
    <definedName name="Z_99BD985A_82A6_11D2_8C0F_0008C7C204E6_.wvu.PrintTitles" localSheetId="18" hidden="1">Freight_SM!$1:$5</definedName>
    <definedName name="Z_99BD985A_82A6_11D2_8C0F_0008C7C204E6_.wvu.PrintTitles" localSheetId="15" hidden="1">'Jet , Kero'!$1:$5</definedName>
    <definedName name="Z_99BD985B_82A6_11D2_8C0F_0008C7C204E6_.wvu.PrintArea" localSheetId="10" hidden="1">NAPTHA!$A$120:$M$238</definedName>
    <definedName name="Z_99BD985B_82A6_11D2_8C0F_0008C7C204E6_.wvu.PrintTitles" localSheetId="10" hidden="1">NAPTHA!$1:$5</definedName>
    <definedName name="Z_99BD985C_82A6_11D2_8C0F_0008C7C204E6_.wvu.PrintArea" localSheetId="9" hidden="1">UNL!$A$120:$M$238</definedName>
    <definedName name="Z_99BD985C_82A6_11D2_8C0F_0008C7C204E6_.wvu.PrintTitles" localSheetId="9" hidden="1">UNL!$1:$5</definedName>
    <definedName name="Z_9F568971_89CD_11D2_8C17_0008C7C204E6_.wvu.PrintArea" localSheetId="6" hidden="1">'2%GASOIL CIF'!$A$6:$R$39</definedName>
    <definedName name="Z_9F568971_89CD_11D2_8C17_0008C7C204E6_.wvu.PrintTitles" localSheetId="6" hidden="1">'2%GASOIL CIF'!$1:$5</definedName>
    <definedName name="Z_9F568972_89CD_11D2_8C17_0008C7C204E6_.wvu.PrintArea" localSheetId="7" hidden="1">'2%GASOIL FOB'!$A$6:$R$39</definedName>
    <definedName name="Z_9F568972_89CD_11D2_8C17_0008C7C204E6_.wvu.PrintTitles" localSheetId="7" hidden="1">'2%GASOIL FOB'!$1:$5</definedName>
    <definedName name="Z_9F568973_89CD_11D2_8C17_0008C7C204E6_.wvu.PrintArea" localSheetId="11" hidden="1">BRENT!$A$6:$R$39</definedName>
    <definedName name="Z_9F568973_89CD_11D2_8C17_0008C7C204E6_.wvu.PrintTitles" localSheetId="11" hidden="1">BRENT!$1:$5</definedName>
    <definedName name="Z_9F568974_89CD_11D2_8C17_0008C7C204E6_.wvu.PrintArea" localSheetId="12" hidden="1">CRUDE!$A$6:$R$39</definedName>
    <definedName name="Z_9F568974_89CD_11D2_8C17_0008C7C204E6_.wvu.PrintTitles" localSheetId="12" hidden="1">CRUDE!$1:$5</definedName>
    <definedName name="Z_9F568975_89CD_11D2_8C17_0008C7C204E6_.wvu.PrintArea" localSheetId="8" hidden="1">'EN590'!$A$6:$R$39</definedName>
    <definedName name="Z_9F568975_89CD_11D2_8C17_0008C7C204E6_.wvu.PrintTitles" localSheetId="8" hidden="1">'EN590'!$1:$5</definedName>
    <definedName name="Z_9F568976_89CD_11D2_8C17_0008C7C204E6_.wvu.PrintArea" localSheetId="13" hidden="1">HO!$A$6:$R$39</definedName>
    <definedName name="Z_9F568976_89CD_11D2_8C17_0008C7C204E6_.wvu.PrintTitles" localSheetId="13" hidden="1">HO!$1:$5</definedName>
    <definedName name="Z_9F568977_89CD_11D2_8C17_0008C7C204E6_.wvu.PrintArea" localSheetId="5" hidden="1">'IPE GASOIL'!$A$6:$R$39</definedName>
    <definedName name="Z_9F568977_89CD_11D2_8C17_0008C7C204E6_.wvu.PrintTitles" localSheetId="5" hidden="1">'IPE GASOIL'!$1:$5</definedName>
    <definedName name="Z_9F568978_89CD_11D2_8C17_0008C7C204E6_.wvu.PrintArea" localSheetId="16" hidden="1">Dubai!$A$6:$R$39</definedName>
    <definedName name="Z_9F568978_89CD_11D2_8C17_0008C7C204E6_.wvu.PrintArea" localSheetId="17" hidden="1">Freight!$A$6:$R$39</definedName>
    <definedName name="Z_9F568978_89CD_11D2_8C17_0008C7C204E6_.wvu.PrintArea" localSheetId="18" hidden="1">Freight_SM!$A$6:$R$39</definedName>
    <definedName name="Z_9F568978_89CD_11D2_8C17_0008C7C204E6_.wvu.PrintArea" localSheetId="15" hidden="1">'Jet , Kero'!$A$6:$R$39</definedName>
    <definedName name="Z_9F568978_89CD_11D2_8C17_0008C7C204E6_.wvu.PrintTitles" localSheetId="16" hidden="1">Dubai!$1:$5</definedName>
    <definedName name="Z_9F568978_89CD_11D2_8C17_0008C7C204E6_.wvu.PrintTitles" localSheetId="17" hidden="1">Freight!$1:$5</definedName>
    <definedName name="Z_9F568978_89CD_11D2_8C17_0008C7C204E6_.wvu.PrintTitles" localSheetId="18" hidden="1">Freight_SM!$1:$5</definedName>
    <definedName name="Z_9F568978_89CD_11D2_8C17_0008C7C204E6_.wvu.PrintTitles" localSheetId="15" hidden="1">'Jet , Kero'!$1:$5</definedName>
    <definedName name="Z_9F568979_89CD_11D2_8C17_0008C7C204E6_.wvu.PrintArea" localSheetId="10" hidden="1">NAPTHA!$A$6:$R$39</definedName>
    <definedName name="Z_9F568979_89CD_11D2_8C17_0008C7C204E6_.wvu.PrintTitles" localSheetId="10" hidden="1">NAPTHA!$1:$5</definedName>
    <definedName name="Z_9F56897A_89CD_11D2_8C17_0008C7C204E6_.wvu.PrintArea" localSheetId="9" hidden="1">UNL!$A$6:$R$39</definedName>
    <definedName name="Z_9F56897A_89CD_11D2_8C17_0008C7C204E6_.wvu.PrintTitles" localSheetId="9" hidden="1">UNL!$1:$5</definedName>
    <definedName name="Z_9F56897B_89CD_11D2_8C17_0008C7C204E6_.wvu.PrintArea" localSheetId="6" hidden="1">'2%GASOIL CIF'!$A$40:$AG$118</definedName>
    <definedName name="Z_9F56897B_89CD_11D2_8C17_0008C7C204E6_.wvu.PrintTitles" localSheetId="6" hidden="1">'2%GASOIL CIF'!$1:$5</definedName>
    <definedName name="Z_9F56897C_89CD_11D2_8C17_0008C7C204E6_.wvu.PrintArea" localSheetId="7" hidden="1">'2%GASOIL FOB'!$A$40:$AG$118</definedName>
    <definedName name="Z_9F56897C_89CD_11D2_8C17_0008C7C204E6_.wvu.PrintTitles" localSheetId="7" hidden="1">'2%GASOIL FOB'!$1:$5</definedName>
    <definedName name="Z_9F56897D_89CD_11D2_8C17_0008C7C204E6_.wvu.PrintArea" localSheetId="11" hidden="1">BRENT!$A$40:$AG$118</definedName>
    <definedName name="Z_9F56897D_89CD_11D2_8C17_0008C7C204E6_.wvu.PrintTitles" localSheetId="11" hidden="1">BRENT!$1:$5</definedName>
    <definedName name="Z_9F56897E_89CD_11D2_8C17_0008C7C204E6_.wvu.PrintArea" localSheetId="12" hidden="1">CRUDE!$A$40:$AG$118</definedName>
    <definedName name="Z_9F56897E_89CD_11D2_8C17_0008C7C204E6_.wvu.PrintTitles" localSheetId="12" hidden="1">CRUDE!$1:$5</definedName>
    <definedName name="Z_9F56897F_89CD_11D2_8C17_0008C7C204E6_.wvu.PrintArea" localSheetId="8" hidden="1">'EN590'!$A$40:$AG$118</definedName>
    <definedName name="Z_9F56897F_89CD_11D2_8C17_0008C7C204E6_.wvu.PrintTitles" localSheetId="8" hidden="1">'EN590'!$1:$5</definedName>
    <definedName name="Z_9F568980_89CD_11D2_8C17_0008C7C204E6_.wvu.PrintArea" localSheetId="13" hidden="1">HO!$A$40:$AG$118</definedName>
    <definedName name="Z_9F568980_89CD_11D2_8C17_0008C7C204E6_.wvu.PrintTitles" localSheetId="13" hidden="1">HO!$1:$5</definedName>
    <definedName name="Z_9F568981_89CD_11D2_8C17_0008C7C204E6_.wvu.PrintArea" localSheetId="5" hidden="1">'IPE GASOIL'!$A$40:$AG$118</definedName>
    <definedName name="Z_9F568981_89CD_11D2_8C17_0008C7C204E6_.wvu.PrintTitles" localSheetId="5" hidden="1">'IPE GASOIL'!$1:$5</definedName>
    <definedName name="Z_9F568982_89CD_11D2_8C17_0008C7C204E6_.wvu.PrintArea" localSheetId="16" hidden="1">Dubai!$A$40:$AG$118</definedName>
    <definedName name="Z_9F568982_89CD_11D2_8C17_0008C7C204E6_.wvu.PrintArea" localSheetId="17" hidden="1">Freight!$A$40:$AG$118</definedName>
    <definedName name="Z_9F568982_89CD_11D2_8C17_0008C7C204E6_.wvu.PrintArea" localSheetId="18" hidden="1">Freight_SM!$A$40:$AG$118</definedName>
    <definedName name="Z_9F568982_89CD_11D2_8C17_0008C7C204E6_.wvu.PrintArea" localSheetId="15" hidden="1">'Jet , Kero'!$A$40:$AG$118</definedName>
    <definedName name="Z_9F568982_89CD_11D2_8C17_0008C7C204E6_.wvu.PrintTitles" localSheetId="16" hidden="1">Dubai!$1:$5</definedName>
    <definedName name="Z_9F568982_89CD_11D2_8C17_0008C7C204E6_.wvu.PrintTitles" localSheetId="17" hidden="1">Freight!$1:$5</definedName>
    <definedName name="Z_9F568982_89CD_11D2_8C17_0008C7C204E6_.wvu.PrintTitles" localSheetId="18" hidden="1">Freight_SM!$1:$5</definedName>
    <definedName name="Z_9F568982_89CD_11D2_8C17_0008C7C204E6_.wvu.PrintTitles" localSheetId="15" hidden="1">'Jet , Kero'!$1:$5</definedName>
    <definedName name="Z_9F568983_89CD_11D2_8C17_0008C7C204E6_.wvu.PrintArea" localSheetId="10" hidden="1">NAPTHA!$A$40:$AG$118</definedName>
    <definedName name="Z_9F568983_89CD_11D2_8C17_0008C7C204E6_.wvu.PrintTitles" localSheetId="10" hidden="1">NAPTHA!$1:$5</definedName>
    <definedName name="Z_9F568984_89CD_11D2_8C17_0008C7C204E6_.wvu.PrintArea" localSheetId="9" hidden="1">UNL!$A$40:$AG$118</definedName>
    <definedName name="Z_9F568984_89CD_11D2_8C17_0008C7C204E6_.wvu.PrintTitles" localSheetId="9" hidden="1">UNL!$1:$5</definedName>
    <definedName name="Z_9F568985_89CD_11D2_8C17_0008C7C204E6_.wvu.PrintArea" localSheetId="6" hidden="1">'2%GASOIL CIF'!$A$120:$M$238</definedName>
    <definedName name="Z_9F568985_89CD_11D2_8C17_0008C7C204E6_.wvu.PrintTitles" localSheetId="6" hidden="1">'2%GASOIL CIF'!$1:$5</definedName>
    <definedName name="Z_9F568986_89CD_11D2_8C17_0008C7C204E6_.wvu.PrintArea" localSheetId="7" hidden="1">'2%GASOIL FOB'!$A$120:$M$238</definedName>
    <definedName name="Z_9F568986_89CD_11D2_8C17_0008C7C204E6_.wvu.PrintTitles" localSheetId="7" hidden="1">'2%GASOIL FOB'!$1:$5</definedName>
    <definedName name="Z_9F568987_89CD_11D2_8C17_0008C7C204E6_.wvu.PrintArea" localSheetId="11" hidden="1">BRENT!$A$120:$M$238</definedName>
    <definedName name="Z_9F568987_89CD_11D2_8C17_0008C7C204E6_.wvu.PrintTitles" localSheetId="11" hidden="1">BRENT!$1:$5</definedName>
    <definedName name="Z_9F568988_89CD_11D2_8C17_0008C7C204E6_.wvu.PrintArea" localSheetId="12" hidden="1">CRUDE!$A$120:$M$238</definedName>
    <definedName name="Z_9F568988_89CD_11D2_8C17_0008C7C204E6_.wvu.PrintTitles" localSheetId="12" hidden="1">CRUDE!$1:$5</definedName>
    <definedName name="Z_9F568989_89CD_11D2_8C17_0008C7C204E6_.wvu.PrintArea" localSheetId="8" hidden="1">'EN590'!$A$120:$M$238</definedName>
    <definedName name="Z_9F568989_89CD_11D2_8C17_0008C7C204E6_.wvu.PrintTitles" localSheetId="8" hidden="1">'EN590'!$1:$5</definedName>
    <definedName name="Z_9F56898A_89CD_11D2_8C17_0008C7C204E6_.wvu.PrintArea" localSheetId="13" hidden="1">HO!$A$120:$M$238</definedName>
    <definedName name="Z_9F56898A_89CD_11D2_8C17_0008C7C204E6_.wvu.PrintTitles" localSheetId="13" hidden="1">HO!$1:$5</definedName>
    <definedName name="Z_9F56898B_89CD_11D2_8C17_0008C7C204E6_.wvu.PrintArea" localSheetId="5" hidden="1">'IPE GASOIL'!$A$120:$M$238</definedName>
    <definedName name="Z_9F56898B_89CD_11D2_8C17_0008C7C204E6_.wvu.PrintTitles" localSheetId="5" hidden="1">'IPE GASOIL'!$1:$5</definedName>
    <definedName name="Z_9F56898C_89CD_11D2_8C17_0008C7C204E6_.wvu.PrintArea" localSheetId="16" hidden="1">Dubai!$A$120:$M$238</definedName>
    <definedName name="Z_9F56898C_89CD_11D2_8C17_0008C7C204E6_.wvu.PrintArea" localSheetId="17" hidden="1">Freight!$A$120:$M$238</definedName>
    <definedName name="Z_9F56898C_89CD_11D2_8C17_0008C7C204E6_.wvu.PrintArea" localSheetId="18" hidden="1">Freight_SM!$A$120:$M$238</definedName>
    <definedName name="Z_9F56898C_89CD_11D2_8C17_0008C7C204E6_.wvu.PrintArea" localSheetId="15" hidden="1">'Jet , Kero'!$A$120:$M$238</definedName>
    <definedName name="Z_9F56898C_89CD_11D2_8C17_0008C7C204E6_.wvu.PrintTitles" localSheetId="16" hidden="1">Dubai!$1:$5</definedName>
    <definedName name="Z_9F56898C_89CD_11D2_8C17_0008C7C204E6_.wvu.PrintTitles" localSheetId="17" hidden="1">Freight!$1:$5</definedName>
    <definedName name="Z_9F56898C_89CD_11D2_8C17_0008C7C204E6_.wvu.PrintTitles" localSheetId="18" hidden="1">Freight_SM!$1:$5</definedName>
    <definedName name="Z_9F56898C_89CD_11D2_8C17_0008C7C204E6_.wvu.PrintTitles" localSheetId="15" hidden="1">'Jet , Kero'!$1:$5</definedName>
    <definedName name="Z_9F56898D_89CD_11D2_8C17_0008C7C204E6_.wvu.PrintArea" localSheetId="10" hidden="1">NAPTHA!$A$120:$M$238</definedName>
    <definedName name="Z_9F56898D_89CD_11D2_8C17_0008C7C204E6_.wvu.PrintTitles" localSheetId="10" hidden="1">NAPTHA!$1:$5</definedName>
    <definedName name="Z_9F56898E_89CD_11D2_8C17_0008C7C204E6_.wvu.PrintArea" localSheetId="9" hidden="1">UNL!$A$120:$M$238</definedName>
    <definedName name="Z_9F56898E_89CD_11D2_8C17_0008C7C204E6_.wvu.PrintTitles" localSheetId="9" hidden="1">UNL!$1:$5</definedName>
    <definedName name="Z_A0FFD7E1_ECB5_11D2_ADAB_0008C744C0BF_.wvu.PrintArea" localSheetId="6" hidden="1">'2%GASOIL CIF'!$A$6:$R$39</definedName>
    <definedName name="Z_A0FFD7E1_ECB5_11D2_ADAB_0008C744C0BF_.wvu.PrintTitles" localSheetId="6" hidden="1">'2%GASOIL CIF'!$1:$5</definedName>
    <definedName name="Z_A0FFD7E2_ECB5_11D2_ADAB_0008C744C0BF_.wvu.PrintArea" localSheetId="7" hidden="1">'2%GASOIL FOB'!$A$6:$R$39</definedName>
    <definedName name="Z_A0FFD7E2_ECB5_11D2_ADAB_0008C744C0BF_.wvu.PrintTitles" localSheetId="7" hidden="1">'2%GASOIL FOB'!$1:$5</definedName>
    <definedName name="Z_A0FFD7E3_ECB5_11D2_ADAB_0008C744C0BF_.wvu.PrintArea" localSheetId="11" hidden="1">BRENT!$A$6:$R$39</definedName>
    <definedName name="Z_A0FFD7E3_ECB5_11D2_ADAB_0008C744C0BF_.wvu.PrintTitles" localSheetId="11" hidden="1">BRENT!$1:$5</definedName>
    <definedName name="Z_A0FFD7E4_ECB5_11D2_ADAB_0008C744C0BF_.wvu.PrintArea" localSheetId="12" hidden="1">CRUDE!$A$6:$R$39</definedName>
    <definedName name="Z_A0FFD7E4_ECB5_11D2_ADAB_0008C744C0BF_.wvu.PrintTitles" localSheetId="12" hidden="1">CRUDE!$1:$5</definedName>
    <definedName name="Z_A0FFD7E5_ECB5_11D2_ADAB_0008C744C0BF_.wvu.PrintArea" localSheetId="16" hidden="1">Dubai!$A$6:$R$39</definedName>
    <definedName name="Z_A0FFD7E5_ECB5_11D2_ADAB_0008C744C0BF_.wvu.PrintTitles" localSheetId="16" hidden="1">Dubai!$1:$5</definedName>
    <definedName name="Z_A0FFD7E6_ECB5_11D2_ADAB_0008C744C0BF_.wvu.PrintArea" localSheetId="8" hidden="1">'EN590'!$A$6:$R$39</definedName>
    <definedName name="Z_A0FFD7E6_ECB5_11D2_ADAB_0008C744C0BF_.wvu.PrintTitles" localSheetId="8" hidden="1">'EN590'!$1:$5</definedName>
    <definedName name="Z_A0FFD7E7_ECB5_11D2_ADAB_0008C744C0BF_.wvu.PrintArea" localSheetId="17" hidden="1">Freight!$A$6:$R$39</definedName>
    <definedName name="Z_A0FFD7E7_ECB5_11D2_ADAB_0008C744C0BF_.wvu.PrintArea" localSheetId="18" hidden="1">Freight_SM!$A$6:$R$39</definedName>
    <definedName name="Z_A0FFD7E7_ECB5_11D2_ADAB_0008C744C0BF_.wvu.PrintTitles" localSheetId="17" hidden="1">Freight!$1:$5</definedName>
    <definedName name="Z_A0FFD7E7_ECB5_11D2_ADAB_0008C744C0BF_.wvu.PrintTitles" localSheetId="18" hidden="1">Freight_SM!$1:$5</definedName>
    <definedName name="Z_A0FFD7E8_ECB5_11D2_ADAB_0008C744C0BF_.wvu.PrintArea" localSheetId="13" hidden="1">HO!$A$6:$R$39</definedName>
    <definedName name="Z_A0FFD7E8_ECB5_11D2_ADAB_0008C744C0BF_.wvu.PrintTitles" localSheetId="13" hidden="1">HO!$1:$5</definedName>
    <definedName name="Z_A0FFD7E9_ECB5_11D2_ADAB_0008C744C0BF_.wvu.PrintArea" localSheetId="5" hidden="1">'IPE GASOIL'!$A$6:$R$39</definedName>
    <definedName name="Z_A0FFD7E9_ECB5_11D2_ADAB_0008C744C0BF_.wvu.PrintTitles" localSheetId="5" hidden="1">'IPE GASOIL'!$1:$5</definedName>
    <definedName name="Z_A0FFD7EA_ECB5_11D2_ADAB_0008C744C0BF_.wvu.PrintArea" localSheetId="15" hidden="1">'Jet , Kero'!$A$6:$R$39</definedName>
    <definedName name="Z_A0FFD7EA_ECB5_11D2_ADAB_0008C744C0BF_.wvu.PrintTitles" localSheetId="15" hidden="1">'Jet , Kero'!$1:$5</definedName>
    <definedName name="Z_A0FFD7EB_ECB5_11D2_ADAB_0008C744C0BF_.wvu.PrintArea" localSheetId="10" hidden="1">NAPTHA!$A$6:$R$39</definedName>
    <definedName name="Z_A0FFD7EB_ECB5_11D2_ADAB_0008C744C0BF_.wvu.PrintTitles" localSheetId="10" hidden="1">NAPTHA!$1:$5</definedName>
    <definedName name="Z_A0FFD7EC_ECB5_11D2_ADAB_0008C744C0BF_.wvu.PrintArea" localSheetId="9" hidden="1">UNL!$A$6:$R$39</definedName>
    <definedName name="Z_A0FFD7EC_ECB5_11D2_ADAB_0008C744C0BF_.wvu.PrintTitles" localSheetId="9" hidden="1">UNL!$1:$5</definedName>
    <definedName name="Z_A0FFD7ED_ECB5_11D2_ADAB_0008C744C0BF_.wvu.PrintArea" localSheetId="6" hidden="1">'2%GASOIL CIF'!$A$40:$AG$118</definedName>
    <definedName name="Z_A0FFD7ED_ECB5_11D2_ADAB_0008C744C0BF_.wvu.PrintTitles" localSheetId="6" hidden="1">'2%GASOIL CIF'!$1:$5</definedName>
    <definedName name="Z_A0FFD7EE_ECB5_11D2_ADAB_0008C744C0BF_.wvu.PrintArea" localSheetId="7" hidden="1">'2%GASOIL FOB'!$A$40:$AG$118</definedName>
    <definedName name="Z_A0FFD7EE_ECB5_11D2_ADAB_0008C744C0BF_.wvu.PrintTitles" localSheetId="7" hidden="1">'2%GASOIL FOB'!$1:$5</definedName>
    <definedName name="Z_A0FFD7EF_ECB5_11D2_ADAB_0008C744C0BF_.wvu.PrintArea" localSheetId="11" hidden="1">BRENT!$A$40:$AG$118</definedName>
    <definedName name="Z_A0FFD7EF_ECB5_11D2_ADAB_0008C744C0BF_.wvu.PrintTitles" localSheetId="11" hidden="1">BRENT!$1:$5</definedName>
    <definedName name="Z_A0FFD7F0_ECB5_11D2_ADAB_0008C744C0BF_.wvu.PrintArea" localSheetId="12" hidden="1">CRUDE!$A$40:$AG$118</definedName>
    <definedName name="Z_A0FFD7F0_ECB5_11D2_ADAB_0008C744C0BF_.wvu.PrintTitles" localSheetId="12" hidden="1">CRUDE!$1:$5</definedName>
    <definedName name="Z_A0FFD7F1_ECB5_11D2_ADAB_0008C744C0BF_.wvu.PrintArea" localSheetId="16" hidden="1">Dubai!$A$40:$AG$118</definedName>
    <definedName name="Z_A0FFD7F1_ECB5_11D2_ADAB_0008C744C0BF_.wvu.PrintTitles" localSheetId="16" hidden="1">Dubai!$1:$5</definedName>
    <definedName name="Z_A0FFD7F2_ECB5_11D2_ADAB_0008C744C0BF_.wvu.PrintArea" localSheetId="8" hidden="1">'EN590'!$A$40:$AG$118</definedName>
    <definedName name="Z_A0FFD7F2_ECB5_11D2_ADAB_0008C744C0BF_.wvu.PrintTitles" localSheetId="8" hidden="1">'EN590'!$1:$5</definedName>
    <definedName name="Z_A0FFD7F3_ECB5_11D2_ADAB_0008C744C0BF_.wvu.PrintArea" localSheetId="17" hidden="1">Freight!$A$40:$AG$118</definedName>
    <definedName name="Z_A0FFD7F3_ECB5_11D2_ADAB_0008C744C0BF_.wvu.PrintArea" localSheetId="18" hidden="1">Freight_SM!$A$40:$AG$118</definedName>
    <definedName name="Z_A0FFD7F3_ECB5_11D2_ADAB_0008C744C0BF_.wvu.PrintTitles" localSheetId="17" hidden="1">Freight!$1:$5</definedName>
    <definedName name="Z_A0FFD7F3_ECB5_11D2_ADAB_0008C744C0BF_.wvu.PrintTitles" localSheetId="18" hidden="1">Freight_SM!$1:$5</definedName>
    <definedName name="Z_A0FFD7F4_ECB5_11D2_ADAB_0008C744C0BF_.wvu.PrintArea" localSheetId="13" hidden="1">HO!$A$40:$AG$118</definedName>
    <definedName name="Z_A0FFD7F4_ECB5_11D2_ADAB_0008C744C0BF_.wvu.PrintTitles" localSheetId="13" hidden="1">HO!$1:$5</definedName>
    <definedName name="Z_A0FFD7F5_ECB5_11D2_ADAB_0008C744C0BF_.wvu.PrintArea" localSheetId="5" hidden="1">'IPE GASOIL'!$A$40:$AG$118</definedName>
    <definedName name="Z_A0FFD7F5_ECB5_11D2_ADAB_0008C744C0BF_.wvu.PrintTitles" localSheetId="5" hidden="1">'IPE GASOIL'!$1:$5</definedName>
    <definedName name="Z_A0FFD7F6_ECB5_11D2_ADAB_0008C744C0BF_.wvu.PrintArea" localSheetId="15" hidden="1">'Jet , Kero'!$A$40:$AG$118</definedName>
    <definedName name="Z_A0FFD7F6_ECB5_11D2_ADAB_0008C744C0BF_.wvu.PrintTitles" localSheetId="15" hidden="1">'Jet , Kero'!$1:$5</definedName>
    <definedName name="Z_A0FFD7F7_ECB5_11D2_ADAB_0008C744C0BF_.wvu.PrintArea" localSheetId="10" hidden="1">NAPTHA!$A$40:$AG$118</definedName>
    <definedName name="Z_A0FFD7F7_ECB5_11D2_ADAB_0008C744C0BF_.wvu.PrintTitles" localSheetId="10" hidden="1">NAPTHA!$1:$5</definedName>
    <definedName name="Z_A0FFD7F8_ECB5_11D2_ADAB_0008C744C0BF_.wvu.PrintArea" localSheetId="9" hidden="1">UNL!$A$40:$AG$118</definedName>
    <definedName name="Z_A0FFD7F8_ECB5_11D2_ADAB_0008C744C0BF_.wvu.PrintTitles" localSheetId="9" hidden="1">UNL!$1:$5</definedName>
    <definedName name="Z_A0FFD7F9_ECB5_11D2_ADAB_0008C744C0BF_.wvu.PrintArea" localSheetId="6" hidden="1">'2%GASOIL CIF'!$A$120:$M$238</definedName>
    <definedName name="Z_A0FFD7F9_ECB5_11D2_ADAB_0008C744C0BF_.wvu.PrintTitles" localSheetId="6" hidden="1">'2%GASOIL CIF'!$1:$5</definedName>
    <definedName name="Z_A0FFD7FA_ECB5_11D2_ADAB_0008C744C0BF_.wvu.PrintArea" localSheetId="7" hidden="1">'2%GASOIL FOB'!$A$120:$M$238</definedName>
    <definedName name="Z_A0FFD7FA_ECB5_11D2_ADAB_0008C744C0BF_.wvu.PrintTitles" localSheetId="7" hidden="1">'2%GASOIL FOB'!$1:$5</definedName>
    <definedName name="Z_A0FFD7FB_ECB5_11D2_ADAB_0008C744C0BF_.wvu.PrintArea" localSheetId="11" hidden="1">BRENT!$A$120:$M$238</definedName>
    <definedName name="Z_A0FFD7FB_ECB5_11D2_ADAB_0008C744C0BF_.wvu.PrintTitles" localSheetId="11" hidden="1">BRENT!$1:$5</definedName>
    <definedName name="Z_A0FFD7FC_ECB5_11D2_ADAB_0008C744C0BF_.wvu.PrintArea" localSheetId="12" hidden="1">CRUDE!$A$120:$M$238</definedName>
    <definedName name="Z_A0FFD7FC_ECB5_11D2_ADAB_0008C744C0BF_.wvu.PrintTitles" localSheetId="12" hidden="1">CRUDE!$1:$5</definedName>
    <definedName name="Z_A0FFD7FD_ECB5_11D2_ADAB_0008C744C0BF_.wvu.PrintArea" localSheetId="16" hidden="1">Dubai!$A$120:$M$238</definedName>
    <definedName name="Z_A0FFD7FD_ECB5_11D2_ADAB_0008C744C0BF_.wvu.PrintTitles" localSheetId="16" hidden="1">Dubai!$1:$5</definedName>
    <definedName name="Z_A0FFD7FE_ECB5_11D2_ADAB_0008C744C0BF_.wvu.PrintArea" localSheetId="8" hidden="1">'EN590'!$A$120:$M$238</definedName>
    <definedName name="Z_A0FFD7FE_ECB5_11D2_ADAB_0008C744C0BF_.wvu.PrintTitles" localSheetId="8" hidden="1">'EN590'!$1:$5</definedName>
    <definedName name="Z_A0FFD7FF_ECB5_11D2_ADAB_0008C744C0BF_.wvu.PrintArea" localSheetId="17" hidden="1">Freight!$A$120:$M$238</definedName>
    <definedName name="Z_A0FFD7FF_ECB5_11D2_ADAB_0008C744C0BF_.wvu.PrintArea" localSheetId="18" hidden="1">Freight_SM!$A$120:$M$238</definedName>
    <definedName name="Z_A0FFD7FF_ECB5_11D2_ADAB_0008C744C0BF_.wvu.PrintTitles" localSheetId="17" hidden="1">Freight!$1:$5</definedName>
    <definedName name="Z_A0FFD7FF_ECB5_11D2_ADAB_0008C744C0BF_.wvu.PrintTitles" localSheetId="18" hidden="1">Freight_SM!$1:$5</definedName>
    <definedName name="Z_A0FFD800_ECB5_11D2_ADAB_0008C744C0BF_.wvu.PrintArea" localSheetId="13" hidden="1">HO!$A$120:$M$238</definedName>
    <definedName name="Z_A0FFD800_ECB5_11D2_ADAB_0008C744C0BF_.wvu.PrintTitles" localSheetId="13" hidden="1">HO!$1:$5</definedName>
    <definedName name="Z_A0FFD801_ECB5_11D2_ADAB_0008C744C0BF_.wvu.PrintArea" localSheetId="5" hidden="1">'IPE GASOIL'!$A$120:$M$238</definedName>
    <definedName name="Z_A0FFD801_ECB5_11D2_ADAB_0008C744C0BF_.wvu.PrintTitles" localSheetId="5" hidden="1">'IPE GASOIL'!$1:$5</definedName>
    <definedName name="Z_A0FFD802_ECB5_11D2_ADAB_0008C744C0BF_.wvu.PrintArea" localSheetId="15" hidden="1">'Jet , Kero'!$A$120:$M$238</definedName>
    <definedName name="Z_A0FFD802_ECB5_11D2_ADAB_0008C744C0BF_.wvu.PrintTitles" localSheetId="15" hidden="1">'Jet , Kero'!$1:$5</definedName>
    <definedName name="Z_A0FFD803_ECB5_11D2_ADAB_0008C744C0BF_.wvu.PrintArea" localSheetId="10" hidden="1">NAPTHA!$A$120:$M$238</definedName>
    <definedName name="Z_A0FFD803_ECB5_11D2_ADAB_0008C744C0BF_.wvu.PrintTitles" localSheetId="10" hidden="1">NAPTHA!$1:$5</definedName>
    <definedName name="Z_A0FFD804_ECB5_11D2_ADAB_0008C744C0BF_.wvu.PrintArea" localSheetId="9" hidden="1">UNL!$A$120:$M$238</definedName>
    <definedName name="Z_A0FFD804_ECB5_11D2_ADAB_0008C744C0BF_.wvu.PrintTitles" localSheetId="9" hidden="1">UNL!$1:$5</definedName>
    <definedName name="Z_A1661700_8A7B_11D2_8C18_0008C7C204E6_.wvu.PrintArea" localSheetId="6" hidden="1">'2%GASOIL CIF'!$A$6:$R$39</definedName>
    <definedName name="Z_A1661700_8A7B_11D2_8C18_0008C7C204E6_.wvu.PrintTitles" localSheetId="6" hidden="1">'2%GASOIL CIF'!$1:$5</definedName>
    <definedName name="Z_A1661701_8A7B_11D2_8C18_0008C7C204E6_.wvu.PrintArea" localSheetId="7" hidden="1">'2%GASOIL FOB'!$A$6:$R$39</definedName>
    <definedName name="Z_A1661701_8A7B_11D2_8C18_0008C7C204E6_.wvu.PrintTitles" localSheetId="7" hidden="1">'2%GASOIL FOB'!$1:$5</definedName>
    <definedName name="Z_A1661702_8A7B_11D2_8C18_0008C7C204E6_.wvu.PrintArea" localSheetId="11" hidden="1">BRENT!$A$6:$R$39</definedName>
    <definedName name="Z_A1661702_8A7B_11D2_8C18_0008C7C204E6_.wvu.PrintTitles" localSheetId="11" hidden="1">BRENT!$1:$5</definedName>
    <definedName name="Z_A1661703_8A7B_11D2_8C18_0008C7C204E6_.wvu.PrintArea" localSheetId="12" hidden="1">CRUDE!$A$6:$R$39</definedName>
    <definedName name="Z_A1661703_8A7B_11D2_8C18_0008C7C204E6_.wvu.PrintTitles" localSheetId="12" hidden="1">CRUDE!$1:$5</definedName>
    <definedName name="Z_A1661704_8A7B_11D2_8C18_0008C7C204E6_.wvu.PrintArea" localSheetId="8" hidden="1">'EN590'!$A$6:$R$39</definedName>
    <definedName name="Z_A1661704_8A7B_11D2_8C18_0008C7C204E6_.wvu.PrintTitles" localSheetId="8" hidden="1">'EN590'!$1:$5</definedName>
    <definedName name="Z_A1661705_8A7B_11D2_8C18_0008C7C204E6_.wvu.PrintArea" localSheetId="13" hidden="1">HO!$A$6:$R$39</definedName>
    <definedName name="Z_A1661705_8A7B_11D2_8C18_0008C7C204E6_.wvu.PrintTitles" localSheetId="13" hidden="1">HO!$1:$5</definedName>
    <definedName name="Z_A1661706_8A7B_11D2_8C18_0008C7C204E6_.wvu.PrintArea" localSheetId="5" hidden="1">'IPE GASOIL'!$A$6:$R$39</definedName>
    <definedName name="Z_A1661706_8A7B_11D2_8C18_0008C7C204E6_.wvu.PrintTitles" localSheetId="5" hidden="1">'IPE GASOIL'!$1:$5</definedName>
    <definedName name="Z_A1661707_8A7B_11D2_8C18_0008C7C204E6_.wvu.PrintArea" localSheetId="16" hidden="1">Dubai!$A$6:$R$39</definedName>
    <definedName name="Z_A1661707_8A7B_11D2_8C18_0008C7C204E6_.wvu.PrintArea" localSheetId="17" hidden="1">Freight!$A$6:$R$39</definedName>
    <definedName name="Z_A1661707_8A7B_11D2_8C18_0008C7C204E6_.wvu.PrintArea" localSheetId="18" hidden="1">Freight_SM!$A$6:$R$39</definedName>
    <definedName name="Z_A1661707_8A7B_11D2_8C18_0008C7C204E6_.wvu.PrintArea" localSheetId="15" hidden="1">'Jet , Kero'!$A$6:$R$39</definedName>
    <definedName name="Z_A1661707_8A7B_11D2_8C18_0008C7C204E6_.wvu.PrintTitles" localSheetId="16" hidden="1">Dubai!$1:$5</definedName>
    <definedName name="Z_A1661707_8A7B_11D2_8C18_0008C7C204E6_.wvu.PrintTitles" localSheetId="17" hidden="1">Freight!$1:$5</definedName>
    <definedName name="Z_A1661707_8A7B_11D2_8C18_0008C7C204E6_.wvu.PrintTitles" localSheetId="18" hidden="1">Freight_SM!$1:$5</definedName>
    <definedName name="Z_A1661707_8A7B_11D2_8C18_0008C7C204E6_.wvu.PrintTitles" localSheetId="15" hidden="1">'Jet , Kero'!$1:$5</definedName>
    <definedName name="Z_A1661708_8A7B_11D2_8C18_0008C7C204E6_.wvu.PrintArea" localSheetId="10" hidden="1">NAPTHA!$A$6:$R$39</definedName>
    <definedName name="Z_A1661708_8A7B_11D2_8C18_0008C7C204E6_.wvu.PrintTitles" localSheetId="10" hidden="1">NAPTHA!$1:$5</definedName>
    <definedName name="Z_A1661709_8A7B_11D2_8C18_0008C7C204E6_.wvu.PrintArea" localSheetId="9" hidden="1">UNL!$A$6:$R$39</definedName>
    <definedName name="Z_A1661709_8A7B_11D2_8C18_0008C7C204E6_.wvu.PrintTitles" localSheetId="9" hidden="1">UNL!$1:$5</definedName>
    <definedName name="Z_A166170A_8A7B_11D2_8C18_0008C7C204E6_.wvu.PrintArea" localSheetId="6" hidden="1">'2%GASOIL CIF'!$A$40:$AG$118</definedName>
    <definedName name="Z_A166170A_8A7B_11D2_8C18_0008C7C204E6_.wvu.PrintTitles" localSheetId="6" hidden="1">'2%GASOIL CIF'!$1:$5</definedName>
    <definedName name="Z_A166170B_8A7B_11D2_8C18_0008C7C204E6_.wvu.PrintArea" localSheetId="7" hidden="1">'2%GASOIL FOB'!$A$40:$AG$118</definedName>
    <definedName name="Z_A166170B_8A7B_11D2_8C18_0008C7C204E6_.wvu.PrintTitles" localSheetId="7" hidden="1">'2%GASOIL FOB'!$1:$5</definedName>
    <definedName name="Z_A166170C_8A7B_11D2_8C18_0008C7C204E6_.wvu.PrintArea" localSheetId="11" hidden="1">BRENT!$A$40:$AG$118</definedName>
    <definedName name="Z_A166170C_8A7B_11D2_8C18_0008C7C204E6_.wvu.PrintTitles" localSheetId="11" hidden="1">BRENT!$1:$5</definedName>
    <definedName name="Z_A166170D_8A7B_11D2_8C18_0008C7C204E6_.wvu.PrintArea" localSheetId="12" hidden="1">CRUDE!$A$40:$AG$118</definedName>
    <definedName name="Z_A166170D_8A7B_11D2_8C18_0008C7C204E6_.wvu.PrintTitles" localSheetId="12" hidden="1">CRUDE!$1:$5</definedName>
    <definedName name="Z_A166170E_8A7B_11D2_8C18_0008C7C204E6_.wvu.PrintArea" localSheetId="8" hidden="1">'EN590'!$A$40:$AG$118</definedName>
    <definedName name="Z_A166170E_8A7B_11D2_8C18_0008C7C204E6_.wvu.PrintTitles" localSheetId="8" hidden="1">'EN590'!$1:$5</definedName>
    <definedName name="Z_A166170F_8A7B_11D2_8C18_0008C7C204E6_.wvu.PrintArea" localSheetId="13" hidden="1">HO!$A$40:$AG$118</definedName>
    <definedName name="Z_A166170F_8A7B_11D2_8C18_0008C7C204E6_.wvu.PrintTitles" localSheetId="13" hidden="1">HO!$1:$5</definedName>
    <definedName name="Z_A1661710_8A7B_11D2_8C18_0008C7C204E6_.wvu.PrintArea" localSheetId="5" hidden="1">'IPE GASOIL'!$A$40:$AG$118</definedName>
    <definedName name="Z_A1661710_8A7B_11D2_8C18_0008C7C204E6_.wvu.PrintTitles" localSheetId="5" hidden="1">'IPE GASOIL'!$1:$5</definedName>
    <definedName name="Z_A1661711_8A7B_11D2_8C18_0008C7C204E6_.wvu.PrintArea" localSheetId="16" hidden="1">Dubai!$A$40:$AG$118</definedName>
    <definedName name="Z_A1661711_8A7B_11D2_8C18_0008C7C204E6_.wvu.PrintArea" localSheetId="17" hidden="1">Freight!$A$40:$AG$118</definedName>
    <definedName name="Z_A1661711_8A7B_11D2_8C18_0008C7C204E6_.wvu.PrintArea" localSheetId="18" hidden="1">Freight_SM!$A$40:$AG$118</definedName>
    <definedName name="Z_A1661711_8A7B_11D2_8C18_0008C7C204E6_.wvu.PrintArea" localSheetId="15" hidden="1">'Jet , Kero'!$A$40:$AG$118</definedName>
    <definedName name="Z_A1661711_8A7B_11D2_8C18_0008C7C204E6_.wvu.PrintTitles" localSheetId="16" hidden="1">Dubai!$1:$5</definedName>
    <definedName name="Z_A1661711_8A7B_11D2_8C18_0008C7C204E6_.wvu.PrintTitles" localSheetId="17" hidden="1">Freight!$1:$5</definedName>
    <definedName name="Z_A1661711_8A7B_11D2_8C18_0008C7C204E6_.wvu.PrintTitles" localSheetId="18" hidden="1">Freight_SM!$1:$5</definedName>
    <definedName name="Z_A1661711_8A7B_11D2_8C18_0008C7C204E6_.wvu.PrintTitles" localSheetId="15" hidden="1">'Jet , Kero'!$1:$5</definedName>
    <definedName name="Z_A1661712_8A7B_11D2_8C18_0008C7C204E6_.wvu.PrintArea" localSheetId="10" hidden="1">NAPTHA!$A$40:$AG$118</definedName>
    <definedName name="Z_A1661712_8A7B_11D2_8C18_0008C7C204E6_.wvu.PrintTitles" localSheetId="10" hidden="1">NAPTHA!$1:$5</definedName>
    <definedName name="Z_A1661713_8A7B_11D2_8C18_0008C7C204E6_.wvu.PrintArea" localSheetId="9" hidden="1">UNL!$A$40:$AG$118</definedName>
    <definedName name="Z_A1661713_8A7B_11D2_8C18_0008C7C204E6_.wvu.PrintTitles" localSheetId="9" hidden="1">UNL!$1:$5</definedName>
    <definedName name="Z_A1661714_8A7B_11D2_8C18_0008C7C204E6_.wvu.PrintArea" localSheetId="6" hidden="1">'2%GASOIL CIF'!$A$120:$M$238</definedName>
    <definedName name="Z_A1661714_8A7B_11D2_8C18_0008C7C204E6_.wvu.PrintTitles" localSheetId="6" hidden="1">'2%GASOIL CIF'!$1:$5</definedName>
    <definedName name="Z_A1661715_8A7B_11D2_8C18_0008C7C204E6_.wvu.PrintArea" localSheetId="7" hidden="1">'2%GASOIL FOB'!$A$120:$M$238</definedName>
    <definedName name="Z_A1661715_8A7B_11D2_8C18_0008C7C204E6_.wvu.PrintTitles" localSheetId="7" hidden="1">'2%GASOIL FOB'!$1:$5</definedName>
    <definedName name="Z_A1661716_8A7B_11D2_8C18_0008C7C204E6_.wvu.PrintArea" localSheetId="11" hidden="1">BRENT!$A$120:$M$238</definedName>
    <definedName name="Z_A1661716_8A7B_11D2_8C18_0008C7C204E6_.wvu.PrintTitles" localSheetId="11" hidden="1">BRENT!$1:$5</definedName>
    <definedName name="Z_A1661717_8A7B_11D2_8C18_0008C7C204E6_.wvu.PrintArea" localSheetId="12" hidden="1">CRUDE!$A$120:$M$238</definedName>
    <definedName name="Z_A1661717_8A7B_11D2_8C18_0008C7C204E6_.wvu.PrintTitles" localSheetId="12" hidden="1">CRUDE!$1:$5</definedName>
    <definedName name="Z_A1661718_8A7B_11D2_8C18_0008C7C204E6_.wvu.PrintArea" localSheetId="8" hidden="1">'EN590'!$A$120:$M$238</definedName>
    <definedName name="Z_A1661718_8A7B_11D2_8C18_0008C7C204E6_.wvu.PrintTitles" localSheetId="8" hidden="1">'EN590'!$1:$5</definedName>
    <definedName name="Z_A1661719_8A7B_11D2_8C18_0008C7C204E6_.wvu.PrintArea" localSheetId="13" hidden="1">HO!$A$120:$M$238</definedName>
    <definedName name="Z_A1661719_8A7B_11D2_8C18_0008C7C204E6_.wvu.PrintTitles" localSheetId="13" hidden="1">HO!$1:$5</definedName>
    <definedName name="Z_A166171A_8A7B_11D2_8C18_0008C7C204E6_.wvu.PrintArea" localSheetId="5" hidden="1">'IPE GASOIL'!$A$120:$M$238</definedName>
    <definedName name="Z_A166171A_8A7B_11D2_8C18_0008C7C204E6_.wvu.PrintTitles" localSheetId="5" hidden="1">'IPE GASOIL'!$1:$5</definedName>
    <definedName name="Z_A166171B_8A7B_11D2_8C18_0008C7C204E6_.wvu.PrintArea" localSheetId="16" hidden="1">Dubai!$A$120:$M$238</definedName>
    <definedName name="Z_A166171B_8A7B_11D2_8C18_0008C7C204E6_.wvu.PrintArea" localSheetId="17" hidden="1">Freight!$A$120:$M$238</definedName>
    <definedName name="Z_A166171B_8A7B_11D2_8C18_0008C7C204E6_.wvu.PrintArea" localSheetId="18" hidden="1">Freight_SM!$A$120:$M$238</definedName>
    <definedName name="Z_A166171B_8A7B_11D2_8C18_0008C7C204E6_.wvu.PrintArea" localSheetId="15" hidden="1">'Jet , Kero'!$A$120:$M$238</definedName>
    <definedName name="Z_A166171B_8A7B_11D2_8C18_0008C7C204E6_.wvu.PrintTitles" localSheetId="16" hidden="1">Dubai!$1:$5</definedName>
    <definedName name="Z_A166171B_8A7B_11D2_8C18_0008C7C204E6_.wvu.PrintTitles" localSheetId="17" hidden="1">Freight!$1:$5</definedName>
    <definedName name="Z_A166171B_8A7B_11D2_8C18_0008C7C204E6_.wvu.PrintTitles" localSheetId="18" hidden="1">Freight_SM!$1:$5</definedName>
    <definedName name="Z_A166171B_8A7B_11D2_8C18_0008C7C204E6_.wvu.PrintTitles" localSheetId="15" hidden="1">'Jet , Kero'!$1:$5</definedName>
    <definedName name="Z_A166171C_8A7B_11D2_8C18_0008C7C204E6_.wvu.PrintArea" localSheetId="10" hidden="1">NAPTHA!$A$120:$M$238</definedName>
    <definedName name="Z_A166171C_8A7B_11D2_8C18_0008C7C204E6_.wvu.PrintTitles" localSheetId="10" hidden="1">NAPTHA!$1:$5</definedName>
    <definedName name="Z_A166171D_8A7B_11D2_8C18_0008C7C204E6_.wvu.PrintArea" localSheetId="9" hidden="1">UNL!$A$120:$M$238</definedName>
    <definedName name="Z_A166171D_8A7B_11D2_8C18_0008C7C204E6_.wvu.PrintTitles" localSheetId="9" hidden="1">UNL!$1:$5</definedName>
    <definedName name="Z_A65CD3E4_E599_11D2_8C3F_0008C7C204E6_.wvu.PrintArea" localSheetId="6" hidden="1">'2%GASOIL CIF'!$A$6:$R$39</definedName>
    <definedName name="Z_A65CD3E4_E599_11D2_8C3F_0008C7C204E6_.wvu.PrintTitles" localSheetId="6" hidden="1">'2%GASOIL CIF'!$1:$5</definedName>
    <definedName name="Z_A65CD3E5_E599_11D2_8C3F_0008C7C204E6_.wvu.PrintArea" localSheetId="7" hidden="1">'2%GASOIL FOB'!$A$6:$R$39</definedName>
    <definedName name="Z_A65CD3E5_E599_11D2_8C3F_0008C7C204E6_.wvu.PrintTitles" localSheetId="7" hidden="1">'2%GASOIL FOB'!$1:$5</definedName>
    <definedName name="Z_A65CD3E6_E599_11D2_8C3F_0008C7C204E6_.wvu.PrintArea" localSheetId="11" hidden="1">BRENT!$A$6:$R$39</definedName>
    <definedName name="Z_A65CD3E6_E599_11D2_8C3F_0008C7C204E6_.wvu.PrintTitles" localSheetId="11" hidden="1">BRENT!$1:$5</definedName>
    <definedName name="Z_A65CD3E7_E599_11D2_8C3F_0008C7C204E6_.wvu.PrintArea" localSheetId="12" hidden="1">CRUDE!$A$6:$R$39</definedName>
    <definedName name="Z_A65CD3E7_E599_11D2_8C3F_0008C7C204E6_.wvu.PrintTitles" localSheetId="12" hidden="1">CRUDE!$1:$5</definedName>
    <definedName name="Z_A65CD3E8_E599_11D2_8C3F_0008C7C204E6_.wvu.PrintArea" localSheetId="16" hidden="1">Dubai!$A$6:$R$39</definedName>
    <definedName name="Z_A65CD3E8_E599_11D2_8C3F_0008C7C204E6_.wvu.PrintTitles" localSheetId="16" hidden="1">Dubai!$1:$5</definedName>
    <definedName name="Z_A65CD3E9_E599_11D2_8C3F_0008C7C204E6_.wvu.PrintArea" localSheetId="8" hidden="1">'EN590'!$A$6:$R$39</definedName>
    <definedName name="Z_A65CD3E9_E599_11D2_8C3F_0008C7C204E6_.wvu.PrintTitles" localSheetId="8" hidden="1">'EN590'!$1:$5</definedName>
    <definedName name="Z_A65CD3EA_E599_11D2_8C3F_0008C7C204E6_.wvu.PrintArea" localSheetId="17" hidden="1">Freight!$A$6:$R$39</definedName>
    <definedName name="Z_A65CD3EA_E599_11D2_8C3F_0008C7C204E6_.wvu.PrintArea" localSheetId="18" hidden="1">Freight_SM!$A$6:$R$39</definedName>
    <definedName name="Z_A65CD3EA_E599_11D2_8C3F_0008C7C204E6_.wvu.PrintTitles" localSheetId="17" hidden="1">Freight!$1:$5</definedName>
    <definedName name="Z_A65CD3EA_E599_11D2_8C3F_0008C7C204E6_.wvu.PrintTitles" localSheetId="18" hidden="1">Freight_SM!$1:$5</definedName>
    <definedName name="Z_A65CD3EB_E599_11D2_8C3F_0008C7C204E6_.wvu.PrintArea" localSheetId="13" hidden="1">HO!$A$6:$R$39</definedName>
    <definedName name="Z_A65CD3EB_E599_11D2_8C3F_0008C7C204E6_.wvu.PrintTitles" localSheetId="13" hidden="1">HO!$1:$5</definedName>
    <definedName name="Z_A65CD3EC_E599_11D2_8C3F_0008C7C204E6_.wvu.PrintArea" localSheetId="5" hidden="1">'IPE GASOIL'!$A$6:$R$39</definedName>
    <definedName name="Z_A65CD3EC_E599_11D2_8C3F_0008C7C204E6_.wvu.PrintTitles" localSheetId="5" hidden="1">'IPE GASOIL'!$1:$5</definedName>
    <definedName name="Z_A65CD3ED_E599_11D2_8C3F_0008C7C204E6_.wvu.PrintArea" localSheetId="15" hidden="1">'Jet , Kero'!$A$6:$R$39</definedName>
    <definedName name="Z_A65CD3ED_E599_11D2_8C3F_0008C7C204E6_.wvu.PrintTitles" localSheetId="15" hidden="1">'Jet , Kero'!$1:$5</definedName>
    <definedName name="Z_A65CD3EE_E599_11D2_8C3F_0008C7C204E6_.wvu.PrintArea" localSheetId="10" hidden="1">NAPTHA!$A$6:$R$39</definedName>
    <definedName name="Z_A65CD3EE_E599_11D2_8C3F_0008C7C204E6_.wvu.PrintTitles" localSheetId="10" hidden="1">NAPTHA!$1:$5</definedName>
    <definedName name="Z_A65CD3EF_E599_11D2_8C3F_0008C7C204E6_.wvu.PrintArea" localSheetId="9" hidden="1">UNL!$A$6:$R$39</definedName>
    <definedName name="Z_A65CD3EF_E599_11D2_8C3F_0008C7C204E6_.wvu.PrintTitles" localSheetId="9" hidden="1">UNL!$1:$5</definedName>
    <definedName name="Z_A65CD3F0_E599_11D2_8C3F_0008C7C204E6_.wvu.PrintArea" localSheetId="6" hidden="1">'2%GASOIL CIF'!$A$40:$AG$118</definedName>
    <definedName name="Z_A65CD3F0_E599_11D2_8C3F_0008C7C204E6_.wvu.PrintTitles" localSheetId="6" hidden="1">'2%GASOIL CIF'!$1:$5</definedName>
    <definedName name="Z_A65CD3F1_E599_11D2_8C3F_0008C7C204E6_.wvu.PrintArea" localSheetId="7" hidden="1">'2%GASOIL FOB'!$A$40:$AG$118</definedName>
    <definedName name="Z_A65CD3F1_E599_11D2_8C3F_0008C7C204E6_.wvu.PrintTitles" localSheetId="7" hidden="1">'2%GASOIL FOB'!$1:$5</definedName>
    <definedName name="Z_A65CD3F2_E599_11D2_8C3F_0008C7C204E6_.wvu.PrintArea" localSheetId="11" hidden="1">BRENT!$A$40:$AG$118</definedName>
    <definedName name="Z_A65CD3F2_E599_11D2_8C3F_0008C7C204E6_.wvu.PrintTitles" localSheetId="11" hidden="1">BRENT!$1:$5</definedName>
    <definedName name="Z_A65CD3F3_E599_11D2_8C3F_0008C7C204E6_.wvu.PrintArea" localSheetId="12" hidden="1">CRUDE!$A$40:$AG$118</definedName>
    <definedName name="Z_A65CD3F3_E599_11D2_8C3F_0008C7C204E6_.wvu.PrintTitles" localSheetId="12" hidden="1">CRUDE!$1:$5</definedName>
    <definedName name="Z_A65CD3F4_E599_11D2_8C3F_0008C7C204E6_.wvu.PrintArea" localSheetId="16" hidden="1">Dubai!$A$40:$AG$118</definedName>
    <definedName name="Z_A65CD3F4_E599_11D2_8C3F_0008C7C204E6_.wvu.PrintTitles" localSheetId="16" hidden="1">Dubai!$1:$5</definedName>
    <definedName name="Z_A65CD3F5_E599_11D2_8C3F_0008C7C204E6_.wvu.PrintArea" localSheetId="8" hidden="1">'EN590'!$A$40:$AG$118</definedName>
    <definedName name="Z_A65CD3F5_E599_11D2_8C3F_0008C7C204E6_.wvu.PrintTitles" localSheetId="8" hidden="1">'EN590'!$1:$5</definedName>
    <definedName name="Z_A65CD3F6_E599_11D2_8C3F_0008C7C204E6_.wvu.PrintArea" localSheetId="17" hidden="1">Freight!$A$40:$AG$118</definedName>
    <definedName name="Z_A65CD3F6_E599_11D2_8C3F_0008C7C204E6_.wvu.PrintArea" localSheetId="18" hidden="1">Freight_SM!$A$40:$AG$118</definedName>
    <definedName name="Z_A65CD3F6_E599_11D2_8C3F_0008C7C204E6_.wvu.PrintTitles" localSheetId="17" hidden="1">Freight!$1:$5</definedName>
    <definedName name="Z_A65CD3F6_E599_11D2_8C3F_0008C7C204E6_.wvu.PrintTitles" localSheetId="18" hidden="1">Freight_SM!$1:$5</definedName>
    <definedName name="Z_A65CD3F7_E599_11D2_8C3F_0008C7C204E6_.wvu.PrintArea" localSheetId="13" hidden="1">HO!$A$40:$AG$118</definedName>
    <definedName name="Z_A65CD3F7_E599_11D2_8C3F_0008C7C204E6_.wvu.PrintTitles" localSheetId="13" hidden="1">HO!$1:$5</definedName>
    <definedName name="Z_A65CD3F8_E599_11D2_8C3F_0008C7C204E6_.wvu.PrintArea" localSheetId="5" hidden="1">'IPE GASOIL'!$A$40:$AG$118</definedName>
    <definedName name="Z_A65CD3F8_E599_11D2_8C3F_0008C7C204E6_.wvu.PrintTitles" localSheetId="5" hidden="1">'IPE GASOIL'!$1:$5</definedName>
    <definedName name="Z_A65CD3F9_E599_11D2_8C3F_0008C7C204E6_.wvu.PrintArea" localSheetId="15" hidden="1">'Jet , Kero'!$A$40:$AG$118</definedName>
    <definedName name="Z_A65CD3F9_E599_11D2_8C3F_0008C7C204E6_.wvu.PrintTitles" localSheetId="15" hidden="1">'Jet , Kero'!$1:$5</definedName>
    <definedName name="Z_A65CD3FA_E599_11D2_8C3F_0008C7C204E6_.wvu.PrintArea" localSheetId="10" hidden="1">NAPTHA!$A$40:$AG$118</definedName>
    <definedName name="Z_A65CD3FA_E599_11D2_8C3F_0008C7C204E6_.wvu.PrintTitles" localSheetId="10" hidden="1">NAPTHA!$1:$5</definedName>
    <definedName name="Z_A65CD3FB_E599_11D2_8C3F_0008C7C204E6_.wvu.PrintArea" localSheetId="9" hidden="1">UNL!$A$40:$AG$118</definedName>
    <definedName name="Z_A65CD3FB_E599_11D2_8C3F_0008C7C204E6_.wvu.PrintTitles" localSheetId="9" hidden="1">UNL!$1:$5</definedName>
    <definedName name="Z_A65CD3FC_E599_11D2_8C3F_0008C7C204E6_.wvu.PrintArea" localSheetId="6" hidden="1">'2%GASOIL CIF'!$A$120:$M$238</definedName>
    <definedName name="Z_A65CD3FC_E599_11D2_8C3F_0008C7C204E6_.wvu.PrintTitles" localSheetId="6" hidden="1">'2%GASOIL CIF'!$1:$5</definedName>
    <definedName name="Z_A65CD3FD_E599_11D2_8C3F_0008C7C204E6_.wvu.PrintArea" localSheetId="7" hidden="1">'2%GASOIL FOB'!$A$120:$M$238</definedName>
    <definedName name="Z_A65CD3FD_E599_11D2_8C3F_0008C7C204E6_.wvu.PrintTitles" localSheetId="7" hidden="1">'2%GASOIL FOB'!$1:$5</definedName>
    <definedName name="Z_A65CD3FE_E599_11D2_8C3F_0008C7C204E6_.wvu.PrintArea" localSheetId="11" hidden="1">BRENT!$A$120:$M$238</definedName>
    <definedName name="Z_A65CD3FE_E599_11D2_8C3F_0008C7C204E6_.wvu.PrintTitles" localSheetId="11" hidden="1">BRENT!$1:$5</definedName>
    <definedName name="Z_A65CD3FF_E599_11D2_8C3F_0008C7C204E6_.wvu.PrintArea" localSheetId="12" hidden="1">CRUDE!$A$120:$M$238</definedName>
    <definedName name="Z_A65CD3FF_E599_11D2_8C3F_0008C7C204E6_.wvu.PrintTitles" localSheetId="12" hidden="1">CRUDE!$1:$5</definedName>
    <definedName name="Z_A65CD400_E599_11D2_8C3F_0008C7C204E6_.wvu.PrintArea" localSheetId="16" hidden="1">Dubai!$A$120:$M$238</definedName>
    <definedName name="Z_A65CD400_E599_11D2_8C3F_0008C7C204E6_.wvu.PrintTitles" localSheetId="16" hidden="1">Dubai!$1:$5</definedName>
    <definedName name="Z_A65CD401_E599_11D2_8C3F_0008C7C204E6_.wvu.PrintArea" localSheetId="8" hidden="1">'EN590'!$A$120:$M$238</definedName>
    <definedName name="Z_A65CD401_E599_11D2_8C3F_0008C7C204E6_.wvu.PrintTitles" localSheetId="8" hidden="1">'EN590'!$1:$5</definedName>
    <definedName name="Z_A65CD402_E599_11D2_8C3F_0008C7C204E6_.wvu.PrintArea" localSheetId="17" hidden="1">Freight!$A$120:$M$238</definedName>
    <definedName name="Z_A65CD402_E599_11D2_8C3F_0008C7C204E6_.wvu.PrintArea" localSheetId="18" hidden="1">Freight_SM!$A$120:$M$238</definedName>
    <definedName name="Z_A65CD402_E599_11D2_8C3F_0008C7C204E6_.wvu.PrintTitles" localSheetId="17" hidden="1">Freight!$1:$5</definedName>
    <definedName name="Z_A65CD402_E599_11D2_8C3F_0008C7C204E6_.wvu.PrintTitles" localSheetId="18" hidden="1">Freight_SM!$1:$5</definedName>
    <definedName name="Z_A65CD403_E599_11D2_8C3F_0008C7C204E6_.wvu.PrintArea" localSheetId="13" hidden="1">HO!$A$120:$M$238</definedName>
    <definedName name="Z_A65CD403_E599_11D2_8C3F_0008C7C204E6_.wvu.PrintTitles" localSheetId="13" hidden="1">HO!$1:$5</definedName>
    <definedName name="Z_A65CD404_E599_11D2_8C3F_0008C7C204E6_.wvu.PrintArea" localSheetId="5" hidden="1">'IPE GASOIL'!$A$120:$M$238</definedName>
    <definedName name="Z_A65CD404_E599_11D2_8C3F_0008C7C204E6_.wvu.PrintTitles" localSheetId="5" hidden="1">'IPE GASOIL'!$1:$5</definedName>
    <definedName name="Z_A65CD405_E599_11D2_8C3F_0008C7C204E6_.wvu.PrintArea" localSheetId="15" hidden="1">'Jet , Kero'!$A$120:$M$238</definedName>
    <definedName name="Z_A65CD405_E599_11D2_8C3F_0008C7C204E6_.wvu.PrintTitles" localSheetId="15" hidden="1">'Jet , Kero'!$1:$5</definedName>
    <definedName name="Z_A65CD406_E599_11D2_8C3F_0008C7C204E6_.wvu.PrintArea" localSheetId="10" hidden="1">NAPTHA!$A$120:$M$238</definedName>
    <definedName name="Z_A65CD406_E599_11D2_8C3F_0008C7C204E6_.wvu.PrintTitles" localSheetId="10" hidden="1">NAPTHA!$1:$5</definedName>
    <definedName name="Z_A65CD407_E599_11D2_8C3F_0008C7C204E6_.wvu.PrintArea" localSheetId="9" hidden="1">UNL!$A$120:$M$238</definedName>
    <definedName name="Z_A65CD407_E599_11D2_8C3F_0008C7C204E6_.wvu.PrintTitles" localSheetId="9" hidden="1">UNL!$1:$5</definedName>
    <definedName name="Z_A8A68237_ECBE_11D2_8C43_0008C7C204E6_.wvu.PrintArea" localSheetId="6" hidden="1">'2%GASOIL CIF'!$A$6:$R$39</definedName>
    <definedName name="Z_A8A68237_ECBE_11D2_8C43_0008C7C204E6_.wvu.PrintTitles" localSheetId="6" hidden="1">'2%GASOIL CIF'!$1:$5</definedName>
    <definedName name="Z_A8A68238_ECBE_11D2_8C43_0008C7C204E6_.wvu.PrintArea" localSheetId="7" hidden="1">'2%GASOIL FOB'!$A$6:$R$39</definedName>
    <definedName name="Z_A8A68238_ECBE_11D2_8C43_0008C7C204E6_.wvu.PrintTitles" localSheetId="7" hidden="1">'2%GASOIL FOB'!$1:$5</definedName>
    <definedName name="Z_A8A68239_ECBE_11D2_8C43_0008C7C204E6_.wvu.PrintArea" localSheetId="11" hidden="1">BRENT!$A$6:$R$39</definedName>
    <definedName name="Z_A8A68239_ECBE_11D2_8C43_0008C7C204E6_.wvu.PrintTitles" localSheetId="11" hidden="1">BRENT!$1:$5</definedName>
    <definedName name="Z_A8A6823A_ECBE_11D2_8C43_0008C7C204E6_.wvu.PrintArea" localSheetId="12" hidden="1">CRUDE!$A$6:$R$39</definedName>
    <definedName name="Z_A8A6823A_ECBE_11D2_8C43_0008C7C204E6_.wvu.PrintTitles" localSheetId="12" hidden="1">CRUDE!$1:$5</definedName>
    <definedName name="Z_A8A6823B_ECBE_11D2_8C43_0008C7C204E6_.wvu.PrintArea" localSheetId="16" hidden="1">Dubai!$A$6:$R$39</definedName>
    <definedName name="Z_A8A6823B_ECBE_11D2_8C43_0008C7C204E6_.wvu.PrintTitles" localSheetId="16" hidden="1">Dubai!$1:$5</definedName>
    <definedName name="Z_A8A6823C_ECBE_11D2_8C43_0008C7C204E6_.wvu.PrintArea" localSheetId="8" hidden="1">'EN590'!$A$6:$R$39</definedName>
    <definedName name="Z_A8A6823C_ECBE_11D2_8C43_0008C7C204E6_.wvu.PrintTitles" localSheetId="8" hidden="1">'EN590'!$1:$5</definedName>
    <definedName name="Z_A8A6823D_ECBE_11D2_8C43_0008C7C204E6_.wvu.PrintArea" localSheetId="17" hidden="1">Freight!$A$6:$R$39</definedName>
    <definedName name="Z_A8A6823D_ECBE_11D2_8C43_0008C7C204E6_.wvu.PrintArea" localSheetId="18" hidden="1">Freight_SM!$A$6:$R$39</definedName>
    <definedName name="Z_A8A6823D_ECBE_11D2_8C43_0008C7C204E6_.wvu.PrintTitles" localSheetId="17" hidden="1">Freight!$1:$5</definedName>
    <definedName name="Z_A8A6823D_ECBE_11D2_8C43_0008C7C204E6_.wvu.PrintTitles" localSheetId="18" hidden="1">Freight_SM!$1:$5</definedName>
    <definedName name="Z_A8A6823E_ECBE_11D2_8C43_0008C7C204E6_.wvu.PrintArea" localSheetId="13" hidden="1">HO!$A$6:$R$39</definedName>
    <definedName name="Z_A8A6823E_ECBE_11D2_8C43_0008C7C204E6_.wvu.PrintTitles" localSheetId="13" hidden="1">HO!$1:$5</definedName>
    <definedName name="Z_A8A6823F_ECBE_11D2_8C43_0008C7C204E6_.wvu.PrintArea" localSheetId="5" hidden="1">'IPE GASOIL'!$A$6:$R$39</definedName>
    <definedName name="Z_A8A6823F_ECBE_11D2_8C43_0008C7C204E6_.wvu.PrintTitles" localSheetId="5" hidden="1">'IPE GASOIL'!$1:$5</definedName>
    <definedName name="Z_A8A68240_ECBE_11D2_8C43_0008C7C204E6_.wvu.PrintArea" localSheetId="15" hidden="1">'Jet , Kero'!$A$6:$R$39</definedName>
    <definedName name="Z_A8A68240_ECBE_11D2_8C43_0008C7C204E6_.wvu.PrintTitles" localSheetId="15" hidden="1">'Jet , Kero'!$1:$5</definedName>
    <definedName name="Z_A8A68241_ECBE_11D2_8C43_0008C7C204E6_.wvu.PrintArea" localSheetId="10" hidden="1">NAPTHA!$A$6:$R$39</definedName>
    <definedName name="Z_A8A68241_ECBE_11D2_8C43_0008C7C204E6_.wvu.PrintTitles" localSheetId="10" hidden="1">NAPTHA!$1:$5</definedName>
    <definedName name="Z_A8A68242_ECBE_11D2_8C43_0008C7C204E6_.wvu.PrintArea" localSheetId="9" hidden="1">UNL!$A$6:$R$39</definedName>
    <definedName name="Z_A8A68242_ECBE_11D2_8C43_0008C7C204E6_.wvu.PrintTitles" localSheetId="9" hidden="1">UNL!$1:$5</definedName>
    <definedName name="Z_A8A68243_ECBE_11D2_8C43_0008C7C204E6_.wvu.PrintArea" localSheetId="6" hidden="1">'2%GASOIL CIF'!$A$40:$AG$118</definedName>
    <definedName name="Z_A8A68243_ECBE_11D2_8C43_0008C7C204E6_.wvu.PrintTitles" localSheetId="6" hidden="1">'2%GASOIL CIF'!$1:$5</definedName>
    <definedName name="Z_A8A68244_ECBE_11D2_8C43_0008C7C204E6_.wvu.PrintArea" localSheetId="7" hidden="1">'2%GASOIL FOB'!$A$40:$AG$118</definedName>
    <definedName name="Z_A8A68244_ECBE_11D2_8C43_0008C7C204E6_.wvu.PrintTitles" localSheetId="7" hidden="1">'2%GASOIL FOB'!$1:$5</definedName>
    <definedName name="Z_A8A68245_ECBE_11D2_8C43_0008C7C204E6_.wvu.PrintArea" localSheetId="11" hidden="1">BRENT!$A$40:$AG$118</definedName>
    <definedName name="Z_A8A68245_ECBE_11D2_8C43_0008C7C204E6_.wvu.PrintTitles" localSheetId="11" hidden="1">BRENT!$1:$5</definedName>
    <definedName name="Z_A8A68246_ECBE_11D2_8C43_0008C7C204E6_.wvu.PrintArea" localSheetId="12" hidden="1">CRUDE!$A$40:$AG$118</definedName>
    <definedName name="Z_A8A68246_ECBE_11D2_8C43_0008C7C204E6_.wvu.PrintTitles" localSheetId="12" hidden="1">CRUDE!$1:$5</definedName>
    <definedName name="Z_A8A68247_ECBE_11D2_8C43_0008C7C204E6_.wvu.PrintArea" localSheetId="16" hidden="1">Dubai!$A$40:$AG$118</definedName>
    <definedName name="Z_A8A68247_ECBE_11D2_8C43_0008C7C204E6_.wvu.PrintTitles" localSheetId="16" hidden="1">Dubai!$1:$5</definedName>
    <definedName name="Z_A8A68248_ECBE_11D2_8C43_0008C7C204E6_.wvu.PrintArea" localSheetId="8" hidden="1">'EN590'!$A$40:$AG$118</definedName>
    <definedName name="Z_A8A68248_ECBE_11D2_8C43_0008C7C204E6_.wvu.PrintTitles" localSheetId="8" hidden="1">'EN590'!$1:$5</definedName>
    <definedName name="Z_A8A68249_ECBE_11D2_8C43_0008C7C204E6_.wvu.PrintArea" localSheetId="17" hidden="1">Freight!$A$40:$AG$118</definedName>
    <definedName name="Z_A8A68249_ECBE_11D2_8C43_0008C7C204E6_.wvu.PrintArea" localSheetId="18" hidden="1">Freight_SM!$A$40:$AG$118</definedName>
    <definedName name="Z_A8A68249_ECBE_11D2_8C43_0008C7C204E6_.wvu.PrintTitles" localSheetId="17" hidden="1">Freight!$1:$5</definedName>
    <definedName name="Z_A8A68249_ECBE_11D2_8C43_0008C7C204E6_.wvu.PrintTitles" localSheetId="18" hidden="1">Freight_SM!$1:$5</definedName>
    <definedName name="Z_A8A6824A_ECBE_11D2_8C43_0008C7C204E6_.wvu.PrintArea" localSheetId="13" hidden="1">HO!$A$40:$AG$118</definedName>
    <definedName name="Z_A8A6824A_ECBE_11D2_8C43_0008C7C204E6_.wvu.PrintTitles" localSheetId="13" hidden="1">HO!$1:$5</definedName>
    <definedName name="Z_A8A6824B_ECBE_11D2_8C43_0008C7C204E6_.wvu.PrintArea" localSheetId="5" hidden="1">'IPE GASOIL'!$A$40:$AG$118</definedName>
    <definedName name="Z_A8A6824B_ECBE_11D2_8C43_0008C7C204E6_.wvu.PrintTitles" localSheetId="5" hidden="1">'IPE GASOIL'!$1:$5</definedName>
    <definedName name="Z_A8A6824C_ECBE_11D2_8C43_0008C7C204E6_.wvu.PrintArea" localSheetId="15" hidden="1">'Jet , Kero'!$A$40:$AG$118</definedName>
    <definedName name="Z_A8A6824C_ECBE_11D2_8C43_0008C7C204E6_.wvu.PrintTitles" localSheetId="15" hidden="1">'Jet , Kero'!$1:$5</definedName>
    <definedName name="Z_A8A6824D_ECBE_11D2_8C43_0008C7C204E6_.wvu.PrintArea" localSheetId="10" hidden="1">NAPTHA!$A$40:$AG$118</definedName>
    <definedName name="Z_A8A6824D_ECBE_11D2_8C43_0008C7C204E6_.wvu.PrintTitles" localSheetId="10" hidden="1">NAPTHA!$1:$5</definedName>
    <definedName name="Z_A8A6824E_ECBE_11D2_8C43_0008C7C204E6_.wvu.PrintArea" localSheetId="9" hidden="1">UNL!$A$40:$AG$118</definedName>
    <definedName name="Z_A8A6824E_ECBE_11D2_8C43_0008C7C204E6_.wvu.PrintTitles" localSheetId="9" hidden="1">UNL!$1:$5</definedName>
    <definedName name="Z_A8A6824F_ECBE_11D2_8C43_0008C7C204E6_.wvu.PrintArea" localSheetId="6" hidden="1">'2%GASOIL CIF'!$A$120:$M$238</definedName>
    <definedName name="Z_A8A6824F_ECBE_11D2_8C43_0008C7C204E6_.wvu.PrintTitles" localSheetId="6" hidden="1">'2%GASOIL CIF'!$1:$5</definedName>
    <definedName name="Z_A8A68250_ECBE_11D2_8C43_0008C7C204E6_.wvu.PrintArea" localSheetId="7" hidden="1">'2%GASOIL FOB'!$A$120:$M$238</definedName>
    <definedName name="Z_A8A68250_ECBE_11D2_8C43_0008C7C204E6_.wvu.PrintTitles" localSheetId="7" hidden="1">'2%GASOIL FOB'!$1:$5</definedName>
    <definedName name="Z_A8A68251_ECBE_11D2_8C43_0008C7C204E6_.wvu.PrintArea" localSheetId="11" hidden="1">BRENT!$A$120:$M$238</definedName>
    <definedName name="Z_A8A68251_ECBE_11D2_8C43_0008C7C204E6_.wvu.PrintTitles" localSheetId="11" hidden="1">BRENT!$1:$5</definedName>
    <definedName name="Z_A8A68252_ECBE_11D2_8C43_0008C7C204E6_.wvu.PrintArea" localSheetId="12" hidden="1">CRUDE!$A$120:$M$238</definedName>
    <definedName name="Z_A8A68252_ECBE_11D2_8C43_0008C7C204E6_.wvu.PrintTitles" localSheetId="12" hidden="1">CRUDE!$1:$5</definedName>
    <definedName name="Z_A8A68253_ECBE_11D2_8C43_0008C7C204E6_.wvu.PrintArea" localSheetId="16" hidden="1">Dubai!$A$120:$M$238</definedName>
    <definedName name="Z_A8A68253_ECBE_11D2_8C43_0008C7C204E6_.wvu.PrintTitles" localSheetId="16" hidden="1">Dubai!$1:$5</definedName>
    <definedName name="Z_A8A68254_ECBE_11D2_8C43_0008C7C204E6_.wvu.PrintArea" localSheetId="8" hidden="1">'EN590'!$A$120:$M$238</definedName>
    <definedName name="Z_A8A68254_ECBE_11D2_8C43_0008C7C204E6_.wvu.PrintTitles" localSheetId="8" hidden="1">'EN590'!$1:$5</definedName>
    <definedName name="Z_A8A68255_ECBE_11D2_8C43_0008C7C204E6_.wvu.PrintArea" localSheetId="17" hidden="1">Freight!$A$120:$M$238</definedName>
    <definedName name="Z_A8A68255_ECBE_11D2_8C43_0008C7C204E6_.wvu.PrintArea" localSheetId="18" hidden="1">Freight_SM!$A$120:$M$238</definedName>
    <definedName name="Z_A8A68255_ECBE_11D2_8C43_0008C7C204E6_.wvu.PrintTitles" localSheetId="17" hidden="1">Freight!$1:$5</definedName>
    <definedName name="Z_A8A68255_ECBE_11D2_8C43_0008C7C204E6_.wvu.PrintTitles" localSheetId="18" hidden="1">Freight_SM!$1:$5</definedName>
    <definedName name="Z_A8A68256_ECBE_11D2_8C43_0008C7C204E6_.wvu.PrintArea" localSheetId="13" hidden="1">HO!$A$120:$M$238</definedName>
    <definedName name="Z_A8A68256_ECBE_11D2_8C43_0008C7C204E6_.wvu.PrintTitles" localSheetId="13" hidden="1">HO!$1:$5</definedName>
    <definedName name="Z_A8A68257_ECBE_11D2_8C43_0008C7C204E6_.wvu.PrintArea" localSheetId="5" hidden="1">'IPE GASOIL'!$A$120:$M$238</definedName>
    <definedName name="Z_A8A68257_ECBE_11D2_8C43_0008C7C204E6_.wvu.PrintTitles" localSheetId="5" hidden="1">'IPE GASOIL'!$1:$5</definedName>
    <definedName name="Z_A8A68258_ECBE_11D2_8C43_0008C7C204E6_.wvu.PrintArea" localSheetId="15" hidden="1">'Jet , Kero'!$A$120:$M$238</definedName>
    <definedName name="Z_A8A68258_ECBE_11D2_8C43_0008C7C204E6_.wvu.PrintTitles" localSheetId="15" hidden="1">'Jet , Kero'!$1:$5</definedName>
    <definedName name="Z_A8A68259_ECBE_11D2_8C43_0008C7C204E6_.wvu.PrintArea" localSheetId="10" hidden="1">NAPTHA!$A$120:$M$238</definedName>
    <definedName name="Z_A8A68259_ECBE_11D2_8C43_0008C7C204E6_.wvu.PrintTitles" localSheetId="10" hidden="1">NAPTHA!$1:$5</definedName>
    <definedName name="Z_A8A6825A_ECBE_11D2_8C43_0008C7C204E6_.wvu.PrintArea" localSheetId="9" hidden="1">UNL!$A$120:$M$238</definedName>
    <definedName name="Z_A8A6825A_ECBE_11D2_8C43_0008C7C204E6_.wvu.PrintTitles" localSheetId="9" hidden="1">UNL!$1:$5</definedName>
    <definedName name="Z_AAADA4FB_B744_11D2_8C28_0008C7C204E6_.wvu.PrintArea" localSheetId="6" hidden="1">'2%GASOIL CIF'!$A$6:$R$39</definedName>
    <definedName name="Z_AAADA4FB_B744_11D2_8C28_0008C7C204E6_.wvu.PrintTitles" localSheetId="6" hidden="1">'2%GASOIL CIF'!$1:$5</definedName>
    <definedName name="Z_AAADA4FC_B744_11D2_8C28_0008C7C204E6_.wvu.PrintArea" localSheetId="7" hidden="1">'2%GASOIL FOB'!$A$6:$R$39</definedName>
    <definedName name="Z_AAADA4FC_B744_11D2_8C28_0008C7C204E6_.wvu.PrintTitles" localSheetId="7" hidden="1">'2%GASOIL FOB'!$1:$5</definedName>
    <definedName name="Z_AAADA4FD_B744_11D2_8C28_0008C7C204E6_.wvu.PrintArea" localSheetId="11" hidden="1">BRENT!$A$6:$R$39</definedName>
    <definedName name="Z_AAADA4FD_B744_11D2_8C28_0008C7C204E6_.wvu.PrintTitles" localSheetId="11" hidden="1">BRENT!$1:$5</definedName>
    <definedName name="Z_AAADA4FE_B744_11D2_8C28_0008C7C204E6_.wvu.PrintArea" localSheetId="12" hidden="1">CRUDE!$A$6:$R$39</definedName>
    <definedName name="Z_AAADA4FE_B744_11D2_8C28_0008C7C204E6_.wvu.PrintTitles" localSheetId="12" hidden="1">CRUDE!$1:$5</definedName>
    <definedName name="Z_AAADA4FF_B744_11D2_8C28_0008C7C204E6_.wvu.PrintArea" localSheetId="16" hidden="1">Dubai!$A$6:$R$39</definedName>
    <definedName name="Z_AAADA4FF_B744_11D2_8C28_0008C7C204E6_.wvu.PrintArea" localSheetId="17" hidden="1">Freight!$A$6:$R$39</definedName>
    <definedName name="Z_AAADA4FF_B744_11D2_8C28_0008C7C204E6_.wvu.PrintArea" localSheetId="18" hidden="1">Freight_SM!$A$6:$R$39</definedName>
    <definedName name="Z_AAADA4FF_B744_11D2_8C28_0008C7C204E6_.wvu.PrintTitles" localSheetId="16" hidden="1">Dubai!$1:$5</definedName>
    <definedName name="Z_AAADA4FF_B744_11D2_8C28_0008C7C204E6_.wvu.PrintTitles" localSheetId="17" hidden="1">Freight!$1:$5</definedName>
    <definedName name="Z_AAADA4FF_B744_11D2_8C28_0008C7C204E6_.wvu.PrintTitles" localSheetId="18" hidden="1">Freight_SM!$1:$5</definedName>
    <definedName name="Z_AAADA500_B744_11D2_8C28_0008C7C204E6_.wvu.PrintArea" localSheetId="8" hidden="1">'EN590'!$A$6:$R$39</definedName>
    <definedName name="Z_AAADA500_B744_11D2_8C28_0008C7C204E6_.wvu.PrintTitles" localSheetId="8" hidden="1">'EN590'!$1:$5</definedName>
    <definedName name="Z_AAADA501_B744_11D2_8C28_0008C7C204E6_.wvu.PrintArea" localSheetId="13" hidden="1">HO!$A$6:$R$39</definedName>
    <definedName name="Z_AAADA501_B744_11D2_8C28_0008C7C204E6_.wvu.PrintTitles" localSheetId="13" hidden="1">HO!$1:$5</definedName>
    <definedName name="Z_AAADA502_B744_11D2_8C28_0008C7C204E6_.wvu.PrintArea" localSheetId="5" hidden="1">'IPE GASOIL'!$A$6:$R$39</definedName>
    <definedName name="Z_AAADA502_B744_11D2_8C28_0008C7C204E6_.wvu.PrintTitles" localSheetId="5" hidden="1">'IPE GASOIL'!$1:$5</definedName>
    <definedName name="Z_AAADA503_B744_11D2_8C28_0008C7C204E6_.wvu.PrintArea" localSheetId="15" hidden="1">'Jet , Kero'!$A$6:$R$39</definedName>
    <definedName name="Z_AAADA503_B744_11D2_8C28_0008C7C204E6_.wvu.PrintTitles" localSheetId="15" hidden="1">'Jet , Kero'!$1:$5</definedName>
    <definedName name="Z_AAADA504_B744_11D2_8C28_0008C7C204E6_.wvu.PrintArea" localSheetId="10" hidden="1">NAPTHA!$A$6:$R$39</definedName>
    <definedName name="Z_AAADA504_B744_11D2_8C28_0008C7C204E6_.wvu.PrintTitles" localSheetId="10" hidden="1">NAPTHA!$1:$5</definedName>
    <definedName name="Z_AAADA505_B744_11D2_8C28_0008C7C204E6_.wvu.PrintArea" localSheetId="9" hidden="1">UNL!$A$6:$R$39</definedName>
    <definedName name="Z_AAADA505_B744_11D2_8C28_0008C7C204E6_.wvu.PrintTitles" localSheetId="9" hidden="1">UNL!$1:$5</definedName>
    <definedName name="Z_AAADA506_B744_11D2_8C28_0008C7C204E6_.wvu.PrintArea" localSheetId="6" hidden="1">'2%GASOIL CIF'!$A$40:$AG$118</definedName>
    <definedName name="Z_AAADA506_B744_11D2_8C28_0008C7C204E6_.wvu.PrintTitles" localSheetId="6" hidden="1">'2%GASOIL CIF'!$1:$5</definedName>
    <definedName name="Z_AAADA507_B744_11D2_8C28_0008C7C204E6_.wvu.PrintArea" localSheetId="7" hidden="1">'2%GASOIL FOB'!$A$40:$AG$118</definedName>
    <definedName name="Z_AAADA507_B744_11D2_8C28_0008C7C204E6_.wvu.PrintTitles" localSheetId="7" hidden="1">'2%GASOIL FOB'!$1:$5</definedName>
    <definedName name="Z_AAADA508_B744_11D2_8C28_0008C7C204E6_.wvu.PrintArea" localSheetId="11" hidden="1">BRENT!$A$40:$AG$118</definedName>
    <definedName name="Z_AAADA508_B744_11D2_8C28_0008C7C204E6_.wvu.PrintTitles" localSheetId="11" hidden="1">BRENT!$1:$5</definedName>
    <definedName name="Z_AAADA509_B744_11D2_8C28_0008C7C204E6_.wvu.PrintArea" localSheetId="12" hidden="1">CRUDE!$A$40:$AG$118</definedName>
    <definedName name="Z_AAADA509_B744_11D2_8C28_0008C7C204E6_.wvu.PrintTitles" localSheetId="12" hidden="1">CRUDE!$1:$5</definedName>
    <definedName name="Z_AAADA50A_B744_11D2_8C28_0008C7C204E6_.wvu.PrintArea" localSheetId="16" hidden="1">Dubai!$A$40:$AG$118</definedName>
    <definedName name="Z_AAADA50A_B744_11D2_8C28_0008C7C204E6_.wvu.PrintArea" localSheetId="17" hidden="1">Freight!$A$40:$AG$118</definedName>
    <definedName name="Z_AAADA50A_B744_11D2_8C28_0008C7C204E6_.wvu.PrintArea" localSheetId="18" hidden="1">Freight_SM!$A$40:$AG$118</definedName>
    <definedName name="Z_AAADA50A_B744_11D2_8C28_0008C7C204E6_.wvu.PrintTitles" localSheetId="16" hidden="1">Dubai!$1:$5</definedName>
    <definedName name="Z_AAADA50A_B744_11D2_8C28_0008C7C204E6_.wvu.PrintTitles" localSheetId="17" hidden="1">Freight!$1:$5</definedName>
    <definedName name="Z_AAADA50A_B744_11D2_8C28_0008C7C204E6_.wvu.PrintTitles" localSheetId="18" hidden="1">Freight_SM!$1:$5</definedName>
    <definedName name="Z_AAADA50B_B744_11D2_8C28_0008C7C204E6_.wvu.PrintArea" localSheetId="8" hidden="1">'EN590'!$A$40:$AG$118</definedName>
    <definedName name="Z_AAADA50B_B744_11D2_8C28_0008C7C204E6_.wvu.PrintTitles" localSheetId="8" hidden="1">'EN590'!$1:$5</definedName>
    <definedName name="Z_AAADA50C_B744_11D2_8C28_0008C7C204E6_.wvu.PrintArea" localSheetId="13" hidden="1">HO!$A$40:$AG$118</definedName>
    <definedName name="Z_AAADA50C_B744_11D2_8C28_0008C7C204E6_.wvu.PrintTitles" localSheetId="13" hidden="1">HO!$1:$5</definedName>
    <definedName name="Z_AAADA50D_B744_11D2_8C28_0008C7C204E6_.wvu.PrintArea" localSheetId="5" hidden="1">'IPE GASOIL'!$A$40:$AG$118</definedName>
    <definedName name="Z_AAADA50D_B744_11D2_8C28_0008C7C204E6_.wvu.PrintTitles" localSheetId="5" hidden="1">'IPE GASOIL'!$1:$5</definedName>
    <definedName name="Z_AAADA50E_B744_11D2_8C28_0008C7C204E6_.wvu.PrintArea" localSheetId="15" hidden="1">'Jet , Kero'!$A$40:$AG$118</definedName>
    <definedName name="Z_AAADA50E_B744_11D2_8C28_0008C7C204E6_.wvu.PrintTitles" localSheetId="15" hidden="1">'Jet , Kero'!$1:$5</definedName>
    <definedName name="Z_AAADA50F_B744_11D2_8C28_0008C7C204E6_.wvu.PrintArea" localSheetId="10" hidden="1">NAPTHA!$A$40:$AG$118</definedName>
    <definedName name="Z_AAADA50F_B744_11D2_8C28_0008C7C204E6_.wvu.PrintTitles" localSheetId="10" hidden="1">NAPTHA!$1:$5</definedName>
    <definedName name="Z_AAADA510_B744_11D2_8C28_0008C7C204E6_.wvu.PrintArea" localSheetId="9" hidden="1">UNL!$A$40:$AG$118</definedName>
    <definedName name="Z_AAADA510_B744_11D2_8C28_0008C7C204E6_.wvu.PrintTitles" localSheetId="9" hidden="1">UNL!$1:$5</definedName>
    <definedName name="Z_AAADA511_B744_11D2_8C28_0008C7C204E6_.wvu.PrintArea" localSheetId="6" hidden="1">'2%GASOIL CIF'!$A$120:$M$238</definedName>
    <definedName name="Z_AAADA511_B744_11D2_8C28_0008C7C204E6_.wvu.PrintTitles" localSheetId="6" hidden="1">'2%GASOIL CIF'!$1:$5</definedName>
    <definedName name="Z_AAADA512_B744_11D2_8C28_0008C7C204E6_.wvu.PrintArea" localSheetId="7" hidden="1">'2%GASOIL FOB'!$A$120:$M$238</definedName>
    <definedName name="Z_AAADA512_B744_11D2_8C28_0008C7C204E6_.wvu.PrintTitles" localSheetId="7" hidden="1">'2%GASOIL FOB'!$1:$5</definedName>
    <definedName name="Z_AAADA513_B744_11D2_8C28_0008C7C204E6_.wvu.PrintArea" localSheetId="11" hidden="1">BRENT!$A$120:$M$238</definedName>
    <definedName name="Z_AAADA513_B744_11D2_8C28_0008C7C204E6_.wvu.PrintTitles" localSheetId="11" hidden="1">BRENT!$1:$5</definedName>
    <definedName name="Z_AAADA514_B744_11D2_8C28_0008C7C204E6_.wvu.PrintArea" localSheetId="12" hidden="1">CRUDE!$A$120:$M$238</definedName>
    <definedName name="Z_AAADA514_B744_11D2_8C28_0008C7C204E6_.wvu.PrintTitles" localSheetId="12" hidden="1">CRUDE!$1:$5</definedName>
    <definedName name="Z_AAADA515_B744_11D2_8C28_0008C7C204E6_.wvu.PrintArea" localSheetId="16" hidden="1">Dubai!$A$120:$M$238</definedName>
    <definedName name="Z_AAADA515_B744_11D2_8C28_0008C7C204E6_.wvu.PrintArea" localSheetId="17" hidden="1">Freight!$A$120:$M$238</definedName>
    <definedName name="Z_AAADA515_B744_11D2_8C28_0008C7C204E6_.wvu.PrintArea" localSheetId="18" hidden="1">Freight_SM!$A$120:$M$238</definedName>
    <definedName name="Z_AAADA515_B744_11D2_8C28_0008C7C204E6_.wvu.PrintTitles" localSheetId="16" hidden="1">Dubai!$1:$5</definedName>
    <definedName name="Z_AAADA515_B744_11D2_8C28_0008C7C204E6_.wvu.PrintTitles" localSheetId="17" hidden="1">Freight!$1:$5</definedName>
    <definedName name="Z_AAADA515_B744_11D2_8C28_0008C7C204E6_.wvu.PrintTitles" localSheetId="18" hidden="1">Freight_SM!$1:$5</definedName>
    <definedName name="Z_AAADA516_B744_11D2_8C28_0008C7C204E6_.wvu.PrintArea" localSheetId="8" hidden="1">'EN590'!$A$120:$M$238</definedName>
    <definedName name="Z_AAADA516_B744_11D2_8C28_0008C7C204E6_.wvu.PrintTitles" localSheetId="8" hidden="1">'EN590'!$1:$5</definedName>
    <definedName name="Z_AAADA517_B744_11D2_8C28_0008C7C204E6_.wvu.PrintArea" localSheetId="13" hidden="1">HO!$A$120:$M$238</definedName>
    <definedName name="Z_AAADA517_B744_11D2_8C28_0008C7C204E6_.wvu.PrintTitles" localSheetId="13" hidden="1">HO!$1:$5</definedName>
    <definedName name="Z_AAADA518_B744_11D2_8C28_0008C7C204E6_.wvu.PrintArea" localSheetId="5" hidden="1">'IPE GASOIL'!$A$120:$M$238</definedName>
    <definedName name="Z_AAADA518_B744_11D2_8C28_0008C7C204E6_.wvu.PrintTitles" localSheetId="5" hidden="1">'IPE GASOIL'!$1:$5</definedName>
    <definedName name="Z_AAADA519_B744_11D2_8C28_0008C7C204E6_.wvu.PrintArea" localSheetId="15" hidden="1">'Jet , Kero'!$A$120:$M$238</definedName>
    <definedName name="Z_AAADA519_B744_11D2_8C28_0008C7C204E6_.wvu.PrintTitles" localSheetId="15" hidden="1">'Jet , Kero'!$1:$5</definedName>
    <definedName name="Z_AAADA51A_B744_11D2_8C28_0008C7C204E6_.wvu.PrintArea" localSheetId="10" hidden="1">NAPTHA!$A$120:$M$238</definedName>
    <definedName name="Z_AAADA51A_B744_11D2_8C28_0008C7C204E6_.wvu.PrintTitles" localSheetId="10" hidden="1">NAPTHA!$1:$5</definedName>
    <definedName name="Z_AAADA51B_B744_11D2_8C28_0008C7C204E6_.wvu.PrintArea" localSheetId="9" hidden="1">UNL!$A$120:$M$238</definedName>
    <definedName name="Z_AAADA51B_B744_11D2_8C28_0008C7C204E6_.wvu.PrintTitles" localSheetId="9" hidden="1">UNL!$1:$5</definedName>
    <definedName name="Z_B072E3B9_B040_11D2_8C26_0008C7C204E6_.wvu.PrintArea" localSheetId="6" hidden="1">'2%GASOIL CIF'!$A$6:$R$39</definedName>
    <definedName name="Z_B072E3B9_B040_11D2_8C26_0008C7C204E6_.wvu.PrintTitles" localSheetId="6" hidden="1">'2%GASOIL CIF'!$1:$5</definedName>
    <definedName name="Z_B072E3BA_B040_11D2_8C26_0008C7C204E6_.wvu.PrintArea" localSheetId="7" hidden="1">'2%GASOIL FOB'!$A$6:$R$39</definedName>
    <definedName name="Z_B072E3BA_B040_11D2_8C26_0008C7C204E6_.wvu.PrintTitles" localSheetId="7" hidden="1">'2%GASOIL FOB'!$1:$5</definedName>
    <definedName name="Z_B072E3BB_B040_11D2_8C26_0008C7C204E6_.wvu.PrintArea" localSheetId="11" hidden="1">BRENT!$A$6:$R$39</definedName>
    <definedName name="Z_B072E3BB_B040_11D2_8C26_0008C7C204E6_.wvu.PrintTitles" localSheetId="11" hidden="1">BRENT!$1:$5</definedName>
    <definedName name="Z_B072E3BC_B040_11D2_8C26_0008C7C204E6_.wvu.PrintArea" localSheetId="12" hidden="1">CRUDE!$A$6:$R$39</definedName>
    <definedName name="Z_B072E3BC_B040_11D2_8C26_0008C7C204E6_.wvu.PrintTitles" localSheetId="12" hidden="1">CRUDE!$1:$5</definedName>
    <definedName name="Z_B072E3BD_B040_11D2_8C26_0008C7C204E6_.wvu.PrintArea" localSheetId="8" hidden="1">'EN590'!$A$6:$R$39</definedName>
    <definedName name="Z_B072E3BD_B040_11D2_8C26_0008C7C204E6_.wvu.PrintTitles" localSheetId="8" hidden="1">'EN590'!$1:$5</definedName>
    <definedName name="Z_B072E3BE_B040_11D2_8C26_0008C7C204E6_.wvu.PrintArea" localSheetId="13" hidden="1">HO!$A$6:$R$39</definedName>
    <definedName name="Z_B072E3BE_B040_11D2_8C26_0008C7C204E6_.wvu.PrintTitles" localSheetId="13" hidden="1">HO!$1:$5</definedName>
    <definedName name="Z_B072E3BF_B040_11D2_8C26_0008C7C204E6_.wvu.PrintArea" localSheetId="5" hidden="1">'IPE GASOIL'!$A$6:$R$39</definedName>
    <definedName name="Z_B072E3BF_B040_11D2_8C26_0008C7C204E6_.wvu.PrintTitles" localSheetId="5" hidden="1">'IPE GASOIL'!$1:$5</definedName>
    <definedName name="Z_B072E3C0_B040_11D2_8C26_0008C7C204E6_.wvu.PrintArea" localSheetId="16" hidden="1">Dubai!$A$6:$R$39</definedName>
    <definedName name="Z_B072E3C0_B040_11D2_8C26_0008C7C204E6_.wvu.PrintArea" localSheetId="17" hidden="1">Freight!$A$6:$R$39</definedName>
    <definedName name="Z_B072E3C0_B040_11D2_8C26_0008C7C204E6_.wvu.PrintArea" localSheetId="18" hidden="1">Freight_SM!$A$6:$R$39</definedName>
    <definedName name="Z_B072E3C0_B040_11D2_8C26_0008C7C204E6_.wvu.PrintArea" localSheetId="15" hidden="1">'Jet , Kero'!$A$6:$R$39</definedName>
    <definedName name="Z_B072E3C0_B040_11D2_8C26_0008C7C204E6_.wvu.PrintTitles" localSheetId="16" hidden="1">Dubai!$1:$5</definedName>
    <definedName name="Z_B072E3C0_B040_11D2_8C26_0008C7C204E6_.wvu.PrintTitles" localSheetId="17" hidden="1">Freight!$1:$5</definedName>
    <definedName name="Z_B072E3C0_B040_11D2_8C26_0008C7C204E6_.wvu.PrintTitles" localSheetId="18" hidden="1">Freight_SM!$1:$5</definedName>
    <definedName name="Z_B072E3C0_B040_11D2_8C26_0008C7C204E6_.wvu.PrintTitles" localSheetId="15" hidden="1">'Jet , Kero'!$1:$5</definedName>
    <definedName name="Z_B072E3C1_B040_11D2_8C26_0008C7C204E6_.wvu.PrintArea" localSheetId="10" hidden="1">NAPTHA!$A$6:$R$39</definedName>
    <definedName name="Z_B072E3C1_B040_11D2_8C26_0008C7C204E6_.wvu.PrintTitles" localSheetId="10" hidden="1">NAPTHA!$1:$5</definedName>
    <definedName name="Z_B072E3C2_B040_11D2_8C26_0008C7C204E6_.wvu.PrintArea" localSheetId="9" hidden="1">UNL!$A$6:$R$39</definedName>
    <definedName name="Z_B072E3C2_B040_11D2_8C26_0008C7C204E6_.wvu.PrintTitles" localSheetId="9" hidden="1">UNL!$1:$5</definedName>
    <definedName name="Z_B072E3C3_B040_11D2_8C26_0008C7C204E6_.wvu.PrintArea" localSheetId="6" hidden="1">'2%GASOIL CIF'!$A$40:$AG$118</definedName>
    <definedName name="Z_B072E3C3_B040_11D2_8C26_0008C7C204E6_.wvu.PrintTitles" localSheetId="6" hidden="1">'2%GASOIL CIF'!$1:$5</definedName>
    <definedName name="Z_B072E3C4_B040_11D2_8C26_0008C7C204E6_.wvu.PrintArea" localSheetId="7" hidden="1">'2%GASOIL FOB'!$A$40:$AG$118</definedName>
    <definedName name="Z_B072E3C4_B040_11D2_8C26_0008C7C204E6_.wvu.PrintTitles" localSheetId="7" hidden="1">'2%GASOIL FOB'!$1:$5</definedName>
    <definedName name="Z_B072E3C5_B040_11D2_8C26_0008C7C204E6_.wvu.PrintArea" localSheetId="11" hidden="1">BRENT!$A$40:$AG$118</definedName>
    <definedName name="Z_B072E3C5_B040_11D2_8C26_0008C7C204E6_.wvu.PrintTitles" localSheetId="11" hidden="1">BRENT!$1:$5</definedName>
    <definedName name="Z_B072E3C6_B040_11D2_8C26_0008C7C204E6_.wvu.PrintArea" localSheetId="12" hidden="1">CRUDE!$A$40:$AG$118</definedName>
    <definedName name="Z_B072E3C6_B040_11D2_8C26_0008C7C204E6_.wvu.PrintTitles" localSheetId="12" hidden="1">CRUDE!$1:$5</definedName>
    <definedName name="Z_B072E3C7_B040_11D2_8C26_0008C7C204E6_.wvu.PrintArea" localSheetId="8" hidden="1">'EN590'!$A$40:$AG$118</definedName>
    <definedName name="Z_B072E3C7_B040_11D2_8C26_0008C7C204E6_.wvu.PrintTitles" localSheetId="8" hidden="1">'EN590'!$1:$5</definedName>
    <definedName name="Z_B072E3C8_B040_11D2_8C26_0008C7C204E6_.wvu.PrintArea" localSheetId="13" hidden="1">HO!$A$40:$AG$118</definedName>
    <definedName name="Z_B072E3C8_B040_11D2_8C26_0008C7C204E6_.wvu.PrintTitles" localSheetId="13" hidden="1">HO!$1:$5</definedName>
    <definedName name="Z_B072E3C9_B040_11D2_8C26_0008C7C204E6_.wvu.PrintArea" localSheetId="5" hidden="1">'IPE GASOIL'!$A$40:$AG$118</definedName>
    <definedName name="Z_B072E3C9_B040_11D2_8C26_0008C7C204E6_.wvu.PrintTitles" localSheetId="5" hidden="1">'IPE GASOIL'!$1:$5</definedName>
    <definedName name="Z_B072E3CA_B040_11D2_8C26_0008C7C204E6_.wvu.PrintArea" localSheetId="16" hidden="1">Dubai!$A$40:$AG$118</definedName>
    <definedName name="Z_B072E3CA_B040_11D2_8C26_0008C7C204E6_.wvu.PrintArea" localSheetId="17" hidden="1">Freight!$A$40:$AG$118</definedName>
    <definedName name="Z_B072E3CA_B040_11D2_8C26_0008C7C204E6_.wvu.PrintArea" localSheetId="18" hidden="1">Freight_SM!$A$40:$AG$118</definedName>
    <definedName name="Z_B072E3CA_B040_11D2_8C26_0008C7C204E6_.wvu.PrintArea" localSheetId="15" hidden="1">'Jet , Kero'!$A$40:$AG$118</definedName>
    <definedName name="Z_B072E3CA_B040_11D2_8C26_0008C7C204E6_.wvu.PrintTitles" localSheetId="16" hidden="1">Dubai!$1:$5</definedName>
    <definedName name="Z_B072E3CA_B040_11D2_8C26_0008C7C204E6_.wvu.PrintTitles" localSheetId="17" hidden="1">Freight!$1:$5</definedName>
    <definedName name="Z_B072E3CA_B040_11D2_8C26_0008C7C204E6_.wvu.PrintTitles" localSheetId="18" hidden="1">Freight_SM!$1:$5</definedName>
    <definedName name="Z_B072E3CA_B040_11D2_8C26_0008C7C204E6_.wvu.PrintTitles" localSheetId="15" hidden="1">'Jet , Kero'!$1:$5</definedName>
    <definedName name="Z_B072E3CB_B040_11D2_8C26_0008C7C204E6_.wvu.PrintArea" localSheetId="10" hidden="1">NAPTHA!$A$40:$AG$118</definedName>
    <definedName name="Z_B072E3CB_B040_11D2_8C26_0008C7C204E6_.wvu.PrintTitles" localSheetId="10" hidden="1">NAPTHA!$1:$5</definedName>
    <definedName name="Z_B072E3CC_B040_11D2_8C26_0008C7C204E6_.wvu.PrintArea" localSheetId="9" hidden="1">UNL!$A$40:$AG$118</definedName>
    <definedName name="Z_B072E3CC_B040_11D2_8C26_0008C7C204E6_.wvu.PrintTitles" localSheetId="9" hidden="1">UNL!$1:$5</definedName>
    <definedName name="Z_B072E3CD_B040_11D2_8C26_0008C7C204E6_.wvu.PrintArea" localSheetId="6" hidden="1">'2%GASOIL CIF'!$A$120:$M$238</definedName>
    <definedName name="Z_B072E3CD_B040_11D2_8C26_0008C7C204E6_.wvu.PrintTitles" localSheetId="6" hidden="1">'2%GASOIL CIF'!$1:$5</definedName>
    <definedName name="Z_B072E3CE_B040_11D2_8C26_0008C7C204E6_.wvu.PrintArea" localSheetId="7" hidden="1">'2%GASOIL FOB'!$A$120:$M$238</definedName>
    <definedName name="Z_B072E3CE_B040_11D2_8C26_0008C7C204E6_.wvu.PrintTitles" localSheetId="7" hidden="1">'2%GASOIL FOB'!$1:$5</definedName>
    <definedName name="Z_B072E3CF_B040_11D2_8C26_0008C7C204E6_.wvu.PrintArea" localSheetId="11" hidden="1">BRENT!$A$120:$M$238</definedName>
    <definedName name="Z_B072E3CF_B040_11D2_8C26_0008C7C204E6_.wvu.PrintTitles" localSheetId="11" hidden="1">BRENT!$1:$5</definedName>
    <definedName name="Z_B072E3D0_B040_11D2_8C26_0008C7C204E6_.wvu.PrintArea" localSheetId="12" hidden="1">CRUDE!$A$120:$M$238</definedName>
    <definedName name="Z_B072E3D0_B040_11D2_8C26_0008C7C204E6_.wvu.PrintTitles" localSheetId="12" hidden="1">CRUDE!$1:$5</definedName>
    <definedName name="Z_B072E3D1_B040_11D2_8C26_0008C7C204E6_.wvu.PrintArea" localSheetId="8" hidden="1">'EN590'!$A$120:$M$238</definedName>
    <definedName name="Z_B072E3D1_B040_11D2_8C26_0008C7C204E6_.wvu.PrintTitles" localSheetId="8" hidden="1">'EN590'!$1:$5</definedName>
    <definedName name="Z_B072E3D2_B040_11D2_8C26_0008C7C204E6_.wvu.PrintArea" localSheetId="13" hidden="1">HO!$A$120:$M$238</definedName>
    <definedName name="Z_B072E3D2_B040_11D2_8C26_0008C7C204E6_.wvu.PrintTitles" localSheetId="13" hidden="1">HO!$1:$5</definedName>
    <definedName name="Z_B072E3D3_B040_11D2_8C26_0008C7C204E6_.wvu.PrintArea" localSheetId="5" hidden="1">'IPE GASOIL'!$A$120:$M$238</definedName>
    <definedName name="Z_B072E3D3_B040_11D2_8C26_0008C7C204E6_.wvu.PrintTitles" localSheetId="5" hidden="1">'IPE GASOIL'!$1:$5</definedName>
    <definedName name="Z_B072E3D4_B040_11D2_8C26_0008C7C204E6_.wvu.PrintArea" localSheetId="16" hidden="1">Dubai!$A$120:$M$238</definedName>
    <definedName name="Z_B072E3D4_B040_11D2_8C26_0008C7C204E6_.wvu.PrintArea" localSheetId="17" hidden="1">Freight!$A$120:$M$238</definedName>
    <definedName name="Z_B072E3D4_B040_11D2_8C26_0008C7C204E6_.wvu.PrintArea" localSheetId="18" hidden="1">Freight_SM!$A$120:$M$238</definedName>
    <definedName name="Z_B072E3D4_B040_11D2_8C26_0008C7C204E6_.wvu.PrintArea" localSheetId="15" hidden="1">'Jet , Kero'!$A$120:$M$238</definedName>
    <definedName name="Z_B072E3D4_B040_11D2_8C26_0008C7C204E6_.wvu.PrintTitles" localSheetId="16" hidden="1">Dubai!$1:$5</definedName>
    <definedName name="Z_B072E3D4_B040_11D2_8C26_0008C7C204E6_.wvu.PrintTitles" localSheetId="17" hidden="1">Freight!$1:$5</definedName>
    <definedName name="Z_B072E3D4_B040_11D2_8C26_0008C7C204E6_.wvu.PrintTitles" localSheetId="18" hidden="1">Freight_SM!$1:$5</definedName>
    <definedName name="Z_B072E3D4_B040_11D2_8C26_0008C7C204E6_.wvu.PrintTitles" localSheetId="15" hidden="1">'Jet , Kero'!$1:$5</definedName>
    <definedName name="Z_B072E3D5_B040_11D2_8C26_0008C7C204E6_.wvu.PrintArea" localSheetId="10" hidden="1">NAPTHA!$A$120:$M$238</definedName>
    <definedName name="Z_B072E3D5_B040_11D2_8C26_0008C7C204E6_.wvu.PrintTitles" localSheetId="10" hidden="1">NAPTHA!$1:$5</definedName>
    <definedName name="Z_B072E3D6_B040_11D2_8C26_0008C7C204E6_.wvu.PrintArea" localSheetId="9" hidden="1">UNL!$A$120:$M$238</definedName>
    <definedName name="Z_B072E3D6_B040_11D2_8C26_0008C7C204E6_.wvu.PrintTitles" localSheetId="9" hidden="1">UNL!$1:$5</definedName>
    <definedName name="Z_BAA2DB66_A3A8_11D2_8C22_0008C7C204E6_.wvu.PrintArea" localSheetId="6" hidden="1">'2%GASOIL CIF'!$A$6:$R$39</definedName>
    <definedName name="Z_BAA2DB66_A3A8_11D2_8C22_0008C7C204E6_.wvu.PrintTitles" localSheetId="6" hidden="1">'2%GASOIL CIF'!$1:$5</definedName>
    <definedName name="Z_BAA2DB67_A3A8_11D2_8C22_0008C7C204E6_.wvu.PrintArea" localSheetId="7" hidden="1">'2%GASOIL FOB'!$A$6:$R$39</definedName>
    <definedName name="Z_BAA2DB67_A3A8_11D2_8C22_0008C7C204E6_.wvu.PrintTitles" localSheetId="7" hidden="1">'2%GASOIL FOB'!$1:$5</definedName>
    <definedName name="Z_BAA2DB68_A3A8_11D2_8C22_0008C7C204E6_.wvu.PrintArea" localSheetId="11" hidden="1">BRENT!$A$6:$R$39</definedName>
    <definedName name="Z_BAA2DB68_A3A8_11D2_8C22_0008C7C204E6_.wvu.PrintTitles" localSheetId="11" hidden="1">BRENT!$1:$5</definedName>
    <definedName name="Z_BAA2DB69_A3A8_11D2_8C22_0008C7C204E6_.wvu.PrintArea" localSheetId="12" hidden="1">CRUDE!$A$6:$R$39</definedName>
    <definedName name="Z_BAA2DB69_A3A8_11D2_8C22_0008C7C204E6_.wvu.PrintTitles" localSheetId="12" hidden="1">CRUDE!$1:$5</definedName>
    <definedName name="Z_BAA2DB6A_A3A8_11D2_8C22_0008C7C204E6_.wvu.PrintArea" localSheetId="8" hidden="1">'EN590'!$A$6:$R$39</definedName>
    <definedName name="Z_BAA2DB6A_A3A8_11D2_8C22_0008C7C204E6_.wvu.PrintTitles" localSheetId="8" hidden="1">'EN590'!$1:$5</definedName>
    <definedName name="Z_BAA2DB6B_A3A8_11D2_8C22_0008C7C204E6_.wvu.PrintArea" localSheetId="13" hidden="1">HO!$A$6:$R$39</definedName>
    <definedName name="Z_BAA2DB6B_A3A8_11D2_8C22_0008C7C204E6_.wvu.PrintTitles" localSheetId="13" hidden="1">HO!$1:$5</definedName>
    <definedName name="Z_BAA2DB6C_A3A8_11D2_8C22_0008C7C204E6_.wvu.PrintArea" localSheetId="5" hidden="1">'IPE GASOIL'!$A$6:$R$39</definedName>
    <definedName name="Z_BAA2DB6C_A3A8_11D2_8C22_0008C7C204E6_.wvu.PrintTitles" localSheetId="5" hidden="1">'IPE GASOIL'!$1:$5</definedName>
    <definedName name="Z_BAA2DB6D_A3A8_11D2_8C22_0008C7C204E6_.wvu.PrintArea" localSheetId="16" hidden="1">Dubai!$A$6:$R$39</definedName>
    <definedName name="Z_BAA2DB6D_A3A8_11D2_8C22_0008C7C204E6_.wvu.PrintArea" localSheetId="17" hidden="1">Freight!$A$6:$R$39</definedName>
    <definedName name="Z_BAA2DB6D_A3A8_11D2_8C22_0008C7C204E6_.wvu.PrintArea" localSheetId="18" hidden="1">Freight_SM!$A$6:$R$39</definedName>
    <definedName name="Z_BAA2DB6D_A3A8_11D2_8C22_0008C7C204E6_.wvu.PrintArea" localSheetId="15" hidden="1">'Jet , Kero'!$A$6:$R$39</definedName>
    <definedName name="Z_BAA2DB6D_A3A8_11D2_8C22_0008C7C204E6_.wvu.PrintTitles" localSheetId="16" hidden="1">Dubai!$1:$5</definedName>
    <definedName name="Z_BAA2DB6D_A3A8_11D2_8C22_0008C7C204E6_.wvu.PrintTitles" localSheetId="17" hidden="1">Freight!$1:$5</definedName>
    <definedName name="Z_BAA2DB6D_A3A8_11D2_8C22_0008C7C204E6_.wvu.PrintTitles" localSheetId="18" hidden="1">Freight_SM!$1:$5</definedName>
    <definedName name="Z_BAA2DB6D_A3A8_11D2_8C22_0008C7C204E6_.wvu.PrintTitles" localSheetId="15" hidden="1">'Jet , Kero'!$1:$5</definedName>
    <definedName name="Z_BAA2DB6E_A3A8_11D2_8C22_0008C7C204E6_.wvu.PrintArea" localSheetId="10" hidden="1">NAPTHA!$A$6:$R$39</definedName>
    <definedName name="Z_BAA2DB6E_A3A8_11D2_8C22_0008C7C204E6_.wvu.PrintTitles" localSheetId="10" hidden="1">NAPTHA!$1:$5</definedName>
    <definedName name="Z_BAA2DB6F_A3A8_11D2_8C22_0008C7C204E6_.wvu.PrintArea" localSheetId="9" hidden="1">UNL!$A$6:$R$39</definedName>
    <definedName name="Z_BAA2DB6F_A3A8_11D2_8C22_0008C7C204E6_.wvu.PrintTitles" localSheetId="9" hidden="1">UNL!$1:$5</definedName>
    <definedName name="Z_BAA2DB70_A3A8_11D2_8C22_0008C7C204E6_.wvu.PrintArea" localSheetId="6" hidden="1">'2%GASOIL CIF'!$A$40:$AG$118</definedName>
    <definedName name="Z_BAA2DB70_A3A8_11D2_8C22_0008C7C204E6_.wvu.PrintTitles" localSheetId="6" hidden="1">'2%GASOIL CIF'!$1:$5</definedName>
    <definedName name="Z_BAA2DB71_A3A8_11D2_8C22_0008C7C204E6_.wvu.PrintArea" localSheetId="7" hidden="1">'2%GASOIL FOB'!$A$40:$AG$118</definedName>
    <definedName name="Z_BAA2DB71_A3A8_11D2_8C22_0008C7C204E6_.wvu.PrintTitles" localSheetId="7" hidden="1">'2%GASOIL FOB'!$1:$5</definedName>
    <definedName name="Z_BAA2DB72_A3A8_11D2_8C22_0008C7C204E6_.wvu.PrintArea" localSheetId="11" hidden="1">BRENT!$A$40:$AG$118</definedName>
    <definedName name="Z_BAA2DB72_A3A8_11D2_8C22_0008C7C204E6_.wvu.PrintTitles" localSheetId="11" hidden="1">BRENT!$1:$5</definedName>
    <definedName name="Z_BAA2DB73_A3A8_11D2_8C22_0008C7C204E6_.wvu.PrintArea" localSheetId="12" hidden="1">CRUDE!$A$40:$AG$118</definedName>
    <definedName name="Z_BAA2DB73_A3A8_11D2_8C22_0008C7C204E6_.wvu.PrintTitles" localSheetId="12" hidden="1">CRUDE!$1:$5</definedName>
    <definedName name="Z_BAA2DB74_A3A8_11D2_8C22_0008C7C204E6_.wvu.PrintArea" localSheetId="8" hidden="1">'EN590'!$A$40:$AG$118</definedName>
    <definedName name="Z_BAA2DB74_A3A8_11D2_8C22_0008C7C204E6_.wvu.PrintTitles" localSheetId="8" hidden="1">'EN590'!$1:$5</definedName>
    <definedName name="Z_BAA2DB75_A3A8_11D2_8C22_0008C7C204E6_.wvu.PrintArea" localSheetId="13" hidden="1">HO!$A$40:$AG$118</definedName>
    <definedName name="Z_BAA2DB75_A3A8_11D2_8C22_0008C7C204E6_.wvu.PrintTitles" localSheetId="13" hidden="1">HO!$1:$5</definedName>
    <definedName name="Z_BAA2DB76_A3A8_11D2_8C22_0008C7C204E6_.wvu.PrintArea" localSheetId="5" hidden="1">'IPE GASOIL'!$A$40:$AG$118</definedName>
    <definedName name="Z_BAA2DB76_A3A8_11D2_8C22_0008C7C204E6_.wvu.PrintTitles" localSheetId="5" hidden="1">'IPE GASOIL'!$1:$5</definedName>
    <definedName name="Z_BAA2DB77_A3A8_11D2_8C22_0008C7C204E6_.wvu.PrintArea" localSheetId="16" hidden="1">Dubai!$A$40:$AG$118</definedName>
    <definedName name="Z_BAA2DB77_A3A8_11D2_8C22_0008C7C204E6_.wvu.PrintArea" localSheetId="17" hidden="1">Freight!$A$40:$AG$118</definedName>
    <definedName name="Z_BAA2DB77_A3A8_11D2_8C22_0008C7C204E6_.wvu.PrintArea" localSheetId="18" hidden="1">Freight_SM!$A$40:$AG$118</definedName>
    <definedName name="Z_BAA2DB77_A3A8_11D2_8C22_0008C7C204E6_.wvu.PrintArea" localSheetId="15" hidden="1">'Jet , Kero'!$A$40:$AG$118</definedName>
    <definedName name="Z_BAA2DB77_A3A8_11D2_8C22_0008C7C204E6_.wvu.PrintTitles" localSheetId="16" hidden="1">Dubai!$1:$5</definedName>
    <definedName name="Z_BAA2DB77_A3A8_11D2_8C22_0008C7C204E6_.wvu.PrintTitles" localSheetId="17" hidden="1">Freight!$1:$5</definedName>
    <definedName name="Z_BAA2DB77_A3A8_11D2_8C22_0008C7C204E6_.wvu.PrintTitles" localSheetId="18" hidden="1">Freight_SM!$1:$5</definedName>
    <definedName name="Z_BAA2DB77_A3A8_11D2_8C22_0008C7C204E6_.wvu.PrintTitles" localSheetId="15" hidden="1">'Jet , Kero'!$1:$5</definedName>
    <definedName name="Z_BAA2DB78_A3A8_11D2_8C22_0008C7C204E6_.wvu.PrintArea" localSheetId="10" hidden="1">NAPTHA!$A$40:$AG$118</definedName>
    <definedName name="Z_BAA2DB78_A3A8_11D2_8C22_0008C7C204E6_.wvu.PrintTitles" localSheetId="10" hidden="1">NAPTHA!$1:$5</definedName>
    <definedName name="Z_BAA2DB79_A3A8_11D2_8C22_0008C7C204E6_.wvu.PrintArea" localSheetId="9" hidden="1">UNL!$A$40:$AG$118</definedName>
    <definedName name="Z_BAA2DB79_A3A8_11D2_8C22_0008C7C204E6_.wvu.PrintTitles" localSheetId="9" hidden="1">UNL!$1:$5</definedName>
    <definedName name="Z_BAA2DB7A_A3A8_11D2_8C22_0008C7C204E6_.wvu.PrintArea" localSheetId="6" hidden="1">'2%GASOIL CIF'!$A$120:$M$238</definedName>
    <definedName name="Z_BAA2DB7A_A3A8_11D2_8C22_0008C7C204E6_.wvu.PrintTitles" localSheetId="6" hidden="1">'2%GASOIL CIF'!$1:$5</definedName>
    <definedName name="Z_BAA2DB7B_A3A8_11D2_8C22_0008C7C204E6_.wvu.PrintArea" localSheetId="7" hidden="1">'2%GASOIL FOB'!$A$120:$M$238</definedName>
    <definedName name="Z_BAA2DB7B_A3A8_11D2_8C22_0008C7C204E6_.wvu.PrintTitles" localSheetId="7" hidden="1">'2%GASOIL FOB'!$1:$5</definedName>
    <definedName name="Z_BAA2DB7C_A3A8_11D2_8C22_0008C7C204E6_.wvu.PrintArea" localSheetId="11" hidden="1">BRENT!$A$120:$M$238</definedName>
    <definedName name="Z_BAA2DB7C_A3A8_11D2_8C22_0008C7C204E6_.wvu.PrintTitles" localSheetId="11" hidden="1">BRENT!$1:$5</definedName>
    <definedName name="Z_BAA2DB7D_A3A8_11D2_8C22_0008C7C204E6_.wvu.PrintArea" localSheetId="12" hidden="1">CRUDE!$A$120:$M$238</definedName>
    <definedName name="Z_BAA2DB7D_A3A8_11D2_8C22_0008C7C204E6_.wvu.PrintTitles" localSheetId="12" hidden="1">CRUDE!$1:$5</definedName>
    <definedName name="Z_BAA2DB7E_A3A8_11D2_8C22_0008C7C204E6_.wvu.PrintArea" localSheetId="8" hidden="1">'EN590'!$A$120:$M$238</definedName>
    <definedName name="Z_BAA2DB7E_A3A8_11D2_8C22_0008C7C204E6_.wvu.PrintTitles" localSheetId="8" hidden="1">'EN590'!$1:$5</definedName>
    <definedName name="Z_BAA2DB7F_A3A8_11D2_8C22_0008C7C204E6_.wvu.PrintArea" localSheetId="13" hidden="1">HO!$A$120:$M$238</definedName>
    <definedName name="Z_BAA2DB7F_A3A8_11D2_8C22_0008C7C204E6_.wvu.PrintTitles" localSheetId="13" hidden="1">HO!$1:$5</definedName>
    <definedName name="Z_BAA2DB80_A3A8_11D2_8C22_0008C7C204E6_.wvu.PrintArea" localSheetId="5" hidden="1">'IPE GASOIL'!$A$120:$M$238</definedName>
    <definedName name="Z_BAA2DB80_A3A8_11D2_8C22_0008C7C204E6_.wvu.PrintTitles" localSheetId="5" hidden="1">'IPE GASOIL'!$1:$5</definedName>
    <definedName name="Z_BAA2DB81_A3A8_11D2_8C22_0008C7C204E6_.wvu.PrintArea" localSheetId="16" hidden="1">Dubai!$A$120:$M$238</definedName>
    <definedName name="Z_BAA2DB81_A3A8_11D2_8C22_0008C7C204E6_.wvu.PrintArea" localSheetId="17" hidden="1">Freight!$A$120:$M$238</definedName>
    <definedName name="Z_BAA2DB81_A3A8_11D2_8C22_0008C7C204E6_.wvu.PrintArea" localSheetId="18" hidden="1">Freight_SM!$A$120:$M$238</definedName>
    <definedName name="Z_BAA2DB81_A3A8_11D2_8C22_0008C7C204E6_.wvu.PrintArea" localSheetId="15" hidden="1">'Jet , Kero'!$A$120:$M$238</definedName>
    <definedName name="Z_BAA2DB81_A3A8_11D2_8C22_0008C7C204E6_.wvu.PrintTitles" localSheetId="16" hidden="1">Dubai!$1:$5</definedName>
    <definedName name="Z_BAA2DB81_A3A8_11D2_8C22_0008C7C204E6_.wvu.PrintTitles" localSheetId="17" hidden="1">Freight!$1:$5</definedName>
    <definedName name="Z_BAA2DB81_A3A8_11D2_8C22_0008C7C204E6_.wvu.PrintTitles" localSheetId="18" hidden="1">Freight_SM!$1:$5</definedName>
    <definedName name="Z_BAA2DB81_A3A8_11D2_8C22_0008C7C204E6_.wvu.PrintTitles" localSheetId="15" hidden="1">'Jet , Kero'!$1:$5</definedName>
    <definedName name="Z_BAA2DB82_A3A8_11D2_8C22_0008C7C204E6_.wvu.PrintArea" localSheetId="10" hidden="1">NAPTHA!$A$120:$M$238</definedName>
    <definedName name="Z_BAA2DB82_A3A8_11D2_8C22_0008C7C204E6_.wvu.PrintTitles" localSheetId="10" hidden="1">NAPTHA!$1:$5</definedName>
    <definedName name="Z_BAA2DB83_A3A8_11D2_8C22_0008C7C204E6_.wvu.PrintArea" localSheetId="9" hidden="1">UNL!$A$120:$M$238</definedName>
    <definedName name="Z_BAA2DB83_A3A8_11D2_8C22_0008C7C204E6_.wvu.PrintTitles" localSheetId="9" hidden="1">UNL!$1:$5</definedName>
    <definedName name="Z_BAA2DBD0_A3A8_11D2_8C22_0008C7C204E6_.wvu.PrintArea" localSheetId="6" hidden="1">'2%GASOIL CIF'!$A$6:$R$39</definedName>
    <definedName name="Z_BAA2DBD0_A3A8_11D2_8C22_0008C7C204E6_.wvu.PrintTitles" localSheetId="6" hidden="1">'2%GASOIL CIF'!$1:$5</definedName>
    <definedName name="Z_BAA2DBD1_A3A8_11D2_8C22_0008C7C204E6_.wvu.PrintArea" localSheetId="7" hidden="1">'2%GASOIL FOB'!$A$6:$R$39</definedName>
    <definedName name="Z_BAA2DBD1_A3A8_11D2_8C22_0008C7C204E6_.wvu.PrintTitles" localSheetId="7" hidden="1">'2%GASOIL FOB'!$1:$5</definedName>
    <definedName name="Z_BAA2DBD2_A3A8_11D2_8C22_0008C7C204E6_.wvu.PrintArea" localSheetId="11" hidden="1">BRENT!$A$6:$R$39</definedName>
    <definedName name="Z_BAA2DBD2_A3A8_11D2_8C22_0008C7C204E6_.wvu.PrintTitles" localSheetId="11" hidden="1">BRENT!$1:$5</definedName>
    <definedName name="Z_BAA2DBD3_A3A8_11D2_8C22_0008C7C204E6_.wvu.PrintArea" localSheetId="12" hidden="1">CRUDE!$A$6:$R$39</definedName>
    <definedName name="Z_BAA2DBD3_A3A8_11D2_8C22_0008C7C204E6_.wvu.PrintTitles" localSheetId="12" hidden="1">CRUDE!$1:$5</definedName>
    <definedName name="Z_BAA2DBD4_A3A8_11D2_8C22_0008C7C204E6_.wvu.PrintArea" localSheetId="8" hidden="1">'EN590'!$A$6:$R$39</definedName>
    <definedName name="Z_BAA2DBD4_A3A8_11D2_8C22_0008C7C204E6_.wvu.PrintTitles" localSheetId="8" hidden="1">'EN590'!$1:$5</definedName>
    <definedName name="Z_BAA2DBD5_A3A8_11D2_8C22_0008C7C204E6_.wvu.PrintArea" localSheetId="13" hidden="1">HO!$A$6:$R$39</definedName>
    <definedName name="Z_BAA2DBD5_A3A8_11D2_8C22_0008C7C204E6_.wvu.PrintTitles" localSheetId="13" hidden="1">HO!$1:$5</definedName>
    <definedName name="Z_BAA2DBD6_A3A8_11D2_8C22_0008C7C204E6_.wvu.PrintArea" localSheetId="5" hidden="1">'IPE GASOIL'!$A$6:$R$39</definedName>
    <definedName name="Z_BAA2DBD6_A3A8_11D2_8C22_0008C7C204E6_.wvu.PrintTitles" localSheetId="5" hidden="1">'IPE GASOIL'!$1:$5</definedName>
    <definedName name="Z_BAA2DBD7_A3A8_11D2_8C22_0008C7C204E6_.wvu.PrintArea" localSheetId="16" hidden="1">Dubai!$A$6:$R$39</definedName>
    <definedName name="Z_BAA2DBD7_A3A8_11D2_8C22_0008C7C204E6_.wvu.PrintArea" localSheetId="17" hidden="1">Freight!$A$6:$R$39</definedName>
    <definedName name="Z_BAA2DBD7_A3A8_11D2_8C22_0008C7C204E6_.wvu.PrintArea" localSheetId="18" hidden="1">Freight_SM!$A$6:$R$39</definedName>
    <definedName name="Z_BAA2DBD7_A3A8_11D2_8C22_0008C7C204E6_.wvu.PrintArea" localSheetId="15" hidden="1">'Jet , Kero'!$A$6:$R$39</definedName>
    <definedName name="Z_BAA2DBD7_A3A8_11D2_8C22_0008C7C204E6_.wvu.PrintTitles" localSheetId="16" hidden="1">Dubai!$1:$5</definedName>
    <definedName name="Z_BAA2DBD7_A3A8_11D2_8C22_0008C7C204E6_.wvu.PrintTitles" localSheetId="17" hidden="1">Freight!$1:$5</definedName>
    <definedName name="Z_BAA2DBD7_A3A8_11D2_8C22_0008C7C204E6_.wvu.PrintTitles" localSheetId="18" hidden="1">Freight_SM!$1:$5</definedName>
    <definedName name="Z_BAA2DBD7_A3A8_11D2_8C22_0008C7C204E6_.wvu.PrintTitles" localSheetId="15" hidden="1">'Jet , Kero'!$1:$5</definedName>
    <definedName name="Z_BAA2DBD8_A3A8_11D2_8C22_0008C7C204E6_.wvu.PrintArea" localSheetId="10" hidden="1">NAPTHA!$A$6:$R$39</definedName>
    <definedName name="Z_BAA2DBD8_A3A8_11D2_8C22_0008C7C204E6_.wvu.PrintTitles" localSheetId="10" hidden="1">NAPTHA!$1:$5</definedName>
    <definedName name="Z_BAA2DBD9_A3A8_11D2_8C22_0008C7C204E6_.wvu.PrintArea" localSheetId="9" hidden="1">UNL!$A$6:$R$39</definedName>
    <definedName name="Z_BAA2DBD9_A3A8_11D2_8C22_0008C7C204E6_.wvu.PrintTitles" localSheetId="9" hidden="1">UNL!$1:$5</definedName>
    <definedName name="Z_BAA2DBDA_A3A8_11D2_8C22_0008C7C204E6_.wvu.PrintArea" localSheetId="6" hidden="1">'2%GASOIL CIF'!$A$40:$AG$118</definedName>
    <definedName name="Z_BAA2DBDA_A3A8_11D2_8C22_0008C7C204E6_.wvu.PrintTitles" localSheetId="6" hidden="1">'2%GASOIL CIF'!$1:$5</definedName>
    <definedName name="Z_BAA2DBDB_A3A8_11D2_8C22_0008C7C204E6_.wvu.PrintArea" localSheetId="7" hidden="1">'2%GASOIL FOB'!$A$40:$AG$118</definedName>
    <definedName name="Z_BAA2DBDB_A3A8_11D2_8C22_0008C7C204E6_.wvu.PrintTitles" localSheetId="7" hidden="1">'2%GASOIL FOB'!$1:$5</definedName>
    <definedName name="Z_BAA2DBDC_A3A8_11D2_8C22_0008C7C204E6_.wvu.PrintArea" localSheetId="11" hidden="1">BRENT!$A$40:$AG$118</definedName>
    <definedName name="Z_BAA2DBDC_A3A8_11D2_8C22_0008C7C204E6_.wvu.PrintTitles" localSheetId="11" hidden="1">BRENT!$1:$5</definedName>
    <definedName name="Z_BAA2DBDD_A3A8_11D2_8C22_0008C7C204E6_.wvu.PrintArea" localSheetId="12" hidden="1">CRUDE!$A$40:$AG$118</definedName>
    <definedName name="Z_BAA2DBDD_A3A8_11D2_8C22_0008C7C204E6_.wvu.PrintTitles" localSheetId="12" hidden="1">CRUDE!$1:$5</definedName>
    <definedName name="Z_BAA2DBDE_A3A8_11D2_8C22_0008C7C204E6_.wvu.PrintArea" localSheetId="8" hidden="1">'EN590'!$A$40:$AG$118</definedName>
    <definedName name="Z_BAA2DBDE_A3A8_11D2_8C22_0008C7C204E6_.wvu.PrintTitles" localSheetId="8" hidden="1">'EN590'!$1:$5</definedName>
    <definedName name="Z_BAA2DBDF_A3A8_11D2_8C22_0008C7C204E6_.wvu.PrintArea" localSheetId="13" hidden="1">HO!$A$40:$AG$118</definedName>
    <definedName name="Z_BAA2DBDF_A3A8_11D2_8C22_0008C7C204E6_.wvu.PrintTitles" localSheetId="13" hidden="1">HO!$1:$5</definedName>
    <definedName name="Z_BAA2DBE0_A3A8_11D2_8C22_0008C7C204E6_.wvu.PrintArea" localSheetId="5" hidden="1">'IPE GASOIL'!$A$40:$AG$118</definedName>
    <definedName name="Z_BAA2DBE0_A3A8_11D2_8C22_0008C7C204E6_.wvu.PrintTitles" localSheetId="5" hidden="1">'IPE GASOIL'!$1:$5</definedName>
    <definedName name="Z_BAA2DBE1_A3A8_11D2_8C22_0008C7C204E6_.wvu.PrintArea" localSheetId="16" hidden="1">Dubai!$A$40:$AG$118</definedName>
    <definedName name="Z_BAA2DBE1_A3A8_11D2_8C22_0008C7C204E6_.wvu.PrintArea" localSheetId="17" hidden="1">Freight!$A$40:$AG$118</definedName>
    <definedName name="Z_BAA2DBE1_A3A8_11D2_8C22_0008C7C204E6_.wvu.PrintArea" localSheetId="18" hidden="1">Freight_SM!$A$40:$AG$118</definedName>
    <definedName name="Z_BAA2DBE1_A3A8_11D2_8C22_0008C7C204E6_.wvu.PrintArea" localSheetId="15" hidden="1">'Jet , Kero'!$A$40:$AG$118</definedName>
    <definedName name="Z_BAA2DBE1_A3A8_11D2_8C22_0008C7C204E6_.wvu.PrintTitles" localSheetId="16" hidden="1">Dubai!$1:$5</definedName>
    <definedName name="Z_BAA2DBE1_A3A8_11D2_8C22_0008C7C204E6_.wvu.PrintTitles" localSheetId="17" hidden="1">Freight!$1:$5</definedName>
    <definedName name="Z_BAA2DBE1_A3A8_11D2_8C22_0008C7C204E6_.wvu.PrintTitles" localSheetId="18" hidden="1">Freight_SM!$1:$5</definedName>
    <definedName name="Z_BAA2DBE1_A3A8_11D2_8C22_0008C7C204E6_.wvu.PrintTitles" localSheetId="15" hidden="1">'Jet , Kero'!$1:$5</definedName>
    <definedName name="Z_BAA2DBE2_A3A8_11D2_8C22_0008C7C204E6_.wvu.PrintArea" localSheetId="10" hidden="1">NAPTHA!$A$40:$AG$118</definedName>
    <definedName name="Z_BAA2DBE2_A3A8_11D2_8C22_0008C7C204E6_.wvu.PrintTitles" localSheetId="10" hidden="1">NAPTHA!$1:$5</definedName>
    <definedName name="Z_BAA2DBE3_A3A8_11D2_8C22_0008C7C204E6_.wvu.PrintArea" localSheetId="9" hidden="1">UNL!$A$40:$AG$118</definedName>
    <definedName name="Z_BAA2DBE3_A3A8_11D2_8C22_0008C7C204E6_.wvu.PrintTitles" localSheetId="9" hidden="1">UNL!$1:$5</definedName>
    <definedName name="Z_BAA2DBE4_A3A8_11D2_8C22_0008C7C204E6_.wvu.PrintArea" localSheetId="6" hidden="1">'2%GASOIL CIF'!$A$120:$M$238</definedName>
    <definedName name="Z_BAA2DBE4_A3A8_11D2_8C22_0008C7C204E6_.wvu.PrintTitles" localSheetId="6" hidden="1">'2%GASOIL CIF'!$1:$5</definedName>
    <definedName name="Z_BAA2DBE5_A3A8_11D2_8C22_0008C7C204E6_.wvu.PrintArea" localSheetId="7" hidden="1">'2%GASOIL FOB'!$A$120:$M$238</definedName>
    <definedName name="Z_BAA2DBE5_A3A8_11D2_8C22_0008C7C204E6_.wvu.PrintTitles" localSheetId="7" hidden="1">'2%GASOIL FOB'!$1:$5</definedName>
    <definedName name="Z_BAA2DBE6_A3A8_11D2_8C22_0008C7C204E6_.wvu.PrintArea" localSheetId="11" hidden="1">BRENT!$A$120:$M$238</definedName>
    <definedName name="Z_BAA2DBE6_A3A8_11D2_8C22_0008C7C204E6_.wvu.PrintTitles" localSheetId="11" hidden="1">BRENT!$1:$5</definedName>
    <definedName name="Z_BAA2DBE7_A3A8_11D2_8C22_0008C7C204E6_.wvu.PrintArea" localSheetId="12" hidden="1">CRUDE!$A$120:$M$238</definedName>
    <definedName name="Z_BAA2DBE7_A3A8_11D2_8C22_0008C7C204E6_.wvu.PrintTitles" localSheetId="12" hidden="1">CRUDE!$1:$5</definedName>
    <definedName name="Z_BAA2DBE8_A3A8_11D2_8C22_0008C7C204E6_.wvu.PrintArea" localSheetId="8" hidden="1">'EN590'!$A$120:$M$238</definedName>
    <definedName name="Z_BAA2DBE8_A3A8_11D2_8C22_0008C7C204E6_.wvu.PrintTitles" localSheetId="8" hidden="1">'EN590'!$1:$5</definedName>
    <definedName name="Z_BAA2DBE9_A3A8_11D2_8C22_0008C7C204E6_.wvu.PrintArea" localSheetId="13" hidden="1">HO!$A$120:$M$238</definedName>
    <definedName name="Z_BAA2DBE9_A3A8_11D2_8C22_0008C7C204E6_.wvu.PrintTitles" localSheetId="13" hidden="1">HO!$1:$5</definedName>
    <definedName name="Z_BAA2DBEA_A3A8_11D2_8C22_0008C7C204E6_.wvu.PrintArea" localSheetId="5" hidden="1">'IPE GASOIL'!$A$120:$M$238</definedName>
    <definedName name="Z_BAA2DBEA_A3A8_11D2_8C22_0008C7C204E6_.wvu.PrintTitles" localSheetId="5" hidden="1">'IPE GASOIL'!$1:$5</definedName>
    <definedName name="Z_BAA2DBEB_A3A8_11D2_8C22_0008C7C204E6_.wvu.PrintArea" localSheetId="16" hidden="1">Dubai!$A$120:$M$238</definedName>
    <definedName name="Z_BAA2DBEB_A3A8_11D2_8C22_0008C7C204E6_.wvu.PrintArea" localSheetId="17" hidden="1">Freight!$A$120:$M$238</definedName>
    <definedName name="Z_BAA2DBEB_A3A8_11D2_8C22_0008C7C204E6_.wvu.PrintArea" localSheetId="18" hidden="1">Freight_SM!$A$120:$M$238</definedName>
    <definedName name="Z_BAA2DBEB_A3A8_11D2_8C22_0008C7C204E6_.wvu.PrintArea" localSheetId="15" hidden="1">'Jet , Kero'!$A$120:$M$238</definedName>
    <definedName name="Z_BAA2DBEB_A3A8_11D2_8C22_0008C7C204E6_.wvu.PrintTitles" localSheetId="16" hidden="1">Dubai!$1:$5</definedName>
    <definedName name="Z_BAA2DBEB_A3A8_11D2_8C22_0008C7C204E6_.wvu.PrintTitles" localSheetId="17" hidden="1">Freight!$1:$5</definedName>
    <definedName name="Z_BAA2DBEB_A3A8_11D2_8C22_0008C7C204E6_.wvu.PrintTitles" localSheetId="18" hidden="1">Freight_SM!$1:$5</definedName>
    <definedName name="Z_BAA2DBEB_A3A8_11D2_8C22_0008C7C204E6_.wvu.PrintTitles" localSheetId="15" hidden="1">'Jet , Kero'!$1:$5</definedName>
    <definedName name="Z_BAA2DBEC_A3A8_11D2_8C22_0008C7C204E6_.wvu.PrintArea" localSheetId="10" hidden="1">NAPTHA!$A$120:$M$238</definedName>
    <definedName name="Z_BAA2DBEC_A3A8_11D2_8C22_0008C7C204E6_.wvu.PrintTitles" localSheetId="10" hidden="1">NAPTHA!$1:$5</definedName>
    <definedName name="Z_BAA2DBED_A3A8_11D2_8C22_0008C7C204E6_.wvu.PrintArea" localSheetId="9" hidden="1">UNL!$A$120:$M$238</definedName>
    <definedName name="Z_BAA2DBED_A3A8_11D2_8C22_0008C7C204E6_.wvu.PrintTitles" localSheetId="9" hidden="1">UNL!$1:$5</definedName>
    <definedName name="Z_BAA2DD0D_A3A8_11D2_8C22_0008C7C204E6_.wvu.PrintArea" localSheetId="6" hidden="1">'2%GASOIL CIF'!$A$6:$R$39</definedName>
    <definedName name="Z_BAA2DD0D_A3A8_11D2_8C22_0008C7C204E6_.wvu.PrintTitles" localSheetId="6" hidden="1">'2%GASOIL CIF'!$1:$5</definedName>
    <definedName name="Z_BAA2DD0E_A3A8_11D2_8C22_0008C7C204E6_.wvu.PrintArea" localSheetId="7" hidden="1">'2%GASOIL FOB'!$A$6:$R$39</definedName>
    <definedName name="Z_BAA2DD0E_A3A8_11D2_8C22_0008C7C204E6_.wvu.PrintTitles" localSheetId="7" hidden="1">'2%GASOIL FOB'!$1:$5</definedName>
    <definedName name="Z_BAA2DD0F_A3A8_11D2_8C22_0008C7C204E6_.wvu.PrintArea" localSheetId="11" hidden="1">BRENT!$A$6:$R$39</definedName>
    <definedName name="Z_BAA2DD0F_A3A8_11D2_8C22_0008C7C204E6_.wvu.PrintTitles" localSheetId="11" hidden="1">BRENT!$1:$5</definedName>
    <definedName name="Z_BAA2DD10_A3A8_11D2_8C22_0008C7C204E6_.wvu.PrintArea" localSheetId="12" hidden="1">CRUDE!$A$6:$R$39</definedName>
    <definedName name="Z_BAA2DD10_A3A8_11D2_8C22_0008C7C204E6_.wvu.PrintTitles" localSheetId="12" hidden="1">CRUDE!$1:$5</definedName>
    <definedName name="Z_BAA2DD11_A3A8_11D2_8C22_0008C7C204E6_.wvu.PrintArea" localSheetId="8" hidden="1">'EN590'!$A$6:$R$39</definedName>
    <definedName name="Z_BAA2DD11_A3A8_11D2_8C22_0008C7C204E6_.wvu.PrintTitles" localSheetId="8" hidden="1">'EN590'!$1:$5</definedName>
    <definedName name="Z_BAA2DD12_A3A8_11D2_8C22_0008C7C204E6_.wvu.PrintArea" localSheetId="13" hidden="1">HO!$A$6:$R$39</definedName>
    <definedName name="Z_BAA2DD12_A3A8_11D2_8C22_0008C7C204E6_.wvu.PrintTitles" localSheetId="13" hidden="1">HO!$1:$5</definedName>
    <definedName name="Z_BAA2DD13_A3A8_11D2_8C22_0008C7C204E6_.wvu.PrintArea" localSheetId="5" hidden="1">'IPE GASOIL'!$A$6:$R$39</definedName>
    <definedName name="Z_BAA2DD13_A3A8_11D2_8C22_0008C7C204E6_.wvu.PrintTitles" localSheetId="5" hidden="1">'IPE GASOIL'!$1:$5</definedName>
    <definedName name="Z_BAA2DD14_A3A8_11D2_8C22_0008C7C204E6_.wvu.PrintArea" localSheetId="16" hidden="1">Dubai!$A$6:$R$39</definedName>
    <definedName name="Z_BAA2DD14_A3A8_11D2_8C22_0008C7C204E6_.wvu.PrintArea" localSheetId="17" hidden="1">Freight!$A$6:$R$39</definedName>
    <definedName name="Z_BAA2DD14_A3A8_11D2_8C22_0008C7C204E6_.wvu.PrintArea" localSheetId="18" hidden="1">Freight_SM!$A$6:$R$39</definedName>
    <definedName name="Z_BAA2DD14_A3A8_11D2_8C22_0008C7C204E6_.wvu.PrintArea" localSheetId="15" hidden="1">'Jet , Kero'!$A$6:$R$39</definedName>
    <definedName name="Z_BAA2DD14_A3A8_11D2_8C22_0008C7C204E6_.wvu.PrintTitles" localSheetId="16" hidden="1">Dubai!$1:$5</definedName>
    <definedName name="Z_BAA2DD14_A3A8_11D2_8C22_0008C7C204E6_.wvu.PrintTitles" localSheetId="17" hidden="1">Freight!$1:$5</definedName>
    <definedName name="Z_BAA2DD14_A3A8_11D2_8C22_0008C7C204E6_.wvu.PrintTitles" localSheetId="18" hidden="1">Freight_SM!$1:$5</definedName>
    <definedName name="Z_BAA2DD14_A3A8_11D2_8C22_0008C7C204E6_.wvu.PrintTitles" localSheetId="15" hidden="1">'Jet , Kero'!$1:$5</definedName>
    <definedName name="Z_BAA2DD15_A3A8_11D2_8C22_0008C7C204E6_.wvu.PrintArea" localSheetId="10" hidden="1">NAPTHA!$A$6:$R$39</definedName>
    <definedName name="Z_BAA2DD15_A3A8_11D2_8C22_0008C7C204E6_.wvu.PrintTitles" localSheetId="10" hidden="1">NAPTHA!$1:$5</definedName>
    <definedName name="Z_BAA2DD16_A3A8_11D2_8C22_0008C7C204E6_.wvu.PrintArea" localSheetId="9" hidden="1">UNL!$A$6:$R$39</definedName>
    <definedName name="Z_BAA2DD16_A3A8_11D2_8C22_0008C7C204E6_.wvu.PrintTitles" localSheetId="9" hidden="1">UNL!$1:$5</definedName>
    <definedName name="Z_BAA2DD17_A3A8_11D2_8C22_0008C7C204E6_.wvu.PrintArea" localSheetId="6" hidden="1">'2%GASOIL CIF'!$A$40:$AG$118</definedName>
    <definedName name="Z_BAA2DD17_A3A8_11D2_8C22_0008C7C204E6_.wvu.PrintTitles" localSheetId="6" hidden="1">'2%GASOIL CIF'!$1:$5</definedName>
    <definedName name="Z_BAA2DD18_A3A8_11D2_8C22_0008C7C204E6_.wvu.PrintArea" localSheetId="7" hidden="1">'2%GASOIL FOB'!$A$40:$AG$118</definedName>
    <definedName name="Z_BAA2DD18_A3A8_11D2_8C22_0008C7C204E6_.wvu.PrintTitles" localSheetId="7" hidden="1">'2%GASOIL FOB'!$1:$5</definedName>
    <definedName name="Z_BAA2DD19_A3A8_11D2_8C22_0008C7C204E6_.wvu.PrintArea" localSheetId="11" hidden="1">BRENT!$A$40:$AG$118</definedName>
    <definedName name="Z_BAA2DD19_A3A8_11D2_8C22_0008C7C204E6_.wvu.PrintTitles" localSheetId="11" hidden="1">BRENT!$1:$5</definedName>
    <definedName name="Z_BAA2DD1A_A3A8_11D2_8C22_0008C7C204E6_.wvu.PrintArea" localSheetId="12" hidden="1">CRUDE!$A$40:$AG$118</definedName>
    <definedName name="Z_BAA2DD1A_A3A8_11D2_8C22_0008C7C204E6_.wvu.PrintTitles" localSheetId="12" hidden="1">CRUDE!$1:$5</definedName>
    <definedName name="Z_BAA2DD1B_A3A8_11D2_8C22_0008C7C204E6_.wvu.PrintArea" localSheetId="8" hidden="1">'EN590'!$A$40:$AG$118</definedName>
    <definedName name="Z_BAA2DD1B_A3A8_11D2_8C22_0008C7C204E6_.wvu.PrintTitles" localSheetId="8" hidden="1">'EN590'!$1:$5</definedName>
    <definedName name="Z_BAA2DD1C_A3A8_11D2_8C22_0008C7C204E6_.wvu.PrintArea" localSheetId="13" hidden="1">HO!$A$40:$AG$118</definedName>
    <definedName name="Z_BAA2DD1C_A3A8_11D2_8C22_0008C7C204E6_.wvu.PrintTitles" localSheetId="13" hidden="1">HO!$1:$5</definedName>
    <definedName name="Z_BAA2DD1D_A3A8_11D2_8C22_0008C7C204E6_.wvu.PrintArea" localSheetId="5" hidden="1">'IPE GASOIL'!$A$40:$AG$118</definedName>
    <definedName name="Z_BAA2DD1D_A3A8_11D2_8C22_0008C7C204E6_.wvu.PrintTitles" localSheetId="5" hidden="1">'IPE GASOIL'!$1:$5</definedName>
    <definedName name="Z_BAA2DD1E_A3A8_11D2_8C22_0008C7C204E6_.wvu.PrintArea" localSheetId="16" hidden="1">Dubai!$A$40:$AG$118</definedName>
    <definedName name="Z_BAA2DD1E_A3A8_11D2_8C22_0008C7C204E6_.wvu.PrintArea" localSheetId="17" hidden="1">Freight!$A$40:$AG$118</definedName>
    <definedName name="Z_BAA2DD1E_A3A8_11D2_8C22_0008C7C204E6_.wvu.PrintArea" localSheetId="18" hidden="1">Freight_SM!$A$40:$AG$118</definedName>
    <definedName name="Z_BAA2DD1E_A3A8_11D2_8C22_0008C7C204E6_.wvu.PrintArea" localSheetId="15" hidden="1">'Jet , Kero'!$A$40:$AG$118</definedName>
    <definedName name="Z_BAA2DD1E_A3A8_11D2_8C22_0008C7C204E6_.wvu.PrintTitles" localSheetId="16" hidden="1">Dubai!$1:$5</definedName>
    <definedName name="Z_BAA2DD1E_A3A8_11D2_8C22_0008C7C204E6_.wvu.PrintTitles" localSheetId="17" hidden="1">Freight!$1:$5</definedName>
    <definedName name="Z_BAA2DD1E_A3A8_11D2_8C22_0008C7C204E6_.wvu.PrintTitles" localSheetId="18" hidden="1">Freight_SM!$1:$5</definedName>
    <definedName name="Z_BAA2DD1E_A3A8_11D2_8C22_0008C7C204E6_.wvu.PrintTitles" localSheetId="15" hidden="1">'Jet , Kero'!$1:$5</definedName>
    <definedName name="Z_BAA2DD1F_A3A8_11D2_8C22_0008C7C204E6_.wvu.PrintArea" localSheetId="10" hidden="1">NAPTHA!$A$40:$AG$118</definedName>
    <definedName name="Z_BAA2DD1F_A3A8_11D2_8C22_0008C7C204E6_.wvu.PrintTitles" localSheetId="10" hidden="1">NAPTHA!$1:$5</definedName>
    <definedName name="Z_BAA2DD20_A3A8_11D2_8C22_0008C7C204E6_.wvu.PrintArea" localSheetId="9" hidden="1">UNL!$A$40:$AG$118</definedName>
    <definedName name="Z_BAA2DD20_A3A8_11D2_8C22_0008C7C204E6_.wvu.PrintTitles" localSheetId="9" hidden="1">UNL!$1:$5</definedName>
    <definedName name="Z_BAA2DD21_A3A8_11D2_8C22_0008C7C204E6_.wvu.PrintArea" localSheetId="6" hidden="1">'2%GASOIL CIF'!$A$120:$M$238</definedName>
    <definedName name="Z_BAA2DD21_A3A8_11D2_8C22_0008C7C204E6_.wvu.PrintTitles" localSheetId="6" hidden="1">'2%GASOIL CIF'!$1:$5</definedName>
    <definedName name="Z_BAA2DD22_A3A8_11D2_8C22_0008C7C204E6_.wvu.PrintArea" localSheetId="7" hidden="1">'2%GASOIL FOB'!$A$120:$M$238</definedName>
    <definedName name="Z_BAA2DD22_A3A8_11D2_8C22_0008C7C204E6_.wvu.PrintTitles" localSheetId="7" hidden="1">'2%GASOIL FOB'!$1:$5</definedName>
    <definedName name="Z_BAA2DD23_A3A8_11D2_8C22_0008C7C204E6_.wvu.PrintArea" localSheetId="11" hidden="1">BRENT!$A$120:$M$238</definedName>
    <definedName name="Z_BAA2DD23_A3A8_11D2_8C22_0008C7C204E6_.wvu.PrintTitles" localSheetId="11" hidden="1">BRENT!$1:$5</definedName>
    <definedName name="Z_BAA2DD24_A3A8_11D2_8C22_0008C7C204E6_.wvu.PrintArea" localSheetId="12" hidden="1">CRUDE!$A$120:$M$238</definedName>
    <definedName name="Z_BAA2DD24_A3A8_11D2_8C22_0008C7C204E6_.wvu.PrintTitles" localSheetId="12" hidden="1">CRUDE!$1:$5</definedName>
    <definedName name="Z_BAA2DD25_A3A8_11D2_8C22_0008C7C204E6_.wvu.PrintArea" localSheetId="8" hidden="1">'EN590'!$A$120:$M$238</definedName>
    <definedName name="Z_BAA2DD25_A3A8_11D2_8C22_0008C7C204E6_.wvu.PrintTitles" localSheetId="8" hidden="1">'EN590'!$1:$5</definedName>
    <definedName name="Z_BAA2DD26_A3A8_11D2_8C22_0008C7C204E6_.wvu.PrintArea" localSheetId="13" hidden="1">HO!$A$120:$M$238</definedName>
    <definedName name="Z_BAA2DD26_A3A8_11D2_8C22_0008C7C204E6_.wvu.PrintTitles" localSheetId="13" hidden="1">HO!$1:$5</definedName>
    <definedName name="Z_BAA2DD27_A3A8_11D2_8C22_0008C7C204E6_.wvu.PrintArea" localSheetId="5" hidden="1">'IPE GASOIL'!$A$120:$M$238</definedName>
    <definedName name="Z_BAA2DD27_A3A8_11D2_8C22_0008C7C204E6_.wvu.PrintTitles" localSheetId="5" hidden="1">'IPE GASOIL'!$1:$5</definedName>
    <definedName name="Z_BAA2DD28_A3A8_11D2_8C22_0008C7C204E6_.wvu.PrintArea" localSheetId="16" hidden="1">Dubai!$A$120:$M$238</definedName>
    <definedName name="Z_BAA2DD28_A3A8_11D2_8C22_0008C7C204E6_.wvu.PrintArea" localSheetId="17" hidden="1">Freight!$A$120:$M$238</definedName>
    <definedName name="Z_BAA2DD28_A3A8_11D2_8C22_0008C7C204E6_.wvu.PrintArea" localSheetId="18" hidden="1">Freight_SM!$A$120:$M$238</definedName>
    <definedName name="Z_BAA2DD28_A3A8_11D2_8C22_0008C7C204E6_.wvu.PrintArea" localSheetId="15" hidden="1">'Jet , Kero'!$A$120:$M$238</definedName>
    <definedName name="Z_BAA2DD28_A3A8_11D2_8C22_0008C7C204E6_.wvu.PrintTitles" localSheetId="16" hidden="1">Dubai!$1:$5</definedName>
    <definedName name="Z_BAA2DD28_A3A8_11D2_8C22_0008C7C204E6_.wvu.PrintTitles" localSheetId="17" hidden="1">Freight!$1:$5</definedName>
    <definedName name="Z_BAA2DD28_A3A8_11D2_8C22_0008C7C204E6_.wvu.PrintTitles" localSheetId="18" hidden="1">Freight_SM!$1:$5</definedName>
    <definedName name="Z_BAA2DD28_A3A8_11D2_8C22_0008C7C204E6_.wvu.PrintTitles" localSheetId="15" hidden="1">'Jet , Kero'!$1:$5</definedName>
    <definedName name="Z_BAA2DD29_A3A8_11D2_8C22_0008C7C204E6_.wvu.PrintArea" localSheetId="10" hidden="1">NAPTHA!$A$120:$M$238</definedName>
    <definedName name="Z_BAA2DD29_A3A8_11D2_8C22_0008C7C204E6_.wvu.PrintTitles" localSheetId="10" hidden="1">NAPTHA!$1:$5</definedName>
    <definedName name="Z_BAA2DD2A_A3A8_11D2_8C22_0008C7C204E6_.wvu.PrintArea" localSheetId="9" hidden="1">UNL!$A$120:$M$238</definedName>
    <definedName name="Z_BAA2DD2A_A3A8_11D2_8C22_0008C7C204E6_.wvu.PrintTitles" localSheetId="9" hidden="1">UNL!$1:$5</definedName>
    <definedName name="Z_BB41B460_989F_11D2_8C1E_0008C7C204E6_.wvu.PrintArea" localSheetId="6" hidden="1">'2%GASOIL CIF'!$A$6:$R$39</definedName>
    <definedName name="Z_BB41B460_989F_11D2_8C1E_0008C7C204E6_.wvu.PrintTitles" localSheetId="6" hidden="1">'2%GASOIL CIF'!$1:$5</definedName>
    <definedName name="Z_BB41B461_989F_11D2_8C1E_0008C7C204E6_.wvu.PrintArea" localSheetId="7" hidden="1">'2%GASOIL FOB'!$A$6:$R$39</definedName>
    <definedName name="Z_BB41B461_989F_11D2_8C1E_0008C7C204E6_.wvu.PrintTitles" localSheetId="7" hidden="1">'2%GASOIL FOB'!$1:$5</definedName>
    <definedName name="Z_BB41B462_989F_11D2_8C1E_0008C7C204E6_.wvu.PrintArea" localSheetId="11" hidden="1">BRENT!$A$6:$R$39</definedName>
    <definedName name="Z_BB41B462_989F_11D2_8C1E_0008C7C204E6_.wvu.PrintTitles" localSheetId="11" hidden="1">BRENT!$1:$5</definedName>
    <definedName name="Z_BB41B463_989F_11D2_8C1E_0008C7C204E6_.wvu.PrintArea" localSheetId="12" hidden="1">CRUDE!$A$6:$R$39</definedName>
    <definedName name="Z_BB41B463_989F_11D2_8C1E_0008C7C204E6_.wvu.PrintTitles" localSheetId="12" hidden="1">CRUDE!$1:$5</definedName>
    <definedName name="Z_BB41B464_989F_11D2_8C1E_0008C7C204E6_.wvu.PrintArea" localSheetId="8" hidden="1">'EN590'!$A$6:$R$39</definedName>
    <definedName name="Z_BB41B464_989F_11D2_8C1E_0008C7C204E6_.wvu.PrintTitles" localSheetId="8" hidden="1">'EN590'!$1:$5</definedName>
    <definedName name="Z_BB41B465_989F_11D2_8C1E_0008C7C204E6_.wvu.PrintArea" localSheetId="13" hidden="1">HO!$A$6:$R$39</definedName>
    <definedName name="Z_BB41B465_989F_11D2_8C1E_0008C7C204E6_.wvu.PrintTitles" localSheetId="13" hidden="1">HO!$1:$5</definedName>
    <definedName name="Z_BB41B466_989F_11D2_8C1E_0008C7C204E6_.wvu.PrintArea" localSheetId="5" hidden="1">'IPE GASOIL'!$A$6:$R$39</definedName>
    <definedName name="Z_BB41B466_989F_11D2_8C1E_0008C7C204E6_.wvu.PrintTitles" localSheetId="5" hidden="1">'IPE GASOIL'!$1:$5</definedName>
    <definedName name="Z_BB41B467_989F_11D2_8C1E_0008C7C204E6_.wvu.PrintArea" localSheetId="16" hidden="1">Dubai!$A$6:$R$39</definedName>
    <definedName name="Z_BB41B467_989F_11D2_8C1E_0008C7C204E6_.wvu.PrintArea" localSheetId="17" hidden="1">Freight!$A$6:$R$39</definedName>
    <definedName name="Z_BB41B467_989F_11D2_8C1E_0008C7C204E6_.wvu.PrintArea" localSheetId="18" hidden="1">Freight_SM!$A$6:$R$39</definedName>
    <definedName name="Z_BB41B467_989F_11D2_8C1E_0008C7C204E6_.wvu.PrintArea" localSheetId="15" hidden="1">'Jet , Kero'!$A$6:$R$39</definedName>
    <definedName name="Z_BB41B467_989F_11D2_8C1E_0008C7C204E6_.wvu.PrintTitles" localSheetId="16" hidden="1">Dubai!$1:$5</definedName>
    <definedName name="Z_BB41B467_989F_11D2_8C1E_0008C7C204E6_.wvu.PrintTitles" localSheetId="17" hidden="1">Freight!$1:$5</definedName>
    <definedName name="Z_BB41B467_989F_11D2_8C1E_0008C7C204E6_.wvu.PrintTitles" localSheetId="18" hidden="1">Freight_SM!$1:$5</definedName>
    <definedName name="Z_BB41B467_989F_11D2_8C1E_0008C7C204E6_.wvu.PrintTitles" localSheetId="15" hidden="1">'Jet , Kero'!$1:$5</definedName>
    <definedName name="Z_BB41B468_989F_11D2_8C1E_0008C7C204E6_.wvu.PrintArea" localSheetId="10" hidden="1">NAPTHA!$A$6:$R$39</definedName>
    <definedName name="Z_BB41B468_989F_11D2_8C1E_0008C7C204E6_.wvu.PrintTitles" localSheetId="10" hidden="1">NAPTHA!$1:$5</definedName>
    <definedName name="Z_BB41B469_989F_11D2_8C1E_0008C7C204E6_.wvu.PrintArea" localSheetId="9" hidden="1">UNL!$A$6:$R$39</definedName>
    <definedName name="Z_BB41B469_989F_11D2_8C1E_0008C7C204E6_.wvu.PrintTitles" localSheetId="9" hidden="1">UNL!$1:$5</definedName>
    <definedName name="Z_BB41B46A_989F_11D2_8C1E_0008C7C204E6_.wvu.PrintArea" localSheetId="6" hidden="1">'2%GASOIL CIF'!$A$40:$AG$118</definedName>
    <definedName name="Z_BB41B46A_989F_11D2_8C1E_0008C7C204E6_.wvu.PrintTitles" localSheetId="6" hidden="1">'2%GASOIL CIF'!$1:$5</definedName>
    <definedName name="Z_BB41B46B_989F_11D2_8C1E_0008C7C204E6_.wvu.PrintArea" localSheetId="7" hidden="1">'2%GASOIL FOB'!$A$40:$AG$118</definedName>
    <definedName name="Z_BB41B46B_989F_11D2_8C1E_0008C7C204E6_.wvu.PrintTitles" localSheetId="7" hidden="1">'2%GASOIL FOB'!$1:$5</definedName>
    <definedName name="Z_BB41B46C_989F_11D2_8C1E_0008C7C204E6_.wvu.PrintArea" localSheetId="11" hidden="1">BRENT!$A$40:$AG$118</definedName>
    <definedName name="Z_BB41B46C_989F_11D2_8C1E_0008C7C204E6_.wvu.PrintTitles" localSheetId="11" hidden="1">BRENT!$1:$5</definedName>
    <definedName name="Z_BB41B46D_989F_11D2_8C1E_0008C7C204E6_.wvu.PrintArea" localSheetId="12" hidden="1">CRUDE!$A$40:$AG$118</definedName>
    <definedName name="Z_BB41B46D_989F_11D2_8C1E_0008C7C204E6_.wvu.PrintTitles" localSheetId="12" hidden="1">CRUDE!$1:$5</definedName>
    <definedName name="Z_BB41B46E_989F_11D2_8C1E_0008C7C204E6_.wvu.PrintArea" localSheetId="8" hidden="1">'EN590'!$A$40:$AG$118</definedName>
    <definedName name="Z_BB41B46E_989F_11D2_8C1E_0008C7C204E6_.wvu.PrintTitles" localSheetId="8" hidden="1">'EN590'!$1:$5</definedName>
    <definedName name="Z_BB41B46F_989F_11D2_8C1E_0008C7C204E6_.wvu.PrintArea" localSheetId="13" hidden="1">HO!$A$40:$AG$118</definedName>
    <definedName name="Z_BB41B46F_989F_11D2_8C1E_0008C7C204E6_.wvu.PrintTitles" localSheetId="13" hidden="1">HO!$1:$5</definedName>
    <definedName name="Z_BB41B470_989F_11D2_8C1E_0008C7C204E6_.wvu.PrintArea" localSheetId="5" hidden="1">'IPE GASOIL'!$A$40:$AG$118</definedName>
    <definedName name="Z_BB41B470_989F_11D2_8C1E_0008C7C204E6_.wvu.PrintTitles" localSheetId="5" hidden="1">'IPE GASOIL'!$1:$5</definedName>
    <definedName name="Z_BB41B471_989F_11D2_8C1E_0008C7C204E6_.wvu.PrintArea" localSheetId="16" hidden="1">Dubai!$A$40:$AG$118</definedName>
    <definedName name="Z_BB41B471_989F_11D2_8C1E_0008C7C204E6_.wvu.PrintArea" localSheetId="17" hidden="1">Freight!$A$40:$AG$118</definedName>
    <definedName name="Z_BB41B471_989F_11D2_8C1E_0008C7C204E6_.wvu.PrintArea" localSheetId="18" hidden="1">Freight_SM!$A$40:$AG$118</definedName>
    <definedName name="Z_BB41B471_989F_11D2_8C1E_0008C7C204E6_.wvu.PrintArea" localSheetId="15" hidden="1">'Jet , Kero'!$A$40:$AG$118</definedName>
    <definedName name="Z_BB41B471_989F_11D2_8C1E_0008C7C204E6_.wvu.PrintTitles" localSheetId="16" hidden="1">Dubai!$1:$5</definedName>
    <definedName name="Z_BB41B471_989F_11D2_8C1E_0008C7C204E6_.wvu.PrintTitles" localSheetId="17" hidden="1">Freight!$1:$5</definedName>
    <definedName name="Z_BB41B471_989F_11D2_8C1E_0008C7C204E6_.wvu.PrintTitles" localSheetId="18" hidden="1">Freight_SM!$1:$5</definedName>
    <definedName name="Z_BB41B471_989F_11D2_8C1E_0008C7C204E6_.wvu.PrintTitles" localSheetId="15" hidden="1">'Jet , Kero'!$1:$5</definedName>
    <definedName name="Z_BB41B472_989F_11D2_8C1E_0008C7C204E6_.wvu.PrintArea" localSheetId="10" hidden="1">NAPTHA!$A$40:$AG$118</definedName>
    <definedName name="Z_BB41B472_989F_11D2_8C1E_0008C7C204E6_.wvu.PrintTitles" localSheetId="10" hidden="1">NAPTHA!$1:$5</definedName>
    <definedName name="Z_BB41B473_989F_11D2_8C1E_0008C7C204E6_.wvu.PrintArea" localSheetId="9" hidden="1">UNL!$A$40:$AG$118</definedName>
    <definedName name="Z_BB41B473_989F_11D2_8C1E_0008C7C204E6_.wvu.PrintTitles" localSheetId="9" hidden="1">UNL!$1:$5</definedName>
    <definedName name="Z_BB41B474_989F_11D2_8C1E_0008C7C204E6_.wvu.PrintArea" localSheetId="6" hidden="1">'2%GASOIL CIF'!$A$120:$M$238</definedName>
    <definedName name="Z_BB41B474_989F_11D2_8C1E_0008C7C204E6_.wvu.PrintTitles" localSheetId="6" hidden="1">'2%GASOIL CIF'!$1:$5</definedName>
    <definedName name="Z_BB41B475_989F_11D2_8C1E_0008C7C204E6_.wvu.PrintArea" localSheetId="7" hidden="1">'2%GASOIL FOB'!$A$120:$M$238</definedName>
    <definedName name="Z_BB41B475_989F_11D2_8C1E_0008C7C204E6_.wvu.PrintTitles" localSheetId="7" hidden="1">'2%GASOIL FOB'!$1:$5</definedName>
    <definedName name="Z_BB41B476_989F_11D2_8C1E_0008C7C204E6_.wvu.PrintArea" localSheetId="11" hidden="1">BRENT!$A$120:$M$238</definedName>
    <definedName name="Z_BB41B476_989F_11D2_8C1E_0008C7C204E6_.wvu.PrintTitles" localSheetId="11" hidden="1">BRENT!$1:$5</definedName>
    <definedName name="Z_BB41B477_989F_11D2_8C1E_0008C7C204E6_.wvu.PrintArea" localSheetId="12" hidden="1">CRUDE!$A$120:$M$238</definedName>
    <definedName name="Z_BB41B477_989F_11D2_8C1E_0008C7C204E6_.wvu.PrintTitles" localSheetId="12" hidden="1">CRUDE!$1:$5</definedName>
    <definedName name="Z_BB41B478_989F_11D2_8C1E_0008C7C204E6_.wvu.PrintArea" localSheetId="8" hidden="1">'EN590'!$A$120:$M$238</definedName>
    <definedName name="Z_BB41B478_989F_11D2_8C1E_0008C7C204E6_.wvu.PrintTitles" localSheetId="8" hidden="1">'EN590'!$1:$5</definedName>
    <definedName name="Z_BB41B479_989F_11D2_8C1E_0008C7C204E6_.wvu.PrintArea" localSheetId="13" hidden="1">HO!$A$120:$M$238</definedName>
    <definedName name="Z_BB41B479_989F_11D2_8C1E_0008C7C204E6_.wvu.PrintTitles" localSheetId="13" hidden="1">HO!$1:$5</definedName>
    <definedName name="Z_BB41B47A_989F_11D2_8C1E_0008C7C204E6_.wvu.PrintArea" localSheetId="5" hidden="1">'IPE GASOIL'!$A$120:$M$238</definedName>
    <definedName name="Z_BB41B47A_989F_11D2_8C1E_0008C7C204E6_.wvu.PrintTitles" localSheetId="5" hidden="1">'IPE GASOIL'!$1:$5</definedName>
    <definedName name="Z_BB41B47B_989F_11D2_8C1E_0008C7C204E6_.wvu.PrintArea" localSheetId="16" hidden="1">Dubai!$A$120:$M$238</definedName>
    <definedName name="Z_BB41B47B_989F_11D2_8C1E_0008C7C204E6_.wvu.PrintArea" localSheetId="17" hidden="1">Freight!$A$120:$M$238</definedName>
    <definedName name="Z_BB41B47B_989F_11D2_8C1E_0008C7C204E6_.wvu.PrintArea" localSheetId="18" hidden="1">Freight_SM!$A$120:$M$238</definedName>
    <definedName name="Z_BB41B47B_989F_11D2_8C1E_0008C7C204E6_.wvu.PrintArea" localSheetId="15" hidden="1">'Jet , Kero'!$A$120:$M$238</definedName>
    <definedName name="Z_BB41B47B_989F_11D2_8C1E_0008C7C204E6_.wvu.PrintTitles" localSheetId="16" hidden="1">Dubai!$1:$5</definedName>
    <definedName name="Z_BB41B47B_989F_11D2_8C1E_0008C7C204E6_.wvu.PrintTitles" localSheetId="17" hidden="1">Freight!$1:$5</definedName>
    <definedName name="Z_BB41B47B_989F_11D2_8C1E_0008C7C204E6_.wvu.PrintTitles" localSheetId="18" hidden="1">Freight_SM!$1:$5</definedName>
    <definedName name="Z_BB41B47B_989F_11D2_8C1E_0008C7C204E6_.wvu.PrintTitles" localSheetId="15" hidden="1">'Jet , Kero'!$1:$5</definedName>
    <definedName name="Z_BB41B47C_989F_11D2_8C1E_0008C7C204E6_.wvu.PrintArea" localSheetId="10" hidden="1">NAPTHA!$A$120:$M$238</definedName>
    <definedName name="Z_BB41B47C_989F_11D2_8C1E_0008C7C204E6_.wvu.PrintTitles" localSheetId="10" hidden="1">NAPTHA!$1:$5</definedName>
    <definedName name="Z_BB41B47D_989F_11D2_8C1E_0008C7C204E6_.wvu.PrintArea" localSheetId="9" hidden="1">UNL!$A$120:$M$238</definedName>
    <definedName name="Z_BB41B47D_989F_11D2_8C1E_0008C7C204E6_.wvu.PrintTitles" localSheetId="9" hidden="1">UNL!$1:$5</definedName>
    <definedName name="Z_C10AC3B6_E80C_11D2_8C40_0008C7C204E6_.wvu.PrintArea" localSheetId="6" hidden="1">'2%GASOIL CIF'!$A$6:$R$39</definedName>
    <definedName name="Z_C10AC3B6_E80C_11D2_8C40_0008C7C204E6_.wvu.PrintTitles" localSheetId="6" hidden="1">'2%GASOIL CIF'!$1:$5</definedName>
    <definedName name="Z_C10AC3B7_E80C_11D2_8C40_0008C7C204E6_.wvu.PrintArea" localSheetId="7" hidden="1">'2%GASOIL FOB'!$A$6:$R$39</definedName>
    <definedName name="Z_C10AC3B7_E80C_11D2_8C40_0008C7C204E6_.wvu.PrintTitles" localSheetId="7" hidden="1">'2%GASOIL FOB'!$1:$5</definedName>
    <definedName name="Z_C10AC3B8_E80C_11D2_8C40_0008C7C204E6_.wvu.PrintArea" localSheetId="11" hidden="1">BRENT!$A$6:$R$39</definedName>
    <definedName name="Z_C10AC3B8_E80C_11D2_8C40_0008C7C204E6_.wvu.PrintTitles" localSheetId="11" hidden="1">BRENT!$1:$5</definedName>
    <definedName name="Z_C10AC3B9_E80C_11D2_8C40_0008C7C204E6_.wvu.PrintArea" localSheetId="12" hidden="1">CRUDE!$A$6:$R$39</definedName>
    <definedName name="Z_C10AC3B9_E80C_11D2_8C40_0008C7C204E6_.wvu.PrintTitles" localSheetId="12" hidden="1">CRUDE!$1:$5</definedName>
    <definedName name="Z_C10AC3BA_E80C_11D2_8C40_0008C7C204E6_.wvu.PrintArea" localSheetId="16" hidden="1">Dubai!$A$6:$R$39</definedName>
    <definedName name="Z_C10AC3BA_E80C_11D2_8C40_0008C7C204E6_.wvu.PrintTitles" localSheetId="16" hidden="1">Dubai!$1:$5</definedName>
    <definedName name="Z_C10AC3BB_E80C_11D2_8C40_0008C7C204E6_.wvu.PrintArea" localSheetId="8" hidden="1">'EN590'!$A$6:$R$39</definedName>
    <definedName name="Z_C10AC3BB_E80C_11D2_8C40_0008C7C204E6_.wvu.PrintTitles" localSheetId="8" hidden="1">'EN590'!$1:$5</definedName>
    <definedName name="Z_C10AC3BC_E80C_11D2_8C40_0008C7C204E6_.wvu.PrintArea" localSheetId="17" hidden="1">Freight!$A$6:$R$39</definedName>
    <definedName name="Z_C10AC3BC_E80C_11D2_8C40_0008C7C204E6_.wvu.PrintArea" localSheetId="18" hidden="1">Freight_SM!$A$6:$R$39</definedName>
    <definedName name="Z_C10AC3BC_E80C_11D2_8C40_0008C7C204E6_.wvu.PrintTitles" localSheetId="17" hidden="1">Freight!$1:$5</definedName>
    <definedName name="Z_C10AC3BC_E80C_11D2_8C40_0008C7C204E6_.wvu.PrintTitles" localSheetId="18" hidden="1">Freight_SM!$1:$5</definedName>
    <definedName name="Z_C10AC3BD_E80C_11D2_8C40_0008C7C204E6_.wvu.PrintArea" localSheetId="13" hidden="1">HO!$A$6:$R$39</definedName>
    <definedName name="Z_C10AC3BD_E80C_11D2_8C40_0008C7C204E6_.wvu.PrintTitles" localSheetId="13" hidden="1">HO!$1:$5</definedName>
    <definedName name="Z_C10AC3BE_E80C_11D2_8C40_0008C7C204E6_.wvu.PrintArea" localSheetId="5" hidden="1">'IPE GASOIL'!$A$6:$R$39</definedName>
    <definedName name="Z_C10AC3BE_E80C_11D2_8C40_0008C7C204E6_.wvu.PrintTitles" localSheetId="5" hidden="1">'IPE GASOIL'!$1:$5</definedName>
    <definedName name="Z_C10AC3BF_E80C_11D2_8C40_0008C7C204E6_.wvu.PrintArea" localSheetId="15" hidden="1">'Jet , Kero'!$A$6:$R$39</definedName>
    <definedName name="Z_C10AC3BF_E80C_11D2_8C40_0008C7C204E6_.wvu.PrintTitles" localSheetId="15" hidden="1">'Jet , Kero'!$1:$5</definedName>
    <definedName name="Z_C10AC3C0_E80C_11D2_8C40_0008C7C204E6_.wvu.PrintArea" localSheetId="10" hidden="1">NAPTHA!$A$6:$R$39</definedName>
    <definedName name="Z_C10AC3C0_E80C_11D2_8C40_0008C7C204E6_.wvu.PrintTitles" localSheetId="10" hidden="1">NAPTHA!$1:$5</definedName>
    <definedName name="Z_C10AC3C1_E80C_11D2_8C40_0008C7C204E6_.wvu.PrintArea" localSheetId="9" hidden="1">UNL!$A$6:$R$39</definedName>
    <definedName name="Z_C10AC3C1_E80C_11D2_8C40_0008C7C204E6_.wvu.PrintTitles" localSheetId="9" hidden="1">UNL!$1:$5</definedName>
    <definedName name="Z_C10AC3C2_E80C_11D2_8C40_0008C7C204E6_.wvu.PrintArea" localSheetId="6" hidden="1">'2%GASOIL CIF'!$A$40:$AG$118</definedName>
    <definedName name="Z_C10AC3C2_E80C_11D2_8C40_0008C7C204E6_.wvu.PrintTitles" localSheetId="6" hidden="1">'2%GASOIL CIF'!$1:$5</definedName>
    <definedName name="Z_C10AC3C3_E80C_11D2_8C40_0008C7C204E6_.wvu.PrintArea" localSheetId="7" hidden="1">'2%GASOIL FOB'!$A$40:$AG$118</definedName>
    <definedName name="Z_C10AC3C3_E80C_11D2_8C40_0008C7C204E6_.wvu.PrintTitles" localSheetId="7" hidden="1">'2%GASOIL FOB'!$1:$5</definedName>
    <definedName name="Z_C10AC3C4_E80C_11D2_8C40_0008C7C204E6_.wvu.PrintArea" localSheetId="11" hidden="1">BRENT!$A$40:$AG$118</definedName>
    <definedName name="Z_C10AC3C4_E80C_11D2_8C40_0008C7C204E6_.wvu.PrintTitles" localSheetId="11" hidden="1">BRENT!$1:$5</definedName>
    <definedName name="Z_C10AC3C5_E80C_11D2_8C40_0008C7C204E6_.wvu.PrintArea" localSheetId="12" hidden="1">CRUDE!$A$40:$AG$118</definedName>
    <definedName name="Z_C10AC3C5_E80C_11D2_8C40_0008C7C204E6_.wvu.PrintTitles" localSheetId="12" hidden="1">CRUDE!$1:$5</definedName>
    <definedName name="Z_C10AC3C6_E80C_11D2_8C40_0008C7C204E6_.wvu.PrintArea" localSheetId="16" hidden="1">Dubai!$A$40:$AG$118</definedName>
    <definedName name="Z_C10AC3C6_E80C_11D2_8C40_0008C7C204E6_.wvu.PrintTitles" localSheetId="16" hidden="1">Dubai!$1:$5</definedName>
    <definedName name="Z_C10AC3C7_E80C_11D2_8C40_0008C7C204E6_.wvu.PrintArea" localSheetId="8" hidden="1">'EN590'!$A$40:$AG$118</definedName>
    <definedName name="Z_C10AC3C7_E80C_11D2_8C40_0008C7C204E6_.wvu.PrintTitles" localSheetId="8" hidden="1">'EN590'!$1:$5</definedName>
    <definedName name="Z_C10AC3C8_E80C_11D2_8C40_0008C7C204E6_.wvu.PrintArea" localSheetId="17" hidden="1">Freight!$A$40:$AG$118</definedName>
    <definedName name="Z_C10AC3C8_E80C_11D2_8C40_0008C7C204E6_.wvu.PrintArea" localSheetId="18" hidden="1">Freight_SM!$A$40:$AG$118</definedName>
    <definedName name="Z_C10AC3C8_E80C_11D2_8C40_0008C7C204E6_.wvu.PrintTitles" localSheetId="17" hidden="1">Freight!$1:$5</definedName>
    <definedName name="Z_C10AC3C8_E80C_11D2_8C40_0008C7C204E6_.wvu.PrintTitles" localSheetId="18" hidden="1">Freight_SM!$1:$5</definedName>
    <definedName name="Z_C10AC3C9_E80C_11D2_8C40_0008C7C204E6_.wvu.PrintArea" localSheetId="13" hidden="1">HO!$A$40:$AG$118</definedName>
    <definedName name="Z_C10AC3C9_E80C_11D2_8C40_0008C7C204E6_.wvu.PrintTitles" localSheetId="13" hidden="1">HO!$1:$5</definedName>
    <definedName name="Z_C10AC3CA_E80C_11D2_8C40_0008C7C204E6_.wvu.PrintArea" localSheetId="5" hidden="1">'IPE GASOIL'!$A$40:$AG$118</definedName>
    <definedName name="Z_C10AC3CA_E80C_11D2_8C40_0008C7C204E6_.wvu.PrintTitles" localSheetId="5" hidden="1">'IPE GASOIL'!$1:$5</definedName>
    <definedName name="Z_C10AC3CB_E80C_11D2_8C40_0008C7C204E6_.wvu.PrintArea" localSheetId="15" hidden="1">'Jet , Kero'!$A$40:$AG$118</definedName>
    <definedName name="Z_C10AC3CB_E80C_11D2_8C40_0008C7C204E6_.wvu.PrintTitles" localSheetId="15" hidden="1">'Jet , Kero'!$1:$5</definedName>
    <definedName name="Z_C10AC3CC_E80C_11D2_8C40_0008C7C204E6_.wvu.PrintArea" localSheetId="10" hidden="1">NAPTHA!$A$40:$AG$118</definedName>
    <definedName name="Z_C10AC3CC_E80C_11D2_8C40_0008C7C204E6_.wvu.PrintTitles" localSheetId="10" hidden="1">NAPTHA!$1:$5</definedName>
    <definedName name="Z_C10AC3CD_E80C_11D2_8C40_0008C7C204E6_.wvu.PrintArea" localSheetId="9" hidden="1">UNL!$A$40:$AG$118</definedName>
    <definedName name="Z_C10AC3CD_E80C_11D2_8C40_0008C7C204E6_.wvu.PrintTitles" localSheetId="9" hidden="1">UNL!$1:$5</definedName>
    <definedName name="Z_C10AC3CE_E80C_11D2_8C40_0008C7C204E6_.wvu.PrintArea" localSheetId="6" hidden="1">'2%GASOIL CIF'!$A$120:$M$238</definedName>
    <definedName name="Z_C10AC3CE_E80C_11D2_8C40_0008C7C204E6_.wvu.PrintTitles" localSheetId="6" hidden="1">'2%GASOIL CIF'!$1:$5</definedName>
    <definedName name="Z_C10AC3CF_E80C_11D2_8C40_0008C7C204E6_.wvu.PrintArea" localSheetId="7" hidden="1">'2%GASOIL FOB'!$A$120:$M$238</definedName>
    <definedName name="Z_C10AC3CF_E80C_11D2_8C40_0008C7C204E6_.wvu.PrintTitles" localSheetId="7" hidden="1">'2%GASOIL FOB'!$1:$5</definedName>
    <definedName name="Z_C10AC3D0_E80C_11D2_8C40_0008C7C204E6_.wvu.PrintArea" localSheetId="11" hidden="1">BRENT!$A$120:$M$238</definedName>
    <definedName name="Z_C10AC3D0_E80C_11D2_8C40_0008C7C204E6_.wvu.PrintTitles" localSheetId="11" hidden="1">BRENT!$1:$5</definedName>
    <definedName name="Z_C10AC3D1_E80C_11D2_8C40_0008C7C204E6_.wvu.PrintArea" localSheetId="12" hidden="1">CRUDE!$A$120:$M$238</definedName>
    <definedName name="Z_C10AC3D1_E80C_11D2_8C40_0008C7C204E6_.wvu.PrintTitles" localSheetId="12" hidden="1">CRUDE!$1:$5</definedName>
    <definedName name="Z_C10AC3D2_E80C_11D2_8C40_0008C7C204E6_.wvu.PrintArea" localSheetId="16" hidden="1">Dubai!$A$120:$M$238</definedName>
    <definedName name="Z_C10AC3D2_E80C_11D2_8C40_0008C7C204E6_.wvu.PrintTitles" localSheetId="16" hidden="1">Dubai!$1:$5</definedName>
    <definedName name="Z_C10AC3D3_E80C_11D2_8C40_0008C7C204E6_.wvu.PrintArea" localSheetId="8" hidden="1">'EN590'!$A$120:$M$238</definedName>
    <definedName name="Z_C10AC3D3_E80C_11D2_8C40_0008C7C204E6_.wvu.PrintTitles" localSheetId="8" hidden="1">'EN590'!$1:$5</definedName>
    <definedName name="Z_C10AC3D4_E80C_11D2_8C40_0008C7C204E6_.wvu.PrintArea" localSheetId="17" hidden="1">Freight!$A$120:$M$238</definedName>
    <definedName name="Z_C10AC3D4_E80C_11D2_8C40_0008C7C204E6_.wvu.PrintArea" localSheetId="18" hidden="1">Freight_SM!$A$120:$M$238</definedName>
    <definedName name="Z_C10AC3D4_E80C_11D2_8C40_0008C7C204E6_.wvu.PrintTitles" localSheetId="17" hidden="1">Freight!$1:$5</definedName>
    <definedName name="Z_C10AC3D4_E80C_11D2_8C40_0008C7C204E6_.wvu.PrintTitles" localSheetId="18" hidden="1">Freight_SM!$1:$5</definedName>
    <definedName name="Z_C10AC3D5_E80C_11D2_8C40_0008C7C204E6_.wvu.PrintArea" localSheetId="13" hidden="1">HO!$A$120:$M$238</definedName>
    <definedName name="Z_C10AC3D5_E80C_11D2_8C40_0008C7C204E6_.wvu.PrintTitles" localSheetId="13" hidden="1">HO!$1:$5</definedName>
    <definedName name="Z_C10AC3D6_E80C_11D2_8C40_0008C7C204E6_.wvu.PrintArea" localSheetId="5" hidden="1">'IPE GASOIL'!$A$120:$M$238</definedName>
    <definedName name="Z_C10AC3D6_E80C_11D2_8C40_0008C7C204E6_.wvu.PrintTitles" localSheetId="5" hidden="1">'IPE GASOIL'!$1:$5</definedName>
    <definedName name="Z_C10AC3D7_E80C_11D2_8C40_0008C7C204E6_.wvu.PrintArea" localSheetId="15" hidden="1">'Jet , Kero'!$A$120:$M$238</definedName>
    <definedName name="Z_C10AC3D7_E80C_11D2_8C40_0008C7C204E6_.wvu.PrintTitles" localSheetId="15" hidden="1">'Jet , Kero'!$1:$5</definedName>
    <definedName name="Z_C10AC3D8_E80C_11D2_8C40_0008C7C204E6_.wvu.PrintArea" localSheetId="10" hidden="1">NAPTHA!$A$120:$M$238</definedName>
    <definedName name="Z_C10AC3D8_E80C_11D2_8C40_0008C7C204E6_.wvu.PrintTitles" localSheetId="10" hidden="1">NAPTHA!$1:$5</definedName>
    <definedName name="Z_C10AC3D9_E80C_11D2_8C40_0008C7C204E6_.wvu.PrintArea" localSheetId="9" hidden="1">UNL!$A$120:$M$238</definedName>
    <definedName name="Z_C10AC3D9_E80C_11D2_8C40_0008C7C204E6_.wvu.PrintTitles" localSheetId="9" hidden="1">UNL!$1:$5</definedName>
    <definedName name="Z_C10AC432_E80C_11D2_8C40_0008C7C204E6_.wvu.PrintArea" localSheetId="6" hidden="1">'2%GASOIL CIF'!$A$6:$R$39</definedName>
    <definedName name="Z_C10AC432_E80C_11D2_8C40_0008C7C204E6_.wvu.PrintTitles" localSheetId="6" hidden="1">'2%GASOIL CIF'!$1:$5</definedName>
    <definedName name="Z_C10AC433_E80C_11D2_8C40_0008C7C204E6_.wvu.PrintArea" localSheetId="7" hidden="1">'2%GASOIL FOB'!$A$6:$R$39</definedName>
    <definedName name="Z_C10AC433_E80C_11D2_8C40_0008C7C204E6_.wvu.PrintTitles" localSheetId="7" hidden="1">'2%GASOIL FOB'!$1:$5</definedName>
    <definedName name="Z_C10AC434_E80C_11D2_8C40_0008C7C204E6_.wvu.PrintArea" localSheetId="11" hidden="1">BRENT!$A$6:$R$39</definedName>
    <definedName name="Z_C10AC434_E80C_11D2_8C40_0008C7C204E6_.wvu.PrintTitles" localSheetId="11" hidden="1">BRENT!$1:$5</definedName>
    <definedName name="Z_C10AC435_E80C_11D2_8C40_0008C7C204E6_.wvu.PrintArea" localSheetId="12" hidden="1">CRUDE!$A$6:$R$39</definedName>
    <definedName name="Z_C10AC435_E80C_11D2_8C40_0008C7C204E6_.wvu.PrintTitles" localSheetId="12" hidden="1">CRUDE!$1:$5</definedName>
    <definedName name="Z_C10AC436_E80C_11D2_8C40_0008C7C204E6_.wvu.PrintArea" localSheetId="16" hidden="1">Dubai!$A$6:$R$39</definedName>
    <definedName name="Z_C10AC436_E80C_11D2_8C40_0008C7C204E6_.wvu.PrintTitles" localSheetId="16" hidden="1">Dubai!$1:$5</definedName>
    <definedName name="Z_C10AC437_E80C_11D2_8C40_0008C7C204E6_.wvu.PrintArea" localSheetId="8" hidden="1">'EN590'!$A$6:$R$39</definedName>
    <definedName name="Z_C10AC437_E80C_11D2_8C40_0008C7C204E6_.wvu.PrintTitles" localSheetId="8" hidden="1">'EN590'!$1:$5</definedName>
    <definedName name="Z_C10AC438_E80C_11D2_8C40_0008C7C204E6_.wvu.PrintArea" localSheetId="17" hidden="1">Freight!$A$6:$R$39</definedName>
    <definedName name="Z_C10AC438_E80C_11D2_8C40_0008C7C204E6_.wvu.PrintArea" localSheetId="18" hidden="1">Freight_SM!$A$6:$R$39</definedName>
    <definedName name="Z_C10AC438_E80C_11D2_8C40_0008C7C204E6_.wvu.PrintTitles" localSheetId="17" hidden="1">Freight!$1:$5</definedName>
    <definedName name="Z_C10AC438_E80C_11D2_8C40_0008C7C204E6_.wvu.PrintTitles" localSheetId="18" hidden="1">Freight_SM!$1:$5</definedName>
    <definedName name="Z_C10AC439_E80C_11D2_8C40_0008C7C204E6_.wvu.PrintArea" localSheetId="13" hidden="1">HO!$A$6:$R$39</definedName>
    <definedName name="Z_C10AC439_E80C_11D2_8C40_0008C7C204E6_.wvu.PrintTitles" localSheetId="13" hidden="1">HO!$1:$5</definedName>
    <definedName name="Z_C10AC43A_E80C_11D2_8C40_0008C7C204E6_.wvu.PrintArea" localSheetId="5" hidden="1">'IPE GASOIL'!$A$6:$R$39</definedName>
    <definedName name="Z_C10AC43A_E80C_11D2_8C40_0008C7C204E6_.wvu.PrintTitles" localSheetId="5" hidden="1">'IPE GASOIL'!$1:$5</definedName>
    <definedName name="Z_C10AC43B_E80C_11D2_8C40_0008C7C204E6_.wvu.PrintArea" localSheetId="15" hidden="1">'Jet , Kero'!$A$6:$R$39</definedName>
    <definedName name="Z_C10AC43B_E80C_11D2_8C40_0008C7C204E6_.wvu.PrintTitles" localSheetId="15" hidden="1">'Jet , Kero'!$1:$5</definedName>
    <definedName name="Z_C10AC43C_E80C_11D2_8C40_0008C7C204E6_.wvu.PrintArea" localSheetId="10" hidden="1">NAPTHA!$A$6:$R$39</definedName>
    <definedName name="Z_C10AC43C_E80C_11D2_8C40_0008C7C204E6_.wvu.PrintTitles" localSheetId="10" hidden="1">NAPTHA!$1:$5</definedName>
    <definedName name="Z_C10AC43D_E80C_11D2_8C40_0008C7C204E6_.wvu.PrintArea" localSheetId="9" hidden="1">UNL!$A$6:$R$39</definedName>
    <definedName name="Z_C10AC43D_E80C_11D2_8C40_0008C7C204E6_.wvu.PrintTitles" localSheetId="9" hidden="1">UNL!$1:$5</definedName>
    <definedName name="Z_C10AC43E_E80C_11D2_8C40_0008C7C204E6_.wvu.PrintArea" localSheetId="6" hidden="1">'2%GASOIL CIF'!$A$40:$AG$118</definedName>
    <definedName name="Z_C10AC43E_E80C_11D2_8C40_0008C7C204E6_.wvu.PrintTitles" localSheetId="6" hidden="1">'2%GASOIL CIF'!$1:$5</definedName>
    <definedName name="Z_C10AC43F_E80C_11D2_8C40_0008C7C204E6_.wvu.PrintArea" localSheetId="7" hidden="1">'2%GASOIL FOB'!$A$40:$AG$118</definedName>
    <definedName name="Z_C10AC43F_E80C_11D2_8C40_0008C7C204E6_.wvu.PrintTitles" localSheetId="7" hidden="1">'2%GASOIL FOB'!$1:$5</definedName>
    <definedName name="Z_C10AC440_E80C_11D2_8C40_0008C7C204E6_.wvu.PrintArea" localSheetId="11" hidden="1">BRENT!$A$40:$AG$118</definedName>
    <definedName name="Z_C10AC440_E80C_11D2_8C40_0008C7C204E6_.wvu.PrintTitles" localSheetId="11" hidden="1">BRENT!$1:$5</definedName>
    <definedName name="Z_C10AC441_E80C_11D2_8C40_0008C7C204E6_.wvu.PrintArea" localSheetId="12" hidden="1">CRUDE!$A$40:$AG$118</definedName>
    <definedName name="Z_C10AC441_E80C_11D2_8C40_0008C7C204E6_.wvu.PrintTitles" localSheetId="12" hidden="1">CRUDE!$1:$5</definedName>
    <definedName name="Z_C10AC442_E80C_11D2_8C40_0008C7C204E6_.wvu.PrintArea" localSheetId="16" hidden="1">Dubai!$A$40:$AG$118</definedName>
    <definedName name="Z_C10AC442_E80C_11D2_8C40_0008C7C204E6_.wvu.PrintTitles" localSheetId="16" hidden="1">Dubai!$1:$5</definedName>
    <definedName name="Z_C10AC443_E80C_11D2_8C40_0008C7C204E6_.wvu.PrintArea" localSheetId="8" hidden="1">'EN590'!$A$40:$AG$118</definedName>
    <definedName name="Z_C10AC443_E80C_11D2_8C40_0008C7C204E6_.wvu.PrintTitles" localSheetId="8" hidden="1">'EN590'!$1:$5</definedName>
    <definedName name="Z_C10AC444_E80C_11D2_8C40_0008C7C204E6_.wvu.PrintArea" localSheetId="17" hidden="1">Freight!$A$40:$AG$118</definedName>
    <definedName name="Z_C10AC444_E80C_11D2_8C40_0008C7C204E6_.wvu.PrintArea" localSheetId="18" hidden="1">Freight_SM!$A$40:$AG$118</definedName>
    <definedName name="Z_C10AC444_E80C_11D2_8C40_0008C7C204E6_.wvu.PrintTitles" localSheetId="17" hidden="1">Freight!$1:$5</definedName>
    <definedName name="Z_C10AC444_E80C_11D2_8C40_0008C7C204E6_.wvu.PrintTitles" localSheetId="18" hidden="1">Freight_SM!$1:$5</definedName>
    <definedName name="Z_C10AC445_E80C_11D2_8C40_0008C7C204E6_.wvu.PrintArea" localSheetId="13" hidden="1">HO!$A$40:$AG$118</definedName>
    <definedName name="Z_C10AC445_E80C_11D2_8C40_0008C7C204E6_.wvu.PrintTitles" localSheetId="13" hidden="1">HO!$1:$5</definedName>
    <definedName name="Z_C10AC446_E80C_11D2_8C40_0008C7C204E6_.wvu.PrintArea" localSheetId="5" hidden="1">'IPE GASOIL'!$A$40:$AG$118</definedName>
    <definedName name="Z_C10AC446_E80C_11D2_8C40_0008C7C204E6_.wvu.PrintTitles" localSheetId="5" hidden="1">'IPE GASOIL'!$1:$5</definedName>
    <definedName name="Z_C10AC447_E80C_11D2_8C40_0008C7C204E6_.wvu.PrintArea" localSheetId="15" hidden="1">'Jet , Kero'!$A$40:$AG$118</definedName>
    <definedName name="Z_C10AC447_E80C_11D2_8C40_0008C7C204E6_.wvu.PrintTitles" localSheetId="15" hidden="1">'Jet , Kero'!$1:$5</definedName>
    <definedName name="Z_C10AC448_E80C_11D2_8C40_0008C7C204E6_.wvu.PrintArea" localSheetId="10" hidden="1">NAPTHA!$A$40:$AG$118</definedName>
    <definedName name="Z_C10AC448_E80C_11D2_8C40_0008C7C204E6_.wvu.PrintTitles" localSheetId="10" hidden="1">NAPTHA!$1:$5</definedName>
    <definedName name="Z_C10AC449_E80C_11D2_8C40_0008C7C204E6_.wvu.PrintArea" localSheetId="9" hidden="1">UNL!$A$40:$AG$118</definedName>
    <definedName name="Z_C10AC449_E80C_11D2_8C40_0008C7C204E6_.wvu.PrintTitles" localSheetId="9" hidden="1">UNL!$1:$5</definedName>
    <definedName name="Z_C10AC44A_E80C_11D2_8C40_0008C7C204E6_.wvu.PrintArea" localSheetId="6" hidden="1">'2%GASOIL CIF'!$A$120:$M$238</definedName>
    <definedName name="Z_C10AC44A_E80C_11D2_8C40_0008C7C204E6_.wvu.PrintTitles" localSheetId="6" hidden="1">'2%GASOIL CIF'!$1:$5</definedName>
    <definedName name="Z_C10AC44B_E80C_11D2_8C40_0008C7C204E6_.wvu.PrintArea" localSheetId="7" hidden="1">'2%GASOIL FOB'!$A$120:$M$238</definedName>
    <definedName name="Z_C10AC44B_E80C_11D2_8C40_0008C7C204E6_.wvu.PrintTitles" localSheetId="7" hidden="1">'2%GASOIL FOB'!$1:$5</definedName>
    <definedName name="Z_C10AC44C_E80C_11D2_8C40_0008C7C204E6_.wvu.PrintArea" localSheetId="11" hidden="1">BRENT!$A$120:$M$238</definedName>
    <definedName name="Z_C10AC44C_E80C_11D2_8C40_0008C7C204E6_.wvu.PrintTitles" localSheetId="11" hidden="1">BRENT!$1:$5</definedName>
    <definedName name="Z_C10AC44D_E80C_11D2_8C40_0008C7C204E6_.wvu.PrintArea" localSheetId="12" hidden="1">CRUDE!$A$120:$M$238</definedName>
    <definedName name="Z_C10AC44D_E80C_11D2_8C40_0008C7C204E6_.wvu.PrintTitles" localSheetId="12" hidden="1">CRUDE!$1:$5</definedName>
    <definedName name="Z_C10AC44E_E80C_11D2_8C40_0008C7C204E6_.wvu.PrintArea" localSheetId="16" hidden="1">Dubai!$A$120:$M$238</definedName>
    <definedName name="Z_C10AC44E_E80C_11D2_8C40_0008C7C204E6_.wvu.PrintTitles" localSheetId="16" hidden="1">Dubai!$1:$5</definedName>
    <definedName name="Z_C10AC44F_E80C_11D2_8C40_0008C7C204E6_.wvu.PrintArea" localSheetId="8" hidden="1">'EN590'!$A$120:$M$238</definedName>
    <definedName name="Z_C10AC44F_E80C_11D2_8C40_0008C7C204E6_.wvu.PrintTitles" localSheetId="8" hidden="1">'EN590'!$1:$5</definedName>
    <definedName name="Z_C10AC450_E80C_11D2_8C40_0008C7C204E6_.wvu.PrintArea" localSheetId="17" hidden="1">Freight!$A$120:$M$238</definedName>
    <definedName name="Z_C10AC450_E80C_11D2_8C40_0008C7C204E6_.wvu.PrintArea" localSheetId="18" hidden="1">Freight_SM!$A$120:$M$238</definedName>
    <definedName name="Z_C10AC450_E80C_11D2_8C40_0008C7C204E6_.wvu.PrintTitles" localSheetId="17" hidden="1">Freight!$1:$5</definedName>
    <definedName name="Z_C10AC450_E80C_11D2_8C40_0008C7C204E6_.wvu.PrintTitles" localSheetId="18" hidden="1">Freight_SM!$1:$5</definedName>
    <definedName name="Z_C10AC451_E80C_11D2_8C40_0008C7C204E6_.wvu.PrintArea" localSheetId="13" hidden="1">HO!$A$120:$M$238</definedName>
    <definedName name="Z_C10AC451_E80C_11D2_8C40_0008C7C204E6_.wvu.PrintTitles" localSheetId="13" hidden="1">HO!$1:$5</definedName>
    <definedName name="Z_C10AC452_E80C_11D2_8C40_0008C7C204E6_.wvu.PrintArea" localSheetId="5" hidden="1">'IPE GASOIL'!$A$120:$M$238</definedName>
    <definedName name="Z_C10AC452_E80C_11D2_8C40_0008C7C204E6_.wvu.PrintTitles" localSheetId="5" hidden="1">'IPE GASOIL'!$1:$5</definedName>
    <definedName name="Z_C10AC453_E80C_11D2_8C40_0008C7C204E6_.wvu.PrintArea" localSheetId="15" hidden="1">'Jet , Kero'!$A$120:$M$238</definedName>
    <definedName name="Z_C10AC453_E80C_11D2_8C40_0008C7C204E6_.wvu.PrintTitles" localSheetId="15" hidden="1">'Jet , Kero'!$1:$5</definedName>
    <definedName name="Z_C10AC454_E80C_11D2_8C40_0008C7C204E6_.wvu.PrintArea" localSheetId="10" hidden="1">NAPTHA!$A$120:$M$238</definedName>
    <definedName name="Z_C10AC454_E80C_11D2_8C40_0008C7C204E6_.wvu.PrintTitles" localSheetId="10" hidden="1">NAPTHA!$1:$5</definedName>
    <definedName name="Z_C10AC455_E80C_11D2_8C40_0008C7C204E6_.wvu.PrintArea" localSheetId="9" hidden="1">UNL!$A$120:$M$238</definedName>
    <definedName name="Z_C10AC455_E80C_11D2_8C40_0008C7C204E6_.wvu.PrintTitles" localSheetId="9" hidden="1">UNL!$1:$5</definedName>
    <definedName name="Z_C10AFF9F_D5EA_11D2_8C37_0008C7C204E6_.wvu.PrintArea" localSheetId="6" hidden="1">'2%GASOIL CIF'!$A$6:$R$39</definedName>
    <definedName name="Z_C10AFF9F_D5EA_11D2_8C37_0008C7C204E6_.wvu.PrintTitles" localSheetId="6" hidden="1">'2%GASOIL CIF'!$1:$5</definedName>
    <definedName name="Z_C10AFFA0_D5EA_11D2_8C37_0008C7C204E6_.wvu.PrintArea" localSheetId="7" hidden="1">'2%GASOIL FOB'!$A$6:$R$39</definedName>
    <definedName name="Z_C10AFFA0_D5EA_11D2_8C37_0008C7C204E6_.wvu.PrintTitles" localSheetId="7" hidden="1">'2%GASOIL FOB'!$1:$5</definedName>
    <definedName name="Z_C10AFFA1_D5EA_11D2_8C37_0008C7C204E6_.wvu.PrintArea" localSheetId="11" hidden="1">BRENT!$A$6:$R$39</definedName>
    <definedName name="Z_C10AFFA1_D5EA_11D2_8C37_0008C7C204E6_.wvu.PrintTitles" localSheetId="11" hidden="1">BRENT!$1:$5</definedName>
    <definedName name="Z_C10AFFA2_D5EA_11D2_8C37_0008C7C204E6_.wvu.PrintArea" localSheetId="12" hidden="1">CRUDE!$A$6:$R$39</definedName>
    <definedName name="Z_C10AFFA2_D5EA_11D2_8C37_0008C7C204E6_.wvu.PrintTitles" localSheetId="12" hidden="1">CRUDE!$1:$5</definedName>
    <definedName name="Z_C10AFFA3_D5EA_11D2_8C37_0008C7C204E6_.wvu.PrintArea" localSheetId="16" hidden="1">Dubai!$A$6:$R$39</definedName>
    <definedName name="Z_C10AFFA3_D5EA_11D2_8C37_0008C7C204E6_.wvu.PrintArea" localSheetId="17" hidden="1">Freight!$A$6:$R$39</definedName>
    <definedName name="Z_C10AFFA3_D5EA_11D2_8C37_0008C7C204E6_.wvu.PrintArea" localSheetId="18" hidden="1">Freight_SM!$A$6:$R$39</definedName>
    <definedName name="Z_C10AFFA3_D5EA_11D2_8C37_0008C7C204E6_.wvu.PrintTitles" localSheetId="16" hidden="1">Dubai!$1:$5</definedName>
    <definedName name="Z_C10AFFA3_D5EA_11D2_8C37_0008C7C204E6_.wvu.PrintTitles" localSheetId="17" hidden="1">Freight!$1:$5</definedName>
    <definedName name="Z_C10AFFA3_D5EA_11D2_8C37_0008C7C204E6_.wvu.PrintTitles" localSheetId="18" hidden="1">Freight_SM!$1:$5</definedName>
    <definedName name="Z_C10AFFA4_D5EA_11D2_8C37_0008C7C204E6_.wvu.PrintArea" localSheetId="8" hidden="1">'EN590'!$A$6:$R$39</definedName>
    <definedName name="Z_C10AFFA4_D5EA_11D2_8C37_0008C7C204E6_.wvu.PrintTitles" localSheetId="8" hidden="1">'EN590'!$1:$5</definedName>
    <definedName name="Z_C10AFFA5_D5EA_11D2_8C37_0008C7C204E6_.wvu.PrintArea" localSheetId="13" hidden="1">HO!$A$6:$R$39</definedName>
    <definedName name="Z_C10AFFA5_D5EA_11D2_8C37_0008C7C204E6_.wvu.PrintTitles" localSheetId="13" hidden="1">HO!$1:$5</definedName>
    <definedName name="Z_C10AFFA6_D5EA_11D2_8C37_0008C7C204E6_.wvu.PrintArea" localSheetId="5" hidden="1">'IPE GASOIL'!$A$6:$R$39</definedName>
    <definedName name="Z_C10AFFA6_D5EA_11D2_8C37_0008C7C204E6_.wvu.PrintTitles" localSheetId="5" hidden="1">'IPE GASOIL'!$1:$5</definedName>
    <definedName name="Z_C10AFFA7_D5EA_11D2_8C37_0008C7C204E6_.wvu.PrintArea" localSheetId="15" hidden="1">'Jet , Kero'!$A$6:$R$39</definedName>
    <definedName name="Z_C10AFFA7_D5EA_11D2_8C37_0008C7C204E6_.wvu.PrintTitles" localSheetId="15" hidden="1">'Jet , Kero'!$1:$5</definedName>
    <definedName name="Z_C10AFFA8_D5EA_11D2_8C37_0008C7C204E6_.wvu.PrintArea" localSheetId="10" hidden="1">NAPTHA!$A$6:$R$39</definedName>
    <definedName name="Z_C10AFFA8_D5EA_11D2_8C37_0008C7C204E6_.wvu.PrintTitles" localSheetId="10" hidden="1">NAPTHA!$1:$5</definedName>
    <definedName name="Z_C10AFFA9_D5EA_11D2_8C37_0008C7C204E6_.wvu.PrintArea" localSheetId="9" hidden="1">UNL!$A$6:$R$39</definedName>
    <definedName name="Z_C10AFFA9_D5EA_11D2_8C37_0008C7C204E6_.wvu.PrintTitles" localSheetId="9" hidden="1">UNL!$1:$5</definedName>
    <definedName name="Z_C10AFFAA_D5EA_11D2_8C37_0008C7C204E6_.wvu.PrintArea" localSheetId="6" hidden="1">'2%GASOIL CIF'!$A$40:$AG$118</definedName>
    <definedName name="Z_C10AFFAA_D5EA_11D2_8C37_0008C7C204E6_.wvu.PrintTitles" localSheetId="6" hidden="1">'2%GASOIL CIF'!$1:$5</definedName>
    <definedName name="Z_C10AFFAB_D5EA_11D2_8C37_0008C7C204E6_.wvu.PrintArea" localSheetId="7" hidden="1">'2%GASOIL FOB'!$A$40:$AG$118</definedName>
    <definedName name="Z_C10AFFAB_D5EA_11D2_8C37_0008C7C204E6_.wvu.PrintTitles" localSheetId="7" hidden="1">'2%GASOIL FOB'!$1:$5</definedName>
    <definedName name="Z_C10AFFAC_D5EA_11D2_8C37_0008C7C204E6_.wvu.PrintArea" localSheetId="11" hidden="1">BRENT!$A$40:$AG$118</definedName>
    <definedName name="Z_C10AFFAC_D5EA_11D2_8C37_0008C7C204E6_.wvu.PrintTitles" localSheetId="11" hidden="1">BRENT!$1:$5</definedName>
    <definedName name="Z_C10AFFAD_D5EA_11D2_8C37_0008C7C204E6_.wvu.PrintArea" localSheetId="12" hidden="1">CRUDE!$A$40:$AG$118</definedName>
    <definedName name="Z_C10AFFAD_D5EA_11D2_8C37_0008C7C204E6_.wvu.PrintTitles" localSheetId="12" hidden="1">CRUDE!$1:$5</definedName>
    <definedName name="Z_C10AFFAE_D5EA_11D2_8C37_0008C7C204E6_.wvu.PrintArea" localSheetId="16" hidden="1">Dubai!$A$40:$AG$118</definedName>
    <definedName name="Z_C10AFFAE_D5EA_11D2_8C37_0008C7C204E6_.wvu.PrintArea" localSheetId="17" hidden="1">Freight!$A$40:$AG$118</definedName>
    <definedName name="Z_C10AFFAE_D5EA_11D2_8C37_0008C7C204E6_.wvu.PrintArea" localSheetId="18" hidden="1">Freight_SM!$A$40:$AG$118</definedName>
    <definedName name="Z_C10AFFAE_D5EA_11D2_8C37_0008C7C204E6_.wvu.PrintTitles" localSheetId="16" hidden="1">Dubai!$1:$5</definedName>
    <definedName name="Z_C10AFFAE_D5EA_11D2_8C37_0008C7C204E6_.wvu.PrintTitles" localSheetId="17" hidden="1">Freight!$1:$5</definedName>
    <definedName name="Z_C10AFFAE_D5EA_11D2_8C37_0008C7C204E6_.wvu.PrintTitles" localSheetId="18" hidden="1">Freight_SM!$1:$5</definedName>
    <definedName name="Z_C10AFFAF_D5EA_11D2_8C37_0008C7C204E6_.wvu.PrintArea" localSheetId="8" hidden="1">'EN590'!$A$40:$AG$118</definedName>
    <definedName name="Z_C10AFFAF_D5EA_11D2_8C37_0008C7C204E6_.wvu.PrintTitles" localSheetId="8" hidden="1">'EN590'!$1:$5</definedName>
    <definedName name="Z_C10AFFB0_D5EA_11D2_8C37_0008C7C204E6_.wvu.PrintArea" localSheetId="13" hidden="1">HO!$A$40:$AG$118</definedName>
    <definedName name="Z_C10AFFB0_D5EA_11D2_8C37_0008C7C204E6_.wvu.PrintTitles" localSheetId="13" hidden="1">HO!$1:$5</definedName>
    <definedName name="Z_C10AFFB1_D5EA_11D2_8C37_0008C7C204E6_.wvu.PrintArea" localSheetId="5" hidden="1">'IPE GASOIL'!$A$40:$AG$118</definedName>
    <definedName name="Z_C10AFFB1_D5EA_11D2_8C37_0008C7C204E6_.wvu.PrintTitles" localSheetId="5" hidden="1">'IPE GASOIL'!$1:$5</definedName>
    <definedName name="Z_C10AFFB2_D5EA_11D2_8C37_0008C7C204E6_.wvu.PrintArea" localSheetId="15" hidden="1">'Jet , Kero'!$A$40:$AG$118</definedName>
    <definedName name="Z_C10AFFB2_D5EA_11D2_8C37_0008C7C204E6_.wvu.PrintTitles" localSheetId="15" hidden="1">'Jet , Kero'!$1:$5</definedName>
    <definedName name="Z_C10AFFB3_D5EA_11D2_8C37_0008C7C204E6_.wvu.PrintArea" localSheetId="10" hidden="1">NAPTHA!$A$40:$AG$118</definedName>
    <definedName name="Z_C10AFFB3_D5EA_11D2_8C37_0008C7C204E6_.wvu.PrintTitles" localSheetId="10" hidden="1">NAPTHA!$1:$5</definedName>
    <definedName name="Z_C10AFFB4_D5EA_11D2_8C37_0008C7C204E6_.wvu.PrintArea" localSheetId="9" hidden="1">UNL!$A$40:$AG$118</definedName>
    <definedName name="Z_C10AFFB4_D5EA_11D2_8C37_0008C7C204E6_.wvu.PrintTitles" localSheetId="9" hidden="1">UNL!$1:$5</definedName>
    <definedName name="Z_C10AFFB5_D5EA_11D2_8C37_0008C7C204E6_.wvu.PrintArea" localSheetId="6" hidden="1">'2%GASOIL CIF'!$A$120:$M$238</definedName>
    <definedName name="Z_C10AFFB5_D5EA_11D2_8C37_0008C7C204E6_.wvu.PrintTitles" localSheetId="6" hidden="1">'2%GASOIL CIF'!$1:$5</definedName>
    <definedName name="Z_C10AFFB6_D5EA_11D2_8C37_0008C7C204E6_.wvu.PrintArea" localSheetId="7" hidden="1">'2%GASOIL FOB'!$A$120:$M$238</definedName>
    <definedName name="Z_C10AFFB6_D5EA_11D2_8C37_0008C7C204E6_.wvu.PrintTitles" localSheetId="7" hidden="1">'2%GASOIL FOB'!$1:$5</definedName>
    <definedName name="Z_C10AFFB7_D5EA_11D2_8C37_0008C7C204E6_.wvu.PrintArea" localSheetId="11" hidden="1">BRENT!$A$120:$M$238</definedName>
    <definedName name="Z_C10AFFB7_D5EA_11D2_8C37_0008C7C204E6_.wvu.PrintTitles" localSheetId="11" hidden="1">BRENT!$1:$5</definedName>
    <definedName name="Z_C10AFFB8_D5EA_11D2_8C37_0008C7C204E6_.wvu.PrintArea" localSheetId="12" hidden="1">CRUDE!$A$120:$M$238</definedName>
    <definedName name="Z_C10AFFB8_D5EA_11D2_8C37_0008C7C204E6_.wvu.PrintTitles" localSheetId="12" hidden="1">CRUDE!$1:$5</definedName>
    <definedName name="Z_C10AFFB9_D5EA_11D2_8C37_0008C7C204E6_.wvu.PrintArea" localSheetId="16" hidden="1">Dubai!$A$120:$M$238</definedName>
    <definedName name="Z_C10AFFB9_D5EA_11D2_8C37_0008C7C204E6_.wvu.PrintArea" localSheetId="17" hidden="1">Freight!$A$120:$M$238</definedName>
    <definedName name="Z_C10AFFB9_D5EA_11D2_8C37_0008C7C204E6_.wvu.PrintArea" localSheetId="18" hidden="1">Freight_SM!$A$120:$M$238</definedName>
    <definedName name="Z_C10AFFB9_D5EA_11D2_8C37_0008C7C204E6_.wvu.PrintTitles" localSheetId="16" hidden="1">Dubai!$1:$5</definedName>
    <definedName name="Z_C10AFFB9_D5EA_11D2_8C37_0008C7C204E6_.wvu.PrintTitles" localSheetId="17" hidden="1">Freight!$1:$5</definedName>
    <definedName name="Z_C10AFFB9_D5EA_11D2_8C37_0008C7C204E6_.wvu.PrintTitles" localSheetId="18" hidden="1">Freight_SM!$1:$5</definedName>
    <definedName name="Z_C10AFFBA_D5EA_11D2_8C37_0008C7C204E6_.wvu.PrintArea" localSheetId="8" hidden="1">'EN590'!$A$120:$M$238</definedName>
    <definedName name="Z_C10AFFBA_D5EA_11D2_8C37_0008C7C204E6_.wvu.PrintTitles" localSheetId="8" hidden="1">'EN590'!$1:$5</definedName>
    <definedName name="Z_C10AFFBB_D5EA_11D2_8C37_0008C7C204E6_.wvu.PrintArea" localSheetId="13" hidden="1">HO!$A$120:$M$238</definedName>
    <definedName name="Z_C10AFFBB_D5EA_11D2_8C37_0008C7C204E6_.wvu.PrintTitles" localSheetId="13" hidden="1">HO!$1:$5</definedName>
    <definedName name="Z_C10AFFBC_D5EA_11D2_8C37_0008C7C204E6_.wvu.PrintArea" localSheetId="5" hidden="1">'IPE GASOIL'!$A$120:$M$238</definedName>
    <definedName name="Z_C10AFFBC_D5EA_11D2_8C37_0008C7C204E6_.wvu.PrintTitles" localSheetId="5" hidden="1">'IPE GASOIL'!$1:$5</definedName>
    <definedName name="Z_C10AFFBD_D5EA_11D2_8C37_0008C7C204E6_.wvu.PrintArea" localSheetId="15" hidden="1">'Jet , Kero'!$A$120:$M$238</definedName>
    <definedName name="Z_C10AFFBD_D5EA_11D2_8C37_0008C7C204E6_.wvu.PrintTitles" localSheetId="15" hidden="1">'Jet , Kero'!$1:$5</definedName>
    <definedName name="Z_C10AFFBE_D5EA_11D2_8C37_0008C7C204E6_.wvu.PrintArea" localSheetId="10" hidden="1">NAPTHA!$A$120:$M$238</definedName>
    <definedName name="Z_C10AFFBE_D5EA_11D2_8C37_0008C7C204E6_.wvu.PrintTitles" localSheetId="10" hidden="1">NAPTHA!$1:$5</definedName>
    <definedName name="Z_C10AFFBF_D5EA_11D2_8C37_0008C7C204E6_.wvu.PrintArea" localSheetId="9" hidden="1">UNL!$A$120:$M$238</definedName>
    <definedName name="Z_C10AFFBF_D5EA_11D2_8C37_0008C7C204E6_.wvu.PrintTitles" localSheetId="9" hidden="1">UNL!$1:$5</definedName>
    <definedName name="Z_C10B0075_D5EA_11D2_8C37_0008C7C204E6_.wvu.PrintArea" localSheetId="6" hidden="1">'2%GASOIL CIF'!$A$6:$R$39</definedName>
    <definedName name="Z_C10B0075_D5EA_11D2_8C37_0008C7C204E6_.wvu.PrintTitles" localSheetId="6" hidden="1">'2%GASOIL CIF'!$1:$5</definedName>
    <definedName name="Z_C10B0076_D5EA_11D2_8C37_0008C7C204E6_.wvu.PrintArea" localSheetId="7" hidden="1">'2%GASOIL FOB'!$A$6:$R$39</definedName>
    <definedName name="Z_C10B0076_D5EA_11D2_8C37_0008C7C204E6_.wvu.PrintTitles" localSheetId="7" hidden="1">'2%GASOIL FOB'!$1:$5</definedName>
    <definedName name="Z_C10B0077_D5EA_11D2_8C37_0008C7C204E6_.wvu.PrintArea" localSheetId="11" hidden="1">BRENT!$A$6:$R$39</definedName>
    <definedName name="Z_C10B0077_D5EA_11D2_8C37_0008C7C204E6_.wvu.PrintTitles" localSheetId="11" hidden="1">BRENT!$1:$5</definedName>
    <definedName name="Z_C10B0078_D5EA_11D2_8C37_0008C7C204E6_.wvu.PrintArea" localSheetId="12" hidden="1">CRUDE!$A$6:$R$39</definedName>
    <definedName name="Z_C10B0078_D5EA_11D2_8C37_0008C7C204E6_.wvu.PrintTitles" localSheetId="12" hidden="1">CRUDE!$1:$5</definedName>
    <definedName name="Z_C10B0079_D5EA_11D2_8C37_0008C7C204E6_.wvu.PrintArea" localSheetId="16" hidden="1">Dubai!$A$6:$R$39</definedName>
    <definedName name="Z_C10B0079_D5EA_11D2_8C37_0008C7C204E6_.wvu.PrintArea" localSheetId="17" hidden="1">Freight!$A$6:$R$39</definedName>
    <definedName name="Z_C10B0079_D5EA_11D2_8C37_0008C7C204E6_.wvu.PrintArea" localSheetId="18" hidden="1">Freight_SM!$A$6:$R$39</definedName>
    <definedName name="Z_C10B0079_D5EA_11D2_8C37_0008C7C204E6_.wvu.PrintTitles" localSheetId="16" hidden="1">Dubai!$1:$5</definedName>
    <definedName name="Z_C10B0079_D5EA_11D2_8C37_0008C7C204E6_.wvu.PrintTitles" localSheetId="17" hidden="1">Freight!$1:$5</definedName>
    <definedName name="Z_C10B0079_D5EA_11D2_8C37_0008C7C204E6_.wvu.PrintTitles" localSheetId="18" hidden="1">Freight_SM!$1:$5</definedName>
    <definedName name="Z_C10B007A_D5EA_11D2_8C37_0008C7C204E6_.wvu.PrintArea" localSheetId="8" hidden="1">'EN590'!$A$6:$R$39</definedName>
    <definedName name="Z_C10B007A_D5EA_11D2_8C37_0008C7C204E6_.wvu.PrintTitles" localSheetId="8" hidden="1">'EN590'!$1:$5</definedName>
    <definedName name="Z_C10B007B_D5EA_11D2_8C37_0008C7C204E6_.wvu.PrintArea" localSheetId="13" hidden="1">HO!$A$6:$R$39</definedName>
    <definedName name="Z_C10B007B_D5EA_11D2_8C37_0008C7C204E6_.wvu.PrintTitles" localSheetId="13" hidden="1">HO!$1:$5</definedName>
    <definedName name="Z_C10B007C_D5EA_11D2_8C37_0008C7C204E6_.wvu.PrintArea" localSheetId="5" hidden="1">'IPE GASOIL'!$A$6:$R$39</definedName>
    <definedName name="Z_C10B007C_D5EA_11D2_8C37_0008C7C204E6_.wvu.PrintTitles" localSheetId="5" hidden="1">'IPE GASOIL'!$1:$5</definedName>
    <definedName name="Z_C10B007D_D5EA_11D2_8C37_0008C7C204E6_.wvu.PrintArea" localSheetId="15" hidden="1">'Jet , Kero'!$A$6:$R$39</definedName>
    <definedName name="Z_C10B007D_D5EA_11D2_8C37_0008C7C204E6_.wvu.PrintTitles" localSheetId="15" hidden="1">'Jet , Kero'!$1:$5</definedName>
    <definedName name="Z_C10B007E_D5EA_11D2_8C37_0008C7C204E6_.wvu.PrintArea" localSheetId="10" hidden="1">NAPTHA!$A$6:$R$39</definedName>
    <definedName name="Z_C10B007E_D5EA_11D2_8C37_0008C7C204E6_.wvu.PrintTitles" localSheetId="10" hidden="1">NAPTHA!$1:$5</definedName>
    <definedName name="Z_C10B007F_D5EA_11D2_8C37_0008C7C204E6_.wvu.PrintArea" localSheetId="9" hidden="1">UNL!$A$6:$R$39</definedName>
    <definedName name="Z_C10B007F_D5EA_11D2_8C37_0008C7C204E6_.wvu.PrintTitles" localSheetId="9" hidden="1">UNL!$1:$5</definedName>
    <definedName name="Z_C10B0080_D5EA_11D2_8C37_0008C7C204E6_.wvu.PrintArea" localSheetId="6" hidden="1">'2%GASOIL CIF'!$A$40:$AG$118</definedName>
    <definedName name="Z_C10B0080_D5EA_11D2_8C37_0008C7C204E6_.wvu.PrintTitles" localSheetId="6" hidden="1">'2%GASOIL CIF'!$1:$5</definedName>
    <definedName name="Z_C10B0081_D5EA_11D2_8C37_0008C7C204E6_.wvu.PrintArea" localSheetId="7" hidden="1">'2%GASOIL FOB'!$A$40:$AG$118</definedName>
    <definedName name="Z_C10B0081_D5EA_11D2_8C37_0008C7C204E6_.wvu.PrintTitles" localSheetId="7" hidden="1">'2%GASOIL FOB'!$1:$5</definedName>
    <definedName name="Z_C10B0082_D5EA_11D2_8C37_0008C7C204E6_.wvu.PrintArea" localSheetId="11" hidden="1">BRENT!$A$40:$AG$118</definedName>
    <definedName name="Z_C10B0082_D5EA_11D2_8C37_0008C7C204E6_.wvu.PrintTitles" localSheetId="11" hidden="1">BRENT!$1:$5</definedName>
    <definedName name="Z_C10B0083_D5EA_11D2_8C37_0008C7C204E6_.wvu.PrintArea" localSheetId="12" hidden="1">CRUDE!$A$40:$AG$118</definedName>
    <definedName name="Z_C10B0083_D5EA_11D2_8C37_0008C7C204E6_.wvu.PrintTitles" localSheetId="12" hidden="1">CRUDE!$1:$5</definedName>
    <definedName name="Z_C10B0084_D5EA_11D2_8C37_0008C7C204E6_.wvu.PrintArea" localSheetId="16" hidden="1">Dubai!$A$40:$AG$118</definedName>
    <definedName name="Z_C10B0084_D5EA_11D2_8C37_0008C7C204E6_.wvu.PrintArea" localSheetId="17" hidden="1">Freight!$A$40:$AG$118</definedName>
    <definedName name="Z_C10B0084_D5EA_11D2_8C37_0008C7C204E6_.wvu.PrintArea" localSheetId="18" hidden="1">Freight_SM!$A$40:$AG$118</definedName>
    <definedName name="Z_C10B0084_D5EA_11D2_8C37_0008C7C204E6_.wvu.PrintTitles" localSheetId="16" hidden="1">Dubai!$1:$5</definedName>
    <definedName name="Z_C10B0084_D5EA_11D2_8C37_0008C7C204E6_.wvu.PrintTitles" localSheetId="17" hidden="1">Freight!$1:$5</definedName>
    <definedName name="Z_C10B0084_D5EA_11D2_8C37_0008C7C204E6_.wvu.PrintTitles" localSheetId="18" hidden="1">Freight_SM!$1:$5</definedName>
    <definedName name="Z_C10B0085_D5EA_11D2_8C37_0008C7C204E6_.wvu.PrintArea" localSheetId="8" hidden="1">'EN590'!$A$40:$AG$118</definedName>
    <definedName name="Z_C10B0085_D5EA_11D2_8C37_0008C7C204E6_.wvu.PrintTitles" localSheetId="8" hidden="1">'EN590'!$1:$5</definedName>
    <definedName name="Z_C10B0086_D5EA_11D2_8C37_0008C7C204E6_.wvu.PrintArea" localSheetId="13" hidden="1">HO!$A$40:$AG$118</definedName>
    <definedName name="Z_C10B0086_D5EA_11D2_8C37_0008C7C204E6_.wvu.PrintTitles" localSheetId="13" hidden="1">HO!$1:$5</definedName>
    <definedName name="Z_C10B0087_D5EA_11D2_8C37_0008C7C204E6_.wvu.PrintArea" localSheetId="5" hidden="1">'IPE GASOIL'!$A$40:$AG$118</definedName>
    <definedName name="Z_C10B0087_D5EA_11D2_8C37_0008C7C204E6_.wvu.PrintTitles" localSheetId="5" hidden="1">'IPE GASOIL'!$1:$5</definedName>
    <definedName name="Z_C10B0088_D5EA_11D2_8C37_0008C7C204E6_.wvu.PrintArea" localSheetId="15" hidden="1">'Jet , Kero'!$A$40:$AG$118</definedName>
    <definedName name="Z_C10B0088_D5EA_11D2_8C37_0008C7C204E6_.wvu.PrintTitles" localSheetId="15" hidden="1">'Jet , Kero'!$1:$5</definedName>
    <definedName name="Z_C10B0089_D5EA_11D2_8C37_0008C7C204E6_.wvu.PrintArea" localSheetId="10" hidden="1">NAPTHA!$A$40:$AG$118</definedName>
    <definedName name="Z_C10B0089_D5EA_11D2_8C37_0008C7C204E6_.wvu.PrintTitles" localSheetId="10" hidden="1">NAPTHA!$1:$5</definedName>
    <definedName name="Z_C10B008A_D5EA_11D2_8C37_0008C7C204E6_.wvu.PrintArea" localSheetId="9" hidden="1">UNL!$A$40:$AG$118</definedName>
    <definedName name="Z_C10B008A_D5EA_11D2_8C37_0008C7C204E6_.wvu.PrintTitles" localSheetId="9" hidden="1">UNL!$1:$5</definedName>
    <definedName name="Z_C10B008B_D5EA_11D2_8C37_0008C7C204E6_.wvu.PrintArea" localSheetId="6" hidden="1">'2%GASOIL CIF'!$A$120:$M$238</definedName>
    <definedName name="Z_C10B008B_D5EA_11D2_8C37_0008C7C204E6_.wvu.PrintTitles" localSheetId="6" hidden="1">'2%GASOIL CIF'!$1:$5</definedName>
    <definedName name="Z_C10B008C_D5EA_11D2_8C37_0008C7C204E6_.wvu.PrintArea" localSheetId="7" hidden="1">'2%GASOIL FOB'!$A$120:$M$238</definedName>
    <definedName name="Z_C10B008C_D5EA_11D2_8C37_0008C7C204E6_.wvu.PrintTitles" localSheetId="7" hidden="1">'2%GASOIL FOB'!$1:$5</definedName>
    <definedName name="Z_C10B008D_D5EA_11D2_8C37_0008C7C204E6_.wvu.PrintArea" localSheetId="11" hidden="1">BRENT!$A$120:$M$238</definedName>
    <definedName name="Z_C10B008D_D5EA_11D2_8C37_0008C7C204E6_.wvu.PrintTitles" localSheetId="11" hidden="1">BRENT!$1:$5</definedName>
    <definedName name="Z_C10B008E_D5EA_11D2_8C37_0008C7C204E6_.wvu.PrintArea" localSheetId="12" hidden="1">CRUDE!$A$120:$M$238</definedName>
    <definedName name="Z_C10B008E_D5EA_11D2_8C37_0008C7C204E6_.wvu.PrintTitles" localSheetId="12" hidden="1">CRUDE!$1:$5</definedName>
    <definedName name="Z_C10B008F_D5EA_11D2_8C37_0008C7C204E6_.wvu.PrintArea" localSheetId="16" hidden="1">Dubai!$A$120:$M$238</definedName>
    <definedName name="Z_C10B008F_D5EA_11D2_8C37_0008C7C204E6_.wvu.PrintArea" localSheetId="17" hidden="1">Freight!$A$120:$M$238</definedName>
    <definedName name="Z_C10B008F_D5EA_11D2_8C37_0008C7C204E6_.wvu.PrintArea" localSheetId="18" hidden="1">Freight_SM!$A$120:$M$238</definedName>
    <definedName name="Z_C10B008F_D5EA_11D2_8C37_0008C7C204E6_.wvu.PrintTitles" localSheetId="16" hidden="1">Dubai!$1:$5</definedName>
    <definedName name="Z_C10B008F_D5EA_11D2_8C37_0008C7C204E6_.wvu.PrintTitles" localSheetId="17" hidden="1">Freight!$1:$5</definedName>
    <definedName name="Z_C10B008F_D5EA_11D2_8C37_0008C7C204E6_.wvu.PrintTitles" localSheetId="18" hidden="1">Freight_SM!$1:$5</definedName>
    <definedName name="Z_C10B0090_D5EA_11D2_8C37_0008C7C204E6_.wvu.PrintArea" localSheetId="8" hidden="1">'EN590'!$A$120:$M$238</definedName>
    <definedName name="Z_C10B0090_D5EA_11D2_8C37_0008C7C204E6_.wvu.PrintTitles" localSheetId="8" hidden="1">'EN590'!$1:$5</definedName>
    <definedName name="Z_C10B0091_D5EA_11D2_8C37_0008C7C204E6_.wvu.PrintArea" localSheetId="13" hidden="1">HO!$A$120:$M$238</definedName>
    <definedName name="Z_C10B0091_D5EA_11D2_8C37_0008C7C204E6_.wvu.PrintTitles" localSheetId="13" hidden="1">HO!$1:$5</definedName>
    <definedName name="Z_C10B0092_D5EA_11D2_8C37_0008C7C204E6_.wvu.PrintArea" localSheetId="5" hidden="1">'IPE GASOIL'!$A$120:$M$238</definedName>
    <definedName name="Z_C10B0092_D5EA_11D2_8C37_0008C7C204E6_.wvu.PrintTitles" localSheetId="5" hidden="1">'IPE GASOIL'!$1:$5</definedName>
    <definedName name="Z_C10B0093_D5EA_11D2_8C37_0008C7C204E6_.wvu.PrintArea" localSheetId="15" hidden="1">'Jet , Kero'!$A$120:$M$238</definedName>
    <definedName name="Z_C10B0093_D5EA_11D2_8C37_0008C7C204E6_.wvu.PrintTitles" localSheetId="15" hidden="1">'Jet , Kero'!$1:$5</definedName>
    <definedName name="Z_C10B0094_D5EA_11D2_8C37_0008C7C204E6_.wvu.PrintArea" localSheetId="10" hidden="1">NAPTHA!$A$120:$M$238</definedName>
    <definedName name="Z_C10B0094_D5EA_11D2_8C37_0008C7C204E6_.wvu.PrintTitles" localSheetId="10" hidden="1">NAPTHA!$1:$5</definedName>
    <definedName name="Z_C10B0095_D5EA_11D2_8C37_0008C7C204E6_.wvu.PrintArea" localSheetId="9" hidden="1">UNL!$A$120:$M$238</definedName>
    <definedName name="Z_C10B0095_D5EA_11D2_8C37_0008C7C204E6_.wvu.PrintTitles" localSheetId="9" hidden="1">UNL!$1:$5</definedName>
    <definedName name="Z_C2128746_F181_11D2_8C46_0008C7C204E6_.wvu.PrintArea" localSheetId="6" hidden="1">'2%GASOIL CIF'!$A$6:$R$39</definedName>
    <definedName name="Z_C2128746_F181_11D2_8C46_0008C7C204E6_.wvu.PrintTitles" localSheetId="6" hidden="1">'2%GASOIL CIF'!$1:$5</definedName>
    <definedName name="Z_C2128747_F181_11D2_8C46_0008C7C204E6_.wvu.PrintArea" localSheetId="7" hidden="1">'2%GASOIL FOB'!$A$6:$R$39</definedName>
    <definedName name="Z_C2128747_F181_11D2_8C46_0008C7C204E6_.wvu.PrintTitles" localSheetId="7" hidden="1">'2%GASOIL FOB'!$1:$5</definedName>
    <definedName name="Z_C2128748_F181_11D2_8C46_0008C7C204E6_.wvu.PrintArea" localSheetId="11" hidden="1">BRENT!$A$6:$R$39</definedName>
    <definedName name="Z_C2128748_F181_11D2_8C46_0008C7C204E6_.wvu.PrintTitles" localSheetId="11" hidden="1">BRENT!$1:$5</definedName>
    <definedName name="Z_C2128749_F181_11D2_8C46_0008C7C204E6_.wvu.PrintArea" localSheetId="12" hidden="1">CRUDE!$A$6:$R$39</definedName>
    <definedName name="Z_C2128749_F181_11D2_8C46_0008C7C204E6_.wvu.PrintTitles" localSheetId="12" hidden="1">CRUDE!$1:$5</definedName>
    <definedName name="Z_C212874A_F181_11D2_8C46_0008C7C204E6_.wvu.PrintArea" localSheetId="16" hidden="1">Dubai!$A$6:$R$39</definedName>
    <definedName name="Z_C212874A_F181_11D2_8C46_0008C7C204E6_.wvu.PrintTitles" localSheetId="16" hidden="1">Dubai!$1:$5</definedName>
    <definedName name="Z_C212874B_F181_11D2_8C46_0008C7C204E6_.wvu.PrintArea" localSheetId="8" hidden="1">'EN590'!$A$6:$R$39</definedName>
    <definedName name="Z_C212874B_F181_11D2_8C46_0008C7C204E6_.wvu.PrintTitles" localSheetId="8" hidden="1">'EN590'!$1:$5</definedName>
    <definedName name="Z_C212874C_F181_11D2_8C46_0008C7C204E6_.wvu.PrintArea" localSheetId="17" hidden="1">Freight!$A$6:$R$39</definedName>
    <definedName name="Z_C212874C_F181_11D2_8C46_0008C7C204E6_.wvu.PrintArea" localSheetId="18" hidden="1">Freight_SM!$A$6:$R$39</definedName>
    <definedName name="Z_C212874C_F181_11D2_8C46_0008C7C204E6_.wvu.PrintTitles" localSheetId="17" hidden="1">Freight!$1:$5</definedName>
    <definedName name="Z_C212874C_F181_11D2_8C46_0008C7C204E6_.wvu.PrintTitles" localSheetId="18" hidden="1">Freight_SM!$1:$5</definedName>
    <definedName name="Z_C212874D_F181_11D2_8C46_0008C7C204E6_.wvu.PrintArea" localSheetId="13" hidden="1">HO!$A$6:$R$39</definedName>
    <definedName name="Z_C212874D_F181_11D2_8C46_0008C7C204E6_.wvu.PrintTitles" localSheetId="13" hidden="1">HO!$1:$5</definedName>
    <definedName name="Z_C212874E_F181_11D2_8C46_0008C7C204E6_.wvu.PrintArea" localSheetId="5" hidden="1">'IPE GASOIL'!$A$6:$R$39</definedName>
    <definedName name="Z_C212874E_F181_11D2_8C46_0008C7C204E6_.wvu.PrintTitles" localSheetId="5" hidden="1">'IPE GASOIL'!$1:$5</definedName>
    <definedName name="Z_C212874F_F181_11D2_8C46_0008C7C204E6_.wvu.PrintArea" localSheetId="15" hidden="1">'Jet , Kero'!$A$6:$R$39</definedName>
    <definedName name="Z_C212874F_F181_11D2_8C46_0008C7C204E6_.wvu.PrintTitles" localSheetId="15" hidden="1">'Jet , Kero'!$1:$5</definedName>
    <definedName name="Z_C2128750_F181_11D2_8C46_0008C7C204E6_.wvu.PrintArea" localSheetId="10" hidden="1">NAPTHA!$A$6:$R$39</definedName>
    <definedName name="Z_C2128750_F181_11D2_8C46_0008C7C204E6_.wvu.PrintTitles" localSheetId="10" hidden="1">NAPTHA!$1:$5</definedName>
    <definedName name="Z_C2128751_F181_11D2_8C46_0008C7C204E6_.wvu.PrintArea" localSheetId="9" hidden="1">UNL!$A$6:$R$39</definedName>
    <definedName name="Z_C2128751_F181_11D2_8C46_0008C7C204E6_.wvu.PrintTitles" localSheetId="9" hidden="1">UNL!$1:$5</definedName>
    <definedName name="Z_C2128752_F181_11D2_8C46_0008C7C204E6_.wvu.PrintArea" localSheetId="6" hidden="1">'2%GASOIL CIF'!$A$40:$AG$118</definedName>
    <definedName name="Z_C2128752_F181_11D2_8C46_0008C7C204E6_.wvu.PrintTitles" localSheetId="6" hidden="1">'2%GASOIL CIF'!$1:$5</definedName>
    <definedName name="Z_C2128753_F181_11D2_8C46_0008C7C204E6_.wvu.PrintArea" localSheetId="7" hidden="1">'2%GASOIL FOB'!$A$40:$AG$118</definedName>
    <definedName name="Z_C2128753_F181_11D2_8C46_0008C7C204E6_.wvu.PrintTitles" localSheetId="7" hidden="1">'2%GASOIL FOB'!$1:$5</definedName>
    <definedName name="Z_C2128754_F181_11D2_8C46_0008C7C204E6_.wvu.PrintArea" localSheetId="11" hidden="1">BRENT!$A$40:$AG$118</definedName>
    <definedName name="Z_C2128754_F181_11D2_8C46_0008C7C204E6_.wvu.PrintTitles" localSheetId="11" hidden="1">BRENT!$1:$5</definedName>
    <definedName name="Z_C2128755_F181_11D2_8C46_0008C7C204E6_.wvu.PrintArea" localSheetId="12" hidden="1">CRUDE!$A$40:$AG$118</definedName>
    <definedName name="Z_C2128755_F181_11D2_8C46_0008C7C204E6_.wvu.PrintTitles" localSheetId="12" hidden="1">CRUDE!$1:$5</definedName>
    <definedName name="Z_C2128756_F181_11D2_8C46_0008C7C204E6_.wvu.PrintArea" localSheetId="16" hidden="1">Dubai!$A$40:$AG$118</definedName>
    <definedName name="Z_C2128756_F181_11D2_8C46_0008C7C204E6_.wvu.PrintTitles" localSheetId="16" hidden="1">Dubai!$1:$5</definedName>
    <definedName name="Z_C2128757_F181_11D2_8C46_0008C7C204E6_.wvu.PrintArea" localSheetId="8" hidden="1">'EN590'!$A$40:$AG$118</definedName>
    <definedName name="Z_C2128757_F181_11D2_8C46_0008C7C204E6_.wvu.PrintTitles" localSheetId="8" hidden="1">'EN590'!$1:$5</definedName>
    <definedName name="Z_C2128758_F181_11D2_8C46_0008C7C204E6_.wvu.PrintArea" localSheetId="17" hidden="1">Freight!$A$40:$AG$118</definedName>
    <definedName name="Z_C2128758_F181_11D2_8C46_0008C7C204E6_.wvu.PrintArea" localSheetId="18" hidden="1">Freight_SM!$A$40:$AG$118</definedName>
    <definedName name="Z_C2128758_F181_11D2_8C46_0008C7C204E6_.wvu.PrintTitles" localSheetId="17" hidden="1">Freight!$1:$5</definedName>
    <definedName name="Z_C2128758_F181_11D2_8C46_0008C7C204E6_.wvu.PrintTitles" localSheetId="18" hidden="1">Freight_SM!$1:$5</definedName>
    <definedName name="Z_C2128759_F181_11D2_8C46_0008C7C204E6_.wvu.PrintArea" localSheetId="13" hidden="1">HO!$A$40:$AG$118</definedName>
    <definedName name="Z_C2128759_F181_11D2_8C46_0008C7C204E6_.wvu.PrintTitles" localSheetId="13" hidden="1">HO!$1:$5</definedName>
    <definedName name="Z_C212875A_F181_11D2_8C46_0008C7C204E6_.wvu.PrintArea" localSheetId="5" hidden="1">'IPE GASOIL'!$A$40:$AG$118</definedName>
    <definedName name="Z_C212875A_F181_11D2_8C46_0008C7C204E6_.wvu.PrintTitles" localSheetId="5" hidden="1">'IPE GASOIL'!$1:$5</definedName>
    <definedName name="Z_C212875B_F181_11D2_8C46_0008C7C204E6_.wvu.PrintArea" localSheetId="15" hidden="1">'Jet , Kero'!$A$40:$AG$118</definedName>
    <definedName name="Z_C212875B_F181_11D2_8C46_0008C7C204E6_.wvu.PrintTitles" localSheetId="15" hidden="1">'Jet , Kero'!$1:$5</definedName>
    <definedName name="Z_C212875C_F181_11D2_8C46_0008C7C204E6_.wvu.PrintArea" localSheetId="10" hidden="1">NAPTHA!$A$40:$AG$118</definedName>
    <definedName name="Z_C212875C_F181_11D2_8C46_0008C7C204E6_.wvu.PrintTitles" localSheetId="10" hidden="1">NAPTHA!$1:$5</definedName>
    <definedName name="Z_C212875D_F181_11D2_8C46_0008C7C204E6_.wvu.PrintArea" localSheetId="9" hidden="1">UNL!$A$40:$AG$118</definedName>
    <definedName name="Z_C212875D_F181_11D2_8C46_0008C7C204E6_.wvu.PrintTitles" localSheetId="9" hidden="1">UNL!$1:$5</definedName>
    <definedName name="Z_C212875E_F181_11D2_8C46_0008C7C204E6_.wvu.PrintArea" localSheetId="6" hidden="1">'2%GASOIL CIF'!$A$120:$M$238</definedName>
    <definedName name="Z_C212875E_F181_11D2_8C46_0008C7C204E6_.wvu.PrintTitles" localSheetId="6" hidden="1">'2%GASOIL CIF'!$1:$5</definedName>
    <definedName name="Z_C212875F_F181_11D2_8C46_0008C7C204E6_.wvu.PrintArea" localSheetId="7" hidden="1">'2%GASOIL FOB'!$A$120:$M$238</definedName>
    <definedName name="Z_C212875F_F181_11D2_8C46_0008C7C204E6_.wvu.PrintTitles" localSheetId="7" hidden="1">'2%GASOIL FOB'!$1:$5</definedName>
    <definedName name="Z_C2128760_F181_11D2_8C46_0008C7C204E6_.wvu.PrintArea" localSheetId="11" hidden="1">BRENT!$A$120:$M$238</definedName>
    <definedName name="Z_C2128760_F181_11D2_8C46_0008C7C204E6_.wvu.PrintTitles" localSheetId="11" hidden="1">BRENT!$1:$5</definedName>
    <definedName name="Z_C2128761_F181_11D2_8C46_0008C7C204E6_.wvu.PrintArea" localSheetId="12" hidden="1">CRUDE!$A$120:$M$238</definedName>
    <definedName name="Z_C2128761_F181_11D2_8C46_0008C7C204E6_.wvu.PrintTitles" localSheetId="12" hidden="1">CRUDE!$1:$5</definedName>
    <definedName name="Z_C2128762_F181_11D2_8C46_0008C7C204E6_.wvu.PrintArea" localSheetId="16" hidden="1">Dubai!$A$120:$M$238</definedName>
    <definedName name="Z_C2128762_F181_11D2_8C46_0008C7C204E6_.wvu.PrintTitles" localSheetId="16" hidden="1">Dubai!$1:$5</definedName>
    <definedName name="Z_C2128763_F181_11D2_8C46_0008C7C204E6_.wvu.PrintArea" localSheetId="8" hidden="1">'EN590'!$A$120:$M$238</definedName>
    <definedName name="Z_C2128763_F181_11D2_8C46_0008C7C204E6_.wvu.PrintTitles" localSheetId="8" hidden="1">'EN590'!$1:$5</definedName>
    <definedName name="Z_C2128764_F181_11D2_8C46_0008C7C204E6_.wvu.PrintArea" localSheetId="17" hidden="1">Freight!$A$120:$M$238</definedName>
    <definedName name="Z_C2128764_F181_11D2_8C46_0008C7C204E6_.wvu.PrintArea" localSheetId="18" hidden="1">Freight_SM!$A$120:$M$238</definedName>
    <definedName name="Z_C2128764_F181_11D2_8C46_0008C7C204E6_.wvu.PrintTitles" localSheetId="17" hidden="1">Freight!$1:$5</definedName>
    <definedName name="Z_C2128764_F181_11D2_8C46_0008C7C204E6_.wvu.PrintTitles" localSheetId="18" hidden="1">Freight_SM!$1:$5</definedName>
    <definedName name="Z_C2128765_F181_11D2_8C46_0008C7C204E6_.wvu.PrintArea" localSheetId="13" hidden="1">HO!$A$120:$M$238</definedName>
    <definedName name="Z_C2128765_F181_11D2_8C46_0008C7C204E6_.wvu.PrintTitles" localSheetId="13" hidden="1">HO!$1:$5</definedName>
    <definedName name="Z_C2128766_F181_11D2_8C46_0008C7C204E6_.wvu.PrintArea" localSheetId="5" hidden="1">'IPE GASOIL'!$A$120:$M$238</definedName>
    <definedName name="Z_C2128766_F181_11D2_8C46_0008C7C204E6_.wvu.PrintTitles" localSheetId="5" hidden="1">'IPE GASOIL'!$1:$5</definedName>
    <definedName name="Z_C2128767_F181_11D2_8C46_0008C7C204E6_.wvu.PrintArea" localSheetId="15" hidden="1">'Jet , Kero'!$A$120:$M$238</definedName>
    <definedName name="Z_C2128767_F181_11D2_8C46_0008C7C204E6_.wvu.PrintTitles" localSheetId="15" hidden="1">'Jet , Kero'!$1:$5</definedName>
    <definedName name="Z_C2128768_F181_11D2_8C46_0008C7C204E6_.wvu.PrintArea" localSheetId="10" hidden="1">NAPTHA!$A$120:$M$238</definedName>
    <definedName name="Z_C2128768_F181_11D2_8C46_0008C7C204E6_.wvu.PrintTitles" localSheetId="10" hidden="1">NAPTHA!$1:$5</definedName>
    <definedName name="Z_C2128769_F181_11D2_8C46_0008C7C204E6_.wvu.PrintArea" localSheetId="9" hidden="1">UNL!$A$120:$M$238</definedName>
    <definedName name="Z_C2128769_F181_11D2_8C46_0008C7C204E6_.wvu.PrintTitles" localSheetId="9" hidden="1">UNL!$1:$5</definedName>
    <definedName name="Z_C41B2950_A3A8_11D2_B55B_00805FC758C8_.wvu.PrintArea" localSheetId="6" hidden="1">'2%GASOIL CIF'!$A$6:$R$39</definedName>
    <definedName name="Z_C41B2950_A3A8_11D2_B55B_00805FC758C8_.wvu.PrintTitles" localSheetId="6" hidden="1">'2%GASOIL CIF'!$1:$5</definedName>
    <definedName name="Z_C41B2951_A3A8_11D2_B55B_00805FC758C8_.wvu.PrintArea" localSheetId="7" hidden="1">'2%GASOIL FOB'!$A$6:$R$39</definedName>
    <definedName name="Z_C41B2951_A3A8_11D2_B55B_00805FC758C8_.wvu.PrintTitles" localSheetId="7" hidden="1">'2%GASOIL FOB'!$1:$5</definedName>
    <definedName name="Z_C41B2952_A3A8_11D2_B55B_00805FC758C8_.wvu.PrintArea" localSheetId="11" hidden="1">BRENT!$A$6:$R$39</definedName>
    <definedName name="Z_C41B2952_A3A8_11D2_B55B_00805FC758C8_.wvu.PrintTitles" localSheetId="11" hidden="1">BRENT!$1:$5</definedName>
    <definedName name="Z_C41B2953_A3A8_11D2_B55B_00805FC758C8_.wvu.PrintArea" localSheetId="12" hidden="1">CRUDE!$A$6:$R$39</definedName>
    <definedName name="Z_C41B2953_A3A8_11D2_B55B_00805FC758C8_.wvu.PrintTitles" localSheetId="12" hidden="1">CRUDE!$1:$5</definedName>
    <definedName name="Z_C41B2954_A3A8_11D2_B55B_00805FC758C8_.wvu.PrintArea" localSheetId="8" hidden="1">'EN590'!$A$6:$R$39</definedName>
    <definedName name="Z_C41B2954_A3A8_11D2_B55B_00805FC758C8_.wvu.PrintTitles" localSheetId="8" hidden="1">'EN590'!$1:$5</definedName>
    <definedName name="Z_C41B2955_A3A8_11D2_B55B_00805FC758C8_.wvu.PrintArea" localSheetId="13" hidden="1">HO!$A$6:$R$39</definedName>
    <definedName name="Z_C41B2955_A3A8_11D2_B55B_00805FC758C8_.wvu.PrintTitles" localSheetId="13" hidden="1">HO!$1:$5</definedName>
    <definedName name="Z_C41B2956_A3A8_11D2_B55B_00805FC758C8_.wvu.PrintArea" localSheetId="5" hidden="1">'IPE GASOIL'!$A$6:$R$39</definedName>
    <definedName name="Z_C41B2956_A3A8_11D2_B55B_00805FC758C8_.wvu.PrintTitles" localSheetId="5" hidden="1">'IPE GASOIL'!$1:$5</definedName>
    <definedName name="Z_C41B2957_A3A8_11D2_B55B_00805FC758C8_.wvu.PrintArea" localSheetId="16" hidden="1">Dubai!$A$6:$R$39</definedName>
    <definedName name="Z_C41B2957_A3A8_11D2_B55B_00805FC758C8_.wvu.PrintArea" localSheetId="17" hidden="1">Freight!$A$6:$R$39</definedName>
    <definedName name="Z_C41B2957_A3A8_11D2_B55B_00805FC758C8_.wvu.PrintArea" localSheetId="18" hidden="1">Freight_SM!$A$6:$R$39</definedName>
    <definedName name="Z_C41B2957_A3A8_11D2_B55B_00805FC758C8_.wvu.PrintArea" localSheetId="15" hidden="1">'Jet , Kero'!$A$6:$R$39</definedName>
    <definedName name="Z_C41B2957_A3A8_11D2_B55B_00805FC758C8_.wvu.PrintTitles" localSheetId="16" hidden="1">Dubai!$1:$5</definedName>
    <definedName name="Z_C41B2957_A3A8_11D2_B55B_00805FC758C8_.wvu.PrintTitles" localSheetId="17" hidden="1">Freight!$1:$5</definedName>
    <definedName name="Z_C41B2957_A3A8_11D2_B55B_00805FC758C8_.wvu.PrintTitles" localSheetId="18" hidden="1">Freight_SM!$1:$5</definedName>
    <definedName name="Z_C41B2957_A3A8_11D2_B55B_00805FC758C8_.wvu.PrintTitles" localSheetId="15" hidden="1">'Jet , Kero'!$1:$5</definedName>
    <definedName name="Z_C41B2958_A3A8_11D2_B55B_00805FC758C8_.wvu.PrintArea" localSheetId="10" hidden="1">NAPTHA!$A$6:$R$39</definedName>
    <definedName name="Z_C41B2958_A3A8_11D2_B55B_00805FC758C8_.wvu.PrintTitles" localSheetId="10" hidden="1">NAPTHA!$1:$5</definedName>
    <definedName name="Z_C41B2959_A3A8_11D2_B55B_00805FC758C8_.wvu.PrintArea" localSheetId="9" hidden="1">UNL!$A$6:$R$39</definedName>
    <definedName name="Z_C41B2959_A3A8_11D2_B55B_00805FC758C8_.wvu.PrintTitles" localSheetId="9" hidden="1">UNL!$1:$5</definedName>
    <definedName name="Z_C41B295A_A3A8_11D2_B55B_00805FC758C8_.wvu.PrintArea" localSheetId="6" hidden="1">'2%GASOIL CIF'!$A$40:$AG$118</definedName>
    <definedName name="Z_C41B295A_A3A8_11D2_B55B_00805FC758C8_.wvu.PrintTitles" localSheetId="6" hidden="1">'2%GASOIL CIF'!$1:$5</definedName>
    <definedName name="Z_C41B295B_A3A8_11D2_B55B_00805FC758C8_.wvu.PrintArea" localSheetId="7" hidden="1">'2%GASOIL FOB'!$A$40:$AG$118</definedName>
    <definedName name="Z_C41B295B_A3A8_11D2_B55B_00805FC758C8_.wvu.PrintTitles" localSheetId="7" hidden="1">'2%GASOIL FOB'!$1:$5</definedName>
    <definedName name="Z_C41B295C_A3A8_11D2_B55B_00805FC758C8_.wvu.PrintArea" localSheetId="11" hidden="1">BRENT!$A$40:$AG$118</definedName>
    <definedName name="Z_C41B295C_A3A8_11D2_B55B_00805FC758C8_.wvu.PrintTitles" localSheetId="11" hidden="1">BRENT!$1:$5</definedName>
    <definedName name="Z_C41B295D_A3A8_11D2_B55B_00805FC758C8_.wvu.PrintArea" localSheetId="12" hidden="1">CRUDE!$A$40:$AG$118</definedName>
    <definedName name="Z_C41B295D_A3A8_11D2_B55B_00805FC758C8_.wvu.PrintTitles" localSheetId="12" hidden="1">CRUDE!$1:$5</definedName>
    <definedName name="Z_C41B295E_A3A8_11D2_B55B_00805FC758C8_.wvu.PrintArea" localSheetId="8" hidden="1">'EN590'!$A$40:$AG$118</definedName>
    <definedName name="Z_C41B295E_A3A8_11D2_B55B_00805FC758C8_.wvu.PrintTitles" localSheetId="8" hidden="1">'EN590'!$1:$5</definedName>
    <definedName name="Z_C41B295F_A3A8_11D2_B55B_00805FC758C8_.wvu.PrintArea" localSheetId="13" hidden="1">HO!$A$40:$AG$118</definedName>
    <definedName name="Z_C41B295F_A3A8_11D2_B55B_00805FC758C8_.wvu.PrintTitles" localSheetId="13" hidden="1">HO!$1:$5</definedName>
    <definedName name="Z_C41B2960_A3A8_11D2_B55B_00805FC758C8_.wvu.PrintArea" localSheetId="5" hidden="1">'IPE GASOIL'!$A$40:$AG$118</definedName>
    <definedName name="Z_C41B2960_A3A8_11D2_B55B_00805FC758C8_.wvu.PrintTitles" localSheetId="5" hidden="1">'IPE GASOIL'!$1:$5</definedName>
    <definedName name="Z_C41B2961_A3A8_11D2_B55B_00805FC758C8_.wvu.PrintArea" localSheetId="16" hidden="1">Dubai!$A$40:$AG$118</definedName>
    <definedName name="Z_C41B2961_A3A8_11D2_B55B_00805FC758C8_.wvu.PrintArea" localSheetId="17" hidden="1">Freight!$A$40:$AG$118</definedName>
    <definedName name="Z_C41B2961_A3A8_11D2_B55B_00805FC758C8_.wvu.PrintArea" localSheetId="18" hidden="1">Freight_SM!$A$40:$AG$118</definedName>
    <definedName name="Z_C41B2961_A3A8_11D2_B55B_00805FC758C8_.wvu.PrintArea" localSheetId="15" hidden="1">'Jet , Kero'!$A$40:$AG$118</definedName>
    <definedName name="Z_C41B2961_A3A8_11D2_B55B_00805FC758C8_.wvu.PrintTitles" localSheetId="16" hidden="1">Dubai!$1:$5</definedName>
    <definedName name="Z_C41B2961_A3A8_11D2_B55B_00805FC758C8_.wvu.PrintTitles" localSheetId="17" hidden="1">Freight!$1:$5</definedName>
    <definedName name="Z_C41B2961_A3A8_11D2_B55B_00805FC758C8_.wvu.PrintTitles" localSheetId="18" hidden="1">Freight_SM!$1:$5</definedName>
    <definedName name="Z_C41B2961_A3A8_11D2_B55B_00805FC758C8_.wvu.PrintTitles" localSheetId="15" hidden="1">'Jet , Kero'!$1:$5</definedName>
    <definedName name="Z_C41B2962_A3A8_11D2_B55B_00805FC758C8_.wvu.PrintArea" localSheetId="10" hidden="1">NAPTHA!$A$40:$AG$118</definedName>
    <definedName name="Z_C41B2962_A3A8_11D2_B55B_00805FC758C8_.wvu.PrintTitles" localSheetId="10" hidden="1">NAPTHA!$1:$5</definedName>
    <definedName name="Z_C41B2963_A3A8_11D2_B55B_00805FC758C8_.wvu.PrintArea" localSheetId="9" hidden="1">UNL!$A$40:$AG$118</definedName>
    <definedName name="Z_C41B2963_A3A8_11D2_B55B_00805FC758C8_.wvu.PrintTitles" localSheetId="9" hidden="1">UNL!$1:$5</definedName>
    <definedName name="Z_C41B2964_A3A8_11D2_B55B_00805FC758C8_.wvu.PrintArea" localSheetId="6" hidden="1">'2%GASOIL CIF'!$A$120:$M$238</definedName>
    <definedName name="Z_C41B2964_A3A8_11D2_B55B_00805FC758C8_.wvu.PrintTitles" localSheetId="6" hidden="1">'2%GASOIL CIF'!$1:$5</definedName>
    <definedName name="Z_C41B2965_A3A8_11D2_B55B_00805FC758C8_.wvu.PrintArea" localSheetId="7" hidden="1">'2%GASOIL FOB'!$A$120:$M$238</definedName>
    <definedName name="Z_C41B2965_A3A8_11D2_B55B_00805FC758C8_.wvu.PrintTitles" localSheetId="7" hidden="1">'2%GASOIL FOB'!$1:$5</definedName>
    <definedName name="Z_C41B2966_A3A8_11D2_B55B_00805FC758C8_.wvu.PrintArea" localSheetId="11" hidden="1">BRENT!$A$120:$M$238</definedName>
    <definedName name="Z_C41B2966_A3A8_11D2_B55B_00805FC758C8_.wvu.PrintTitles" localSheetId="11" hidden="1">BRENT!$1:$5</definedName>
    <definedName name="Z_C41B2967_A3A8_11D2_B55B_00805FC758C8_.wvu.PrintArea" localSheetId="12" hidden="1">CRUDE!$A$120:$M$238</definedName>
    <definedName name="Z_C41B2967_A3A8_11D2_B55B_00805FC758C8_.wvu.PrintTitles" localSheetId="12" hidden="1">CRUDE!$1:$5</definedName>
    <definedName name="Z_C41B2968_A3A8_11D2_B55B_00805FC758C8_.wvu.PrintArea" localSheetId="8" hidden="1">'EN590'!$A$120:$M$238</definedName>
    <definedName name="Z_C41B2968_A3A8_11D2_B55B_00805FC758C8_.wvu.PrintTitles" localSheetId="8" hidden="1">'EN590'!$1:$5</definedName>
    <definedName name="Z_C41B2969_A3A8_11D2_B55B_00805FC758C8_.wvu.PrintArea" localSheetId="13" hidden="1">HO!$A$120:$M$238</definedName>
    <definedName name="Z_C41B2969_A3A8_11D2_B55B_00805FC758C8_.wvu.PrintTitles" localSheetId="13" hidden="1">HO!$1:$5</definedName>
    <definedName name="Z_C41B296A_A3A8_11D2_B55B_00805FC758C8_.wvu.PrintArea" localSheetId="5" hidden="1">'IPE GASOIL'!$A$120:$M$238</definedName>
    <definedName name="Z_C41B296A_A3A8_11D2_B55B_00805FC758C8_.wvu.PrintTitles" localSheetId="5" hidden="1">'IPE GASOIL'!$1:$5</definedName>
    <definedName name="Z_C41B296B_A3A8_11D2_B55B_00805FC758C8_.wvu.PrintArea" localSheetId="16" hidden="1">Dubai!$A$120:$M$238</definedName>
    <definedName name="Z_C41B296B_A3A8_11D2_B55B_00805FC758C8_.wvu.PrintArea" localSheetId="17" hidden="1">Freight!$A$120:$M$238</definedName>
    <definedName name="Z_C41B296B_A3A8_11D2_B55B_00805FC758C8_.wvu.PrintArea" localSheetId="18" hidden="1">Freight_SM!$A$120:$M$238</definedName>
    <definedName name="Z_C41B296B_A3A8_11D2_B55B_00805FC758C8_.wvu.PrintArea" localSheetId="15" hidden="1">'Jet , Kero'!$A$120:$M$238</definedName>
    <definedName name="Z_C41B296B_A3A8_11D2_B55B_00805FC758C8_.wvu.PrintTitles" localSheetId="16" hidden="1">Dubai!$1:$5</definedName>
    <definedName name="Z_C41B296B_A3A8_11D2_B55B_00805FC758C8_.wvu.PrintTitles" localSheetId="17" hidden="1">Freight!$1:$5</definedName>
    <definedName name="Z_C41B296B_A3A8_11D2_B55B_00805FC758C8_.wvu.PrintTitles" localSheetId="18" hidden="1">Freight_SM!$1:$5</definedName>
    <definedName name="Z_C41B296B_A3A8_11D2_B55B_00805FC758C8_.wvu.PrintTitles" localSheetId="15" hidden="1">'Jet , Kero'!$1:$5</definedName>
    <definedName name="Z_C41B296C_A3A8_11D2_B55B_00805FC758C8_.wvu.PrintArea" localSheetId="10" hidden="1">NAPTHA!$A$120:$M$238</definedName>
    <definedName name="Z_C41B296C_A3A8_11D2_B55B_00805FC758C8_.wvu.PrintTitles" localSheetId="10" hidden="1">NAPTHA!$1:$5</definedName>
    <definedName name="Z_C41B296D_A3A8_11D2_B55B_00805FC758C8_.wvu.PrintArea" localSheetId="9" hidden="1">UNL!$A$120:$M$238</definedName>
    <definedName name="Z_C41B296D_A3A8_11D2_B55B_00805FC758C8_.wvu.PrintTitles" localSheetId="9" hidden="1">UNL!$1:$5</definedName>
    <definedName name="Z_C8849AF8_B4EB_11D2_8C26_0008C7C204E6_.wvu.PrintArea" localSheetId="6" hidden="1">'2%GASOIL CIF'!$A$6:$R$39</definedName>
    <definedName name="Z_C8849AF8_B4EB_11D2_8C26_0008C7C204E6_.wvu.PrintTitles" localSheetId="6" hidden="1">'2%GASOIL CIF'!$1:$5</definedName>
    <definedName name="Z_C8849AF9_B4EB_11D2_8C26_0008C7C204E6_.wvu.PrintArea" localSheetId="7" hidden="1">'2%GASOIL FOB'!$A$6:$R$39</definedName>
    <definedName name="Z_C8849AF9_B4EB_11D2_8C26_0008C7C204E6_.wvu.PrintTitles" localSheetId="7" hidden="1">'2%GASOIL FOB'!$1:$5</definedName>
    <definedName name="Z_C8849AFA_B4EB_11D2_8C26_0008C7C204E6_.wvu.PrintArea" localSheetId="11" hidden="1">BRENT!$A$6:$R$39</definedName>
    <definedName name="Z_C8849AFA_B4EB_11D2_8C26_0008C7C204E6_.wvu.PrintTitles" localSheetId="11" hidden="1">BRENT!$1:$5</definedName>
    <definedName name="Z_C8849AFB_B4EB_11D2_8C26_0008C7C204E6_.wvu.PrintArea" localSheetId="12" hidden="1">CRUDE!$A$6:$R$39</definedName>
    <definedName name="Z_C8849AFB_B4EB_11D2_8C26_0008C7C204E6_.wvu.PrintTitles" localSheetId="12" hidden="1">CRUDE!$1:$5</definedName>
    <definedName name="Z_C8849AFC_B4EB_11D2_8C26_0008C7C204E6_.wvu.PrintArea" localSheetId="16" hidden="1">Dubai!$A$6:$R$39</definedName>
    <definedName name="Z_C8849AFC_B4EB_11D2_8C26_0008C7C204E6_.wvu.PrintArea" localSheetId="17" hidden="1">Freight!$A$6:$R$39</definedName>
    <definedName name="Z_C8849AFC_B4EB_11D2_8C26_0008C7C204E6_.wvu.PrintArea" localSheetId="18" hidden="1">Freight_SM!$A$6:$R$39</definedName>
    <definedName name="Z_C8849AFC_B4EB_11D2_8C26_0008C7C204E6_.wvu.PrintTitles" localSheetId="16" hidden="1">Dubai!$1:$5</definedName>
    <definedName name="Z_C8849AFC_B4EB_11D2_8C26_0008C7C204E6_.wvu.PrintTitles" localSheetId="17" hidden="1">Freight!$1:$5</definedName>
    <definedName name="Z_C8849AFC_B4EB_11D2_8C26_0008C7C204E6_.wvu.PrintTitles" localSheetId="18" hidden="1">Freight_SM!$1:$5</definedName>
    <definedName name="Z_C8849AFD_B4EB_11D2_8C26_0008C7C204E6_.wvu.PrintArea" localSheetId="8" hidden="1">'EN590'!$A$6:$R$39</definedName>
    <definedName name="Z_C8849AFD_B4EB_11D2_8C26_0008C7C204E6_.wvu.PrintTitles" localSheetId="8" hidden="1">'EN590'!$1:$5</definedName>
    <definedName name="Z_C8849AFE_B4EB_11D2_8C26_0008C7C204E6_.wvu.PrintArea" localSheetId="13" hidden="1">HO!$A$6:$R$39</definedName>
    <definedName name="Z_C8849AFE_B4EB_11D2_8C26_0008C7C204E6_.wvu.PrintTitles" localSheetId="13" hidden="1">HO!$1:$5</definedName>
    <definedName name="Z_C8849AFF_B4EB_11D2_8C26_0008C7C204E6_.wvu.PrintArea" localSheetId="5" hidden="1">'IPE GASOIL'!$A$6:$R$39</definedName>
    <definedName name="Z_C8849AFF_B4EB_11D2_8C26_0008C7C204E6_.wvu.PrintTitles" localSheetId="5" hidden="1">'IPE GASOIL'!$1:$5</definedName>
    <definedName name="Z_C8849B00_B4EB_11D2_8C26_0008C7C204E6_.wvu.PrintArea" localSheetId="15" hidden="1">'Jet , Kero'!$A$6:$R$39</definedName>
    <definedName name="Z_C8849B00_B4EB_11D2_8C26_0008C7C204E6_.wvu.PrintTitles" localSheetId="15" hidden="1">'Jet , Kero'!$1:$5</definedName>
    <definedName name="Z_C8849B01_B4EB_11D2_8C26_0008C7C204E6_.wvu.PrintArea" localSheetId="10" hidden="1">NAPTHA!$A$6:$R$39</definedName>
    <definedName name="Z_C8849B01_B4EB_11D2_8C26_0008C7C204E6_.wvu.PrintTitles" localSheetId="10" hidden="1">NAPTHA!$1:$5</definedName>
    <definedName name="Z_C8849B02_B4EB_11D2_8C26_0008C7C204E6_.wvu.PrintArea" localSheetId="9" hidden="1">UNL!$A$6:$R$39</definedName>
    <definedName name="Z_C8849B02_B4EB_11D2_8C26_0008C7C204E6_.wvu.PrintTitles" localSheetId="9" hidden="1">UNL!$1:$5</definedName>
    <definedName name="Z_C8849B03_B4EB_11D2_8C26_0008C7C204E6_.wvu.PrintArea" localSheetId="6" hidden="1">'2%GASOIL CIF'!$A$40:$AG$118</definedName>
    <definedName name="Z_C8849B03_B4EB_11D2_8C26_0008C7C204E6_.wvu.PrintTitles" localSheetId="6" hidden="1">'2%GASOIL CIF'!$1:$5</definedName>
    <definedName name="Z_C8849B04_B4EB_11D2_8C26_0008C7C204E6_.wvu.PrintArea" localSheetId="7" hidden="1">'2%GASOIL FOB'!$A$40:$AG$118</definedName>
    <definedName name="Z_C8849B04_B4EB_11D2_8C26_0008C7C204E6_.wvu.PrintTitles" localSheetId="7" hidden="1">'2%GASOIL FOB'!$1:$5</definedName>
    <definedName name="Z_C8849B05_B4EB_11D2_8C26_0008C7C204E6_.wvu.PrintArea" localSheetId="11" hidden="1">BRENT!$A$40:$AG$118</definedName>
    <definedName name="Z_C8849B05_B4EB_11D2_8C26_0008C7C204E6_.wvu.PrintTitles" localSheetId="11" hidden="1">BRENT!$1:$5</definedName>
    <definedName name="Z_C8849B06_B4EB_11D2_8C26_0008C7C204E6_.wvu.PrintArea" localSheetId="12" hidden="1">CRUDE!$A$40:$AG$118</definedName>
    <definedName name="Z_C8849B06_B4EB_11D2_8C26_0008C7C204E6_.wvu.PrintTitles" localSheetId="12" hidden="1">CRUDE!$1:$5</definedName>
    <definedName name="Z_C8849B07_B4EB_11D2_8C26_0008C7C204E6_.wvu.PrintArea" localSheetId="16" hidden="1">Dubai!$A$40:$AG$118</definedName>
    <definedName name="Z_C8849B07_B4EB_11D2_8C26_0008C7C204E6_.wvu.PrintArea" localSheetId="17" hidden="1">Freight!$A$40:$AG$118</definedName>
    <definedName name="Z_C8849B07_B4EB_11D2_8C26_0008C7C204E6_.wvu.PrintArea" localSheetId="18" hidden="1">Freight_SM!$A$40:$AG$118</definedName>
    <definedName name="Z_C8849B07_B4EB_11D2_8C26_0008C7C204E6_.wvu.PrintTitles" localSheetId="16" hidden="1">Dubai!$1:$5</definedName>
    <definedName name="Z_C8849B07_B4EB_11D2_8C26_0008C7C204E6_.wvu.PrintTitles" localSheetId="17" hidden="1">Freight!$1:$5</definedName>
    <definedName name="Z_C8849B07_B4EB_11D2_8C26_0008C7C204E6_.wvu.PrintTitles" localSheetId="18" hidden="1">Freight_SM!$1:$5</definedName>
    <definedName name="Z_C8849B08_B4EB_11D2_8C26_0008C7C204E6_.wvu.PrintArea" localSheetId="8" hidden="1">'EN590'!$A$40:$AG$118</definedName>
    <definedName name="Z_C8849B08_B4EB_11D2_8C26_0008C7C204E6_.wvu.PrintTitles" localSheetId="8" hidden="1">'EN590'!$1:$5</definedName>
    <definedName name="Z_C8849B09_B4EB_11D2_8C26_0008C7C204E6_.wvu.PrintArea" localSheetId="13" hidden="1">HO!$A$40:$AG$118</definedName>
    <definedName name="Z_C8849B09_B4EB_11D2_8C26_0008C7C204E6_.wvu.PrintTitles" localSheetId="13" hidden="1">HO!$1:$5</definedName>
    <definedName name="Z_C8849B0A_B4EB_11D2_8C26_0008C7C204E6_.wvu.PrintArea" localSheetId="5" hidden="1">'IPE GASOIL'!$A$40:$AG$118</definedName>
    <definedName name="Z_C8849B0A_B4EB_11D2_8C26_0008C7C204E6_.wvu.PrintTitles" localSheetId="5" hidden="1">'IPE GASOIL'!$1:$5</definedName>
    <definedName name="Z_C8849B0B_B4EB_11D2_8C26_0008C7C204E6_.wvu.PrintArea" localSheetId="15" hidden="1">'Jet , Kero'!$A$40:$AG$118</definedName>
    <definedName name="Z_C8849B0B_B4EB_11D2_8C26_0008C7C204E6_.wvu.PrintTitles" localSheetId="15" hidden="1">'Jet , Kero'!$1:$5</definedName>
    <definedName name="Z_C8849B0C_B4EB_11D2_8C26_0008C7C204E6_.wvu.PrintArea" localSheetId="10" hidden="1">NAPTHA!$A$40:$AG$118</definedName>
    <definedName name="Z_C8849B0C_B4EB_11D2_8C26_0008C7C204E6_.wvu.PrintTitles" localSheetId="10" hidden="1">NAPTHA!$1:$5</definedName>
    <definedName name="Z_C8849B0D_B4EB_11D2_8C26_0008C7C204E6_.wvu.PrintArea" localSheetId="9" hidden="1">UNL!$A$40:$AG$118</definedName>
    <definedName name="Z_C8849B0D_B4EB_11D2_8C26_0008C7C204E6_.wvu.PrintTitles" localSheetId="9" hidden="1">UNL!$1:$5</definedName>
    <definedName name="Z_C8849B0E_B4EB_11D2_8C26_0008C7C204E6_.wvu.PrintArea" localSheetId="6" hidden="1">'2%GASOIL CIF'!$A$120:$M$238</definedName>
    <definedName name="Z_C8849B0E_B4EB_11D2_8C26_0008C7C204E6_.wvu.PrintTitles" localSheetId="6" hidden="1">'2%GASOIL CIF'!$1:$5</definedName>
    <definedName name="Z_C8849B0F_B4EB_11D2_8C26_0008C7C204E6_.wvu.PrintArea" localSheetId="7" hidden="1">'2%GASOIL FOB'!$A$120:$M$238</definedName>
    <definedName name="Z_C8849B0F_B4EB_11D2_8C26_0008C7C204E6_.wvu.PrintTitles" localSheetId="7" hidden="1">'2%GASOIL FOB'!$1:$5</definedName>
    <definedName name="Z_C8849B10_B4EB_11D2_8C26_0008C7C204E6_.wvu.PrintArea" localSheetId="11" hidden="1">BRENT!$A$120:$M$238</definedName>
    <definedName name="Z_C8849B10_B4EB_11D2_8C26_0008C7C204E6_.wvu.PrintTitles" localSheetId="11" hidden="1">BRENT!$1:$5</definedName>
    <definedName name="Z_C8849B11_B4EB_11D2_8C26_0008C7C204E6_.wvu.PrintArea" localSheetId="12" hidden="1">CRUDE!$A$120:$M$238</definedName>
    <definedName name="Z_C8849B11_B4EB_11D2_8C26_0008C7C204E6_.wvu.PrintTitles" localSheetId="12" hidden="1">CRUDE!$1:$5</definedName>
    <definedName name="Z_C8849B12_B4EB_11D2_8C26_0008C7C204E6_.wvu.PrintArea" localSheetId="16" hidden="1">Dubai!$A$120:$M$238</definedName>
    <definedName name="Z_C8849B12_B4EB_11D2_8C26_0008C7C204E6_.wvu.PrintArea" localSheetId="17" hidden="1">Freight!$A$120:$M$238</definedName>
    <definedName name="Z_C8849B12_B4EB_11D2_8C26_0008C7C204E6_.wvu.PrintArea" localSheetId="18" hidden="1">Freight_SM!$A$120:$M$238</definedName>
    <definedName name="Z_C8849B12_B4EB_11D2_8C26_0008C7C204E6_.wvu.PrintTitles" localSheetId="16" hidden="1">Dubai!$1:$5</definedName>
    <definedName name="Z_C8849B12_B4EB_11D2_8C26_0008C7C204E6_.wvu.PrintTitles" localSheetId="17" hidden="1">Freight!$1:$5</definedName>
    <definedName name="Z_C8849B12_B4EB_11D2_8C26_0008C7C204E6_.wvu.PrintTitles" localSheetId="18" hidden="1">Freight_SM!$1:$5</definedName>
    <definedName name="Z_C8849B13_B4EB_11D2_8C26_0008C7C204E6_.wvu.PrintArea" localSheetId="8" hidden="1">'EN590'!$A$120:$M$238</definedName>
    <definedName name="Z_C8849B13_B4EB_11D2_8C26_0008C7C204E6_.wvu.PrintTitles" localSheetId="8" hidden="1">'EN590'!$1:$5</definedName>
    <definedName name="Z_C8849B14_B4EB_11D2_8C26_0008C7C204E6_.wvu.PrintArea" localSheetId="13" hidden="1">HO!$A$120:$M$238</definedName>
    <definedName name="Z_C8849B14_B4EB_11D2_8C26_0008C7C204E6_.wvu.PrintTitles" localSheetId="13" hidden="1">HO!$1:$5</definedName>
    <definedName name="Z_C8849B15_B4EB_11D2_8C26_0008C7C204E6_.wvu.PrintArea" localSheetId="5" hidden="1">'IPE GASOIL'!$A$120:$M$238</definedName>
    <definedName name="Z_C8849B15_B4EB_11D2_8C26_0008C7C204E6_.wvu.PrintTitles" localSheetId="5" hidden="1">'IPE GASOIL'!$1:$5</definedName>
    <definedName name="Z_C8849B16_B4EB_11D2_8C26_0008C7C204E6_.wvu.PrintArea" localSheetId="15" hidden="1">'Jet , Kero'!$A$120:$M$238</definedName>
    <definedName name="Z_C8849B16_B4EB_11D2_8C26_0008C7C204E6_.wvu.PrintTitles" localSheetId="15" hidden="1">'Jet , Kero'!$1:$5</definedName>
    <definedName name="Z_C8849B17_B4EB_11D2_8C26_0008C7C204E6_.wvu.PrintArea" localSheetId="10" hidden="1">NAPTHA!$A$120:$M$238</definedName>
    <definedName name="Z_C8849B17_B4EB_11D2_8C26_0008C7C204E6_.wvu.PrintTitles" localSheetId="10" hidden="1">NAPTHA!$1:$5</definedName>
    <definedName name="Z_C8849B18_B4EB_11D2_8C26_0008C7C204E6_.wvu.PrintArea" localSheetId="9" hidden="1">UNL!$A$120:$M$238</definedName>
    <definedName name="Z_C8849B18_B4EB_11D2_8C26_0008C7C204E6_.wvu.PrintTitles" localSheetId="9" hidden="1">UNL!$1:$5</definedName>
    <definedName name="Z_C8849B26_B4EB_11D2_8C26_0008C7C204E6_.wvu.PrintArea" localSheetId="6" hidden="1">'2%GASOIL CIF'!$A$6:$R$39</definedName>
    <definedName name="Z_C8849B26_B4EB_11D2_8C26_0008C7C204E6_.wvu.PrintTitles" localSheetId="6" hidden="1">'2%GASOIL CIF'!$1:$5</definedName>
    <definedName name="Z_C8849B27_B4EB_11D2_8C26_0008C7C204E6_.wvu.PrintArea" localSheetId="7" hidden="1">'2%GASOIL FOB'!$A$6:$R$39</definedName>
    <definedName name="Z_C8849B27_B4EB_11D2_8C26_0008C7C204E6_.wvu.PrintTitles" localSheetId="7" hidden="1">'2%GASOIL FOB'!$1:$5</definedName>
    <definedName name="Z_C8849B28_B4EB_11D2_8C26_0008C7C204E6_.wvu.PrintArea" localSheetId="11" hidden="1">BRENT!$A$6:$R$39</definedName>
    <definedName name="Z_C8849B28_B4EB_11D2_8C26_0008C7C204E6_.wvu.PrintTitles" localSheetId="11" hidden="1">BRENT!$1:$5</definedName>
    <definedName name="Z_C8849B29_B4EB_11D2_8C26_0008C7C204E6_.wvu.PrintArea" localSheetId="12" hidden="1">CRUDE!$A$6:$R$39</definedName>
    <definedName name="Z_C8849B29_B4EB_11D2_8C26_0008C7C204E6_.wvu.PrintTitles" localSheetId="12" hidden="1">CRUDE!$1:$5</definedName>
    <definedName name="Z_C8849B2A_B4EB_11D2_8C26_0008C7C204E6_.wvu.PrintArea" localSheetId="16" hidden="1">Dubai!$A$6:$R$39</definedName>
    <definedName name="Z_C8849B2A_B4EB_11D2_8C26_0008C7C204E6_.wvu.PrintArea" localSheetId="17" hidden="1">Freight!$A$6:$R$39</definedName>
    <definedName name="Z_C8849B2A_B4EB_11D2_8C26_0008C7C204E6_.wvu.PrintArea" localSheetId="18" hidden="1">Freight_SM!$A$6:$R$39</definedName>
    <definedName name="Z_C8849B2A_B4EB_11D2_8C26_0008C7C204E6_.wvu.PrintTitles" localSheetId="16" hidden="1">Dubai!$1:$5</definedName>
    <definedName name="Z_C8849B2A_B4EB_11D2_8C26_0008C7C204E6_.wvu.PrintTitles" localSheetId="17" hidden="1">Freight!$1:$5</definedName>
    <definedName name="Z_C8849B2A_B4EB_11D2_8C26_0008C7C204E6_.wvu.PrintTitles" localSheetId="18" hidden="1">Freight_SM!$1:$5</definedName>
    <definedName name="Z_C8849B2B_B4EB_11D2_8C26_0008C7C204E6_.wvu.PrintArea" localSheetId="8" hidden="1">'EN590'!$A$6:$R$39</definedName>
    <definedName name="Z_C8849B2B_B4EB_11D2_8C26_0008C7C204E6_.wvu.PrintTitles" localSheetId="8" hidden="1">'EN590'!$1:$5</definedName>
    <definedName name="Z_C8849B2C_B4EB_11D2_8C26_0008C7C204E6_.wvu.PrintArea" localSheetId="13" hidden="1">HO!$A$6:$R$39</definedName>
    <definedName name="Z_C8849B2C_B4EB_11D2_8C26_0008C7C204E6_.wvu.PrintTitles" localSheetId="13" hidden="1">HO!$1:$5</definedName>
    <definedName name="Z_C8849B2D_B4EB_11D2_8C26_0008C7C204E6_.wvu.PrintArea" localSheetId="5" hidden="1">'IPE GASOIL'!$A$6:$R$39</definedName>
    <definedName name="Z_C8849B2D_B4EB_11D2_8C26_0008C7C204E6_.wvu.PrintTitles" localSheetId="5" hidden="1">'IPE GASOIL'!$1:$5</definedName>
    <definedName name="Z_C8849B2E_B4EB_11D2_8C26_0008C7C204E6_.wvu.PrintArea" localSheetId="15" hidden="1">'Jet , Kero'!$A$6:$R$39</definedName>
    <definedName name="Z_C8849B2E_B4EB_11D2_8C26_0008C7C204E6_.wvu.PrintTitles" localSheetId="15" hidden="1">'Jet , Kero'!$1:$5</definedName>
    <definedName name="Z_C8849B2F_B4EB_11D2_8C26_0008C7C204E6_.wvu.PrintArea" localSheetId="10" hidden="1">NAPTHA!$A$6:$R$39</definedName>
    <definedName name="Z_C8849B2F_B4EB_11D2_8C26_0008C7C204E6_.wvu.PrintTitles" localSheetId="10" hidden="1">NAPTHA!$1:$5</definedName>
    <definedName name="Z_C8849B30_B4EB_11D2_8C26_0008C7C204E6_.wvu.PrintArea" localSheetId="9" hidden="1">UNL!$A$6:$R$39</definedName>
    <definedName name="Z_C8849B30_B4EB_11D2_8C26_0008C7C204E6_.wvu.PrintTitles" localSheetId="9" hidden="1">UNL!$1:$5</definedName>
    <definedName name="Z_C8849B31_B4EB_11D2_8C26_0008C7C204E6_.wvu.PrintArea" localSheetId="6" hidden="1">'2%GASOIL CIF'!$A$40:$AG$118</definedName>
    <definedName name="Z_C8849B31_B4EB_11D2_8C26_0008C7C204E6_.wvu.PrintTitles" localSheetId="6" hidden="1">'2%GASOIL CIF'!$1:$5</definedName>
    <definedName name="Z_C8849B32_B4EB_11D2_8C26_0008C7C204E6_.wvu.PrintArea" localSheetId="7" hidden="1">'2%GASOIL FOB'!$A$40:$AG$118</definedName>
    <definedName name="Z_C8849B32_B4EB_11D2_8C26_0008C7C204E6_.wvu.PrintTitles" localSheetId="7" hidden="1">'2%GASOIL FOB'!$1:$5</definedName>
    <definedName name="Z_C8849B33_B4EB_11D2_8C26_0008C7C204E6_.wvu.PrintArea" localSheetId="11" hidden="1">BRENT!$A$40:$AG$118</definedName>
    <definedName name="Z_C8849B33_B4EB_11D2_8C26_0008C7C204E6_.wvu.PrintTitles" localSheetId="11" hidden="1">BRENT!$1:$5</definedName>
    <definedName name="Z_C8849B34_B4EB_11D2_8C26_0008C7C204E6_.wvu.PrintArea" localSheetId="12" hidden="1">CRUDE!$A$40:$AG$118</definedName>
    <definedName name="Z_C8849B34_B4EB_11D2_8C26_0008C7C204E6_.wvu.PrintTitles" localSheetId="12" hidden="1">CRUDE!$1:$5</definedName>
    <definedName name="Z_C8849B35_B4EB_11D2_8C26_0008C7C204E6_.wvu.PrintArea" localSheetId="16" hidden="1">Dubai!$A$40:$AG$118</definedName>
    <definedName name="Z_C8849B35_B4EB_11D2_8C26_0008C7C204E6_.wvu.PrintArea" localSheetId="17" hidden="1">Freight!$A$40:$AG$118</definedName>
    <definedName name="Z_C8849B35_B4EB_11D2_8C26_0008C7C204E6_.wvu.PrintArea" localSheetId="18" hidden="1">Freight_SM!$A$40:$AG$118</definedName>
    <definedName name="Z_C8849B35_B4EB_11D2_8C26_0008C7C204E6_.wvu.PrintTitles" localSheetId="16" hidden="1">Dubai!$1:$5</definedName>
    <definedName name="Z_C8849B35_B4EB_11D2_8C26_0008C7C204E6_.wvu.PrintTitles" localSheetId="17" hidden="1">Freight!$1:$5</definedName>
    <definedName name="Z_C8849B35_B4EB_11D2_8C26_0008C7C204E6_.wvu.PrintTitles" localSheetId="18" hidden="1">Freight_SM!$1:$5</definedName>
    <definedName name="Z_C8849B36_B4EB_11D2_8C26_0008C7C204E6_.wvu.PrintArea" localSheetId="8" hidden="1">'EN590'!$A$40:$AG$118</definedName>
    <definedName name="Z_C8849B36_B4EB_11D2_8C26_0008C7C204E6_.wvu.PrintTitles" localSheetId="8" hidden="1">'EN590'!$1:$5</definedName>
    <definedName name="Z_C8849B37_B4EB_11D2_8C26_0008C7C204E6_.wvu.PrintArea" localSheetId="13" hidden="1">HO!$A$40:$AG$118</definedName>
    <definedName name="Z_C8849B37_B4EB_11D2_8C26_0008C7C204E6_.wvu.PrintTitles" localSheetId="13" hidden="1">HO!$1:$5</definedName>
    <definedName name="Z_C8849B38_B4EB_11D2_8C26_0008C7C204E6_.wvu.PrintArea" localSheetId="5" hidden="1">'IPE GASOIL'!$A$40:$AG$118</definedName>
    <definedName name="Z_C8849B38_B4EB_11D2_8C26_0008C7C204E6_.wvu.PrintTitles" localSheetId="5" hidden="1">'IPE GASOIL'!$1:$5</definedName>
    <definedName name="Z_C8849B39_B4EB_11D2_8C26_0008C7C204E6_.wvu.PrintArea" localSheetId="15" hidden="1">'Jet , Kero'!$A$40:$AG$118</definedName>
    <definedName name="Z_C8849B39_B4EB_11D2_8C26_0008C7C204E6_.wvu.PrintTitles" localSheetId="15" hidden="1">'Jet , Kero'!$1:$5</definedName>
    <definedName name="Z_C8849B3A_B4EB_11D2_8C26_0008C7C204E6_.wvu.PrintArea" localSheetId="10" hidden="1">NAPTHA!$A$40:$AG$118</definedName>
    <definedName name="Z_C8849B3A_B4EB_11D2_8C26_0008C7C204E6_.wvu.PrintTitles" localSheetId="10" hidden="1">NAPTHA!$1:$5</definedName>
    <definedName name="Z_C8849B3B_B4EB_11D2_8C26_0008C7C204E6_.wvu.PrintArea" localSheetId="9" hidden="1">UNL!$A$40:$AG$118</definedName>
    <definedName name="Z_C8849B3B_B4EB_11D2_8C26_0008C7C204E6_.wvu.PrintTitles" localSheetId="9" hidden="1">UNL!$1:$5</definedName>
    <definedName name="Z_C8849B3C_B4EB_11D2_8C26_0008C7C204E6_.wvu.PrintArea" localSheetId="6" hidden="1">'2%GASOIL CIF'!$A$120:$M$238</definedName>
    <definedName name="Z_C8849B3C_B4EB_11D2_8C26_0008C7C204E6_.wvu.PrintTitles" localSheetId="6" hidden="1">'2%GASOIL CIF'!$1:$5</definedName>
    <definedName name="Z_C8849B3D_B4EB_11D2_8C26_0008C7C204E6_.wvu.PrintArea" localSheetId="7" hidden="1">'2%GASOIL FOB'!$A$120:$M$238</definedName>
    <definedName name="Z_C8849B3D_B4EB_11D2_8C26_0008C7C204E6_.wvu.PrintTitles" localSheetId="7" hidden="1">'2%GASOIL FOB'!$1:$5</definedName>
    <definedName name="Z_C8849B3E_B4EB_11D2_8C26_0008C7C204E6_.wvu.PrintArea" localSheetId="11" hidden="1">BRENT!$A$120:$M$238</definedName>
    <definedName name="Z_C8849B3E_B4EB_11D2_8C26_0008C7C204E6_.wvu.PrintTitles" localSheetId="11" hidden="1">BRENT!$1:$5</definedName>
    <definedName name="Z_C8849B3F_B4EB_11D2_8C26_0008C7C204E6_.wvu.PrintArea" localSheetId="12" hidden="1">CRUDE!$A$120:$M$238</definedName>
    <definedName name="Z_C8849B3F_B4EB_11D2_8C26_0008C7C204E6_.wvu.PrintTitles" localSheetId="12" hidden="1">CRUDE!$1:$5</definedName>
    <definedName name="Z_C8849B40_B4EB_11D2_8C26_0008C7C204E6_.wvu.PrintArea" localSheetId="16" hidden="1">Dubai!$A$120:$M$238</definedName>
    <definedName name="Z_C8849B40_B4EB_11D2_8C26_0008C7C204E6_.wvu.PrintArea" localSheetId="17" hidden="1">Freight!$A$120:$M$238</definedName>
    <definedName name="Z_C8849B40_B4EB_11D2_8C26_0008C7C204E6_.wvu.PrintArea" localSheetId="18" hidden="1">Freight_SM!$A$120:$M$238</definedName>
    <definedName name="Z_C8849B40_B4EB_11D2_8C26_0008C7C204E6_.wvu.PrintTitles" localSheetId="16" hidden="1">Dubai!$1:$5</definedName>
    <definedName name="Z_C8849B40_B4EB_11D2_8C26_0008C7C204E6_.wvu.PrintTitles" localSheetId="17" hidden="1">Freight!$1:$5</definedName>
    <definedName name="Z_C8849B40_B4EB_11D2_8C26_0008C7C204E6_.wvu.PrintTitles" localSheetId="18" hidden="1">Freight_SM!$1:$5</definedName>
    <definedName name="Z_C8849B41_B4EB_11D2_8C26_0008C7C204E6_.wvu.PrintArea" localSheetId="8" hidden="1">'EN590'!$A$120:$M$238</definedName>
    <definedName name="Z_C8849B41_B4EB_11D2_8C26_0008C7C204E6_.wvu.PrintTitles" localSheetId="8" hidden="1">'EN590'!$1:$5</definedName>
    <definedName name="Z_C8849B42_B4EB_11D2_8C26_0008C7C204E6_.wvu.PrintArea" localSheetId="13" hidden="1">HO!$A$120:$M$238</definedName>
    <definedName name="Z_C8849B42_B4EB_11D2_8C26_0008C7C204E6_.wvu.PrintTitles" localSheetId="13" hidden="1">HO!$1:$5</definedName>
    <definedName name="Z_C8849B43_B4EB_11D2_8C26_0008C7C204E6_.wvu.PrintArea" localSheetId="5" hidden="1">'IPE GASOIL'!$A$120:$M$238</definedName>
    <definedName name="Z_C8849B43_B4EB_11D2_8C26_0008C7C204E6_.wvu.PrintTitles" localSheetId="5" hidden="1">'IPE GASOIL'!$1:$5</definedName>
    <definedName name="Z_C8849B44_B4EB_11D2_8C26_0008C7C204E6_.wvu.PrintArea" localSheetId="15" hidden="1">'Jet , Kero'!$A$120:$M$238</definedName>
    <definedName name="Z_C8849B44_B4EB_11D2_8C26_0008C7C204E6_.wvu.PrintTitles" localSheetId="15" hidden="1">'Jet , Kero'!$1:$5</definedName>
    <definedName name="Z_C8849B45_B4EB_11D2_8C26_0008C7C204E6_.wvu.PrintArea" localSheetId="10" hidden="1">NAPTHA!$A$120:$M$238</definedName>
    <definedName name="Z_C8849B45_B4EB_11D2_8C26_0008C7C204E6_.wvu.PrintTitles" localSheetId="10" hidden="1">NAPTHA!$1:$5</definedName>
    <definedName name="Z_C8849B46_B4EB_11D2_8C26_0008C7C204E6_.wvu.PrintArea" localSheetId="9" hidden="1">UNL!$A$120:$M$238</definedName>
    <definedName name="Z_C8849B46_B4EB_11D2_8C26_0008C7C204E6_.wvu.PrintTitles" localSheetId="9" hidden="1">UNL!$1:$5</definedName>
    <definedName name="Z_C8C5A148_C245_11D2_8C2B_0008C7C204E6_.wvu.PrintArea" localSheetId="6" hidden="1">'2%GASOIL CIF'!$A$6:$R$39</definedName>
    <definedName name="Z_C8C5A148_C245_11D2_8C2B_0008C7C204E6_.wvu.PrintTitles" localSheetId="6" hidden="1">'2%GASOIL CIF'!$1:$5</definedName>
    <definedName name="Z_C8C5A149_C245_11D2_8C2B_0008C7C204E6_.wvu.PrintArea" localSheetId="7" hidden="1">'2%GASOIL FOB'!$A$6:$R$39</definedName>
    <definedName name="Z_C8C5A149_C245_11D2_8C2B_0008C7C204E6_.wvu.PrintTitles" localSheetId="7" hidden="1">'2%GASOIL FOB'!$1:$5</definedName>
    <definedName name="Z_C8C5A14A_C245_11D2_8C2B_0008C7C204E6_.wvu.PrintArea" localSheetId="11" hidden="1">BRENT!$A$6:$R$39</definedName>
    <definedName name="Z_C8C5A14A_C245_11D2_8C2B_0008C7C204E6_.wvu.PrintTitles" localSheetId="11" hidden="1">BRENT!$1:$5</definedName>
    <definedName name="Z_C8C5A14B_C245_11D2_8C2B_0008C7C204E6_.wvu.PrintArea" localSheetId="12" hidden="1">CRUDE!$A$6:$R$39</definedName>
    <definedName name="Z_C8C5A14B_C245_11D2_8C2B_0008C7C204E6_.wvu.PrintTitles" localSheetId="12" hidden="1">CRUDE!$1:$5</definedName>
    <definedName name="Z_C8C5A14C_C245_11D2_8C2B_0008C7C204E6_.wvu.PrintArea" localSheetId="16" hidden="1">Dubai!$A$6:$R$39</definedName>
    <definedName name="Z_C8C5A14C_C245_11D2_8C2B_0008C7C204E6_.wvu.PrintArea" localSheetId="17" hidden="1">Freight!$A$6:$R$39</definedName>
    <definedName name="Z_C8C5A14C_C245_11D2_8C2B_0008C7C204E6_.wvu.PrintArea" localSheetId="18" hidden="1">Freight_SM!$A$6:$R$39</definedName>
    <definedName name="Z_C8C5A14C_C245_11D2_8C2B_0008C7C204E6_.wvu.PrintTitles" localSheetId="16" hidden="1">Dubai!$1:$5</definedName>
    <definedName name="Z_C8C5A14C_C245_11D2_8C2B_0008C7C204E6_.wvu.PrintTitles" localSheetId="17" hidden="1">Freight!$1:$5</definedName>
    <definedName name="Z_C8C5A14C_C245_11D2_8C2B_0008C7C204E6_.wvu.PrintTitles" localSheetId="18" hidden="1">Freight_SM!$1:$5</definedName>
    <definedName name="Z_C8C5A14D_C245_11D2_8C2B_0008C7C204E6_.wvu.PrintArea" localSheetId="8" hidden="1">'EN590'!$A$6:$R$39</definedName>
    <definedName name="Z_C8C5A14D_C245_11D2_8C2B_0008C7C204E6_.wvu.PrintTitles" localSheetId="8" hidden="1">'EN590'!$1:$5</definedName>
    <definedName name="Z_C8C5A14E_C245_11D2_8C2B_0008C7C204E6_.wvu.PrintArea" localSheetId="13" hidden="1">HO!$A$6:$R$39</definedName>
    <definedName name="Z_C8C5A14E_C245_11D2_8C2B_0008C7C204E6_.wvu.PrintTitles" localSheetId="13" hidden="1">HO!$1:$5</definedName>
    <definedName name="Z_C8C5A14F_C245_11D2_8C2B_0008C7C204E6_.wvu.PrintArea" localSheetId="5" hidden="1">'IPE GASOIL'!$A$6:$R$39</definedName>
    <definedName name="Z_C8C5A14F_C245_11D2_8C2B_0008C7C204E6_.wvu.PrintTitles" localSheetId="5" hidden="1">'IPE GASOIL'!$1:$5</definedName>
    <definedName name="Z_C8C5A150_C245_11D2_8C2B_0008C7C204E6_.wvu.PrintArea" localSheetId="15" hidden="1">'Jet , Kero'!$A$6:$R$39</definedName>
    <definedName name="Z_C8C5A150_C245_11D2_8C2B_0008C7C204E6_.wvu.PrintTitles" localSheetId="15" hidden="1">'Jet , Kero'!$1:$5</definedName>
    <definedName name="Z_C8C5A151_C245_11D2_8C2B_0008C7C204E6_.wvu.PrintArea" localSheetId="10" hidden="1">NAPTHA!$A$6:$R$39</definedName>
    <definedName name="Z_C8C5A151_C245_11D2_8C2B_0008C7C204E6_.wvu.PrintTitles" localSheetId="10" hidden="1">NAPTHA!$1:$5</definedName>
    <definedName name="Z_C8C5A152_C245_11D2_8C2B_0008C7C204E6_.wvu.PrintArea" localSheetId="9" hidden="1">UNL!$A$6:$R$39</definedName>
    <definedName name="Z_C8C5A152_C245_11D2_8C2B_0008C7C204E6_.wvu.PrintTitles" localSheetId="9" hidden="1">UNL!$1:$5</definedName>
    <definedName name="Z_C8C5A153_C245_11D2_8C2B_0008C7C204E6_.wvu.PrintArea" localSheetId="6" hidden="1">'2%GASOIL CIF'!$A$40:$AG$118</definedName>
    <definedName name="Z_C8C5A153_C245_11D2_8C2B_0008C7C204E6_.wvu.PrintTitles" localSheetId="6" hidden="1">'2%GASOIL CIF'!$1:$5</definedName>
    <definedName name="Z_C8C5A154_C245_11D2_8C2B_0008C7C204E6_.wvu.PrintArea" localSheetId="7" hidden="1">'2%GASOIL FOB'!$A$40:$AG$118</definedName>
    <definedName name="Z_C8C5A154_C245_11D2_8C2B_0008C7C204E6_.wvu.PrintTitles" localSheetId="7" hidden="1">'2%GASOIL FOB'!$1:$5</definedName>
    <definedName name="Z_C8C5A155_C245_11D2_8C2B_0008C7C204E6_.wvu.PrintArea" localSheetId="11" hidden="1">BRENT!$A$40:$AG$118</definedName>
    <definedName name="Z_C8C5A155_C245_11D2_8C2B_0008C7C204E6_.wvu.PrintTitles" localSheetId="11" hidden="1">BRENT!$1:$5</definedName>
    <definedName name="Z_C8C5A156_C245_11D2_8C2B_0008C7C204E6_.wvu.PrintArea" localSheetId="12" hidden="1">CRUDE!$A$40:$AG$118</definedName>
    <definedName name="Z_C8C5A156_C245_11D2_8C2B_0008C7C204E6_.wvu.PrintTitles" localSheetId="12" hidden="1">CRUDE!$1:$5</definedName>
    <definedName name="Z_C8C5A157_C245_11D2_8C2B_0008C7C204E6_.wvu.PrintArea" localSheetId="16" hidden="1">Dubai!$A$40:$AG$118</definedName>
    <definedName name="Z_C8C5A157_C245_11D2_8C2B_0008C7C204E6_.wvu.PrintArea" localSheetId="17" hidden="1">Freight!$A$40:$AG$118</definedName>
    <definedName name="Z_C8C5A157_C245_11D2_8C2B_0008C7C204E6_.wvu.PrintArea" localSheetId="18" hidden="1">Freight_SM!$A$40:$AG$118</definedName>
    <definedName name="Z_C8C5A157_C245_11D2_8C2B_0008C7C204E6_.wvu.PrintTitles" localSheetId="16" hidden="1">Dubai!$1:$5</definedName>
    <definedName name="Z_C8C5A157_C245_11D2_8C2B_0008C7C204E6_.wvu.PrintTitles" localSheetId="17" hidden="1">Freight!$1:$5</definedName>
    <definedName name="Z_C8C5A157_C245_11D2_8C2B_0008C7C204E6_.wvu.PrintTitles" localSheetId="18" hidden="1">Freight_SM!$1:$5</definedName>
    <definedName name="Z_C8C5A158_C245_11D2_8C2B_0008C7C204E6_.wvu.PrintArea" localSheetId="8" hidden="1">'EN590'!$A$40:$AG$118</definedName>
    <definedName name="Z_C8C5A158_C245_11D2_8C2B_0008C7C204E6_.wvu.PrintTitles" localSheetId="8" hidden="1">'EN590'!$1:$5</definedName>
    <definedName name="Z_C8C5A159_C245_11D2_8C2B_0008C7C204E6_.wvu.PrintArea" localSheetId="13" hidden="1">HO!$A$40:$AG$118</definedName>
    <definedName name="Z_C8C5A159_C245_11D2_8C2B_0008C7C204E6_.wvu.PrintTitles" localSheetId="13" hidden="1">HO!$1:$5</definedName>
    <definedName name="Z_C8C5A15A_C245_11D2_8C2B_0008C7C204E6_.wvu.PrintArea" localSheetId="5" hidden="1">'IPE GASOIL'!$A$40:$AG$118</definedName>
    <definedName name="Z_C8C5A15A_C245_11D2_8C2B_0008C7C204E6_.wvu.PrintTitles" localSheetId="5" hidden="1">'IPE GASOIL'!$1:$5</definedName>
    <definedName name="Z_C8C5A15B_C245_11D2_8C2B_0008C7C204E6_.wvu.PrintArea" localSheetId="15" hidden="1">'Jet , Kero'!$A$40:$AG$118</definedName>
    <definedName name="Z_C8C5A15B_C245_11D2_8C2B_0008C7C204E6_.wvu.PrintTitles" localSheetId="15" hidden="1">'Jet , Kero'!$1:$5</definedName>
    <definedName name="Z_C8C5A15C_C245_11D2_8C2B_0008C7C204E6_.wvu.PrintArea" localSheetId="10" hidden="1">NAPTHA!$A$40:$AG$118</definedName>
    <definedName name="Z_C8C5A15C_C245_11D2_8C2B_0008C7C204E6_.wvu.PrintTitles" localSheetId="10" hidden="1">NAPTHA!$1:$5</definedName>
    <definedName name="Z_C8C5A15D_C245_11D2_8C2B_0008C7C204E6_.wvu.PrintArea" localSheetId="9" hidden="1">UNL!$A$40:$AG$118</definedName>
    <definedName name="Z_C8C5A15D_C245_11D2_8C2B_0008C7C204E6_.wvu.PrintTitles" localSheetId="9" hidden="1">UNL!$1:$5</definedName>
    <definedName name="Z_C8C5A15E_C245_11D2_8C2B_0008C7C204E6_.wvu.PrintArea" localSheetId="6" hidden="1">'2%GASOIL CIF'!$A$120:$M$238</definedName>
    <definedName name="Z_C8C5A15E_C245_11D2_8C2B_0008C7C204E6_.wvu.PrintTitles" localSheetId="6" hidden="1">'2%GASOIL CIF'!$1:$5</definedName>
    <definedName name="Z_C8C5A15F_C245_11D2_8C2B_0008C7C204E6_.wvu.PrintArea" localSheetId="7" hidden="1">'2%GASOIL FOB'!$A$120:$M$238</definedName>
    <definedName name="Z_C8C5A15F_C245_11D2_8C2B_0008C7C204E6_.wvu.PrintTitles" localSheetId="7" hidden="1">'2%GASOIL FOB'!$1:$5</definedName>
    <definedName name="Z_C8C5A160_C245_11D2_8C2B_0008C7C204E6_.wvu.PrintArea" localSheetId="11" hidden="1">BRENT!$A$120:$M$238</definedName>
    <definedName name="Z_C8C5A160_C245_11D2_8C2B_0008C7C204E6_.wvu.PrintTitles" localSheetId="11" hidden="1">BRENT!$1:$5</definedName>
    <definedName name="Z_C8C5A161_C245_11D2_8C2B_0008C7C204E6_.wvu.PrintArea" localSheetId="12" hidden="1">CRUDE!$A$120:$M$238</definedName>
    <definedName name="Z_C8C5A161_C245_11D2_8C2B_0008C7C204E6_.wvu.PrintTitles" localSheetId="12" hidden="1">CRUDE!$1:$5</definedName>
    <definedName name="Z_C8C5A162_C245_11D2_8C2B_0008C7C204E6_.wvu.PrintArea" localSheetId="16" hidden="1">Dubai!$A$120:$M$238</definedName>
    <definedName name="Z_C8C5A162_C245_11D2_8C2B_0008C7C204E6_.wvu.PrintArea" localSheetId="17" hidden="1">Freight!$A$120:$M$238</definedName>
    <definedName name="Z_C8C5A162_C245_11D2_8C2B_0008C7C204E6_.wvu.PrintArea" localSheetId="18" hidden="1">Freight_SM!$A$120:$M$238</definedName>
    <definedName name="Z_C8C5A162_C245_11D2_8C2B_0008C7C204E6_.wvu.PrintTitles" localSheetId="16" hidden="1">Dubai!$1:$5</definedName>
    <definedName name="Z_C8C5A162_C245_11D2_8C2B_0008C7C204E6_.wvu.PrintTitles" localSheetId="17" hidden="1">Freight!$1:$5</definedName>
    <definedName name="Z_C8C5A162_C245_11D2_8C2B_0008C7C204E6_.wvu.PrintTitles" localSheetId="18" hidden="1">Freight_SM!$1:$5</definedName>
    <definedName name="Z_C8C5A163_C245_11D2_8C2B_0008C7C204E6_.wvu.PrintArea" localSheetId="8" hidden="1">'EN590'!$A$120:$M$238</definedName>
    <definedName name="Z_C8C5A163_C245_11D2_8C2B_0008C7C204E6_.wvu.PrintTitles" localSheetId="8" hidden="1">'EN590'!$1:$5</definedName>
    <definedName name="Z_C8C5A164_C245_11D2_8C2B_0008C7C204E6_.wvu.PrintArea" localSheetId="13" hidden="1">HO!$A$120:$M$238</definedName>
    <definedName name="Z_C8C5A164_C245_11D2_8C2B_0008C7C204E6_.wvu.PrintTitles" localSheetId="13" hidden="1">HO!$1:$5</definedName>
    <definedName name="Z_C8C5A165_C245_11D2_8C2B_0008C7C204E6_.wvu.PrintArea" localSheetId="5" hidden="1">'IPE GASOIL'!$A$120:$M$238</definedName>
    <definedName name="Z_C8C5A165_C245_11D2_8C2B_0008C7C204E6_.wvu.PrintTitles" localSheetId="5" hidden="1">'IPE GASOIL'!$1:$5</definedName>
    <definedName name="Z_C8C5A166_C245_11D2_8C2B_0008C7C204E6_.wvu.PrintArea" localSheetId="15" hidden="1">'Jet , Kero'!$A$120:$M$238</definedName>
    <definedName name="Z_C8C5A166_C245_11D2_8C2B_0008C7C204E6_.wvu.PrintTitles" localSheetId="15" hidden="1">'Jet , Kero'!$1:$5</definedName>
    <definedName name="Z_C8C5A167_C245_11D2_8C2B_0008C7C204E6_.wvu.PrintArea" localSheetId="10" hidden="1">NAPTHA!$A$120:$M$238</definedName>
    <definedName name="Z_C8C5A167_C245_11D2_8C2B_0008C7C204E6_.wvu.PrintTitles" localSheetId="10" hidden="1">NAPTHA!$1:$5</definedName>
    <definedName name="Z_C8C5A168_C245_11D2_8C2B_0008C7C204E6_.wvu.PrintArea" localSheetId="9" hidden="1">UNL!$A$120:$M$238</definedName>
    <definedName name="Z_C8C5A168_C245_11D2_8C2B_0008C7C204E6_.wvu.PrintTitles" localSheetId="9" hidden="1">UNL!$1:$5</definedName>
    <definedName name="Z_C979B2F4_DDAA_11D1_84B9_00805FD35FEF_.wvu.PrintArea" localSheetId="6" hidden="1">'2%GASOIL CIF'!$A$6:$R$39</definedName>
    <definedName name="Z_C979B2F4_DDAA_11D1_84B9_00805FD35FEF_.wvu.PrintTitles" localSheetId="6" hidden="1">'2%GASOIL CIF'!$1:$5</definedName>
    <definedName name="Z_C979B2F5_DDAA_11D1_84B9_00805FD35FEF_.wvu.PrintArea" localSheetId="7" hidden="1">'2%GASOIL FOB'!$A$6:$R$39</definedName>
    <definedName name="Z_C979B2F5_DDAA_11D1_84B9_00805FD35FEF_.wvu.PrintTitles" localSheetId="7" hidden="1">'2%GASOIL FOB'!$1:$5</definedName>
    <definedName name="Z_C979B2F6_DDAA_11D1_84B9_00805FD35FEF_.wvu.PrintArea" localSheetId="11" hidden="1">BRENT!$A$6:$R$39</definedName>
    <definedName name="Z_C979B2F6_DDAA_11D1_84B9_00805FD35FEF_.wvu.PrintTitles" localSheetId="11" hidden="1">BRENT!$1:$5</definedName>
    <definedName name="Z_C979B2F7_DDAA_11D1_84B9_00805FD35FEF_.wvu.PrintArea" localSheetId="12" hidden="1">CRUDE!$A$6:$R$39</definedName>
    <definedName name="Z_C979B2F7_DDAA_11D1_84B9_00805FD35FEF_.wvu.PrintTitles" localSheetId="12" hidden="1">CRUDE!$1:$5</definedName>
    <definedName name="Z_C979B2F8_DDAA_11D1_84B9_00805FD35FEF_.wvu.PrintArea" localSheetId="8" hidden="1">'EN590'!$A$6:$R$39</definedName>
    <definedName name="Z_C979B2F8_DDAA_11D1_84B9_00805FD35FEF_.wvu.PrintTitles" localSheetId="8" hidden="1">'EN590'!$1:$5</definedName>
    <definedName name="Z_C979B2F9_DDAA_11D1_84B9_00805FD35FEF_.wvu.PrintArea" localSheetId="13" hidden="1">HO!$A$6:$R$39</definedName>
    <definedName name="Z_C979B2F9_DDAA_11D1_84B9_00805FD35FEF_.wvu.PrintTitles" localSheetId="13" hidden="1">HO!$1:$5</definedName>
    <definedName name="Z_C979B2FA_DDAA_11D1_84B9_00805FD35FEF_.wvu.PrintArea" localSheetId="5" hidden="1">'IPE GASOIL'!$A$6:$R$39</definedName>
    <definedName name="Z_C979B2FA_DDAA_11D1_84B9_00805FD35FEF_.wvu.PrintTitles" localSheetId="5" hidden="1">'IPE GASOIL'!$1:$5</definedName>
    <definedName name="Z_C979B2FB_DDAA_11D1_84B9_00805FD35FEF_.wvu.PrintArea" localSheetId="16" hidden="1">Dubai!$A$6:$R$39</definedName>
    <definedName name="Z_C979B2FB_DDAA_11D1_84B9_00805FD35FEF_.wvu.PrintArea" localSheetId="17" hidden="1">Freight!$A$6:$R$39</definedName>
    <definedName name="Z_C979B2FB_DDAA_11D1_84B9_00805FD35FEF_.wvu.PrintArea" localSheetId="18" hidden="1">Freight_SM!$A$6:$R$39</definedName>
    <definedName name="Z_C979B2FB_DDAA_11D1_84B9_00805FD35FEF_.wvu.PrintArea" localSheetId="15" hidden="1">'Jet , Kero'!$A$6:$R$39</definedName>
    <definedName name="Z_C979B2FB_DDAA_11D1_84B9_00805FD35FEF_.wvu.PrintTitles" localSheetId="16" hidden="1">Dubai!$1:$5</definedName>
    <definedName name="Z_C979B2FB_DDAA_11D1_84B9_00805FD35FEF_.wvu.PrintTitles" localSheetId="17" hidden="1">Freight!$1:$5</definedName>
    <definedName name="Z_C979B2FB_DDAA_11D1_84B9_00805FD35FEF_.wvu.PrintTitles" localSheetId="18" hidden="1">Freight_SM!$1:$5</definedName>
    <definedName name="Z_C979B2FB_DDAA_11D1_84B9_00805FD35FEF_.wvu.PrintTitles" localSheetId="15" hidden="1">'Jet , Kero'!$1:$5</definedName>
    <definedName name="Z_C979B2FC_DDAA_11D1_84B9_00805FD35FEF_.wvu.PrintArea" localSheetId="10" hidden="1">NAPTHA!$A$6:$R$39</definedName>
    <definedName name="Z_C979B2FC_DDAA_11D1_84B9_00805FD35FEF_.wvu.PrintTitles" localSheetId="10" hidden="1">NAPTHA!$1:$5</definedName>
    <definedName name="Z_C979B2FD_DDAA_11D1_84B9_00805FD35FEF_.wvu.PrintArea" localSheetId="9" hidden="1">UNL!$A$6:$R$39</definedName>
    <definedName name="Z_C979B2FD_DDAA_11D1_84B9_00805FD35FEF_.wvu.PrintTitles" localSheetId="9" hidden="1">UNL!$1:$5</definedName>
    <definedName name="Z_C979B2FE_DDAA_11D1_84B9_00805FD35FEF_.wvu.PrintArea" localSheetId="6" hidden="1">'2%GASOIL CIF'!$A$40:$AG$118</definedName>
    <definedName name="Z_C979B2FE_DDAA_11D1_84B9_00805FD35FEF_.wvu.PrintTitles" localSheetId="6" hidden="1">'2%GASOIL CIF'!$1:$5</definedName>
    <definedName name="Z_C979B2FF_DDAA_11D1_84B9_00805FD35FEF_.wvu.PrintArea" localSheetId="7" hidden="1">'2%GASOIL FOB'!$A$40:$AG$118</definedName>
    <definedName name="Z_C979B2FF_DDAA_11D1_84B9_00805FD35FEF_.wvu.PrintTitles" localSheetId="7" hidden="1">'2%GASOIL FOB'!$1:$5</definedName>
    <definedName name="Z_C979B300_DDAA_11D1_84B9_00805FD35FEF_.wvu.PrintArea" localSheetId="11" hidden="1">BRENT!$A$40:$AG$118</definedName>
    <definedName name="Z_C979B300_DDAA_11D1_84B9_00805FD35FEF_.wvu.PrintTitles" localSheetId="11" hidden="1">BRENT!$1:$5</definedName>
    <definedName name="Z_C979B301_DDAA_11D1_84B9_00805FD35FEF_.wvu.PrintArea" localSheetId="12" hidden="1">CRUDE!$A$40:$AG$118</definedName>
    <definedName name="Z_C979B301_DDAA_11D1_84B9_00805FD35FEF_.wvu.PrintTitles" localSheetId="12" hidden="1">CRUDE!$1:$5</definedName>
    <definedName name="Z_C979B302_DDAA_11D1_84B9_00805FD35FEF_.wvu.PrintArea" localSheetId="8" hidden="1">'EN590'!$A$40:$AG$118</definedName>
    <definedName name="Z_C979B302_DDAA_11D1_84B9_00805FD35FEF_.wvu.PrintTitles" localSheetId="8" hidden="1">'EN590'!$1:$5</definedName>
    <definedName name="Z_C979B303_DDAA_11D1_84B9_00805FD35FEF_.wvu.PrintArea" localSheetId="13" hidden="1">HO!$A$40:$AG$118</definedName>
    <definedName name="Z_C979B303_DDAA_11D1_84B9_00805FD35FEF_.wvu.PrintTitles" localSheetId="13" hidden="1">HO!$1:$5</definedName>
    <definedName name="Z_C979B304_DDAA_11D1_84B9_00805FD35FEF_.wvu.PrintArea" localSheetId="5" hidden="1">'IPE GASOIL'!$A$40:$AG$118</definedName>
    <definedName name="Z_C979B304_DDAA_11D1_84B9_00805FD35FEF_.wvu.PrintTitles" localSheetId="5" hidden="1">'IPE GASOIL'!$1:$5</definedName>
    <definedName name="Z_C979B305_DDAA_11D1_84B9_00805FD35FEF_.wvu.PrintArea" localSheetId="16" hidden="1">Dubai!$A$40:$AG$118</definedName>
    <definedName name="Z_C979B305_DDAA_11D1_84B9_00805FD35FEF_.wvu.PrintArea" localSheetId="17" hidden="1">Freight!$A$40:$AG$118</definedName>
    <definedName name="Z_C979B305_DDAA_11D1_84B9_00805FD35FEF_.wvu.PrintArea" localSheetId="18" hidden="1">Freight_SM!$A$40:$AG$118</definedName>
    <definedName name="Z_C979B305_DDAA_11D1_84B9_00805FD35FEF_.wvu.PrintArea" localSheetId="15" hidden="1">'Jet , Kero'!$A$40:$AG$118</definedName>
    <definedName name="Z_C979B305_DDAA_11D1_84B9_00805FD35FEF_.wvu.PrintTitles" localSheetId="16" hidden="1">Dubai!$1:$5</definedName>
    <definedName name="Z_C979B305_DDAA_11D1_84B9_00805FD35FEF_.wvu.PrintTitles" localSheetId="17" hidden="1">Freight!$1:$5</definedName>
    <definedName name="Z_C979B305_DDAA_11D1_84B9_00805FD35FEF_.wvu.PrintTitles" localSheetId="18" hidden="1">Freight_SM!$1:$5</definedName>
    <definedName name="Z_C979B305_DDAA_11D1_84B9_00805FD35FEF_.wvu.PrintTitles" localSheetId="15" hidden="1">'Jet , Kero'!$1:$5</definedName>
    <definedName name="Z_C979B306_DDAA_11D1_84B9_00805FD35FEF_.wvu.PrintArea" localSheetId="10" hidden="1">NAPTHA!$A$40:$AG$118</definedName>
    <definedName name="Z_C979B306_DDAA_11D1_84B9_00805FD35FEF_.wvu.PrintTitles" localSheetId="10" hidden="1">NAPTHA!$1:$5</definedName>
    <definedName name="Z_C979B307_DDAA_11D1_84B9_00805FD35FEF_.wvu.PrintArea" localSheetId="9" hidden="1">UNL!$A$40:$AG$118</definedName>
    <definedName name="Z_C979B307_DDAA_11D1_84B9_00805FD35FEF_.wvu.PrintTitles" localSheetId="9" hidden="1">UNL!$1:$5</definedName>
    <definedName name="Z_C979B308_DDAA_11D1_84B9_00805FD35FEF_.wvu.PrintArea" localSheetId="6" hidden="1">'2%GASOIL CIF'!$A$120:$M$238</definedName>
    <definedName name="Z_C979B308_DDAA_11D1_84B9_00805FD35FEF_.wvu.PrintTitles" localSheetId="6" hidden="1">'2%GASOIL CIF'!$1:$5</definedName>
    <definedName name="Z_C979B309_DDAA_11D1_84B9_00805FD35FEF_.wvu.PrintArea" localSheetId="7" hidden="1">'2%GASOIL FOB'!$A$120:$M$238</definedName>
    <definedName name="Z_C979B309_DDAA_11D1_84B9_00805FD35FEF_.wvu.PrintTitles" localSheetId="7" hidden="1">'2%GASOIL FOB'!$1:$5</definedName>
    <definedName name="Z_C979B30A_DDAA_11D1_84B9_00805FD35FEF_.wvu.PrintArea" localSheetId="11" hidden="1">BRENT!$A$120:$M$238</definedName>
    <definedName name="Z_C979B30A_DDAA_11D1_84B9_00805FD35FEF_.wvu.PrintTitles" localSheetId="11" hidden="1">BRENT!$1:$5</definedName>
    <definedName name="Z_C979B30B_DDAA_11D1_84B9_00805FD35FEF_.wvu.PrintArea" localSheetId="12" hidden="1">CRUDE!$A$120:$M$238</definedName>
    <definedName name="Z_C979B30B_DDAA_11D1_84B9_00805FD35FEF_.wvu.PrintTitles" localSheetId="12" hidden="1">CRUDE!$1:$5</definedName>
    <definedName name="Z_C979B30C_DDAA_11D1_84B9_00805FD35FEF_.wvu.PrintArea" localSheetId="8" hidden="1">'EN590'!$A$120:$M$238</definedName>
    <definedName name="Z_C979B30C_DDAA_11D1_84B9_00805FD35FEF_.wvu.PrintTitles" localSheetId="8" hidden="1">'EN590'!$1:$5</definedName>
    <definedName name="Z_C979B30D_DDAA_11D1_84B9_00805FD35FEF_.wvu.PrintArea" localSheetId="13" hidden="1">HO!$A$120:$M$238</definedName>
    <definedName name="Z_C979B30D_DDAA_11D1_84B9_00805FD35FEF_.wvu.PrintTitles" localSheetId="13" hidden="1">HO!$1:$5</definedName>
    <definedName name="Z_C979B30E_DDAA_11D1_84B9_00805FD35FEF_.wvu.PrintArea" localSheetId="5" hidden="1">'IPE GASOIL'!$A$120:$M$238</definedName>
    <definedName name="Z_C979B30E_DDAA_11D1_84B9_00805FD35FEF_.wvu.PrintTitles" localSheetId="5" hidden="1">'IPE GASOIL'!$1:$5</definedName>
    <definedName name="Z_C979B30F_DDAA_11D1_84B9_00805FD35FEF_.wvu.PrintArea" localSheetId="16" hidden="1">Dubai!$A$120:$M$238</definedName>
    <definedName name="Z_C979B30F_DDAA_11D1_84B9_00805FD35FEF_.wvu.PrintArea" localSheetId="17" hidden="1">Freight!$A$120:$M$238</definedName>
    <definedName name="Z_C979B30F_DDAA_11D1_84B9_00805FD35FEF_.wvu.PrintArea" localSheetId="18" hidden="1">Freight_SM!$A$120:$M$238</definedName>
    <definedName name="Z_C979B30F_DDAA_11D1_84B9_00805FD35FEF_.wvu.PrintArea" localSheetId="15" hidden="1">'Jet , Kero'!$A$120:$M$238</definedName>
    <definedName name="Z_C979B30F_DDAA_11D1_84B9_00805FD35FEF_.wvu.PrintTitles" localSheetId="16" hidden="1">Dubai!$1:$5</definedName>
    <definedName name="Z_C979B30F_DDAA_11D1_84B9_00805FD35FEF_.wvu.PrintTitles" localSheetId="17" hidden="1">Freight!$1:$5</definedName>
    <definedName name="Z_C979B30F_DDAA_11D1_84B9_00805FD35FEF_.wvu.PrintTitles" localSheetId="18" hidden="1">Freight_SM!$1:$5</definedName>
    <definedName name="Z_C979B30F_DDAA_11D1_84B9_00805FD35FEF_.wvu.PrintTitles" localSheetId="15" hidden="1">'Jet , Kero'!$1:$5</definedName>
    <definedName name="Z_C979B310_DDAA_11D1_84B9_00805FD35FEF_.wvu.PrintArea" localSheetId="10" hidden="1">NAPTHA!$A$120:$M$238</definedName>
    <definedName name="Z_C979B310_DDAA_11D1_84B9_00805FD35FEF_.wvu.PrintTitles" localSheetId="10" hidden="1">NAPTHA!$1:$5</definedName>
    <definedName name="Z_C979B311_DDAA_11D1_84B9_00805FD35FEF_.wvu.PrintArea" localSheetId="9" hidden="1">UNL!$A$120:$M$238</definedName>
    <definedName name="Z_C979B311_DDAA_11D1_84B9_00805FD35FEF_.wvu.PrintTitles" localSheetId="9" hidden="1">UNL!$1:$5</definedName>
    <definedName name="Z_C9BB334D_C4AF_11D2_84E8_00805FD35FEF_.wvu.PrintArea" localSheetId="6" hidden="1">'2%GASOIL CIF'!$A$6:$R$39</definedName>
    <definedName name="Z_C9BB334D_C4AF_11D2_84E8_00805FD35FEF_.wvu.PrintTitles" localSheetId="6" hidden="1">'2%GASOIL CIF'!$1:$5</definedName>
    <definedName name="Z_C9BB334E_C4AF_11D2_84E8_00805FD35FEF_.wvu.PrintArea" localSheetId="7" hidden="1">'2%GASOIL FOB'!$A$6:$R$39</definedName>
    <definedName name="Z_C9BB334E_C4AF_11D2_84E8_00805FD35FEF_.wvu.PrintTitles" localSheetId="7" hidden="1">'2%GASOIL FOB'!$1:$5</definedName>
    <definedName name="Z_C9BB334F_C4AF_11D2_84E8_00805FD35FEF_.wvu.PrintArea" localSheetId="11" hidden="1">BRENT!$A$6:$R$39</definedName>
    <definedName name="Z_C9BB334F_C4AF_11D2_84E8_00805FD35FEF_.wvu.PrintTitles" localSheetId="11" hidden="1">BRENT!$1:$5</definedName>
    <definedName name="Z_C9BB3350_C4AF_11D2_84E8_00805FD35FEF_.wvu.PrintArea" localSheetId="12" hidden="1">CRUDE!$A$6:$R$39</definedName>
    <definedName name="Z_C9BB3350_C4AF_11D2_84E8_00805FD35FEF_.wvu.PrintTitles" localSheetId="12" hidden="1">CRUDE!$1:$5</definedName>
    <definedName name="Z_C9BB3351_C4AF_11D2_84E8_00805FD35FEF_.wvu.PrintArea" localSheetId="16" hidden="1">Dubai!$A$6:$R$39</definedName>
    <definedName name="Z_C9BB3351_C4AF_11D2_84E8_00805FD35FEF_.wvu.PrintArea" localSheetId="17" hidden="1">Freight!$A$6:$R$39</definedName>
    <definedName name="Z_C9BB3351_C4AF_11D2_84E8_00805FD35FEF_.wvu.PrintArea" localSheetId="18" hidden="1">Freight_SM!$A$6:$R$39</definedName>
    <definedName name="Z_C9BB3351_C4AF_11D2_84E8_00805FD35FEF_.wvu.PrintTitles" localSheetId="16" hidden="1">Dubai!$1:$5</definedName>
    <definedName name="Z_C9BB3351_C4AF_11D2_84E8_00805FD35FEF_.wvu.PrintTitles" localSheetId="17" hidden="1">Freight!$1:$5</definedName>
    <definedName name="Z_C9BB3351_C4AF_11D2_84E8_00805FD35FEF_.wvu.PrintTitles" localSheetId="18" hidden="1">Freight_SM!$1:$5</definedName>
    <definedName name="Z_C9BB3352_C4AF_11D2_84E8_00805FD35FEF_.wvu.PrintArea" localSheetId="8" hidden="1">'EN590'!$A$6:$R$39</definedName>
    <definedName name="Z_C9BB3352_C4AF_11D2_84E8_00805FD35FEF_.wvu.PrintTitles" localSheetId="8" hidden="1">'EN590'!$1:$5</definedName>
    <definedName name="Z_C9BB3353_C4AF_11D2_84E8_00805FD35FEF_.wvu.PrintArea" localSheetId="13" hidden="1">HO!$A$6:$R$39</definedName>
    <definedName name="Z_C9BB3353_C4AF_11D2_84E8_00805FD35FEF_.wvu.PrintTitles" localSheetId="13" hidden="1">HO!$1:$5</definedName>
    <definedName name="Z_C9BB3354_C4AF_11D2_84E8_00805FD35FEF_.wvu.PrintArea" localSheetId="5" hidden="1">'IPE GASOIL'!$A$6:$R$39</definedName>
    <definedName name="Z_C9BB3354_C4AF_11D2_84E8_00805FD35FEF_.wvu.PrintTitles" localSheetId="5" hidden="1">'IPE GASOIL'!$1:$5</definedName>
    <definedName name="Z_C9BB3355_C4AF_11D2_84E8_00805FD35FEF_.wvu.PrintArea" localSheetId="15" hidden="1">'Jet , Kero'!$A$6:$R$39</definedName>
    <definedName name="Z_C9BB3355_C4AF_11D2_84E8_00805FD35FEF_.wvu.PrintTitles" localSheetId="15" hidden="1">'Jet , Kero'!$1:$5</definedName>
    <definedName name="Z_C9BB3356_C4AF_11D2_84E8_00805FD35FEF_.wvu.PrintArea" localSheetId="10" hidden="1">NAPTHA!$A$6:$R$39</definedName>
    <definedName name="Z_C9BB3356_C4AF_11D2_84E8_00805FD35FEF_.wvu.PrintTitles" localSheetId="10" hidden="1">NAPTHA!$1:$5</definedName>
    <definedName name="Z_C9BB3357_C4AF_11D2_84E8_00805FD35FEF_.wvu.PrintArea" localSheetId="9" hidden="1">UNL!$A$6:$R$39</definedName>
    <definedName name="Z_C9BB3357_C4AF_11D2_84E8_00805FD35FEF_.wvu.PrintTitles" localSheetId="9" hidden="1">UNL!$1:$5</definedName>
    <definedName name="Z_C9BB3358_C4AF_11D2_84E8_00805FD35FEF_.wvu.PrintArea" localSheetId="6" hidden="1">'2%GASOIL CIF'!$A$40:$AG$118</definedName>
    <definedName name="Z_C9BB3358_C4AF_11D2_84E8_00805FD35FEF_.wvu.PrintTitles" localSheetId="6" hidden="1">'2%GASOIL CIF'!$1:$5</definedName>
    <definedName name="Z_C9BB3359_C4AF_11D2_84E8_00805FD35FEF_.wvu.PrintArea" localSheetId="7" hidden="1">'2%GASOIL FOB'!$A$40:$AG$118</definedName>
    <definedName name="Z_C9BB3359_C4AF_11D2_84E8_00805FD35FEF_.wvu.PrintTitles" localSheetId="7" hidden="1">'2%GASOIL FOB'!$1:$5</definedName>
    <definedName name="Z_C9BB335A_C4AF_11D2_84E8_00805FD35FEF_.wvu.PrintArea" localSheetId="11" hidden="1">BRENT!$A$40:$AG$118</definedName>
    <definedName name="Z_C9BB335A_C4AF_11D2_84E8_00805FD35FEF_.wvu.PrintTitles" localSheetId="11" hidden="1">BRENT!$1:$5</definedName>
    <definedName name="Z_C9BB335B_C4AF_11D2_84E8_00805FD35FEF_.wvu.PrintArea" localSheetId="12" hidden="1">CRUDE!$A$40:$AG$118</definedName>
    <definedName name="Z_C9BB335B_C4AF_11D2_84E8_00805FD35FEF_.wvu.PrintTitles" localSheetId="12" hidden="1">CRUDE!$1:$5</definedName>
    <definedName name="Z_C9BB335C_C4AF_11D2_84E8_00805FD35FEF_.wvu.PrintArea" localSheetId="16" hidden="1">Dubai!$A$40:$AG$118</definedName>
    <definedName name="Z_C9BB335C_C4AF_11D2_84E8_00805FD35FEF_.wvu.PrintArea" localSheetId="17" hidden="1">Freight!$A$40:$AG$118</definedName>
    <definedName name="Z_C9BB335C_C4AF_11D2_84E8_00805FD35FEF_.wvu.PrintArea" localSheetId="18" hidden="1">Freight_SM!$A$40:$AG$118</definedName>
    <definedName name="Z_C9BB335C_C4AF_11D2_84E8_00805FD35FEF_.wvu.PrintTitles" localSheetId="16" hidden="1">Dubai!$1:$5</definedName>
    <definedName name="Z_C9BB335C_C4AF_11D2_84E8_00805FD35FEF_.wvu.PrintTitles" localSheetId="17" hidden="1">Freight!$1:$5</definedName>
    <definedName name="Z_C9BB335C_C4AF_11D2_84E8_00805FD35FEF_.wvu.PrintTitles" localSheetId="18" hidden="1">Freight_SM!$1:$5</definedName>
    <definedName name="Z_C9BB335D_C4AF_11D2_84E8_00805FD35FEF_.wvu.PrintArea" localSheetId="8" hidden="1">'EN590'!$A$40:$AG$118</definedName>
    <definedName name="Z_C9BB335D_C4AF_11D2_84E8_00805FD35FEF_.wvu.PrintTitles" localSheetId="8" hidden="1">'EN590'!$1:$5</definedName>
    <definedName name="Z_C9BB335E_C4AF_11D2_84E8_00805FD35FEF_.wvu.PrintArea" localSheetId="13" hidden="1">HO!$A$40:$AG$118</definedName>
    <definedName name="Z_C9BB335E_C4AF_11D2_84E8_00805FD35FEF_.wvu.PrintTitles" localSheetId="13" hidden="1">HO!$1:$5</definedName>
    <definedName name="Z_C9BB335F_C4AF_11D2_84E8_00805FD35FEF_.wvu.PrintArea" localSheetId="5" hidden="1">'IPE GASOIL'!$A$40:$AG$118</definedName>
    <definedName name="Z_C9BB335F_C4AF_11D2_84E8_00805FD35FEF_.wvu.PrintTitles" localSheetId="5" hidden="1">'IPE GASOIL'!$1:$5</definedName>
    <definedName name="Z_C9BB3360_C4AF_11D2_84E8_00805FD35FEF_.wvu.PrintArea" localSheetId="15" hidden="1">'Jet , Kero'!$A$40:$AG$118</definedName>
    <definedName name="Z_C9BB3360_C4AF_11D2_84E8_00805FD35FEF_.wvu.PrintTitles" localSheetId="15" hidden="1">'Jet , Kero'!$1:$5</definedName>
    <definedName name="Z_C9BB3361_C4AF_11D2_84E8_00805FD35FEF_.wvu.PrintArea" localSheetId="10" hidden="1">NAPTHA!$A$40:$AG$118</definedName>
    <definedName name="Z_C9BB3361_C4AF_11D2_84E8_00805FD35FEF_.wvu.PrintTitles" localSheetId="10" hidden="1">NAPTHA!$1:$5</definedName>
    <definedName name="Z_C9BB3362_C4AF_11D2_84E8_00805FD35FEF_.wvu.PrintArea" localSheetId="9" hidden="1">UNL!$A$40:$AG$118</definedName>
    <definedName name="Z_C9BB3362_C4AF_11D2_84E8_00805FD35FEF_.wvu.PrintTitles" localSheetId="9" hidden="1">UNL!$1:$5</definedName>
    <definedName name="Z_C9BB3363_C4AF_11D2_84E8_00805FD35FEF_.wvu.PrintArea" localSheetId="6" hidden="1">'2%GASOIL CIF'!$A$120:$M$238</definedName>
    <definedName name="Z_C9BB3363_C4AF_11D2_84E8_00805FD35FEF_.wvu.PrintTitles" localSheetId="6" hidden="1">'2%GASOIL CIF'!$1:$5</definedName>
    <definedName name="Z_C9BB3364_C4AF_11D2_84E8_00805FD35FEF_.wvu.PrintArea" localSheetId="7" hidden="1">'2%GASOIL FOB'!$A$120:$M$238</definedName>
    <definedName name="Z_C9BB3364_C4AF_11D2_84E8_00805FD35FEF_.wvu.PrintTitles" localSheetId="7" hidden="1">'2%GASOIL FOB'!$1:$5</definedName>
    <definedName name="Z_C9BB3365_C4AF_11D2_84E8_00805FD35FEF_.wvu.PrintArea" localSheetId="11" hidden="1">BRENT!$A$120:$M$238</definedName>
    <definedName name="Z_C9BB3365_C4AF_11D2_84E8_00805FD35FEF_.wvu.PrintTitles" localSheetId="11" hidden="1">BRENT!$1:$5</definedName>
    <definedName name="Z_C9BB3366_C4AF_11D2_84E8_00805FD35FEF_.wvu.PrintArea" localSheetId="12" hidden="1">CRUDE!$A$120:$M$238</definedName>
    <definedName name="Z_C9BB3366_C4AF_11D2_84E8_00805FD35FEF_.wvu.PrintTitles" localSheetId="12" hidden="1">CRUDE!$1:$5</definedName>
    <definedName name="Z_C9BB3367_C4AF_11D2_84E8_00805FD35FEF_.wvu.PrintArea" localSheetId="16" hidden="1">Dubai!$A$120:$M$238</definedName>
    <definedName name="Z_C9BB3367_C4AF_11D2_84E8_00805FD35FEF_.wvu.PrintArea" localSheetId="17" hidden="1">Freight!$A$120:$M$238</definedName>
    <definedName name="Z_C9BB3367_C4AF_11D2_84E8_00805FD35FEF_.wvu.PrintArea" localSheetId="18" hidden="1">Freight_SM!$A$120:$M$238</definedName>
    <definedName name="Z_C9BB3367_C4AF_11D2_84E8_00805FD35FEF_.wvu.PrintTitles" localSheetId="16" hidden="1">Dubai!$1:$5</definedName>
    <definedName name="Z_C9BB3367_C4AF_11D2_84E8_00805FD35FEF_.wvu.PrintTitles" localSheetId="17" hidden="1">Freight!$1:$5</definedName>
    <definedName name="Z_C9BB3367_C4AF_11D2_84E8_00805FD35FEF_.wvu.PrintTitles" localSheetId="18" hidden="1">Freight_SM!$1:$5</definedName>
    <definedName name="Z_C9BB3368_C4AF_11D2_84E8_00805FD35FEF_.wvu.PrintArea" localSheetId="8" hidden="1">'EN590'!$A$120:$M$238</definedName>
    <definedName name="Z_C9BB3368_C4AF_11D2_84E8_00805FD35FEF_.wvu.PrintTitles" localSheetId="8" hidden="1">'EN590'!$1:$5</definedName>
    <definedName name="Z_C9BB3369_C4AF_11D2_84E8_00805FD35FEF_.wvu.PrintArea" localSheetId="13" hidden="1">HO!$A$120:$M$238</definedName>
    <definedName name="Z_C9BB3369_C4AF_11D2_84E8_00805FD35FEF_.wvu.PrintTitles" localSheetId="13" hidden="1">HO!$1:$5</definedName>
    <definedName name="Z_C9BB336A_C4AF_11D2_84E8_00805FD35FEF_.wvu.PrintArea" localSheetId="5" hidden="1">'IPE GASOIL'!$A$120:$M$238</definedName>
    <definedName name="Z_C9BB336A_C4AF_11D2_84E8_00805FD35FEF_.wvu.PrintTitles" localSheetId="5" hidden="1">'IPE GASOIL'!$1:$5</definedName>
    <definedName name="Z_C9BB336B_C4AF_11D2_84E8_00805FD35FEF_.wvu.PrintArea" localSheetId="15" hidden="1">'Jet , Kero'!$A$120:$M$238</definedName>
    <definedName name="Z_C9BB336B_C4AF_11D2_84E8_00805FD35FEF_.wvu.PrintTitles" localSheetId="15" hidden="1">'Jet , Kero'!$1:$5</definedName>
    <definedName name="Z_C9BB336C_C4AF_11D2_84E8_00805FD35FEF_.wvu.PrintArea" localSheetId="10" hidden="1">NAPTHA!$A$120:$M$238</definedName>
    <definedName name="Z_C9BB336C_C4AF_11D2_84E8_00805FD35FEF_.wvu.PrintTitles" localSheetId="10" hidden="1">NAPTHA!$1:$5</definedName>
    <definedName name="Z_C9BB336D_C4AF_11D2_84E8_00805FD35FEF_.wvu.PrintArea" localSheetId="9" hidden="1">UNL!$A$120:$M$238</definedName>
    <definedName name="Z_C9BB336D_C4AF_11D2_84E8_00805FD35FEF_.wvu.PrintTitles" localSheetId="9" hidden="1">UNL!$1:$5</definedName>
    <definedName name="Z_CABA7E72_DC4F_11D2_B114_00805F29F700_.wvu.PrintArea" localSheetId="6" hidden="1">'2%GASOIL CIF'!$A$6:$R$39</definedName>
    <definedName name="Z_CABA7E72_DC4F_11D2_B114_00805F29F700_.wvu.PrintTitles" localSheetId="6" hidden="1">'2%GASOIL CIF'!$1:$5</definedName>
    <definedName name="Z_CABA7E73_DC4F_11D2_B114_00805F29F700_.wvu.PrintArea" localSheetId="7" hidden="1">'2%GASOIL FOB'!$A$6:$R$39</definedName>
    <definedName name="Z_CABA7E73_DC4F_11D2_B114_00805F29F700_.wvu.PrintTitles" localSheetId="7" hidden="1">'2%GASOIL FOB'!$1:$5</definedName>
    <definedName name="Z_CABA7E74_DC4F_11D2_B114_00805F29F700_.wvu.PrintArea" localSheetId="11" hidden="1">BRENT!$A$6:$R$39</definedName>
    <definedName name="Z_CABA7E74_DC4F_11D2_B114_00805F29F700_.wvu.PrintTitles" localSheetId="11" hidden="1">BRENT!$1:$5</definedName>
    <definedName name="Z_CABA7E75_DC4F_11D2_B114_00805F29F700_.wvu.PrintArea" localSheetId="12" hidden="1">CRUDE!$A$6:$R$39</definedName>
    <definedName name="Z_CABA7E75_DC4F_11D2_B114_00805F29F700_.wvu.PrintTitles" localSheetId="12" hidden="1">CRUDE!$1:$5</definedName>
    <definedName name="Z_CABA7E76_DC4F_11D2_B114_00805F29F700_.wvu.PrintArea" localSheetId="16" hidden="1">Dubai!$A$6:$R$39</definedName>
    <definedName name="Z_CABA7E76_DC4F_11D2_B114_00805F29F700_.wvu.PrintTitles" localSheetId="16" hidden="1">Dubai!$1:$5</definedName>
    <definedName name="Z_CABA7E77_DC4F_11D2_B114_00805F29F700_.wvu.PrintArea" localSheetId="8" hidden="1">'EN590'!$A$6:$R$39</definedName>
    <definedName name="Z_CABA7E77_DC4F_11D2_B114_00805F29F700_.wvu.PrintTitles" localSheetId="8" hidden="1">'EN590'!$1:$5</definedName>
    <definedName name="Z_CABA7E78_DC4F_11D2_B114_00805F29F700_.wvu.PrintArea" localSheetId="17" hidden="1">Freight!$A$6:$R$39</definedName>
    <definedName name="Z_CABA7E78_DC4F_11D2_B114_00805F29F700_.wvu.PrintArea" localSheetId="18" hidden="1">Freight_SM!$A$6:$R$39</definedName>
    <definedName name="Z_CABA7E78_DC4F_11D2_B114_00805F29F700_.wvu.PrintTitles" localSheetId="17" hidden="1">Freight!$1:$5</definedName>
    <definedName name="Z_CABA7E78_DC4F_11D2_B114_00805F29F700_.wvu.PrintTitles" localSheetId="18" hidden="1">Freight_SM!$1:$5</definedName>
    <definedName name="Z_CABA7E79_DC4F_11D2_B114_00805F29F700_.wvu.PrintArea" localSheetId="13" hidden="1">HO!$A$6:$R$39</definedName>
    <definedName name="Z_CABA7E79_DC4F_11D2_B114_00805F29F700_.wvu.PrintTitles" localSheetId="13" hidden="1">HO!$1:$5</definedName>
    <definedName name="Z_CABA7E7A_DC4F_11D2_B114_00805F29F700_.wvu.PrintArea" localSheetId="5" hidden="1">'IPE GASOIL'!$A$6:$R$39</definedName>
    <definedName name="Z_CABA7E7A_DC4F_11D2_B114_00805F29F700_.wvu.PrintTitles" localSheetId="5" hidden="1">'IPE GASOIL'!$1:$5</definedName>
    <definedName name="Z_CABA7E7B_DC4F_11D2_B114_00805F29F700_.wvu.PrintArea" localSheetId="15" hidden="1">'Jet , Kero'!$A$6:$R$39</definedName>
    <definedName name="Z_CABA7E7B_DC4F_11D2_B114_00805F29F700_.wvu.PrintTitles" localSheetId="15" hidden="1">'Jet , Kero'!$1:$5</definedName>
    <definedName name="Z_CABA7E7C_DC4F_11D2_B114_00805F29F700_.wvu.PrintArea" localSheetId="10" hidden="1">NAPTHA!$A$6:$R$39</definedName>
    <definedName name="Z_CABA7E7C_DC4F_11D2_B114_00805F29F700_.wvu.PrintTitles" localSheetId="10" hidden="1">NAPTHA!$1:$5</definedName>
    <definedName name="Z_CABA7E7D_DC4F_11D2_B114_00805F29F700_.wvu.PrintArea" localSheetId="9" hidden="1">UNL!$A$6:$R$39</definedName>
    <definedName name="Z_CABA7E7D_DC4F_11D2_B114_00805F29F700_.wvu.PrintTitles" localSheetId="9" hidden="1">UNL!$1:$5</definedName>
    <definedName name="Z_CABA7E7E_DC4F_11D2_B114_00805F29F700_.wvu.PrintArea" localSheetId="6" hidden="1">'2%GASOIL CIF'!$A$40:$AG$118</definedName>
    <definedName name="Z_CABA7E7E_DC4F_11D2_B114_00805F29F700_.wvu.PrintTitles" localSheetId="6" hidden="1">'2%GASOIL CIF'!$1:$5</definedName>
    <definedName name="Z_CABA7E7F_DC4F_11D2_B114_00805F29F700_.wvu.PrintArea" localSheetId="7" hidden="1">'2%GASOIL FOB'!$A$40:$AG$118</definedName>
    <definedName name="Z_CABA7E7F_DC4F_11D2_B114_00805F29F700_.wvu.PrintTitles" localSheetId="7" hidden="1">'2%GASOIL FOB'!$1:$5</definedName>
    <definedName name="Z_CABA7E80_DC4F_11D2_B114_00805F29F700_.wvu.PrintArea" localSheetId="11" hidden="1">BRENT!$A$40:$AG$118</definedName>
    <definedName name="Z_CABA7E80_DC4F_11D2_B114_00805F29F700_.wvu.PrintTitles" localSheetId="11" hidden="1">BRENT!$1:$5</definedName>
    <definedName name="Z_CABA7E81_DC4F_11D2_B114_00805F29F700_.wvu.PrintArea" localSheetId="12" hidden="1">CRUDE!$A$40:$AG$118</definedName>
    <definedName name="Z_CABA7E81_DC4F_11D2_B114_00805F29F700_.wvu.PrintTitles" localSheetId="12" hidden="1">CRUDE!$1:$5</definedName>
    <definedName name="Z_CABA7E82_DC4F_11D2_B114_00805F29F700_.wvu.PrintArea" localSheetId="16" hidden="1">Dubai!$A$40:$AG$118</definedName>
    <definedName name="Z_CABA7E82_DC4F_11D2_B114_00805F29F700_.wvu.PrintTitles" localSheetId="16" hidden="1">Dubai!$1:$5</definedName>
    <definedName name="Z_CABA7E83_DC4F_11D2_B114_00805F29F700_.wvu.PrintArea" localSheetId="8" hidden="1">'EN590'!$A$40:$AG$118</definedName>
    <definedName name="Z_CABA7E83_DC4F_11D2_B114_00805F29F700_.wvu.PrintTitles" localSheetId="8" hidden="1">'EN590'!$1:$5</definedName>
    <definedName name="Z_CABA7E84_DC4F_11D2_B114_00805F29F700_.wvu.PrintArea" localSheetId="17" hidden="1">Freight!$A$40:$AG$118</definedName>
    <definedName name="Z_CABA7E84_DC4F_11D2_B114_00805F29F700_.wvu.PrintArea" localSheetId="18" hidden="1">Freight_SM!$A$40:$AG$118</definedName>
    <definedName name="Z_CABA7E84_DC4F_11D2_B114_00805F29F700_.wvu.PrintTitles" localSheetId="17" hidden="1">Freight!$1:$5</definedName>
    <definedName name="Z_CABA7E84_DC4F_11D2_B114_00805F29F700_.wvu.PrintTitles" localSheetId="18" hidden="1">Freight_SM!$1:$5</definedName>
    <definedName name="Z_CABA7E85_DC4F_11D2_B114_00805F29F700_.wvu.PrintArea" localSheetId="13" hidden="1">HO!$A$40:$AG$118</definedName>
    <definedName name="Z_CABA7E85_DC4F_11D2_B114_00805F29F700_.wvu.PrintTitles" localSheetId="13" hidden="1">HO!$1:$5</definedName>
    <definedName name="Z_CABA7E86_DC4F_11D2_B114_00805F29F700_.wvu.PrintArea" localSheetId="5" hidden="1">'IPE GASOIL'!$A$40:$AG$118</definedName>
    <definedName name="Z_CABA7E86_DC4F_11D2_B114_00805F29F700_.wvu.PrintTitles" localSheetId="5" hidden="1">'IPE GASOIL'!$1:$5</definedName>
    <definedName name="Z_CABA7E87_DC4F_11D2_B114_00805F29F700_.wvu.PrintArea" localSheetId="15" hidden="1">'Jet , Kero'!$A$40:$AG$118</definedName>
    <definedName name="Z_CABA7E87_DC4F_11D2_B114_00805F29F700_.wvu.PrintTitles" localSheetId="15" hidden="1">'Jet , Kero'!$1:$5</definedName>
    <definedName name="Z_CABA7E88_DC4F_11D2_B114_00805F29F700_.wvu.PrintArea" localSheetId="10" hidden="1">NAPTHA!$A$40:$AG$118</definedName>
    <definedName name="Z_CABA7E88_DC4F_11D2_B114_00805F29F700_.wvu.PrintTitles" localSheetId="10" hidden="1">NAPTHA!$1:$5</definedName>
    <definedName name="Z_CABA7E89_DC4F_11D2_B114_00805F29F700_.wvu.PrintArea" localSheetId="9" hidden="1">UNL!$A$40:$AG$118</definedName>
    <definedName name="Z_CABA7E89_DC4F_11D2_B114_00805F29F700_.wvu.PrintTitles" localSheetId="9" hidden="1">UNL!$1:$5</definedName>
    <definedName name="Z_CABA7E8A_DC4F_11D2_B114_00805F29F700_.wvu.PrintArea" localSheetId="6" hidden="1">'2%GASOIL CIF'!$A$120:$M$238</definedName>
    <definedName name="Z_CABA7E8A_DC4F_11D2_B114_00805F29F700_.wvu.PrintTitles" localSheetId="6" hidden="1">'2%GASOIL CIF'!$1:$5</definedName>
    <definedName name="Z_CABA7E8B_DC4F_11D2_B114_00805F29F700_.wvu.PrintArea" localSheetId="7" hidden="1">'2%GASOIL FOB'!$A$120:$M$238</definedName>
    <definedName name="Z_CABA7E8B_DC4F_11D2_B114_00805F29F700_.wvu.PrintTitles" localSheetId="7" hidden="1">'2%GASOIL FOB'!$1:$5</definedName>
    <definedName name="Z_CABA7E8C_DC4F_11D2_B114_00805F29F700_.wvu.PrintArea" localSheetId="11" hidden="1">BRENT!$A$120:$M$238</definedName>
    <definedName name="Z_CABA7E8C_DC4F_11D2_B114_00805F29F700_.wvu.PrintTitles" localSheetId="11" hidden="1">BRENT!$1:$5</definedName>
    <definedName name="Z_CABA7E8D_DC4F_11D2_B114_00805F29F700_.wvu.PrintArea" localSheetId="12" hidden="1">CRUDE!$A$120:$M$238</definedName>
    <definedName name="Z_CABA7E8D_DC4F_11D2_B114_00805F29F700_.wvu.PrintTitles" localSheetId="12" hidden="1">CRUDE!$1:$5</definedName>
    <definedName name="Z_CABA7E8E_DC4F_11D2_B114_00805F29F700_.wvu.PrintArea" localSheetId="16" hidden="1">Dubai!$A$120:$M$238</definedName>
    <definedName name="Z_CABA7E8E_DC4F_11D2_B114_00805F29F700_.wvu.PrintTitles" localSheetId="16" hidden="1">Dubai!$1:$5</definedName>
    <definedName name="Z_CABA7E8F_DC4F_11D2_B114_00805F29F700_.wvu.PrintArea" localSheetId="8" hidden="1">'EN590'!$A$120:$M$238</definedName>
    <definedName name="Z_CABA7E8F_DC4F_11D2_B114_00805F29F700_.wvu.PrintTitles" localSheetId="8" hidden="1">'EN590'!$1:$5</definedName>
    <definedName name="Z_CABA7E90_DC4F_11D2_B114_00805F29F700_.wvu.PrintArea" localSheetId="17" hidden="1">Freight!$A$120:$M$238</definedName>
    <definedName name="Z_CABA7E90_DC4F_11D2_B114_00805F29F700_.wvu.PrintArea" localSheetId="18" hidden="1">Freight_SM!$A$120:$M$238</definedName>
    <definedName name="Z_CABA7E90_DC4F_11D2_B114_00805F29F700_.wvu.PrintTitles" localSheetId="17" hidden="1">Freight!$1:$5</definedName>
    <definedName name="Z_CABA7E90_DC4F_11D2_B114_00805F29F700_.wvu.PrintTitles" localSheetId="18" hidden="1">Freight_SM!$1:$5</definedName>
    <definedName name="Z_CABA7E91_DC4F_11D2_B114_00805F29F700_.wvu.PrintArea" localSheetId="13" hidden="1">HO!$A$120:$M$238</definedName>
    <definedName name="Z_CABA7E91_DC4F_11D2_B114_00805F29F700_.wvu.PrintTitles" localSheetId="13" hidden="1">HO!$1:$5</definedName>
    <definedName name="Z_CABA7E92_DC4F_11D2_B114_00805F29F700_.wvu.PrintArea" localSheetId="5" hidden="1">'IPE GASOIL'!$A$120:$M$238</definedName>
    <definedName name="Z_CABA7E92_DC4F_11D2_B114_00805F29F700_.wvu.PrintTitles" localSheetId="5" hidden="1">'IPE GASOIL'!$1:$5</definedName>
    <definedName name="Z_CABA7E93_DC4F_11D2_B114_00805F29F700_.wvu.PrintArea" localSheetId="15" hidden="1">'Jet , Kero'!$A$120:$M$238</definedName>
    <definedName name="Z_CABA7E93_DC4F_11D2_B114_00805F29F700_.wvu.PrintTitles" localSheetId="15" hidden="1">'Jet , Kero'!$1:$5</definedName>
    <definedName name="Z_CABA7E94_DC4F_11D2_B114_00805F29F700_.wvu.PrintArea" localSheetId="10" hidden="1">NAPTHA!$A$120:$M$238</definedName>
    <definedName name="Z_CABA7E94_DC4F_11D2_B114_00805F29F700_.wvu.PrintTitles" localSheetId="10" hidden="1">NAPTHA!$1:$5</definedName>
    <definedName name="Z_CABA7E95_DC4F_11D2_B114_00805F29F700_.wvu.PrintArea" localSheetId="9" hidden="1">UNL!$A$120:$M$238</definedName>
    <definedName name="Z_CABA7E95_DC4F_11D2_B114_00805F29F700_.wvu.PrintTitles" localSheetId="9" hidden="1">UNL!$1:$5</definedName>
    <definedName name="Z_CDC7367D_8820_11D2_8C16_0008C7C204E6_.wvu.PrintArea" localSheetId="6" hidden="1">'2%GASOIL CIF'!$A$6:$R$39</definedName>
    <definedName name="Z_CDC7367D_8820_11D2_8C16_0008C7C204E6_.wvu.PrintTitles" localSheetId="6" hidden="1">'2%GASOIL CIF'!$1:$5</definedName>
    <definedName name="Z_CDC7367E_8820_11D2_8C16_0008C7C204E6_.wvu.PrintArea" localSheetId="7" hidden="1">'2%GASOIL FOB'!$A$6:$R$39</definedName>
    <definedName name="Z_CDC7367E_8820_11D2_8C16_0008C7C204E6_.wvu.PrintTitles" localSheetId="7" hidden="1">'2%GASOIL FOB'!$1:$5</definedName>
    <definedName name="Z_CDC7367F_8820_11D2_8C16_0008C7C204E6_.wvu.PrintArea" localSheetId="11" hidden="1">BRENT!$A$6:$R$39</definedName>
    <definedName name="Z_CDC7367F_8820_11D2_8C16_0008C7C204E6_.wvu.PrintTitles" localSheetId="11" hidden="1">BRENT!$1:$5</definedName>
    <definedName name="Z_CDC73680_8820_11D2_8C16_0008C7C204E6_.wvu.PrintArea" localSheetId="12" hidden="1">CRUDE!$A$6:$R$39</definedName>
    <definedName name="Z_CDC73680_8820_11D2_8C16_0008C7C204E6_.wvu.PrintTitles" localSheetId="12" hidden="1">CRUDE!$1:$5</definedName>
    <definedName name="Z_CDC73681_8820_11D2_8C16_0008C7C204E6_.wvu.PrintArea" localSheetId="8" hidden="1">'EN590'!$A$6:$R$39</definedName>
    <definedName name="Z_CDC73681_8820_11D2_8C16_0008C7C204E6_.wvu.PrintTitles" localSheetId="8" hidden="1">'EN590'!$1:$5</definedName>
    <definedName name="Z_CDC73682_8820_11D2_8C16_0008C7C204E6_.wvu.PrintArea" localSheetId="13" hidden="1">HO!$A$6:$R$39</definedName>
    <definedName name="Z_CDC73682_8820_11D2_8C16_0008C7C204E6_.wvu.PrintTitles" localSheetId="13" hidden="1">HO!$1:$5</definedName>
    <definedName name="Z_CDC73683_8820_11D2_8C16_0008C7C204E6_.wvu.PrintArea" localSheetId="5" hidden="1">'IPE GASOIL'!$A$6:$R$39</definedName>
    <definedName name="Z_CDC73683_8820_11D2_8C16_0008C7C204E6_.wvu.PrintTitles" localSheetId="5" hidden="1">'IPE GASOIL'!$1:$5</definedName>
    <definedName name="Z_CDC73684_8820_11D2_8C16_0008C7C204E6_.wvu.PrintArea" localSheetId="16" hidden="1">Dubai!$A$6:$R$39</definedName>
    <definedName name="Z_CDC73684_8820_11D2_8C16_0008C7C204E6_.wvu.PrintArea" localSheetId="17" hidden="1">Freight!$A$6:$R$39</definedName>
    <definedName name="Z_CDC73684_8820_11D2_8C16_0008C7C204E6_.wvu.PrintArea" localSheetId="18" hidden="1">Freight_SM!$A$6:$R$39</definedName>
    <definedName name="Z_CDC73684_8820_11D2_8C16_0008C7C204E6_.wvu.PrintArea" localSheetId="15" hidden="1">'Jet , Kero'!$A$6:$R$39</definedName>
    <definedName name="Z_CDC73684_8820_11D2_8C16_0008C7C204E6_.wvu.PrintTitles" localSheetId="16" hidden="1">Dubai!$1:$5</definedName>
    <definedName name="Z_CDC73684_8820_11D2_8C16_0008C7C204E6_.wvu.PrintTitles" localSheetId="17" hidden="1">Freight!$1:$5</definedName>
    <definedName name="Z_CDC73684_8820_11D2_8C16_0008C7C204E6_.wvu.PrintTitles" localSheetId="18" hidden="1">Freight_SM!$1:$5</definedName>
    <definedName name="Z_CDC73684_8820_11D2_8C16_0008C7C204E6_.wvu.PrintTitles" localSheetId="15" hidden="1">'Jet , Kero'!$1:$5</definedName>
    <definedName name="Z_CDC73685_8820_11D2_8C16_0008C7C204E6_.wvu.PrintArea" localSheetId="10" hidden="1">NAPTHA!$A$6:$R$39</definedName>
    <definedName name="Z_CDC73685_8820_11D2_8C16_0008C7C204E6_.wvu.PrintTitles" localSheetId="10" hidden="1">NAPTHA!$1:$5</definedName>
    <definedName name="Z_CDC73686_8820_11D2_8C16_0008C7C204E6_.wvu.PrintArea" localSheetId="9" hidden="1">UNL!$A$6:$R$39</definedName>
    <definedName name="Z_CDC73686_8820_11D2_8C16_0008C7C204E6_.wvu.PrintTitles" localSheetId="9" hidden="1">UNL!$1:$5</definedName>
    <definedName name="Z_CDC73687_8820_11D2_8C16_0008C7C204E6_.wvu.PrintArea" localSheetId="6" hidden="1">'2%GASOIL CIF'!$A$40:$AG$118</definedName>
    <definedName name="Z_CDC73687_8820_11D2_8C16_0008C7C204E6_.wvu.PrintTitles" localSheetId="6" hidden="1">'2%GASOIL CIF'!$1:$5</definedName>
    <definedName name="Z_CDC73688_8820_11D2_8C16_0008C7C204E6_.wvu.PrintArea" localSheetId="7" hidden="1">'2%GASOIL FOB'!$A$40:$AG$118</definedName>
    <definedName name="Z_CDC73688_8820_11D2_8C16_0008C7C204E6_.wvu.PrintTitles" localSheetId="7" hidden="1">'2%GASOIL FOB'!$1:$5</definedName>
    <definedName name="Z_CDC73689_8820_11D2_8C16_0008C7C204E6_.wvu.PrintArea" localSheetId="11" hidden="1">BRENT!$A$40:$AG$118</definedName>
    <definedName name="Z_CDC73689_8820_11D2_8C16_0008C7C204E6_.wvu.PrintTitles" localSheetId="11" hidden="1">BRENT!$1:$5</definedName>
    <definedName name="Z_CDC7368A_8820_11D2_8C16_0008C7C204E6_.wvu.PrintArea" localSheetId="12" hidden="1">CRUDE!$A$40:$AG$118</definedName>
    <definedName name="Z_CDC7368A_8820_11D2_8C16_0008C7C204E6_.wvu.PrintTitles" localSheetId="12" hidden="1">CRUDE!$1:$5</definedName>
    <definedName name="Z_CDC7368B_8820_11D2_8C16_0008C7C204E6_.wvu.PrintArea" localSheetId="8" hidden="1">'EN590'!$A$40:$AG$118</definedName>
    <definedName name="Z_CDC7368B_8820_11D2_8C16_0008C7C204E6_.wvu.PrintTitles" localSheetId="8" hidden="1">'EN590'!$1:$5</definedName>
    <definedName name="Z_CDC7368C_8820_11D2_8C16_0008C7C204E6_.wvu.PrintArea" localSheetId="13" hidden="1">HO!$A$40:$AG$118</definedName>
    <definedName name="Z_CDC7368C_8820_11D2_8C16_0008C7C204E6_.wvu.PrintTitles" localSheetId="13" hidden="1">HO!$1:$5</definedName>
    <definedName name="Z_CDC7368D_8820_11D2_8C16_0008C7C204E6_.wvu.PrintArea" localSheetId="5" hidden="1">'IPE GASOIL'!$A$40:$AG$118</definedName>
    <definedName name="Z_CDC7368D_8820_11D2_8C16_0008C7C204E6_.wvu.PrintTitles" localSheetId="5" hidden="1">'IPE GASOIL'!$1:$5</definedName>
    <definedName name="Z_CDC7368E_8820_11D2_8C16_0008C7C204E6_.wvu.PrintArea" localSheetId="16" hidden="1">Dubai!$A$40:$AG$118</definedName>
    <definedName name="Z_CDC7368E_8820_11D2_8C16_0008C7C204E6_.wvu.PrintArea" localSheetId="17" hidden="1">Freight!$A$40:$AG$118</definedName>
    <definedName name="Z_CDC7368E_8820_11D2_8C16_0008C7C204E6_.wvu.PrintArea" localSheetId="18" hidden="1">Freight_SM!$A$40:$AG$118</definedName>
    <definedName name="Z_CDC7368E_8820_11D2_8C16_0008C7C204E6_.wvu.PrintArea" localSheetId="15" hidden="1">'Jet , Kero'!$A$40:$AG$118</definedName>
    <definedName name="Z_CDC7368E_8820_11D2_8C16_0008C7C204E6_.wvu.PrintTitles" localSheetId="16" hidden="1">Dubai!$1:$5</definedName>
    <definedName name="Z_CDC7368E_8820_11D2_8C16_0008C7C204E6_.wvu.PrintTitles" localSheetId="17" hidden="1">Freight!$1:$5</definedName>
    <definedName name="Z_CDC7368E_8820_11D2_8C16_0008C7C204E6_.wvu.PrintTitles" localSheetId="18" hidden="1">Freight_SM!$1:$5</definedName>
    <definedName name="Z_CDC7368E_8820_11D2_8C16_0008C7C204E6_.wvu.PrintTitles" localSheetId="15" hidden="1">'Jet , Kero'!$1:$5</definedName>
    <definedName name="Z_CDC7368F_8820_11D2_8C16_0008C7C204E6_.wvu.PrintArea" localSheetId="10" hidden="1">NAPTHA!$A$40:$AG$118</definedName>
    <definedName name="Z_CDC7368F_8820_11D2_8C16_0008C7C204E6_.wvu.PrintTitles" localSheetId="10" hidden="1">NAPTHA!$1:$5</definedName>
    <definedName name="Z_CDC73690_8820_11D2_8C16_0008C7C204E6_.wvu.PrintArea" localSheetId="9" hidden="1">UNL!$A$40:$AG$118</definedName>
    <definedName name="Z_CDC73690_8820_11D2_8C16_0008C7C204E6_.wvu.PrintTitles" localSheetId="9" hidden="1">UNL!$1:$5</definedName>
    <definedName name="Z_CDC73691_8820_11D2_8C16_0008C7C204E6_.wvu.PrintArea" localSheetId="6" hidden="1">'2%GASOIL CIF'!$A$120:$M$238</definedName>
    <definedName name="Z_CDC73691_8820_11D2_8C16_0008C7C204E6_.wvu.PrintTitles" localSheetId="6" hidden="1">'2%GASOIL CIF'!$1:$5</definedName>
    <definedName name="Z_CDC73692_8820_11D2_8C16_0008C7C204E6_.wvu.PrintArea" localSheetId="7" hidden="1">'2%GASOIL FOB'!$A$120:$M$238</definedName>
    <definedName name="Z_CDC73692_8820_11D2_8C16_0008C7C204E6_.wvu.PrintTitles" localSheetId="7" hidden="1">'2%GASOIL FOB'!$1:$5</definedName>
    <definedName name="Z_CDC73693_8820_11D2_8C16_0008C7C204E6_.wvu.PrintArea" localSheetId="11" hidden="1">BRENT!$A$120:$M$238</definedName>
    <definedName name="Z_CDC73693_8820_11D2_8C16_0008C7C204E6_.wvu.PrintTitles" localSheetId="11" hidden="1">BRENT!$1:$5</definedName>
    <definedName name="Z_CDC73694_8820_11D2_8C16_0008C7C204E6_.wvu.PrintArea" localSheetId="12" hidden="1">CRUDE!$A$120:$M$238</definedName>
    <definedName name="Z_CDC73694_8820_11D2_8C16_0008C7C204E6_.wvu.PrintTitles" localSheetId="12" hidden="1">CRUDE!$1:$5</definedName>
    <definedName name="Z_CDC73695_8820_11D2_8C16_0008C7C204E6_.wvu.PrintArea" localSheetId="8" hidden="1">'EN590'!$A$120:$M$238</definedName>
    <definedName name="Z_CDC73695_8820_11D2_8C16_0008C7C204E6_.wvu.PrintTitles" localSheetId="8" hidden="1">'EN590'!$1:$5</definedName>
    <definedName name="Z_CDC73696_8820_11D2_8C16_0008C7C204E6_.wvu.PrintArea" localSheetId="13" hidden="1">HO!$A$120:$M$238</definedName>
    <definedName name="Z_CDC73696_8820_11D2_8C16_0008C7C204E6_.wvu.PrintTitles" localSheetId="13" hidden="1">HO!$1:$5</definedName>
    <definedName name="Z_CDC73697_8820_11D2_8C16_0008C7C204E6_.wvu.PrintArea" localSheetId="5" hidden="1">'IPE GASOIL'!$A$120:$M$238</definedName>
    <definedName name="Z_CDC73697_8820_11D2_8C16_0008C7C204E6_.wvu.PrintTitles" localSheetId="5" hidden="1">'IPE GASOIL'!$1:$5</definedName>
    <definedName name="Z_CDC73698_8820_11D2_8C16_0008C7C204E6_.wvu.PrintArea" localSheetId="16" hidden="1">Dubai!$A$120:$M$238</definedName>
    <definedName name="Z_CDC73698_8820_11D2_8C16_0008C7C204E6_.wvu.PrintArea" localSheetId="17" hidden="1">Freight!$A$120:$M$238</definedName>
    <definedName name="Z_CDC73698_8820_11D2_8C16_0008C7C204E6_.wvu.PrintArea" localSheetId="18" hidden="1">Freight_SM!$A$120:$M$238</definedName>
    <definedName name="Z_CDC73698_8820_11D2_8C16_0008C7C204E6_.wvu.PrintArea" localSheetId="15" hidden="1">'Jet , Kero'!$A$120:$M$238</definedName>
    <definedName name="Z_CDC73698_8820_11D2_8C16_0008C7C204E6_.wvu.PrintTitles" localSheetId="16" hidden="1">Dubai!$1:$5</definedName>
    <definedName name="Z_CDC73698_8820_11D2_8C16_0008C7C204E6_.wvu.PrintTitles" localSheetId="17" hidden="1">Freight!$1:$5</definedName>
    <definedName name="Z_CDC73698_8820_11D2_8C16_0008C7C204E6_.wvu.PrintTitles" localSheetId="18" hidden="1">Freight_SM!$1:$5</definedName>
    <definedName name="Z_CDC73698_8820_11D2_8C16_0008C7C204E6_.wvu.PrintTitles" localSheetId="15" hidden="1">'Jet , Kero'!$1:$5</definedName>
    <definedName name="Z_CDC73699_8820_11D2_8C16_0008C7C204E6_.wvu.PrintArea" localSheetId="10" hidden="1">NAPTHA!$A$120:$M$238</definedName>
    <definedName name="Z_CDC73699_8820_11D2_8C16_0008C7C204E6_.wvu.PrintTitles" localSheetId="10" hidden="1">NAPTHA!$1:$5</definedName>
    <definedName name="Z_CDC7369A_8820_11D2_8C16_0008C7C204E6_.wvu.PrintArea" localSheetId="9" hidden="1">UNL!$A$120:$M$238</definedName>
    <definedName name="Z_CDC7369A_8820_11D2_8C16_0008C7C204E6_.wvu.PrintTitles" localSheetId="9" hidden="1">UNL!$1:$5</definedName>
    <definedName name="Z_D00642BD_8F3F_11D2_8C1C_0008C7C204E6_.wvu.PrintArea" localSheetId="6" hidden="1">'2%GASOIL CIF'!$A$6:$R$39</definedName>
    <definedName name="Z_D00642BD_8F3F_11D2_8C1C_0008C7C204E6_.wvu.PrintTitles" localSheetId="6" hidden="1">'2%GASOIL CIF'!$1:$5</definedName>
    <definedName name="Z_D00642BE_8F3F_11D2_8C1C_0008C7C204E6_.wvu.PrintArea" localSheetId="7" hidden="1">'2%GASOIL FOB'!$A$6:$R$39</definedName>
    <definedName name="Z_D00642BE_8F3F_11D2_8C1C_0008C7C204E6_.wvu.PrintTitles" localSheetId="7" hidden="1">'2%GASOIL FOB'!$1:$5</definedName>
    <definedName name="Z_D00642BF_8F3F_11D2_8C1C_0008C7C204E6_.wvu.PrintArea" localSheetId="11" hidden="1">BRENT!$A$6:$R$39</definedName>
    <definedName name="Z_D00642BF_8F3F_11D2_8C1C_0008C7C204E6_.wvu.PrintTitles" localSheetId="11" hidden="1">BRENT!$1:$5</definedName>
    <definedName name="Z_D00642C0_8F3F_11D2_8C1C_0008C7C204E6_.wvu.PrintArea" localSheetId="12" hidden="1">CRUDE!$A$6:$R$39</definedName>
    <definedName name="Z_D00642C0_8F3F_11D2_8C1C_0008C7C204E6_.wvu.PrintTitles" localSheetId="12" hidden="1">CRUDE!$1:$5</definedName>
    <definedName name="Z_D00642C1_8F3F_11D2_8C1C_0008C7C204E6_.wvu.PrintArea" localSheetId="8" hidden="1">'EN590'!$A$6:$R$39</definedName>
    <definedName name="Z_D00642C1_8F3F_11D2_8C1C_0008C7C204E6_.wvu.PrintTitles" localSheetId="8" hidden="1">'EN590'!$1:$5</definedName>
    <definedName name="Z_D00642C2_8F3F_11D2_8C1C_0008C7C204E6_.wvu.PrintArea" localSheetId="13" hidden="1">HO!$A$6:$R$39</definedName>
    <definedName name="Z_D00642C2_8F3F_11D2_8C1C_0008C7C204E6_.wvu.PrintTitles" localSheetId="13" hidden="1">HO!$1:$5</definedName>
    <definedName name="Z_D00642C3_8F3F_11D2_8C1C_0008C7C204E6_.wvu.PrintArea" localSheetId="5" hidden="1">'IPE GASOIL'!$A$6:$R$39</definedName>
    <definedName name="Z_D00642C3_8F3F_11D2_8C1C_0008C7C204E6_.wvu.PrintTitles" localSheetId="5" hidden="1">'IPE GASOIL'!$1:$5</definedName>
    <definedName name="Z_D00642C4_8F3F_11D2_8C1C_0008C7C204E6_.wvu.PrintArea" localSheetId="16" hidden="1">Dubai!$A$6:$R$39</definedName>
    <definedName name="Z_D00642C4_8F3F_11D2_8C1C_0008C7C204E6_.wvu.PrintArea" localSheetId="17" hidden="1">Freight!$A$6:$R$39</definedName>
    <definedName name="Z_D00642C4_8F3F_11D2_8C1C_0008C7C204E6_.wvu.PrintArea" localSheetId="18" hidden="1">Freight_SM!$A$6:$R$39</definedName>
    <definedName name="Z_D00642C4_8F3F_11D2_8C1C_0008C7C204E6_.wvu.PrintArea" localSheetId="15" hidden="1">'Jet , Kero'!$A$6:$R$39</definedName>
    <definedName name="Z_D00642C4_8F3F_11D2_8C1C_0008C7C204E6_.wvu.PrintTitles" localSheetId="16" hidden="1">Dubai!$1:$5</definedName>
    <definedName name="Z_D00642C4_8F3F_11D2_8C1C_0008C7C204E6_.wvu.PrintTitles" localSheetId="17" hidden="1">Freight!$1:$5</definedName>
    <definedName name="Z_D00642C4_8F3F_11D2_8C1C_0008C7C204E6_.wvu.PrintTitles" localSheetId="18" hidden="1">Freight_SM!$1:$5</definedName>
    <definedName name="Z_D00642C4_8F3F_11D2_8C1C_0008C7C204E6_.wvu.PrintTitles" localSheetId="15" hidden="1">'Jet , Kero'!$1:$5</definedName>
    <definedName name="Z_D00642C5_8F3F_11D2_8C1C_0008C7C204E6_.wvu.PrintArea" localSheetId="10" hidden="1">NAPTHA!$A$6:$R$39</definedName>
    <definedName name="Z_D00642C5_8F3F_11D2_8C1C_0008C7C204E6_.wvu.PrintTitles" localSheetId="10" hidden="1">NAPTHA!$1:$5</definedName>
    <definedName name="Z_D00642C6_8F3F_11D2_8C1C_0008C7C204E6_.wvu.PrintArea" localSheetId="9" hidden="1">UNL!$A$6:$R$39</definedName>
    <definedName name="Z_D00642C6_8F3F_11D2_8C1C_0008C7C204E6_.wvu.PrintTitles" localSheetId="9" hidden="1">UNL!$1:$5</definedName>
    <definedName name="Z_D00642C7_8F3F_11D2_8C1C_0008C7C204E6_.wvu.PrintArea" localSheetId="6" hidden="1">'2%GASOIL CIF'!$A$40:$AG$118</definedName>
    <definedName name="Z_D00642C7_8F3F_11D2_8C1C_0008C7C204E6_.wvu.PrintTitles" localSheetId="6" hidden="1">'2%GASOIL CIF'!$1:$5</definedName>
    <definedName name="Z_D00642C8_8F3F_11D2_8C1C_0008C7C204E6_.wvu.PrintArea" localSheetId="7" hidden="1">'2%GASOIL FOB'!$A$40:$AG$118</definedName>
    <definedName name="Z_D00642C8_8F3F_11D2_8C1C_0008C7C204E6_.wvu.PrintTitles" localSheetId="7" hidden="1">'2%GASOIL FOB'!$1:$5</definedName>
    <definedName name="Z_D00642C9_8F3F_11D2_8C1C_0008C7C204E6_.wvu.PrintArea" localSheetId="11" hidden="1">BRENT!$A$40:$AG$118</definedName>
    <definedName name="Z_D00642C9_8F3F_11D2_8C1C_0008C7C204E6_.wvu.PrintTitles" localSheetId="11" hidden="1">BRENT!$1:$5</definedName>
    <definedName name="Z_D00642CA_8F3F_11D2_8C1C_0008C7C204E6_.wvu.PrintArea" localSheetId="12" hidden="1">CRUDE!$A$40:$AG$118</definedName>
    <definedName name="Z_D00642CA_8F3F_11D2_8C1C_0008C7C204E6_.wvu.PrintTitles" localSheetId="12" hidden="1">CRUDE!$1:$5</definedName>
    <definedName name="Z_D00642CB_8F3F_11D2_8C1C_0008C7C204E6_.wvu.PrintArea" localSheetId="8" hidden="1">'EN590'!$A$40:$AG$118</definedName>
    <definedName name="Z_D00642CB_8F3F_11D2_8C1C_0008C7C204E6_.wvu.PrintTitles" localSheetId="8" hidden="1">'EN590'!$1:$5</definedName>
    <definedName name="Z_D00642CC_8F3F_11D2_8C1C_0008C7C204E6_.wvu.PrintArea" localSheetId="13" hidden="1">HO!$A$40:$AG$118</definedName>
    <definedName name="Z_D00642CC_8F3F_11D2_8C1C_0008C7C204E6_.wvu.PrintTitles" localSheetId="13" hidden="1">HO!$1:$5</definedName>
    <definedName name="Z_D00642CD_8F3F_11D2_8C1C_0008C7C204E6_.wvu.PrintArea" localSheetId="5" hidden="1">'IPE GASOIL'!$A$40:$AG$118</definedName>
    <definedName name="Z_D00642CD_8F3F_11D2_8C1C_0008C7C204E6_.wvu.PrintTitles" localSheetId="5" hidden="1">'IPE GASOIL'!$1:$5</definedName>
    <definedName name="Z_D00642CE_8F3F_11D2_8C1C_0008C7C204E6_.wvu.PrintArea" localSheetId="16" hidden="1">Dubai!$A$40:$AG$118</definedName>
    <definedName name="Z_D00642CE_8F3F_11D2_8C1C_0008C7C204E6_.wvu.PrintArea" localSheetId="17" hidden="1">Freight!$A$40:$AG$118</definedName>
    <definedName name="Z_D00642CE_8F3F_11D2_8C1C_0008C7C204E6_.wvu.PrintArea" localSheetId="18" hidden="1">Freight_SM!$A$40:$AG$118</definedName>
    <definedName name="Z_D00642CE_8F3F_11D2_8C1C_0008C7C204E6_.wvu.PrintArea" localSheetId="15" hidden="1">'Jet , Kero'!$A$40:$AG$118</definedName>
    <definedName name="Z_D00642CE_8F3F_11D2_8C1C_0008C7C204E6_.wvu.PrintTitles" localSheetId="16" hidden="1">Dubai!$1:$5</definedName>
    <definedName name="Z_D00642CE_8F3F_11D2_8C1C_0008C7C204E6_.wvu.PrintTitles" localSheetId="17" hidden="1">Freight!$1:$5</definedName>
    <definedName name="Z_D00642CE_8F3F_11D2_8C1C_0008C7C204E6_.wvu.PrintTitles" localSheetId="18" hidden="1">Freight_SM!$1:$5</definedName>
    <definedName name="Z_D00642CE_8F3F_11D2_8C1C_0008C7C204E6_.wvu.PrintTitles" localSheetId="15" hidden="1">'Jet , Kero'!$1:$5</definedName>
    <definedName name="Z_D00642CF_8F3F_11D2_8C1C_0008C7C204E6_.wvu.PrintArea" localSheetId="10" hidden="1">NAPTHA!$A$40:$AG$118</definedName>
    <definedName name="Z_D00642CF_8F3F_11D2_8C1C_0008C7C204E6_.wvu.PrintTitles" localSheetId="10" hidden="1">NAPTHA!$1:$5</definedName>
    <definedName name="Z_D00642D0_8F3F_11D2_8C1C_0008C7C204E6_.wvu.PrintArea" localSheetId="9" hidden="1">UNL!$A$40:$AG$118</definedName>
    <definedName name="Z_D00642D0_8F3F_11D2_8C1C_0008C7C204E6_.wvu.PrintTitles" localSheetId="9" hidden="1">UNL!$1:$5</definedName>
    <definedName name="Z_D00642D1_8F3F_11D2_8C1C_0008C7C204E6_.wvu.PrintArea" localSheetId="6" hidden="1">'2%GASOIL CIF'!$A$120:$M$238</definedName>
    <definedName name="Z_D00642D1_8F3F_11D2_8C1C_0008C7C204E6_.wvu.PrintTitles" localSheetId="6" hidden="1">'2%GASOIL CIF'!$1:$5</definedName>
    <definedName name="Z_D00642D2_8F3F_11D2_8C1C_0008C7C204E6_.wvu.PrintArea" localSheetId="7" hidden="1">'2%GASOIL FOB'!$A$120:$M$238</definedName>
    <definedName name="Z_D00642D2_8F3F_11D2_8C1C_0008C7C204E6_.wvu.PrintTitles" localSheetId="7" hidden="1">'2%GASOIL FOB'!$1:$5</definedName>
    <definedName name="Z_D00642D3_8F3F_11D2_8C1C_0008C7C204E6_.wvu.PrintArea" localSheetId="11" hidden="1">BRENT!$A$120:$M$238</definedName>
    <definedName name="Z_D00642D3_8F3F_11D2_8C1C_0008C7C204E6_.wvu.PrintTitles" localSheetId="11" hidden="1">BRENT!$1:$5</definedName>
    <definedName name="Z_D00642D4_8F3F_11D2_8C1C_0008C7C204E6_.wvu.PrintArea" localSheetId="12" hidden="1">CRUDE!$A$120:$M$238</definedName>
    <definedName name="Z_D00642D4_8F3F_11D2_8C1C_0008C7C204E6_.wvu.PrintTitles" localSheetId="12" hidden="1">CRUDE!$1:$5</definedName>
    <definedName name="Z_D00642D5_8F3F_11D2_8C1C_0008C7C204E6_.wvu.PrintArea" localSheetId="8" hidden="1">'EN590'!$A$120:$M$238</definedName>
    <definedName name="Z_D00642D5_8F3F_11D2_8C1C_0008C7C204E6_.wvu.PrintTitles" localSheetId="8" hidden="1">'EN590'!$1:$5</definedName>
    <definedName name="Z_D00642D6_8F3F_11D2_8C1C_0008C7C204E6_.wvu.PrintArea" localSheetId="13" hidden="1">HO!$A$120:$M$238</definedName>
    <definedName name="Z_D00642D6_8F3F_11D2_8C1C_0008C7C204E6_.wvu.PrintTitles" localSheetId="13" hidden="1">HO!$1:$5</definedName>
    <definedName name="Z_D00642D7_8F3F_11D2_8C1C_0008C7C204E6_.wvu.PrintArea" localSheetId="5" hidden="1">'IPE GASOIL'!$A$120:$M$238</definedName>
    <definedName name="Z_D00642D7_8F3F_11D2_8C1C_0008C7C204E6_.wvu.PrintTitles" localSheetId="5" hidden="1">'IPE GASOIL'!$1:$5</definedName>
    <definedName name="Z_D00642D8_8F3F_11D2_8C1C_0008C7C204E6_.wvu.PrintArea" localSheetId="16" hidden="1">Dubai!$A$120:$M$238</definedName>
    <definedName name="Z_D00642D8_8F3F_11D2_8C1C_0008C7C204E6_.wvu.PrintArea" localSheetId="17" hidden="1">Freight!$A$120:$M$238</definedName>
    <definedName name="Z_D00642D8_8F3F_11D2_8C1C_0008C7C204E6_.wvu.PrintArea" localSheetId="18" hidden="1">Freight_SM!$A$120:$M$238</definedName>
    <definedName name="Z_D00642D8_8F3F_11D2_8C1C_0008C7C204E6_.wvu.PrintArea" localSheetId="15" hidden="1">'Jet , Kero'!$A$120:$M$238</definedName>
    <definedName name="Z_D00642D8_8F3F_11D2_8C1C_0008C7C204E6_.wvu.PrintTitles" localSheetId="16" hidden="1">Dubai!$1:$5</definedName>
    <definedName name="Z_D00642D8_8F3F_11D2_8C1C_0008C7C204E6_.wvu.PrintTitles" localSheetId="17" hidden="1">Freight!$1:$5</definedName>
    <definedName name="Z_D00642D8_8F3F_11D2_8C1C_0008C7C204E6_.wvu.PrintTitles" localSheetId="18" hidden="1">Freight_SM!$1:$5</definedName>
    <definedName name="Z_D00642D8_8F3F_11D2_8C1C_0008C7C204E6_.wvu.PrintTitles" localSheetId="15" hidden="1">'Jet , Kero'!$1:$5</definedName>
    <definedName name="Z_D00642D9_8F3F_11D2_8C1C_0008C7C204E6_.wvu.PrintArea" localSheetId="10" hidden="1">NAPTHA!$A$120:$M$238</definedName>
    <definedName name="Z_D00642D9_8F3F_11D2_8C1C_0008C7C204E6_.wvu.PrintTitles" localSheetId="10" hidden="1">NAPTHA!$1:$5</definedName>
    <definedName name="Z_D00642DA_8F3F_11D2_8C1C_0008C7C204E6_.wvu.PrintArea" localSheetId="9" hidden="1">UNL!$A$120:$M$238</definedName>
    <definedName name="Z_D00642DA_8F3F_11D2_8C1C_0008C7C204E6_.wvu.PrintTitles" localSheetId="9" hidden="1">UNL!$1:$5</definedName>
    <definedName name="Z_D5AAC1AD_7ED2_11D2_8C0B_0008C7C204E6_.wvu.PrintArea" localSheetId="6" hidden="1">'2%GASOIL CIF'!$A$6:$R$39</definedName>
    <definedName name="Z_D5AAC1AD_7ED2_11D2_8C0B_0008C7C204E6_.wvu.PrintTitles" localSheetId="6" hidden="1">'2%GASOIL CIF'!$1:$5</definedName>
    <definedName name="Z_D5AAC1AE_7ED2_11D2_8C0B_0008C7C204E6_.wvu.PrintArea" localSheetId="7" hidden="1">'2%GASOIL FOB'!$A$6:$R$39</definedName>
    <definedName name="Z_D5AAC1AE_7ED2_11D2_8C0B_0008C7C204E6_.wvu.PrintTitles" localSheetId="7" hidden="1">'2%GASOIL FOB'!$1:$5</definedName>
    <definedName name="Z_D5AAC1AF_7ED2_11D2_8C0B_0008C7C204E6_.wvu.PrintArea" localSheetId="11" hidden="1">BRENT!$A$6:$R$39</definedName>
    <definedName name="Z_D5AAC1AF_7ED2_11D2_8C0B_0008C7C204E6_.wvu.PrintTitles" localSheetId="11" hidden="1">BRENT!$1:$5</definedName>
    <definedName name="Z_D5AAC1B0_7ED2_11D2_8C0B_0008C7C204E6_.wvu.PrintArea" localSheetId="12" hidden="1">CRUDE!$A$6:$R$39</definedName>
    <definedName name="Z_D5AAC1B0_7ED2_11D2_8C0B_0008C7C204E6_.wvu.PrintTitles" localSheetId="12" hidden="1">CRUDE!$1:$5</definedName>
    <definedName name="Z_D5AAC1B1_7ED2_11D2_8C0B_0008C7C204E6_.wvu.PrintArea" localSheetId="8" hidden="1">'EN590'!$A$6:$R$39</definedName>
    <definedName name="Z_D5AAC1B1_7ED2_11D2_8C0B_0008C7C204E6_.wvu.PrintTitles" localSheetId="8" hidden="1">'EN590'!$1:$5</definedName>
    <definedName name="Z_D5AAC1B2_7ED2_11D2_8C0B_0008C7C204E6_.wvu.PrintArea" localSheetId="13" hidden="1">HO!$A$6:$R$39</definedName>
    <definedName name="Z_D5AAC1B2_7ED2_11D2_8C0B_0008C7C204E6_.wvu.PrintTitles" localSheetId="13" hidden="1">HO!$1:$5</definedName>
    <definedName name="Z_D5AAC1B3_7ED2_11D2_8C0B_0008C7C204E6_.wvu.PrintArea" localSheetId="5" hidden="1">'IPE GASOIL'!$A$6:$R$39</definedName>
    <definedName name="Z_D5AAC1B3_7ED2_11D2_8C0B_0008C7C204E6_.wvu.PrintTitles" localSheetId="5" hidden="1">'IPE GASOIL'!$1:$5</definedName>
    <definedName name="Z_D5AAC1B4_7ED2_11D2_8C0B_0008C7C204E6_.wvu.PrintArea" localSheetId="16" hidden="1">Dubai!$A$6:$R$39</definedName>
    <definedName name="Z_D5AAC1B4_7ED2_11D2_8C0B_0008C7C204E6_.wvu.PrintArea" localSheetId="17" hidden="1">Freight!$A$6:$R$39</definedName>
    <definedName name="Z_D5AAC1B4_7ED2_11D2_8C0B_0008C7C204E6_.wvu.PrintArea" localSheetId="18" hidden="1">Freight_SM!$A$6:$R$39</definedName>
    <definedName name="Z_D5AAC1B4_7ED2_11D2_8C0B_0008C7C204E6_.wvu.PrintArea" localSheetId="15" hidden="1">'Jet , Kero'!$A$6:$R$39</definedName>
    <definedName name="Z_D5AAC1B4_7ED2_11D2_8C0B_0008C7C204E6_.wvu.PrintTitles" localSheetId="16" hidden="1">Dubai!$1:$5</definedName>
    <definedName name="Z_D5AAC1B4_7ED2_11D2_8C0B_0008C7C204E6_.wvu.PrintTitles" localSheetId="17" hidden="1">Freight!$1:$5</definedName>
    <definedName name="Z_D5AAC1B4_7ED2_11D2_8C0B_0008C7C204E6_.wvu.PrintTitles" localSheetId="18" hidden="1">Freight_SM!$1:$5</definedName>
    <definedName name="Z_D5AAC1B4_7ED2_11D2_8C0B_0008C7C204E6_.wvu.PrintTitles" localSheetId="15" hidden="1">'Jet , Kero'!$1:$5</definedName>
    <definedName name="Z_D5AAC1B5_7ED2_11D2_8C0B_0008C7C204E6_.wvu.PrintArea" localSheetId="10" hidden="1">NAPTHA!$A$6:$R$39</definedName>
    <definedName name="Z_D5AAC1B5_7ED2_11D2_8C0B_0008C7C204E6_.wvu.PrintTitles" localSheetId="10" hidden="1">NAPTHA!$1:$5</definedName>
    <definedName name="Z_D5AAC1B6_7ED2_11D2_8C0B_0008C7C204E6_.wvu.PrintArea" localSheetId="9" hidden="1">UNL!$A$6:$R$39</definedName>
    <definedName name="Z_D5AAC1B6_7ED2_11D2_8C0B_0008C7C204E6_.wvu.PrintTitles" localSheetId="9" hidden="1">UNL!$1:$5</definedName>
    <definedName name="Z_D5AAC1B7_7ED2_11D2_8C0B_0008C7C204E6_.wvu.PrintArea" localSheetId="6" hidden="1">'2%GASOIL CIF'!$A$40:$AG$118</definedName>
    <definedName name="Z_D5AAC1B7_7ED2_11D2_8C0B_0008C7C204E6_.wvu.PrintTitles" localSheetId="6" hidden="1">'2%GASOIL CIF'!$1:$5</definedName>
    <definedName name="Z_D5AAC1B8_7ED2_11D2_8C0B_0008C7C204E6_.wvu.PrintArea" localSheetId="7" hidden="1">'2%GASOIL FOB'!$A$40:$AG$118</definedName>
    <definedName name="Z_D5AAC1B8_7ED2_11D2_8C0B_0008C7C204E6_.wvu.PrintTitles" localSheetId="7" hidden="1">'2%GASOIL FOB'!$1:$5</definedName>
    <definedName name="Z_D5AAC1B9_7ED2_11D2_8C0B_0008C7C204E6_.wvu.PrintArea" localSheetId="11" hidden="1">BRENT!$A$40:$AG$118</definedName>
    <definedName name="Z_D5AAC1B9_7ED2_11D2_8C0B_0008C7C204E6_.wvu.PrintTitles" localSheetId="11" hidden="1">BRENT!$1:$5</definedName>
    <definedName name="Z_D5AAC1BA_7ED2_11D2_8C0B_0008C7C204E6_.wvu.PrintArea" localSheetId="12" hidden="1">CRUDE!$A$40:$AG$118</definedName>
    <definedName name="Z_D5AAC1BA_7ED2_11D2_8C0B_0008C7C204E6_.wvu.PrintTitles" localSheetId="12" hidden="1">CRUDE!$1:$5</definedName>
    <definedName name="Z_D5AAC1BB_7ED2_11D2_8C0B_0008C7C204E6_.wvu.PrintArea" localSheetId="8" hidden="1">'EN590'!$A$40:$AG$118</definedName>
    <definedName name="Z_D5AAC1BB_7ED2_11D2_8C0B_0008C7C204E6_.wvu.PrintTitles" localSheetId="8" hidden="1">'EN590'!$1:$5</definedName>
    <definedName name="Z_D5AAC1BC_7ED2_11D2_8C0B_0008C7C204E6_.wvu.PrintArea" localSheetId="13" hidden="1">HO!$A$40:$AG$118</definedName>
    <definedName name="Z_D5AAC1BC_7ED2_11D2_8C0B_0008C7C204E6_.wvu.PrintTitles" localSheetId="13" hidden="1">HO!$1:$5</definedName>
    <definedName name="Z_D5AAC1BD_7ED2_11D2_8C0B_0008C7C204E6_.wvu.PrintArea" localSheetId="5" hidden="1">'IPE GASOIL'!$A$40:$AG$118</definedName>
    <definedName name="Z_D5AAC1BD_7ED2_11D2_8C0B_0008C7C204E6_.wvu.PrintTitles" localSheetId="5" hidden="1">'IPE GASOIL'!$1:$5</definedName>
    <definedName name="Z_D5AAC1BE_7ED2_11D2_8C0B_0008C7C204E6_.wvu.PrintArea" localSheetId="16" hidden="1">Dubai!$A$40:$AG$118</definedName>
    <definedName name="Z_D5AAC1BE_7ED2_11D2_8C0B_0008C7C204E6_.wvu.PrintArea" localSheetId="17" hidden="1">Freight!$A$40:$AG$118</definedName>
    <definedName name="Z_D5AAC1BE_7ED2_11D2_8C0B_0008C7C204E6_.wvu.PrintArea" localSheetId="18" hidden="1">Freight_SM!$A$40:$AG$118</definedName>
    <definedName name="Z_D5AAC1BE_7ED2_11D2_8C0B_0008C7C204E6_.wvu.PrintArea" localSheetId="15" hidden="1">'Jet , Kero'!$A$40:$AG$118</definedName>
    <definedName name="Z_D5AAC1BE_7ED2_11D2_8C0B_0008C7C204E6_.wvu.PrintTitles" localSheetId="16" hidden="1">Dubai!$1:$5</definedName>
    <definedName name="Z_D5AAC1BE_7ED2_11D2_8C0B_0008C7C204E6_.wvu.PrintTitles" localSheetId="17" hidden="1">Freight!$1:$5</definedName>
    <definedName name="Z_D5AAC1BE_7ED2_11D2_8C0B_0008C7C204E6_.wvu.PrintTitles" localSheetId="18" hidden="1">Freight_SM!$1:$5</definedName>
    <definedName name="Z_D5AAC1BE_7ED2_11D2_8C0B_0008C7C204E6_.wvu.PrintTitles" localSheetId="15" hidden="1">'Jet , Kero'!$1:$5</definedName>
    <definedName name="Z_D5AAC1BF_7ED2_11D2_8C0B_0008C7C204E6_.wvu.PrintArea" localSheetId="10" hidden="1">NAPTHA!$A$40:$AG$118</definedName>
    <definedName name="Z_D5AAC1BF_7ED2_11D2_8C0B_0008C7C204E6_.wvu.PrintTitles" localSheetId="10" hidden="1">NAPTHA!$1:$5</definedName>
    <definedName name="Z_D5AAC1C0_7ED2_11D2_8C0B_0008C7C204E6_.wvu.PrintArea" localSheetId="9" hidden="1">UNL!$A$40:$AG$118</definedName>
    <definedName name="Z_D5AAC1C0_7ED2_11D2_8C0B_0008C7C204E6_.wvu.PrintTitles" localSheetId="9" hidden="1">UNL!$1:$5</definedName>
    <definedName name="Z_D5AAC1C1_7ED2_11D2_8C0B_0008C7C204E6_.wvu.PrintArea" localSheetId="6" hidden="1">'2%GASOIL CIF'!$A$120:$M$238</definedName>
    <definedName name="Z_D5AAC1C1_7ED2_11D2_8C0B_0008C7C204E6_.wvu.PrintTitles" localSheetId="6" hidden="1">'2%GASOIL CIF'!$1:$5</definedName>
    <definedName name="Z_D5AAC1C2_7ED2_11D2_8C0B_0008C7C204E6_.wvu.PrintArea" localSheetId="7" hidden="1">'2%GASOIL FOB'!$A$120:$M$238</definedName>
    <definedName name="Z_D5AAC1C2_7ED2_11D2_8C0B_0008C7C204E6_.wvu.PrintTitles" localSheetId="7" hidden="1">'2%GASOIL FOB'!$1:$5</definedName>
    <definedName name="Z_D5AAC1C3_7ED2_11D2_8C0B_0008C7C204E6_.wvu.PrintArea" localSheetId="11" hidden="1">BRENT!$A$120:$M$238</definedName>
    <definedName name="Z_D5AAC1C3_7ED2_11D2_8C0B_0008C7C204E6_.wvu.PrintTitles" localSheetId="11" hidden="1">BRENT!$1:$5</definedName>
    <definedName name="Z_D5AAC1C4_7ED2_11D2_8C0B_0008C7C204E6_.wvu.PrintArea" localSheetId="12" hidden="1">CRUDE!$A$120:$M$238</definedName>
    <definedName name="Z_D5AAC1C4_7ED2_11D2_8C0B_0008C7C204E6_.wvu.PrintTitles" localSheetId="12" hidden="1">CRUDE!$1:$5</definedName>
    <definedName name="Z_D5AAC1C5_7ED2_11D2_8C0B_0008C7C204E6_.wvu.PrintArea" localSheetId="8" hidden="1">'EN590'!$A$120:$M$238</definedName>
    <definedName name="Z_D5AAC1C5_7ED2_11D2_8C0B_0008C7C204E6_.wvu.PrintTitles" localSheetId="8" hidden="1">'EN590'!$1:$5</definedName>
    <definedName name="Z_D5AAC1C6_7ED2_11D2_8C0B_0008C7C204E6_.wvu.PrintArea" localSheetId="13" hidden="1">HO!$A$120:$M$238</definedName>
    <definedName name="Z_D5AAC1C6_7ED2_11D2_8C0B_0008C7C204E6_.wvu.PrintTitles" localSheetId="13" hidden="1">HO!$1:$5</definedName>
    <definedName name="Z_D5AAC1C7_7ED2_11D2_8C0B_0008C7C204E6_.wvu.PrintArea" localSheetId="5" hidden="1">'IPE GASOIL'!$A$120:$M$238</definedName>
    <definedName name="Z_D5AAC1C7_7ED2_11D2_8C0B_0008C7C204E6_.wvu.PrintTitles" localSheetId="5" hidden="1">'IPE GASOIL'!$1:$5</definedName>
    <definedName name="Z_D5AAC1C8_7ED2_11D2_8C0B_0008C7C204E6_.wvu.PrintArea" localSheetId="16" hidden="1">Dubai!$A$120:$M$238</definedName>
    <definedName name="Z_D5AAC1C8_7ED2_11D2_8C0B_0008C7C204E6_.wvu.PrintArea" localSheetId="17" hidden="1">Freight!$A$120:$M$238</definedName>
    <definedName name="Z_D5AAC1C8_7ED2_11D2_8C0B_0008C7C204E6_.wvu.PrintArea" localSheetId="18" hidden="1">Freight_SM!$A$120:$M$238</definedName>
    <definedName name="Z_D5AAC1C8_7ED2_11D2_8C0B_0008C7C204E6_.wvu.PrintArea" localSheetId="15" hidden="1">'Jet , Kero'!$A$120:$M$238</definedName>
    <definedName name="Z_D5AAC1C8_7ED2_11D2_8C0B_0008C7C204E6_.wvu.PrintTitles" localSheetId="16" hidden="1">Dubai!$1:$5</definedName>
    <definedName name="Z_D5AAC1C8_7ED2_11D2_8C0B_0008C7C204E6_.wvu.PrintTitles" localSheetId="17" hidden="1">Freight!$1:$5</definedName>
    <definedName name="Z_D5AAC1C8_7ED2_11D2_8C0B_0008C7C204E6_.wvu.PrintTitles" localSheetId="18" hidden="1">Freight_SM!$1:$5</definedName>
    <definedName name="Z_D5AAC1C8_7ED2_11D2_8C0B_0008C7C204E6_.wvu.PrintTitles" localSheetId="15" hidden="1">'Jet , Kero'!$1:$5</definedName>
    <definedName name="Z_D5AAC1C9_7ED2_11D2_8C0B_0008C7C204E6_.wvu.PrintArea" localSheetId="10" hidden="1">NAPTHA!$A$120:$M$238</definedName>
    <definedName name="Z_D5AAC1C9_7ED2_11D2_8C0B_0008C7C204E6_.wvu.PrintTitles" localSheetId="10" hidden="1">NAPTHA!$1:$5</definedName>
    <definedName name="Z_D5AAC1CA_7ED2_11D2_8C0B_0008C7C204E6_.wvu.PrintArea" localSheetId="9" hidden="1">UNL!$A$120:$M$238</definedName>
    <definedName name="Z_D5AAC1CA_7ED2_11D2_8C0B_0008C7C204E6_.wvu.PrintTitles" localSheetId="9" hidden="1">UNL!$1:$5</definedName>
    <definedName name="Z_D7418C0C_B9C8_11D2_8C28_0008C7C204E6_.wvu.PrintArea" localSheetId="6" hidden="1">'2%GASOIL CIF'!$A$6:$R$39</definedName>
    <definedName name="Z_D7418C0C_B9C8_11D2_8C28_0008C7C204E6_.wvu.PrintTitles" localSheetId="6" hidden="1">'2%GASOIL CIF'!$1:$5</definedName>
    <definedName name="Z_D7418C0D_B9C8_11D2_8C28_0008C7C204E6_.wvu.PrintArea" localSheetId="7" hidden="1">'2%GASOIL FOB'!$A$6:$R$39</definedName>
    <definedName name="Z_D7418C0D_B9C8_11D2_8C28_0008C7C204E6_.wvu.PrintTitles" localSheetId="7" hidden="1">'2%GASOIL FOB'!$1:$5</definedName>
    <definedName name="Z_D7418C0E_B9C8_11D2_8C28_0008C7C204E6_.wvu.PrintArea" localSheetId="11" hidden="1">BRENT!$A$6:$R$39</definedName>
    <definedName name="Z_D7418C0E_B9C8_11D2_8C28_0008C7C204E6_.wvu.PrintTitles" localSheetId="11" hidden="1">BRENT!$1:$5</definedName>
    <definedName name="Z_D7418C0F_B9C8_11D2_8C28_0008C7C204E6_.wvu.PrintArea" localSheetId="12" hidden="1">CRUDE!$A$6:$R$39</definedName>
    <definedName name="Z_D7418C0F_B9C8_11D2_8C28_0008C7C204E6_.wvu.PrintTitles" localSheetId="12" hidden="1">CRUDE!$1:$5</definedName>
    <definedName name="Z_D7418C10_B9C8_11D2_8C28_0008C7C204E6_.wvu.PrintArea" localSheetId="16" hidden="1">Dubai!$A$6:$R$39</definedName>
    <definedName name="Z_D7418C10_B9C8_11D2_8C28_0008C7C204E6_.wvu.PrintArea" localSheetId="17" hidden="1">Freight!$A$6:$R$39</definedName>
    <definedName name="Z_D7418C10_B9C8_11D2_8C28_0008C7C204E6_.wvu.PrintArea" localSheetId="18" hidden="1">Freight_SM!$A$6:$R$39</definedName>
    <definedName name="Z_D7418C10_B9C8_11D2_8C28_0008C7C204E6_.wvu.PrintTitles" localSheetId="16" hidden="1">Dubai!$1:$5</definedName>
    <definedName name="Z_D7418C10_B9C8_11D2_8C28_0008C7C204E6_.wvu.PrintTitles" localSheetId="17" hidden="1">Freight!$1:$5</definedName>
    <definedName name="Z_D7418C10_B9C8_11D2_8C28_0008C7C204E6_.wvu.PrintTitles" localSheetId="18" hidden="1">Freight_SM!$1:$5</definedName>
    <definedName name="Z_D7418C11_B9C8_11D2_8C28_0008C7C204E6_.wvu.PrintArea" localSheetId="8" hidden="1">'EN590'!$A$6:$R$39</definedName>
    <definedName name="Z_D7418C11_B9C8_11D2_8C28_0008C7C204E6_.wvu.PrintTitles" localSheetId="8" hidden="1">'EN590'!$1:$5</definedName>
    <definedName name="Z_D7418C12_B9C8_11D2_8C28_0008C7C204E6_.wvu.PrintArea" localSheetId="13" hidden="1">HO!$A$6:$R$39</definedName>
    <definedName name="Z_D7418C12_B9C8_11D2_8C28_0008C7C204E6_.wvu.PrintTitles" localSheetId="13" hidden="1">HO!$1:$5</definedName>
    <definedName name="Z_D7418C13_B9C8_11D2_8C28_0008C7C204E6_.wvu.PrintArea" localSheetId="5" hidden="1">'IPE GASOIL'!$A$6:$R$39</definedName>
    <definedName name="Z_D7418C13_B9C8_11D2_8C28_0008C7C204E6_.wvu.PrintTitles" localSheetId="5" hidden="1">'IPE GASOIL'!$1:$5</definedName>
    <definedName name="Z_D7418C14_B9C8_11D2_8C28_0008C7C204E6_.wvu.PrintArea" localSheetId="15" hidden="1">'Jet , Kero'!$A$6:$R$39</definedName>
    <definedName name="Z_D7418C14_B9C8_11D2_8C28_0008C7C204E6_.wvu.PrintTitles" localSheetId="15" hidden="1">'Jet , Kero'!$1:$5</definedName>
    <definedName name="Z_D7418C15_B9C8_11D2_8C28_0008C7C204E6_.wvu.PrintArea" localSheetId="10" hidden="1">NAPTHA!$A$6:$R$39</definedName>
    <definedName name="Z_D7418C15_B9C8_11D2_8C28_0008C7C204E6_.wvu.PrintTitles" localSheetId="10" hidden="1">NAPTHA!$1:$5</definedName>
    <definedName name="Z_D7418C16_B9C8_11D2_8C28_0008C7C204E6_.wvu.PrintArea" localSheetId="9" hidden="1">UNL!$A$6:$R$39</definedName>
    <definedName name="Z_D7418C16_B9C8_11D2_8C28_0008C7C204E6_.wvu.PrintTitles" localSheetId="9" hidden="1">UNL!$1:$5</definedName>
    <definedName name="Z_D7418C17_B9C8_11D2_8C28_0008C7C204E6_.wvu.PrintArea" localSheetId="6" hidden="1">'2%GASOIL CIF'!$A$40:$AG$118</definedName>
    <definedName name="Z_D7418C17_B9C8_11D2_8C28_0008C7C204E6_.wvu.PrintTitles" localSheetId="6" hidden="1">'2%GASOIL CIF'!$1:$5</definedName>
    <definedName name="Z_D7418C18_B9C8_11D2_8C28_0008C7C204E6_.wvu.PrintArea" localSheetId="7" hidden="1">'2%GASOIL FOB'!$A$40:$AG$118</definedName>
    <definedName name="Z_D7418C18_B9C8_11D2_8C28_0008C7C204E6_.wvu.PrintTitles" localSheetId="7" hidden="1">'2%GASOIL FOB'!$1:$5</definedName>
    <definedName name="Z_D7418C19_B9C8_11D2_8C28_0008C7C204E6_.wvu.PrintArea" localSheetId="11" hidden="1">BRENT!$A$40:$AG$118</definedName>
    <definedName name="Z_D7418C19_B9C8_11D2_8C28_0008C7C204E6_.wvu.PrintTitles" localSheetId="11" hidden="1">BRENT!$1:$5</definedName>
    <definedName name="Z_D7418C1A_B9C8_11D2_8C28_0008C7C204E6_.wvu.PrintArea" localSheetId="12" hidden="1">CRUDE!$A$40:$AG$118</definedName>
    <definedName name="Z_D7418C1A_B9C8_11D2_8C28_0008C7C204E6_.wvu.PrintTitles" localSheetId="12" hidden="1">CRUDE!$1:$5</definedName>
    <definedName name="Z_D7418C1B_B9C8_11D2_8C28_0008C7C204E6_.wvu.PrintArea" localSheetId="16" hidden="1">Dubai!$A$40:$AG$118</definedName>
    <definedName name="Z_D7418C1B_B9C8_11D2_8C28_0008C7C204E6_.wvu.PrintArea" localSheetId="17" hidden="1">Freight!$A$40:$AG$118</definedName>
    <definedName name="Z_D7418C1B_B9C8_11D2_8C28_0008C7C204E6_.wvu.PrintArea" localSheetId="18" hidden="1">Freight_SM!$A$40:$AG$118</definedName>
    <definedName name="Z_D7418C1B_B9C8_11D2_8C28_0008C7C204E6_.wvu.PrintTitles" localSheetId="16" hidden="1">Dubai!$1:$5</definedName>
    <definedName name="Z_D7418C1B_B9C8_11D2_8C28_0008C7C204E6_.wvu.PrintTitles" localSheetId="17" hidden="1">Freight!$1:$5</definedName>
    <definedName name="Z_D7418C1B_B9C8_11D2_8C28_0008C7C204E6_.wvu.PrintTitles" localSheetId="18" hidden="1">Freight_SM!$1:$5</definedName>
    <definedName name="Z_D7418C1C_B9C8_11D2_8C28_0008C7C204E6_.wvu.PrintArea" localSheetId="8" hidden="1">'EN590'!$A$40:$AG$118</definedName>
    <definedName name="Z_D7418C1C_B9C8_11D2_8C28_0008C7C204E6_.wvu.PrintTitles" localSheetId="8" hidden="1">'EN590'!$1:$5</definedName>
    <definedName name="Z_D7418C1D_B9C8_11D2_8C28_0008C7C204E6_.wvu.PrintArea" localSheetId="13" hidden="1">HO!$A$40:$AG$118</definedName>
    <definedName name="Z_D7418C1D_B9C8_11D2_8C28_0008C7C204E6_.wvu.PrintTitles" localSheetId="13" hidden="1">HO!$1:$5</definedName>
    <definedName name="Z_D7418C1E_B9C8_11D2_8C28_0008C7C204E6_.wvu.PrintArea" localSheetId="5" hidden="1">'IPE GASOIL'!$A$40:$AG$118</definedName>
    <definedName name="Z_D7418C1E_B9C8_11D2_8C28_0008C7C204E6_.wvu.PrintTitles" localSheetId="5" hidden="1">'IPE GASOIL'!$1:$5</definedName>
    <definedName name="Z_D7418C1F_B9C8_11D2_8C28_0008C7C204E6_.wvu.PrintArea" localSheetId="15" hidden="1">'Jet , Kero'!$A$40:$AG$118</definedName>
    <definedName name="Z_D7418C1F_B9C8_11D2_8C28_0008C7C204E6_.wvu.PrintTitles" localSheetId="15" hidden="1">'Jet , Kero'!$1:$5</definedName>
    <definedName name="Z_D7418C20_B9C8_11D2_8C28_0008C7C204E6_.wvu.PrintArea" localSheetId="10" hidden="1">NAPTHA!$A$40:$AG$118</definedName>
    <definedName name="Z_D7418C20_B9C8_11D2_8C28_0008C7C204E6_.wvu.PrintTitles" localSheetId="10" hidden="1">NAPTHA!$1:$5</definedName>
    <definedName name="Z_D7418C21_B9C8_11D2_8C28_0008C7C204E6_.wvu.PrintArea" localSheetId="9" hidden="1">UNL!$A$40:$AG$118</definedName>
    <definedName name="Z_D7418C21_B9C8_11D2_8C28_0008C7C204E6_.wvu.PrintTitles" localSheetId="9" hidden="1">UNL!$1:$5</definedName>
    <definedName name="Z_D7418C22_B9C8_11D2_8C28_0008C7C204E6_.wvu.PrintArea" localSheetId="6" hidden="1">'2%GASOIL CIF'!$A$120:$M$238</definedName>
    <definedName name="Z_D7418C22_B9C8_11D2_8C28_0008C7C204E6_.wvu.PrintTitles" localSheetId="6" hidden="1">'2%GASOIL CIF'!$1:$5</definedName>
    <definedName name="Z_D7418C23_B9C8_11D2_8C28_0008C7C204E6_.wvu.PrintArea" localSheetId="7" hidden="1">'2%GASOIL FOB'!$A$120:$M$238</definedName>
    <definedName name="Z_D7418C23_B9C8_11D2_8C28_0008C7C204E6_.wvu.PrintTitles" localSheetId="7" hidden="1">'2%GASOIL FOB'!$1:$5</definedName>
    <definedName name="Z_D7418C24_B9C8_11D2_8C28_0008C7C204E6_.wvu.PrintArea" localSheetId="11" hidden="1">BRENT!$A$120:$M$238</definedName>
    <definedName name="Z_D7418C24_B9C8_11D2_8C28_0008C7C204E6_.wvu.PrintTitles" localSheetId="11" hidden="1">BRENT!$1:$5</definedName>
    <definedName name="Z_D7418C25_B9C8_11D2_8C28_0008C7C204E6_.wvu.PrintArea" localSheetId="12" hidden="1">CRUDE!$A$120:$M$238</definedName>
    <definedName name="Z_D7418C25_B9C8_11D2_8C28_0008C7C204E6_.wvu.PrintTitles" localSheetId="12" hidden="1">CRUDE!$1:$5</definedName>
    <definedName name="Z_D7418C26_B9C8_11D2_8C28_0008C7C204E6_.wvu.PrintArea" localSheetId="16" hidden="1">Dubai!$A$120:$M$238</definedName>
    <definedName name="Z_D7418C26_B9C8_11D2_8C28_0008C7C204E6_.wvu.PrintArea" localSheetId="17" hidden="1">Freight!$A$120:$M$238</definedName>
    <definedName name="Z_D7418C26_B9C8_11D2_8C28_0008C7C204E6_.wvu.PrintArea" localSheetId="18" hidden="1">Freight_SM!$A$120:$M$238</definedName>
    <definedName name="Z_D7418C26_B9C8_11D2_8C28_0008C7C204E6_.wvu.PrintTitles" localSheetId="16" hidden="1">Dubai!$1:$5</definedName>
    <definedName name="Z_D7418C26_B9C8_11D2_8C28_0008C7C204E6_.wvu.PrintTitles" localSheetId="17" hidden="1">Freight!$1:$5</definedName>
    <definedName name="Z_D7418C26_B9C8_11D2_8C28_0008C7C204E6_.wvu.PrintTitles" localSheetId="18" hidden="1">Freight_SM!$1:$5</definedName>
    <definedName name="Z_D7418C27_B9C8_11D2_8C28_0008C7C204E6_.wvu.PrintArea" localSheetId="8" hidden="1">'EN590'!$A$120:$M$238</definedName>
    <definedName name="Z_D7418C27_B9C8_11D2_8C28_0008C7C204E6_.wvu.PrintTitles" localSheetId="8" hidden="1">'EN590'!$1:$5</definedName>
    <definedName name="Z_D7418C28_B9C8_11D2_8C28_0008C7C204E6_.wvu.PrintArea" localSheetId="13" hidden="1">HO!$A$120:$M$238</definedName>
    <definedName name="Z_D7418C28_B9C8_11D2_8C28_0008C7C204E6_.wvu.PrintTitles" localSheetId="13" hidden="1">HO!$1:$5</definedName>
    <definedName name="Z_D7418C29_B9C8_11D2_8C28_0008C7C204E6_.wvu.PrintArea" localSheetId="5" hidden="1">'IPE GASOIL'!$A$120:$M$238</definedName>
    <definedName name="Z_D7418C29_B9C8_11D2_8C28_0008C7C204E6_.wvu.PrintTitles" localSheetId="5" hidden="1">'IPE GASOIL'!$1:$5</definedName>
    <definedName name="Z_D7418C2A_B9C8_11D2_8C28_0008C7C204E6_.wvu.PrintArea" localSheetId="15" hidden="1">'Jet , Kero'!$A$120:$M$238</definedName>
    <definedName name="Z_D7418C2A_B9C8_11D2_8C28_0008C7C204E6_.wvu.PrintTitles" localSheetId="15" hidden="1">'Jet , Kero'!$1:$5</definedName>
    <definedName name="Z_D7418C2B_B9C8_11D2_8C28_0008C7C204E6_.wvu.PrintArea" localSheetId="10" hidden="1">NAPTHA!$A$120:$M$238</definedName>
    <definedName name="Z_D7418C2B_B9C8_11D2_8C28_0008C7C204E6_.wvu.PrintTitles" localSheetId="10" hidden="1">NAPTHA!$1:$5</definedName>
    <definedName name="Z_D7418C2C_B9C8_11D2_8C28_0008C7C204E6_.wvu.PrintArea" localSheetId="9" hidden="1">UNL!$A$120:$M$238</definedName>
    <definedName name="Z_D7418C2C_B9C8_11D2_8C28_0008C7C204E6_.wvu.PrintTitles" localSheetId="9" hidden="1">UNL!$1:$5</definedName>
    <definedName name="Z_D7418C66_B9C8_11D2_8C28_0008C7C204E6_.wvu.PrintArea" localSheetId="6" hidden="1">'2%GASOIL CIF'!$A$6:$R$39</definedName>
    <definedName name="Z_D7418C66_B9C8_11D2_8C28_0008C7C204E6_.wvu.PrintTitles" localSheetId="6" hidden="1">'2%GASOIL CIF'!$1:$5</definedName>
    <definedName name="Z_D7418C67_B9C8_11D2_8C28_0008C7C204E6_.wvu.PrintArea" localSheetId="7" hidden="1">'2%GASOIL FOB'!$A$6:$R$39</definedName>
    <definedName name="Z_D7418C67_B9C8_11D2_8C28_0008C7C204E6_.wvu.PrintTitles" localSheetId="7" hidden="1">'2%GASOIL FOB'!$1:$5</definedName>
    <definedName name="Z_D7418C68_B9C8_11D2_8C28_0008C7C204E6_.wvu.PrintArea" localSheetId="11" hidden="1">BRENT!$A$6:$R$39</definedName>
    <definedName name="Z_D7418C68_B9C8_11D2_8C28_0008C7C204E6_.wvu.PrintTitles" localSheetId="11" hidden="1">BRENT!$1:$5</definedName>
    <definedName name="Z_D7418C69_B9C8_11D2_8C28_0008C7C204E6_.wvu.PrintArea" localSheetId="12" hidden="1">CRUDE!$A$6:$R$39</definedName>
    <definedName name="Z_D7418C69_B9C8_11D2_8C28_0008C7C204E6_.wvu.PrintTitles" localSheetId="12" hidden="1">CRUDE!$1:$5</definedName>
    <definedName name="Z_D7418C6A_B9C8_11D2_8C28_0008C7C204E6_.wvu.PrintArea" localSheetId="16" hidden="1">Dubai!$A$6:$R$39</definedName>
    <definedName name="Z_D7418C6A_B9C8_11D2_8C28_0008C7C204E6_.wvu.PrintArea" localSheetId="17" hidden="1">Freight!$A$6:$R$39</definedName>
    <definedName name="Z_D7418C6A_B9C8_11D2_8C28_0008C7C204E6_.wvu.PrintArea" localSheetId="18" hidden="1">Freight_SM!$A$6:$R$39</definedName>
    <definedName name="Z_D7418C6A_B9C8_11D2_8C28_0008C7C204E6_.wvu.PrintTitles" localSheetId="16" hidden="1">Dubai!$1:$5</definedName>
    <definedName name="Z_D7418C6A_B9C8_11D2_8C28_0008C7C204E6_.wvu.PrintTitles" localSheetId="17" hidden="1">Freight!$1:$5</definedName>
    <definedName name="Z_D7418C6A_B9C8_11D2_8C28_0008C7C204E6_.wvu.PrintTitles" localSheetId="18" hidden="1">Freight_SM!$1:$5</definedName>
    <definedName name="Z_D7418C6B_B9C8_11D2_8C28_0008C7C204E6_.wvu.PrintArea" localSheetId="8" hidden="1">'EN590'!$A$6:$R$39</definedName>
    <definedName name="Z_D7418C6B_B9C8_11D2_8C28_0008C7C204E6_.wvu.PrintTitles" localSheetId="8" hidden="1">'EN590'!$1:$5</definedName>
    <definedName name="Z_D7418C6C_B9C8_11D2_8C28_0008C7C204E6_.wvu.PrintArea" localSheetId="13" hidden="1">HO!$A$6:$R$39</definedName>
    <definedName name="Z_D7418C6C_B9C8_11D2_8C28_0008C7C204E6_.wvu.PrintTitles" localSheetId="13" hidden="1">HO!$1:$5</definedName>
    <definedName name="Z_D7418C6D_B9C8_11D2_8C28_0008C7C204E6_.wvu.PrintArea" localSheetId="5" hidden="1">'IPE GASOIL'!$A$6:$R$39</definedName>
    <definedName name="Z_D7418C6D_B9C8_11D2_8C28_0008C7C204E6_.wvu.PrintTitles" localSheetId="5" hidden="1">'IPE GASOIL'!$1:$5</definedName>
    <definedName name="Z_D7418C6E_B9C8_11D2_8C28_0008C7C204E6_.wvu.PrintArea" localSheetId="15" hidden="1">'Jet , Kero'!$A$6:$R$39</definedName>
    <definedName name="Z_D7418C6E_B9C8_11D2_8C28_0008C7C204E6_.wvu.PrintTitles" localSheetId="15" hidden="1">'Jet , Kero'!$1:$5</definedName>
    <definedName name="Z_D7418C6F_B9C8_11D2_8C28_0008C7C204E6_.wvu.PrintArea" localSheetId="10" hidden="1">NAPTHA!$A$6:$R$39</definedName>
    <definedName name="Z_D7418C6F_B9C8_11D2_8C28_0008C7C204E6_.wvu.PrintTitles" localSheetId="10" hidden="1">NAPTHA!$1:$5</definedName>
    <definedName name="Z_D7418C70_B9C8_11D2_8C28_0008C7C204E6_.wvu.PrintArea" localSheetId="9" hidden="1">UNL!$A$6:$R$39</definedName>
    <definedName name="Z_D7418C70_B9C8_11D2_8C28_0008C7C204E6_.wvu.PrintTitles" localSheetId="9" hidden="1">UNL!$1:$5</definedName>
    <definedName name="Z_D7418C71_B9C8_11D2_8C28_0008C7C204E6_.wvu.PrintArea" localSheetId="6" hidden="1">'2%GASOIL CIF'!$A$40:$AG$118</definedName>
    <definedName name="Z_D7418C71_B9C8_11D2_8C28_0008C7C204E6_.wvu.PrintTitles" localSheetId="6" hidden="1">'2%GASOIL CIF'!$1:$5</definedName>
    <definedName name="Z_D7418C72_B9C8_11D2_8C28_0008C7C204E6_.wvu.PrintArea" localSheetId="7" hidden="1">'2%GASOIL FOB'!$A$40:$AG$118</definedName>
    <definedName name="Z_D7418C72_B9C8_11D2_8C28_0008C7C204E6_.wvu.PrintTitles" localSheetId="7" hidden="1">'2%GASOIL FOB'!$1:$5</definedName>
    <definedName name="Z_D7418C73_B9C8_11D2_8C28_0008C7C204E6_.wvu.PrintArea" localSheetId="11" hidden="1">BRENT!$A$40:$AG$118</definedName>
    <definedName name="Z_D7418C73_B9C8_11D2_8C28_0008C7C204E6_.wvu.PrintTitles" localSheetId="11" hidden="1">BRENT!$1:$5</definedName>
    <definedName name="Z_D7418C74_B9C8_11D2_8C28_0008C7C204E6_.wvu.PrintArea" localSheetId="12" hidden="1">CRUDE!$A$40:$AG$118</definedName>
    <definedName name="Z_D7418C74_B9C8_11D2_8C28_0008C7C204E6_.wvu.PrintTitles" localSheetId="12" hidden="1">CRUDE!$1:$5</definedName>
    <definedName name="Z_D7418C75_B9C8_11D2_8C28_0008C7C204E6_.wvu.PrintArea" localSheetId="16" hidden="1">Dubai!$A$40:$AG$118</definedName>
    <definedName name="Z_D7418C75_B9C8_11D2_8C28_0008C7C204E6_.wvu.PrintArea" localSheetId="17" hidden="1">Freight!$A$40:$AG$118</definedName>
    <definedName name="Z_D7418C75_B9C8_11D2_8C28_0008C7C204E6_.wvu.PrintArea" localSheetId="18" hidden="1">Freight_SM!$A$40:$AG$118</definedName>
    <definedName name="Z_D7418C75_B9C8_11D2_8C28_0008C7C204E6_.wvu.PrintTitles" localSheetId="16" hidden="1">Dubai!$1:$5</definedName>
    <definedName name="Z_D7418C75_B9C8_11D2_8C28_0008C7C204E6_.wvu.PrintTitles" localSheetId="17" hidden="1">Freight!$1:$5</definedName>
    <definedName name="Z_D7418C75_B9C8_11D2_8C28_0008C7C204E6_.wvu.PrintTitles" localSheetId="18" hidden="1">Freight_SM!$1:$5</definedName>
    <definedName name="Z_D7418C76_B9C8_11D2_8C28_0008C7C204E6_.wvu.PrintArea" localSheetId="8" hidden="1">'EN590'!$A$40:$AG$118</definedName>
    <definedName name="Z_D7418C76_B9C8_11D2_8C28_0008C7C204E6_.wvu.PrintTitles" localSheetId="8" hidden="1">'EN590'!$1:$5</definedName>
    <definedName name="Z_D7418C77_B9C8_11D2_8C28_0008C7C204E6_.wvu.PrintArea" localSheetId="13" hidden="1">HO!$A$40:$AG$118</definedName>
    <definedName name="Z_D7418C77_B9C8_11D2_8C28_0008C7C204E6_.wvu.PrintTitles" localSheetId="13" hidden="1">HO!$1:$5</definedName>
    <definedName name="Z_D7418C78_B9C8_11D2_8C28_0008C7C204E6_.wvu.PrintArea" localSheetId="5" hidden="1">'IPE GASOIL'!$A$40:$AG$118</definedName>
    <definedName name="Z_D7418C78_B9C8_11D2_8C28_0008C7C204E6_.wvu.PrintTitles" localSheetId="5" hidden="1">'IPE GASOIL'!$1:$5</definedName>
    <definedName name="Z_D7418C79_B9C8_11D2_8C28_0008C7C204E6_.wvu.PrintArea" localSheetId="15" hidden="1">'Jet , Kero'!$A$40:$AG$118</definedName>
    <definedName name="Z_D7418C79_B9C8_11D2_8C28_0008C7C204E6_.wvu.PrintTitles" localSheetId="15" hidden="1">'Jet , Kero'!$1:$5</definedName>
    <definedName name="Z_D7418C7A_B9C8_11D2_8C28_0008C7C204E6_.wvu.PrintArea" localSheetId="10" hidden="1">NAPTHA!$A$40:$AG$118</definedName>
    <definedName name="Z_D7418C7A_B9C8_11D2_8C28_0008C7C204E6_.wvu.PrintTitles" localSheetId="10" hidden="1">NAPTHA!$1:$5</definedName>
    <definedName name="Z_D7418C7B_B9C8_11D2_8C28_0008C7C204E6_.wvu.PrintArea" localSheetId="9" hidden="1">UNL!$A$40:$AG$118</definedName>
    <definedName name="Z_D7418C7B_B9C8_11D2_8C28_0008C7C204E6_.wvu.PrintTitles" localSheetId="9" hidden="1">UNL!$1:$5</definedName>
    <definedName name="Z_D7418C7C_B9C8_11D2_8C28_0008C7C204E6_.wvu.PrintArea" localSheetId="6" hidden="1">'2%GASOIL CIF'!$A$120:$M$238</definedName>
    <definedName name="Z_D7418C7C_B9C8_11D2_8C28_0008C7C204E6_.wvu.PrintTitles" localSheetId="6" hidden="1">'2%GASOIL CIF'!$1:$5</definedName>
    <definedName name="Z_D7418C7D_B9C8_11D2_8C28_0008C7C204E6_.wvu.PrintArea" localSheetId="7" hidden="1">'2%GASOIL FOB'!$A$120:$M$238</definedName>
    <definedName name="Z_D7418C7D_B9C8_11D2_8C28_0008C7C204E6_.wvu.PrintTitles" localSheetId="7" hidden="1">'2%GASOIL FOB'!$1:$5</definedName>
    <definedName name="Z_D7418C7E_B9C8_11D2_8C28_0008C7C204E6_.wvu.PrintArea" localSheetId="11" hidden="1">BRENT!$A$120:$M$238</definedName>
    <definedName name="Z_D7418C7E_B9C8_11D2_8C28_0008C7C204E6_.wvu.PrintTitles" localSheetId="11" hidden="1">BRENT!$1:$5</definedName>
    <definedName name="Z_D7418C7F_B9C8_11D2_8C28_0008C7C204E6_.wvu.PrintArea" localSheetId="12" hidden="1">CRUDE!$A$120:$M$238</definedName>
    <definedName name="Z_D7418C7F_B9C8_11D2_8C28_0008C7C204E6_.wvu.PrintTitles" localSheetId="12" hidden="1">CRUDE!$1:$5</definedName>
    <definedName name="Z_D7418C80_B9C8_11D2_8C28_0008C7C204E6_.wvu.PrintArea" localSheetId="16" hidden="1">Dubai!$A$120:$M$238</definedName>
    <definedName name="Z_D7418C80_B9C8_11D2_8C28_0008C7C204E6_.wvu.PrintArea" localSheetId="17" hidden="1">Freight!$A$120:$M$238</definedName>
    <definedName name="Z_D7418C80_B9C8_11D2_8C28_0008C7C204E6_.wvu.PrintArea" localSheetId="18" hidden="1">Freight_SM!$A$120:$M$238</definedName>
    <definedName name="Z_D7418C80_B9C8_11D2_8C28_0008C7C204E6_.wvu.PrintTitles" localSheetId="16" hidden="1">Dubai!$1:$5</definedName>
    <definedName name="Z_D7418C80_B9C8_11D2_8C28_0008C7C204E6_.wvu.PrintTitles" localSheetId="17" hidden="1">Freight!$1:$5</definedName>
    <definedName name="Z_D7418C80_B9C8_11D2_8C28_0008C7C204E6_.wvu.PrintTitles" localSheetId="18" hidden="1">Freight_SM!$1:$5</definedName>
    <definedName name="Z_D7418C81_B9C8_11D2_8C28_0008C7C204E6_.wvu.PrintArea" localSheetId="8" hidden="1">'EN590'!$A$120:$M$238</definedName>
    <definedName name="Z_D7418C81_B9C8_11D2_8C28_0008C7C204E6_.wvu.PrintTitles" localSheetId="8" hidden="1">'EN590'!$1:$5</definedName>
    <definedName name="Z_D7418C82_B9C8_11D2_8C28_0008C7C204E6_.wvu.PrintArea" localSheetId="13" hidden="1">HO!$A$120:$M$238</definedName>
    <definedName name="Z_D7418C82_B9C8_11D2_8C28_0008C7C204E6_.wvu.PrintTitles" localSheetId="13" hidden="1">HO!$1:$5</definedName>
    <definedName name="Z_D7418C83_B9C8_11D2_8C28_0008C7C204E6_.wvu.PrintArea" localSheetId="5" hidden="1">'IPE GASOIL'!$A$120:$M$238</definedName>
    <definedName name="Z_D7418C83_B9C8_11D2_8C28_0008C7C204E6_.wvu.PrintTitles" localSheetId="5" hidden="1">'IPE GASOIL'!$1:$5</definedName>
    <definedName name="Z_D7418C84_B9C8_11D2_8C28_0008C7C204E6_.wvu.PrintArea" localSheetId="15" hidden="1">'Jet , Kero'!$A$120:$M$238</definedName>
    <definedName name="Z_D7418C84_B9C8_11D2_8C28_0008C7C204E6_.wvu.PrintTitles" localSheetId="15" hidden="1">'Jet , Kero'!$1:$5</definedName>
    <definedName name="Z_D7418C85_B9C8_11D2_8C28_0008C7C204E6_.wvu.PrintArea" localSheetId="10" hidden="1">NAPTHA!$A$120:$M$238</definedName>
    <definedName name="Z_D7418C85_B9C8_11D2_8C28_0008C7C204E6_.wvu.PrintTitles" localSheetId="10" hidden="1">NAPTHA!$1:$5</definedName>
    <definedName name="Z_D7418C86_B9C8_11D2_8C28_0008C7C204E6_.wvu.PrintArea" localSheetId="9" hidden="1">UNL!$A$120:$M$238</definedName>
    <definedName name="Z_D7418C86_B9C8_11D2_8C28_0008C7C204E6_.wvu.PrintTitles" localSheetId="9" hidden="1">UNL!$1:$5</definedName>
    <definedName name="Z_D786082E_9A2F_11D2_8C20_0008C7C204E6_.wvu.PrintArea" localSheetId="6" hidden="1">'2%GASOIL CIF'!$A$6:$R$39</definedName>
    <definedName name="Z_D786082E_9A2F_11D2_8C20_0008C7C204E6_.wvu.PrintTitles" localSheetId="6" hidden="1">'2%GASOIL CIF'!$1:$5</definedName>
    <definedName name="Z_D786082F_9A2F_11D2_8C20_0008C7C204E6_.wvu.PrintArea" localSheetId="7" hidden="1">'2%GASOIL FOB'!$A$6:$R$39</definedName>
    <definedName name="Z_D786082F_9A2F_11D2_8C20_0008C7C204E6_.wvu.PrintTitles" localSheetId="7" hidden="1">'2%GASOIL FOB'!$1:$5</definedName>
    <definedName name="Z_D7860830_9A2F_11D2_8C20_0008C7C204E6_.wvu.PrintArea" localSheetId="11" hidden="1">BRENT!$A$6:$R$39</definedName>
    <definedName name="Z_D7860830_9A2F_11D2_8C20_0008C7C204E6_.wvu.PrintTitles" localSheetId="11" hidden="1">BRENT!$1:$5</definedName>
    <definedName name="Z_D7860831_9A2F_11D2_8C20_0008C7C204E6_.wvu.PrintArea" localSheetId="12" hidden="1">CRUDE!$A$6:$R$39</definedName>
    <definedName name="Z_D7860831_9A2F_11D2_8C20_0008C7C204E6_.wvu.PrintTitles" localSheetId="12" hidden="1">CRUDE!$1:$5</definedName>
    <definedName name="Z_D7860832_9A2F_11D2_8C20_0008C7C204E6_.wvu.PrintArea" localSheetId="8" hidden="1">'EN590'!$A$6:$R$39</definedName>
    <definedName name="Z_D7860832_9A2F_11D2_8C20_0008C7C204E6_.wvu.PrintTitles" localSheetId="8" hidden="1">'EN590'!$1:$5</definedName>
    <definedName name="Z_D7860833_9A2F_11D2_8C20_0008C7C204E6_.wvu.PrintArea" localSheetId="13" hidden="1">HO!$A$6:$R$39</definedName>
    <definedName name="Z_D7860833_9A2F_11D2_8C20_0008C7C204E6_.wvu.PrintTitles" localSheetId="13" hidden="1">HO!$1:$5</definedName>
    <definedName name="Z_D7860834_9A2F_11D2_8C20_0008C7C204E6_.wvu.PrintArea" localSheetId="5" hidden="1">'IPE GASOIL'!$A$6:$R$39</definedName>
    <definedName name="Z_D7860834_9A2F_11D2_8C20_0008C7C204E6_.wvu.PrintTitles" localSheetId="5" hidden="1">'IPE GASOIL'!$1:$5</definedName>
    <definedName name="Z_D7860835_9A2F_11D2_8C20_0008C7C204E6_.wvu.PrintArea" localSheetId="16" hidden="1">Dubai!$A$6:$R$39</definedName>
    <definedName name="Z_D7860835_9A2F_11D2_8C20_0008C7C204E6_.wvu.PrintArea" localSheetId="17" hidden="1">Freight!$A$6:$R$39</definedName>
    <definedName name="Z_D7860835_9A2F_11D2_8C20_0008C7C204E6_.wvu.PrintArea" localSheetId="18" hidden="1">Freight_SM!$A$6:$R$39</definedName>
    <definedName name="Z_D7860835_9A2F_11D2_8C20_0008C7C204E6_.wvu.PrintArea" localSheetId="15" hidden="1">'Jet , Kero'!$A$6:$R$39</definedName>
    <definedName name="Z_D7860835_9A2F_11D2_8C20_0008C7C204E6_.wvu.PrintTitles" localSheetId="16" hidden="1">Dubai!$1:$5</definedName>
    <definedName name="Z_D7860835_9A2F_11D2_8C20_0008C7C204E6_.wvu.PrintTitles" localSheetId="17" hidden="1">Freight!$1:$5</definedName>
    <definedName name="Z_D7860835_9A2F_11D2_8C20_0008C7C204E6_.wvu.PrintTitles" localSheetId="18" hidden="1">Freight_SM!$1:$5</definedName>
    <definedName name="Z_D7860835_9A2F_11D2_8C20_0008C7C204E6_.wvu.PrintTitles" localSheetId="15" hidden="1">'Jet , Kero'!$1:$5</definedName>
    <definedName name="Z_D7860836_9A2F_11D2_8C20_0008C7C204E6_.wvu.PrintArea" localSheetId="10" hidden="1">NAPTHA!$A$6:$R$39</definedName>
    <definedName name="Z_D7860836_9A2F_11D2_8C20_0008C7C204E6_.wvu.PrintTitles" localSheetId="10" hidden="1">NAPTHA!$1:$5</definedName>
    <definedName name="Z_D7860837_9A2F_11D2_8C20_0008C7C204E6_.wvu.PrintArea" localSheetId="9" hidden="1">UNL!$A$6:$R$39</definedName>
    <definedName name="Z_D7860837_9A2F_11D2_8C20_0008C7C204E6_.wvu.PrintTitles" localSheetId="9" hidden="1">UNL!$1:$5</definedName>
    <definedName name="Z_D7860838_9A2F_11D2_8C20_0008C7C204E6_.wvu.PrintArea" localSheetId="6" hidden="1">'2%GASOIL CIF'!$A$40:$AG$118</definedName>
    <definedName name="Z_D7860838_9A2F_11D2_8C20_0008C7C204E6_.wvu.PrintTitles" localSheetId="6" hidden="1">'2%GASOIL CIF'!$1:$5</definedName>
    <definedName name="Z_D7860839_9A2F_11D2_8C20_0008C7C204E6_.wvu.PrintArea" localSheetId="7" hidden="1">'2%GASOIL FOB'!$A$40:$AG$118</definedName>
    <definedName name="Z_D7860839_9A2F_11D2_8C20_0008C7C204E6_.wvu.PrintTitles" localSheetId="7" hidden="1">'2%GASOIL FOB'!$1:$5</definedName>
    <definedName name="Z_D786083A_9A2F_11D2_8C20_0008C7C204E6_.wvu.PrintArea" localSheetId="11" hidden="1">BRENT!$A$40:$AG$118</definedName>
    <definedName name="Z_D786083A_9A2F_11D2_8C20_0008C7C204E6_.wvu.PrintTitles" localSheetId="11" hidden="1">BRENT!$1:$5</definedName>
    <definedName name="Z_D786083B_9A2F_11D2_8C20_0008C7C204E6_.wvu.PrintArea" localSheetId="12" hidden="1">CRUDE!$A$40:$AG$118</definedName>
    <definedName name="Z_D786083B_9A2F_11D2_8C20_0008C7C204E6_.wvu.PrintTitles" localSheetId="12" hidden="1">CRUDE!$1:$5</definedName>
    <definedName name="Z_D786083C_9A2F_11D2_8C20_0008C7C204E6_.wvu.PrintArea" localSheetId="8" hidden="1">'EN590'!$A$40:$AG$118</definedName>
    <definedName name="Z_D786083C_9A2F_11D2_8C20_0008C7C204E6_.wvu.PrintTitles" localSheetId="8" hidden="1">'EN590'!$1:$5</definedName>
    <definedName name="Z_D786083D_9A2F_11D2_8C20_0008C7C204E6_.wvu.PrintArea" localSheetId="13" hidden="1">HO!$A$40:$AG$118</definedName>
    <definedName name="Z_D786083D_9A2F_11D2_8C20_0008C7C204E6_.wvu.PrintTitles" localSheetId="13" hidden="1">HO!$1:$5</definedName>
    <definedName name="Z_D786083E_9A2F_11D2_8C20_0008C7C204E6_.wvu.PrintArea" localSheetId="5" hidden="1">'IPE GASOIL'!$A$40:$AG$118</definedName>
    <definedName name="Z_D786083E_9A2F_11D2_8C20_0008C7C204E6_.wvu.PrintTitles" localSheetId="5" hidden="1">'IPE GASOIL'!$1:$5</definedName>
    <definedName name="Z_D786083F_9A2F_11D2_8C20_0008C7C204E6_.wvu.PrintArea" localSheetId="16" hidden="1">Dubai!$A$40:$AG$118</definedName>
    <definedName name="Z_D786083F_9A2F_11D2_8C20_0008C7C204E6_.wvu.PrintArea" localSheetId="17" hidden="1">Freight!$A$40:$AG$118</definedName>
    <definedName name="Z_D786083F_9A2F_11D2_8C20_0008C7C204E6_.wvu.PrintArea" localSheetId="18" hidden="1">Freight_SM!$A$40:$AG$118</definedName>
    <definedName name="Z_D786083F_9A2F_11D2_8C20_0008C7C204E6_.wvu.PrintArea" localSheetId="15" hidden="1">'Jet , Kero'!$A$40:$AG$118</definedName>
    <definedName name="Z_D786083F_9A2F_11D2_8C20_0008C7C204E6_.wvu.PrintTitles" localSheetId="16" hidden="1">Dubai!$1:$5</definedName>
    <definedName name="Z_D786083F_9A2F_11D2_8C20_0008C7C204E6_.wvu.PrintTitles" localSheetId="17" hidden="1">Freight!$1:$5</definedName>
    <definedName name="Z_D786083F_9A2F_11D2_8C20_0008C7C204E6_.wvu.PrintTitles" localSheetId="18" hidden="1">Freight_SM!$1:$5</definedName>
    <definedName name="Z_D786083F_9A2F_11D2_8C20_0008C7C204E6_.wvu.PrintTitles" localSheetId="15" hidden="1">'Jet , Kero'!$1:$5</definedName>
    <definedName name="Z_D7860840_9A2F_11D2_8C20_0008C7C204E6_.wvu.PrintArea" localSheetId="10" hidden="1">NAPTHA!$A$40:$AG$118</definedName>
    <definedName name="Z_D7860840_9A2F_11D2_8C20_0008C7C204E6_.wvu.PrintTitles" localSheetId="10" hidden="1">NAPTHA!$1:$5</definedName>
    <definedName name="Z_D7860841_9A2F_11D2_8C20_0008C7C204E6_.wvu.PrintArea" localSheetId="9" hidden="1">UNL!$A$40:$AG$118</definedName>
    <definedName name="Z_D7860841_9A2F_11D2_8C20_0008C7C204E6_.wvu.PrintTitles" localSheetId="9" hidden="1">UNL!$1:$5</definedName>
    <definedName name="Z_D7860842_9A2F_11D2_8C20_0008C7C204E6_.wvu.PrintArea" localSheetId="6" hidden="1">'2%GASOIL CIF'!$A$120:$M$238</definedName>
    <definedName name="Z_D7860842_9A2F_11D2_8C20_0008C7C204E6_.wvu.PrintTitles" localSheetId="6" hidden="1">'2%GASOIL CIF'!$1:$5</definedName>
    <definedName name="Z_D7860843_9A2F_11D2_8C20_0008C7C204E6_.wvu.PrintArea" localSheetId="7" hidden="1">'2%GASOIL FOB'!$A$120:$M$238</definedName>
    <definedName name="Z_D7860843_9A2F_11D2_8C20_0008C7C204E6_.wvu.PrintTitles" localSheetId="7" hidden="1">'2%GASOIL FOB'!$1:$5</definedName>
    <definedName name="Z_D7860844_9A2F_11D2_8C20_0008C7C204E6_.wvu.PrintArea" localSheetId="11" hidden="1">BRENT!$A$120:$M$238</definedName>
    <definedName name="Z_D7860844_9A2F_11D2_8C20_0008C7C204E6_.wvu.PrintTitles" localSheetId="11" hidden="1">BRENT!$1:$5</definedName>
    <definedName name="Z_D7860845_9A2F_11D2_8C20_0008C7C204E6_.wvu.PrintArea" localSheetId="12" hidden="1">CRUDE!$A$120:$M$238</definedName>
    <definedName name="Z_D7860845_9A2F_11D2_8C20_0008C7C204E6_.wvu.PrintTitles" localSheetId="12" hidden="1">CRUDE!$1:$5</definedName>
    <definedName name="Z_D7860846_9A2F_11D2_8C20_0008C7C204E6_.wvu.PrintArea" localSheetId="8" hidden="1">'EN590'!$A$120:$M$238</definedName>
    <definedName name="Z_D7860846_9A2F_11D2_8C20_0008C7C204E6_.wvu.PrintTitles" localSheetId="8" hidden="1">'EN590'!$1:$5</definedName>
    <definedName name="Z_D7860847_9A2F_11D2_8C20_0008C7C204E6_.wvu.PrintArea" localSheetId="13" hidden="1">HO!$A$120:$M$238</definedName>
    <definedName name="Z_D7860847_9A2F_11D2_8C20_0008C7C204E6_.wvu.PrintTitles" localSheetId="13" hidden="1">HO!$1:$5</definedName>
    <definedName name="Z_D7860848_9A2F_11D2_8C20_0008C7C204E6_.wvu.PrintArea" localSheetId="5" hidden="1">'IPE GASOIL'!$A$120:$M$238</definedName>
    <definedName name="Z_D7860848_9A2F_11D2_8C20_0008C7C204E6_.wvu.PrintTitles" localSheetId="5" hidden="1">'IPE GASOIL'!$1:$5</definedName>
    <definedName name="Z_D7860849_9A2F_11D2_8C20_0008C7C204E6_.wvu.PrintArea" localSheetId="16" hidden="1">Dubai!$A$120:$M$238</definedName>
    <definedName name="Z_D7860849_9A2F_11D2_8C20_0008C7C204E6_.wvu.PrintArea" localSheetId="17" hidden="1">Freight!$A$120:$M$238</definedName>
    <definedName name="Z_D7860849_9A2F_11D2_8C20_0008C7C204E6_.wvu.PrintArea" localSheetId="18" hidden="1">Freight_SM!$A$120:$M$238</definedName>
    <definedName name="Z_D7860849_9A2F_11D2_8C20_0008C7C204E6_.wvu.PrintArea" localSheetId="15" hidden="1">'Jet , Kero'!$A$120:$M$238</definedName>
    <definedName name="Z_D7860849_9A2F_11D2_8C20_0008C7C204E6_.wvu.PrintTitles" localSheetId="16" hidden="1">Dubai!$1:$5</definedName>
    <definedName name="Z_D7860849_9A2F_11D2_8C20_0008C7C204E6_.wvu.PrintTitles" localSheetId="17" hidden="1">Freight!$1:$5</definedName>
    <definedName name="Z_D7860849_9A2F_11D2_8C20_0008C7C204E6_.wvu.PrintTitles" localSheetId="18" hidden="1">Freight_SM!$1:$5</definedName>
    <definedName name="Z_D7860849_9A2F_11D2_8C20_0008C7C204E6_.wvu.PrintTitles" localSheetId="15" hidden="1">'Jet , Kero'!$1:$5</definedName>
    <definedName name="Z_D786084A_9A2F_11D2_8C20_0008C7C204E6_.wvu.PrintArea" localSheetId="10" hidden="1">NAPTHA!$A$120:$M$238</definedName>
    <definedName name="Z_D786084A_9A2F_11D2_8C20_0008C7C204E6_.wvu.PrintTitles" localSheetId="10" hidden="1">NAPTHA!$1:$5</definedName>
    <definedName name="Z_D786084B_9A2F_11D2_8C20_0008C7C204E6_.wvu.PrintArea" localSheetId="9" hidden="1">UNL!$A$120:$M$238</definedName>
    <definedName name="Z_D786084B_9A2F_11D2_8C20_0008C7C204E6_.wvu.PrintTitles" localSheetId="9" hidden="1">UNL!$1:$5</definedName>
    <definedName name="Z_D7E60107_C633_11D2_8C2B_0008C7C204E6_.wvu.PrintArea" localSheetId="6" hidden="1">'2%GASOIL CIF'!$A$6:$R$39</definedName>
    <definedName name="Z_D7E60107_C633_11D2_8C2B_0008C7C204E6_.wvu.PrintTitles" localSheetId="6" hidden="1">'2%GASOIL CIF'!$1:$5</definedName>
    <definedName name="Z_D7E60108_C633_11D2_8C2B_0008C7C204E6_.wvu.PrintArea" localSheetId="7" hidden="1">'2%GASOIL FOB'!$A$6:$R$39</definedName>
    <definedName name="Z_D7E60108_C633_11D2_8C2B_0008C7C204E6_.wvu.PrintTitles" localSheetId="7" hidden="1">'2%GASOIL FOB'!$1:$5</definedName>
    <definedName name="Z_D7E60109_C633_11D2_8C2B_0008C7C204E6_.wvu.PrintArea" localSheetId="11" hidden="1">BRENT!$A$6:$R$39</definedName>
    <definedName name="Z_D7E60109_C633_11D2_8C2B_0008C7C204E6_.wvu.PrintTitles" localSheetId="11" hidden="1">BRENT!$1:$5</definedName>
    <definedName name="Z_D7E6010A_C633_11D2_8C2B_0008C7C204E6_.wvu.PrintArea" localSheetId="12" hidden="1">CRUDE!$A$6:$R$39</definedName>
    <definedName name="Z_D7E6010A_C633_11D2_8C2B_0008C7C204E6_.wvu.PrintTitles" localSheetId="12" hidden="1">CRUDE!$1:$5</definedName>
    <definedName name="Z_D7E6010B_C633_11D2_8C2B_0008C7C204E6_.wvu.PrintArea" localSheetId="16" hidden="1">Dubai!$A$6:$R$39</definedName>
    <definedName name="Z_D7E6010B_C633_11D2_8C2B_0008C7C204E6_.wvu.PrintArea" localSheetId="17" hidden="1">Freight!$A$6:$R$39</definedName>
    <definedName name="Z_D7E6010B_C633_11D2_8C2B_0008C7C204E6_.wvu.PrintArea" localSheetId="18" hidden="1">Freight_SM!$A$6:$R$39</definedName>
    <definedName name="Z_D7E6010B_C633_11D2_8C2B_0008C7C204E6_.wvu.PrintTitles" localSheetId="16" hidden="1">Dubai!$1:$5</definedName>
    <definedName name="Z_D7E6010B_C633_11D2_8C2B_0008C7C204E6_.wvu.PrintTitles" localSheetId="17" hidden="1">Freight!$1:$5</definedName>
    <definedName name="Z_D7E6010B_C633_11D2_8C2B_0008C7C204E6_.wvu.PrintTitles" localSheetId="18" hidden="1">Freight_SM!$1:$5</definedName>
    <definedName name="Z_D7E6010C_C633_11D2_8C2B_0008C7C204E6_.wvu.PrintArea" localSheetId="8" hidden="1">'EN590'!$A$6:$R$39</definedName>
    <definedName name="Z_D7E6010C_C633_11D2_8C2B_0008C7C204E6_.wvu.PrintTitles" localSheetId="8" hidden="1">'EN590'!$1:$5</definedName>
    <definedName name="Z_D7E6010D_C633_11D2_8C2B_0008C7C204E6_.wvu.PrintArea" localSheetId="13" hidden="1">HO!$A$6:$R$39</definedName>
    <definedName name="Z_D7E6010D_C633_11D2_8C2B_0008C7C204E6_.wvu.PrintTitles" localSheetId="13" hidden="1">HO!$1:$5</definedName>
    <definedName name="Z_D7E6010E_C633_11D2_8C2B_0008C7C204E6_.wvu.PrintArea" localSheetId="5" hidden="1">'IPE GASOIL'!$A$6:$R$39</definedName>
    <definedName name="Z_D7E6010E_C633_11D2_8C2B_0008C7C204E6_.wvu.PrintTitles" localSheetId="5" hidden="1">'IPE GASOIL'!$1:$5</definedName>
    <definedName name="Z_D7E6010F_C633_11D2_8C2B_0008C7C204E6_.wvu.PrintArea" localSheetId="15" hidden="1">'Jet , Kero'!$A$6:$R$39</definedName>
    <definedName name="Z_D7E6010F_C633_11D2_8C2B_0008C7C204E6_.wvu.PrintTitles" localSheetId="15" hidden="1">'Jet , Kero'!$1:$5</definedName>
    <definedName name="Z_D7E60110_C633_11D2_8C2B_0008C7C204E6_.wvu.PrintArea" localSheetId="10" hidden="1">NAPTHA!$A$6:$R$39</definedName>
    <definedName name="Z_D7E60110_C633_11D2_8C2B_0008C7C204E6_.wvu.PrintTitles" localSheetId="10" hidden="1">NAPTHA!$1:$5</definedName>
    <definedName name="Z_D7E60111_C633_11D2_8C2B_0008C7C204E6_.wvu.PrintArea" localSheetId="9" hidden="1">UNL!$A$6:$R$39</definedName>
    <definedName name="Z_D7E60111_C633_11D2_8C2B_0008C7C204E6_.wvu.PrintTitles" localSheetId="9" hidden="1">UNL!$1:$5</definedName>
    <definedName name="Z_D7E60112_C633_11D2_8C2B_0008C7C204E6_.wvu.PrintArea" localSheetId="6" hidden="1">'2%GASOIL CIF'!$A$40:$AG$118</definedName>
    <definedName name="Z_D7E60112_C633_11D2_8C2B_0008C7C204E6_.wvu.PrintTitles" localSheetId="6" hidden="1">'2%GASOIL CIF'!$1:$5</definedName>
    <definedName name="Z_D7E60113_C633_11D2_8C2B_0008C7C204E6_.wvu.PrintArea" localSheetId="7" hidden="1">'2%GASOIL FOB'!$A$40:$AG$118</definedName>
    <definedName name="Z_D7E60113_C633_11D2_8C2B_0008C7C204E6_.wvu.PrintTitles" localSheetId="7" hidden="1">'2%GASOIL FOB'!$1:$5</definedName>
    <definedName name="Z_D7E60114_C633_11D2_8C2B_0008C7C204E6_.wvu.PrintArea" localSheetId="11" hidden="1">BRENT!$A$40:$AG$118</definedName>
    <definedName name="Z_D7E60114_C633_11D2_8C2B_0008C7C204E6_.wvu.PrintTitles" localSheetId="11" hidden="1">BRENT!$1:$5</definedName>
    <definedName name="Z_D7E60115_C633_11D2_8C2B_0008C7C204E6_.wvu.PrintArea" localSheetId="12" hidden="1">CRUDE!$A$40:$AG$118</definedName>
    <definedName name="Z_D7E60115_C633_11D2_8C2B_0008C7C204E6_.wvu.PrintTitles" localSheetId="12" hidden="1">CRUDE!$1:$5</definedName>
    <definedName name="Z_D7E60116_C633_11D2_8C2B_0008C7C204E6_.wvu.PrintArea" localSheetId="16" hidden="1">Dubai!$A$40:$AG$118</definedName>
    <definedName name="Z_D7E60116_C633_11D2_8C2B_0008C7C204E6_.wvu.PrintArea" localSheetId="17" hidden="1">Freight!$A$40:$AG$118</definedName>
    <definedName name="Z_D7E60116_C633_11D2_8C2B_0008C7C204E6_.wvu.PrintArea" localSheetId="18" hidden="1">Freight_SM!$A$40:$AG$118</definedName>
    <definedName name="Z_D7E60116_C633_11D2_8C2B_0008C7C204E6_.wvu.PrintTitles" localSheetId="16" hidden="1">Dubai!$1:$5</definedName>
    <definedName name="Z_D7E60116_C633_11D2_8C2B_0008C7C204E6_.wvu.PrintTitles" localSheetId="17" hidden="1">Freight!$1:$5</definedName>
    <definedName name="Z_D7E60116_C633_11D2_8C2B_0008C7C204E6_.wvu.PrintTitles" localSheetId="18" hidden="1">Freight_SM!$1:$5</definedName>
    <definedName name="Z_D7E60117_C633_11D2_8C2B_0008C7C204E6_.wvu.PrintArea" localSheetId="8" hidden="1">'EN590'!$A$40:$AG$118</definedName>
    <definedName name="Z_D7E60117_C633_11D2_8C2B_0008C7C204E6_.wvu.PrintTitles" localSheetId="8" hidden="1">'EN590'!$1:$5</definedName>
    <definedName name="Z_D7E60118_C633_11D2_8C2B_0008C7C204E6_.wvu.PrintArea" localSheetId="13" hidden="1">HO!$A$40:$AG$118</definedName>
    <definedName name="Z_D7E60118_C633_11D2_8C2B_0008C7C204E6_.wvu.PrintTitles" localSheetId="13" hidden="1">HO!$1:$5</definedName>
    <definedName name="Z_D7E60119_C633_11D2_8C2B_0008C7C204E6_.wvu.PrintArea" localSheetId="5" hidden="1">'IPE GASOIL'!$A$40:$AG$118</definedName>
    <definedName name="Z_D7E60119_C633_11D2_8C2B_0008C7C204E6_.wvu.PrintTitles" localSheetId="5" hidden="1">'IPE GASOIL'!$1:$5</definedName>
    <definedName name="Z_D7E6011A_C633_11D2_8C2B_0008C7C204E6_.wvu.PrintArea" localSheetId="15" hidden="1">'Jet , Kero'!$A$40:$AG$118</definedName>
    <definedName name="Z_D7E6011A_C633_11D2_8C2B_0008C7C204E6_.wvu.PrintTitles" localSheetId="15" hidden="1">'Jet , Kero'!$1:$5</definedName>
    <definedName name="Z_D7E6011B_C633_11D2_8C2B_0008C7C204E6_.wvu.PrintArea" localSheetId="10" hidden="1">NAPTHA!$A$40:$AG$118</definedName>
    <definedName name="Z_D7E6011B_C633_11D2_8C2B_0008C7C204E6_.wvu.PrintTitles" localSheetId="10" hidden="1">NAPTHA!$1:$5</definedName>
    <definedName name="Z_D7E6011C_C633_11D2_8C2B_0008C7C204E6_.wvu.PrintArea" localSheetId="9" hidden="1">UNL!$A$40:$AG$118</definedName>
    <definedName name="Z_D7E6011C_C633_11D2_8C2B_0008C7C204E6_.wvu.PrintTitles" localSheetId="9" hidden="1">UNL!$1:$5</definedName>
    <definedName name="Z_D7E6011D_C633_11D2_8C2B_0008C7C204E6_.wvu.PrintArea" localSheetId="6" hidden="1">'2%GASOIL CIF'!$A$120:$M$238</definedName>
    <definedName name="Z_D7E6011D_C633_11D2_8C2B_0008C7C204E6_.wvu.PrintTitles" localSheetId="6" hidden="1">'2%GASOIL CIF'!$1:$5</definedName>
    <definedName name="Z_D7E6011E_C633_11D2_8C2B_0008C7C204E6_.wvu.PrintArea" localSheetId="7" hidden="1">'2%GASOIL FOB'!$A$120:$M$238</definedName>
    <definedName name="Z_D7E6011E_C633_11D2_8C2B_0008C7C204E6_.wvu.PrintTitles" localSheetId="7" hidden="1">'2%GASOIL FOB'!$1:$5</definedName>
    <definedName name="Z_D7E6011F_C633_11D2_8C2B_0008C7C204E6_.wvu.PrintArea" localSheetId="11" hidden="1">BRENT!$A$120:$M$238</definedName>
    <definedName name="Z_D7E6011F_C633_11D2_8C2B_0008C7C204E6_.wvu.PrintTitles" localSheetId="11" hidden="1">BRENT!$1:$5</definedName>
    <definedName name="Z_D7E60120_C633_11D2_8C2B_0008C7C204E6_.wvu.PrintArea" localSheetId="12" hidden="1">CRUDE!$A$120:$M$238</definedName>
    <definedName name="Z_D7E60120_C633_11D2_8C2B_0008C7C204E6_.wvu.PrintTitles" localSheetId="12" hidden="1">CRUDE!$1:$5</definedName>
    <definedName name="Z_D7E60121_C633_11D2_8C2B_0008C7C204E6_.wvu.PrintArea" localSheetId="16" hidden="1">Dubai!$A$120:$M$238</definedName>
    <definedName name="Z_D7E60121_C633_11D2_8C2B_0008C7C204E6_.wvu.PrintArea" localSheetId="17" hidden="1">Freight!$A$120:$M$238</definedName>
    <definedName name="Z_D7E60121_C633_11D2_8C2B_0008C7C204E6_.wvu.PrintArea" localSheetId="18" hidden="1">Freight_SM!$A$120:$M$238</definedName>
    <definedName name="Z_D7E60121_C633_11D2_8C2B_0008C7C204E6_.wvu.PrintTitles" localSheetId="16" hidden="1">Dubai!$1:$5</definedName>
    <definedName name="Z_D7E60121_C633_11D2_8C2B_0008C7C204E6_.wvu.PrintTitles" localSheetId="17" hidden="1">Freight!$1:$5</definedName>
    <definedName name="Z_D7E60121_C633_11D2_8C2B_0008C7C204E6_.wvu.PrintTitles" localSheetId="18" hidden="1">Freight_SM!$1:$5</definedName>
    <definedName name="Z_D7E60122_C633_11D2_8C2B_0008C7C204E6_.wvu.PrintArea" localSheetId="8" hidden="1">'EN590'!$A$120:$M$238</definedName>
    <definedName name="Z_D7E60122_C633_11D2_8C2B_0008C7C204E6_.wvu.PrintTitles" localSheetId="8" hidden="1">'EN590'!$1:$5</definedName>
    <definedName name="Z_D7E60123_C633_11D2_8C2B_0008C7C204E6_.wvu.PrintArea" localSheetId="13" hidden="1">HO!$A$120:$M$238</definedName>
    <definedName name="Z_D7E60123_C633_11D2_8C2B_0008C7C204E6_.wvu.PrintTitles" localSheetId="13" hidden="1">HO!$1:$5</definedName>
    <definedName name="Z_D7E60124_C633_11D2_8C2B_0008C7C204E6_.wvu.PrintArea" localSheetId="5" hidden="1">'IPE GASOIL'!$A$120:$M$238</definedName>
    <definedName name="Z_D7E60124_C633_11D2_8C2B_0008C7C204E6_.wvu.PrintTitles" localSheetId="5" hidden="1">'IPE GASOIL'!$1:$5</definedName>
    <definedName name="Z_D7E60125_C633_11D2_8C2B_0008C7C204E6_.wvu.PrintArea" localSheetId="15" hidden="1">'Jet , Kero'!$A$120:$M$238</definedName>
    <definedName name="Z_D7E60125_C633_11D2_8C2B_0008C7C204E6_.wvu.PrintTitles" localSheetId="15" hidden="1">'Jet , Kero'!$1:$5</definedName>
    <definedName name="Z_D7E60126_C633_11D2_8C2B_0008C7C204E6_.wvu.PrintArea" localSheetId="10" hidden="1">NAPTHA!$A$120:$M$238</definedName>
    <definedName name="Z_D7E60126_C633_11D2_8C2B_0008C7C204E6_.wvu.PrintTitles" localSheetId="10" hidden="1">NAPTHA!$1:$5</definedName>
    <definedName name="Z_D7E60127_C633_11D2_8C2B_0008C7C204E6_.wvu.PrintArea" localSheetId="9" hidden="1">UNL!$A$120:$M$238</definedName>
    <definedName name="Z_D7E60127_C633_11D2_8C2B_0008C7C204E6_.wvu.PrintTitles" localSheetId="9" hidden="1">UNL!$1:$5</definedName>
    <definedName name="Z_D7FDFB8B_7F7B_11D2_8C0C_0008C7C204E6_.wvu.PrintArea" localSheetId="6" hidden="1">'2%GASOIL CIF'!$A$6:$R$39</definedName>
    <definedName name="Z_D7FDFB8B_7F7B_11D2_8C0C_0008C7C204E6_.wvu.PrintTitles" localSheetId="6" hidden="1">'2%GASOIL CIF'!$1:$5</definedName>
    <definedName name="Z_D7FDFB8C_7F7B_11D2_8C0C_0008C7C204E6_.wvu.PrintArea" localSheetId="7" hidden="1">'2%GASOIL FOB'!$A$6:$R$39</definedName>
    <definedName name="Z_D7FDFB8C_7F7B_11D2_8C0C_0008C7C204E6_.wvu.PrintTitles" localSheetId="7" hidden="1">'2%GASOIL FOB'!$1:$5</definedName>
    <definedName name="Z_D7FDFB8D_7F7B_11D2_8C0C_0008C7C204E6_.wvu.PrintArea" localSheetId="11" hidden="1">BRENT!$A$6:$R$39</definedName>
    <definedName name="Z_D7FDFB8D_7F7B_11D2_8C0C_0008C7C204E6_.wvu.PrintTitles" localSheetId="11" hidden="1">BRENT!$1:$5</definedName>
    <definedName name="Z_D7FDFB8E_7F7B_11D2_8C0C_0008C7C204E6_.wvu.PrintArea" localSheetId="12" hidden="1">CRUDE!$A$6:$R$39</definedName>
    <definedName name="Z_D7FDFB8E_7F7B_11D2_8C0C_0008C7C204E6_.wvu.PrintTitles" localSheetId="12" hidden="1">CRUDE!$1:$5</definedName>
    <definedName name="Z_D7FDFB8F_7F7B_11D2_8C0C_0008C7C204E6_.wvu.PrintArea" localSheetId="8" hidden="1">'EN590'!$A$6:$R$39</definedName>
    <definedName name="Z_D7FDFB8F_7F7B_11D2_8C0C_0008C7C204E6_.wvu.PrintTitles" localSheetId="8" hidden="1">'EN590'!$1:$5</definedName>
    <definedName name="Z_D7FDFB90_7F7B_11D2_8C0C_0008C7C204E6_.wvu.PrintArea" localSheetId="13" hidden="1">HO!$A$6:$R$39</definedName>
    <definedName name="Z_D7FDFB90_7F7B_11D2_8C0C_0008C7C204E6_.wvu.PrintTitles" localSheetId="13" hidden="1">HO!$1:$5</definedName>
    <definedName name="Z_D7FDFB91_7F7B_11D2_8C0C_0008C7C204E6_.wvu.PrintArea" localSheetId="5" hidden="1">'IPE GASOIL'!$A$6:$R$39</definedName>
    <definedName name="Z_D7FDFB91_7F7B_11D2_8C0C_0008C7C204E6_.wvu.PrintTitles" localSheetId="5" hidden="1">'IPE GASOIL'!$1:$5</definedName>
    <definedName name="Z_D7FDFB92_7F7B_11D2_8C0C_0008C7C204E6_.wvu.PrintArea" localSheetId="16" hidden="1">Dubai!$A$6:$R$39</definedName>
    <definedName name="Z_D7FDFB92_7F7B_11D2_8C0C_0008C7C204E6_.wvu.PrintArea" localSheetId="17" hidden="1">Freight!$A$6:$R$39</definedName>
    <definedName name="Z_D7FDFB92_7F7B_11D2_8C0C_0008C7C204E6_.wvu.PrintArea" localSheetId="18" hidden="1">Freight_SM!$A$6:$R$39</definedName>
    <definedName name="Z_D7FDFB92_7F7B_11D2_8C0C_0008C7C204E6_.wvu.PrintArea" localSheetId="15" hidden="1">'Jet , Kero'!$A$6:$R$39</definedName>
    <definedName name="Z_D7FDFB92_7F7B_11D2_8C0C_0008C7C204E6_.wvu.PrintTitles" localSheetId="16" hidden="1">Dubai!$1:$5</definedName>
    <definedName name="Z_D7FDFB92_7F7B_11D2_8C0C_0008C7C204E6_.wvu.PrintTitles" localSheetId="17" hidden="1">Freight!$1:$5</definedName>
    <definedName name="Z_D7FDFB92_7F7B_11D2_8C0C_0008C7C204E6_.wvu.PrintTitles" localSheetId="18" hidden="1">Freight_SM!$1:$5</definedName>
    <definedName name="Z_D7FDFB92_7F7B_11D2_8C0C_0008C7C204E6_.wvu.PrintTitles" localSheetId="15" hidden="1">'Jet , Kero'!$1:$5</definedName>
    <definedName name="Z_D7FDFB93_7F7B_11D2_8C0C_0008C7C204E6_.wvu.PrintArea" localSheetId="10" hidden="1">NAPTHA!$A$6:$R$39</definedName>
    <definedName name="Z_D7FDFB93_7F7B_11D2_8C0C_0008C7C204E6_.wvu.PrintTitles" localSheetId="10" hidden="1">NAPTHA!$1:$5</definedName>
    <definedName name="Z_D7FDFB94_7F7B_11D2_8C0C_0008C7C204E6_.wvu.PrintArea" localSheetId="9" hidden="1">UNL!$A$6:$R$39</definedName>
    <definedName name="Z_D7FDFB94_7F7B_11D2_8C0C_0008C7C204E6_.wvu.PrintTitles" localSheetId="9" hidden="1">UNL!$1:$5</definedName>
    <definedName name="Z_D7FDFB95_7F7B_11D2_8C0C_0008C7C204E6_.wvu.PrintArea" localSheetId="6" hidden="1">'2%GASOIL CIF'!$A$40:$AG$118</definedName>
    <definedName name="Z_D7FDFB95_7F7B_11D2_8C0C_0008C7C204E6_.wvu.PrintTitles" localSheetId="6" hidden="1">'2%GASOIL CIF'!$1:$5</definedName>
    <definedName name="Z_D7FDFB96_7F7B_11D2_8C0C_0008C7C204E6_.wvu.PrintArea" localSheetId="7" hidden="1">'2%GASOIL FOB'!$A$40:$AG$118</definedName>
    <definedName name="Z_D7FDFB96_7F7B_11D2_8C0C_0008C7C204E6_.wvu.PrintTitles" localSheetId="7" hidden="1">'2%GASOIL FOB'!$1:$5</definedName>
    <definedName name="Z_D7FDFB97_7F7B_11D2_8C0C_0008C7C204E6_.wvu.PrintArea" localSheetId="11" hidden="1">BRENT!$A$40:$AG$118</definedName>
    <definedName name="Z_D7FDFB97_7F7B_11D2_8C0C_0008C7C204E6_.wvu.PrintTitles" localSheetId="11" hidden="1">BRENT!$1:$5</definedName>
    <definedName name="Z_D7FDFB98_7F7B_11D2_8C0C_0008C7C204E6_.wvu.PrintArea" localSheetId="12" hidden="1">CRUDE!$A$40:$AG$118</definedName>
    <definedName name="Z_D7FDFB98_7F7B_11D2_8C0C_0008C7C204E6_.wvu.PrintTitles" localSheetId="12" hidden="1">CRUDE!$1:$5</definedName>
    <definedName name="Z_D7FDFB99_7F7B_11D2_8C0C_0008C7C204E6_.wvu.PrintArea" localSheetId="8" hidden="1">'EN590'!$A$40:$AG$118</definedName>
    <definedName name="Z_D7FDFB99_7F7B_11D2_8C0C_0008C7C204E6_.wvu.PrintTitles" localSheetId="8" hidden="1">'EN590'!$1:$5</definedName>
    <definedName name="Z_D7FDFB9A_7F7B_11D2_8C0C_0008C7C204E6_.wvu.PrintArea" localSheetId="13" hidden="1">HO!$A$40:$AG$118</definedName>
    <definedName name="Z_D7FDFB9A_7F7B_11D2_8C0C_0008C7C204E6_.wvu.PrintTitles" localSheetId="13" hidden="1">HO!$1:$5</definedName>
    <definedName name="Z_D7FDFB9B_7F7B_11D2_8C0C_0008C7C204E6_.wvu.PrintArea" localSheetId="5" hidden="1">'IPE GASOIL'!$A$40:$AG$118</definedName>
    <definedName name="Z_D7FDFB9B_7F7B_11D2_8C0C_0008C7C204E6_.wvu.PrintTitles" localSheetId="5" hidden="1">'IPE GASOIL'!$1:$5</definedName>
    <definedName name="Z_D7FDFB9C_7F7B_11D2_8C0C_0008C7C204E6_.wvu.PrintArea" localSheetId="16" hidden="1">Dubai!$A$40:$AG$118</definedName>
    <definedName name="Z_D7FDFB9C_7F7B_11D2_8C0C_0008C7C204E6_.wvu.PrintArea" localSheetId="17" hidden="1">Freight!$A$40:$AG$118</definedName>
    <definedName name="Z_D7FDFB9C_7F7B_11D2_8C0C_0008C7C204E6_.wvu.PrintArea" localSheetId="18" hidden="1">Freight_SM!$A$40:$AG$118</definedName>
    <definedName name="Z_D7FDFB9C_7F7B_11D2_8C0C_0008C7C204E6_.wvu.PrintArea" localSheetId="15" hidden="1">'Jet , Kero'!$A$40:$AG$118</definedName>
    <definedName name="Z_D7FDFB9C_7F7B_11D2_8C0C_0008C7C204E6_.wvu.PrintTitles" localSheetId="16" hidden="1">Dubai!$1:$5</definedName>
    <definedName name="Z_D7FDFB9C_7F7B_11D2_8C0C_0008C7C204E6_.wvu.PrintTitles" localSheetId="17" hidden="1">Freight!$1:$5</definedName>
    <definedName name="Z_D7FDFB9C_7F7B_11D2_8C0C_0008C7C204E6_.wvu.PrintTitles" localSheetId="18" hidden="1">Freight_SM!$1:$5</definedName>
    <definedName name="Z_D7FDFB9C_7F7B_11D2_8C0C_0008C7C204E6_.wvu.PrintTitles" localSheetId="15" hidden="1">'Jet , Kero'!$1:$5</definedName>
    <definedName name="Z_D7FDFB9D_7F7B_11D2_8C0C_0008C7C204E6_.wvu.PrintArea" localSheetId="10" hidden="1">NAPTHA!$A$40:$AG$118</definedName>
    <definedName name="Z_D7FDFB9D_7F7B_11D2_8C0C_0008C7C204E6_.wvu.PrintTitles" localSheetId="10" hidden="1">NAPTHA!$1:$5</definedName>
    <definedName name="Z_D7FDFB9E_7F7B_11D2_8C0C_0008C7C204E6_.wvu.PrintArea" localSheetId="9" hidden="1">UNL!$A$40:$AG$118</definedName>
    <definedName name="Z_D7FDFB9E_7F7B_11D2_8C0C_0008C7C204E6_.wvu.PrintTitles" localSheetId="9" hidden="1">UNL!$1:$5</definedName>
    <definedName name="Z_D7FDFB9F_7F7B_11D2_8C0C_0008C7C204E6_.wvu.PrintArea" localSheetId="6" hidden="1">'2%GASOIL CIF'!$A$120:$M$238</definedName>
    <definedName name="Z_D7FDFB9F_7F7B_11D2_8C0C_0008C7C204E6_.wvu.PrintTitles" localSheetId="6" hidden="1">'2%GASOIL CIF'!$1:$5</definedName>
    <definedName name="Z_D7FDFBA0_7F7B_11D2_8C0C_0008C7C204E6_.wvu.PrintArea" localSheetId="7" hidden="1">'2%GASOIL FOB'!$A$120:$M$238</definedName>
    <definedName name="Z_D7FDFBA0_7F7B_11D2_8C0C_0008C7C204E6_.wvu.PrintTitles" localSheetId="7" hidden="1">'2%GASOIL FOB'!$1:$5</definedName>
    <definedName name="Z_D7FDFBA1_7F7B_11D2_8C0C_0008C7C204E6_.wvu.PrintArea" localSheetId="11" hidden="1">BRENT!$A$120:$M$238</definedName>
    <definedName name="Z_D7FDFBA1_7F7B_11D2_8C0C_0008C7C204E6_.wvu.PrintTitles" localSheetId="11" hidden="1">BRENT!$1:$5</definedName>
    <definedName name="Z_D7FDFBA2_7F7B_11D2_8C0C_0008C7C204E6_.wvu.PrintArea" localSheetId="12" hidden="1">CRUDE!$A$120:$M$238</definedName>
    <definedName name="Z_D7FDFBA2_7F7B_11D2_8C0C_0008C7C204E6_.wvu.PrintTitles" localSheetId="12" hidden="1">CRUDE!$1:$5</definedName>
    <definedName name="Z_D7FDFBA3_7F7B_11D2_8C0C_0008C7C204E6_.wvu.PrintArea" localSheetId="8" hidden="1">'EN590'!$A$120:$M$238</definedName>
    <definedName name="Z_D7FDFBA3_7F7B_11D2_8C0C_0008C7C204E6_.wvu.PrintTitles" localSheetId="8" hidden="1">'EN590'!$1:$5</definedName>
    <definedName name="Z_D7FDFBA4_7F7B_11D2_8C0C_0008C7C204E6_.wvu.PrintArea" localSheetId="13" hidden="1">HO!$A$120:$M$238</definedName>
    <definedName name="Z_D7FDFBA4_7F7B_11D2_8C0C_0008C7C204E6_.wvu.PrintTitles" localSheetId="13" hidden="1">HO!$1:$5</definedName>
    <definedName name="Z_D7FDFBA5_7F7B_11D2_8C0C_0008C7C204E6_.wvu.PrintArea" localSheetId="5" hidden="1">'IPE GASOIL'!$A$120:$M$238</definedName>
    <definedName name="Z_D7FDFBA5_7F7B_11D2_8C0C_0008C7C204E6_.wvu.PrintTitles" localSheetId="5" hidden="1">'IPE GASOIL'!$1:$5</definedName>
    <definedName name="Z_D7FDFBA6_7F7B_11D2_8C0C_0008C7C204E6_.wvu.PrintArea" localSheetId="16" hidden="1">Dubai!$A$120:$M$238</definedName>
    <definedName name="Z_D7FDFBA6_7F7B_11D2_8C0C_0008C7C204E6_.wvu.PrintArea" localSheetId="17" hidden="1">Freight!$A$120:$M$238</definedName>
    <definedName name="Z_D7FDFBA6_7F7B_11D2_8C0C_0008C7C204E6_.wvu.PrintArea" localSheetId="18" hidden="1">Freight_SM!$A$120:$M$238</definedName>
    <definedName name="Z_D7FDFBA6_7F7B_11D2_8C0C_0008C7C204E6_.wvu.PrintArea" localSheetId="15" hidden="1">'Jet , Kero'!$A$120:$M$238</definedName>
    <definedName name="Z_D7FDFBA6_7F7B_11D2_8C0C_0008C7C204E6_.wvu.PrintTitles" localSheetId="16" hidden="1">Dubai!$1:$5</definedName>
    <definedName name="Z_D7FDFBA6_7F7B_11D2_8C0C_0008C7C204E6_.wvu.PrintTitles" localSheetId="17" hidden="1">Freight!$1:$5</definedName>
    <definedName name="Z_D7FDFBA6_7F7B_11D2_8C0C_0008C7C204E6_.wvu.PrintTitles" localSheetId="18" hidden="1">Freight_SM!$1:$5</definedName>
    <definedName name="Z_D7FDFBA6_7F7B_11D2_8C0C_0008C7C204E6_.wvu.PrintTitles" localSheetId="15" hidden="1">'Jet , Kero'!$1:$5</definedName>
    <definedName name="Z_D7FDFBA7_7F7B_11D2_8C0C_0008C7C204E6_.wvu.PrintArea" localSheetId="10" hidden="1">NAPTHA!$A$120:$M$238</definedName>
    <definedName name="Z_D7FDFBA7_7F7B_11D2_8C0C_0008C7C204E6_.wvu.PrintTitles" localSheetId="10" hidden="1">NAPTHA!$1:$5</definedName>
    <definedName name="Z_D7FDFBA8_7F7B_11D2_8C0C_0008C7C204E6_.wvu.PrintArea" localSheetId="9" hidden="1">UNL!$A$120:$M$238</definedName>
    <definedName name="Z_D7FDFBA8_7F7B_11D2_8C0C_0008C7C204E6_.wvu.PrintTitles" localSheetId="9" hidden="1">UNL!$1:$5</definedName>
    <definedName name="Z_D86B049A_DF3D_11D1_84B9_00805FD35FEF_.wvu.PrintArea" localSheetId="6" hidden="1">'2%GASOIL CIF'!$A$6:$R$39</definedName>
    <definedName name="Z_D86B049A_DF3D_11D1_84B9_00805FD35FEF_.wvu.PrintTitles" localSheetId="6" hidden="1">'2%GASOIL CIF'!$1:$5</definedName>
    <definedName name="Z_D86B049B_DF3D_11D1_84B9_00805FD35FEF_.wvu.PrintArea" localSheetId="7" hidden="1">'2%GASOIL FOB'!$A$6:$R$39</definedName>
    <definedName name="Z_D86B049B_DF3D_11D1_84B9_00805FD35FEF_.wvu.PrintTitles" localSheetId="7" hidden="1">'2%GASOIL FOB'!$1:$5</definedName>
    <definedName name="Z_D86B049C_DF3D_11D1_84B9_00805FD35FEF_.wvu.PrintArea" localSheetId="11" hidden="1">BRENT!$A$6:$R$39</definedName>
    <definedName name="Z_D86B049C_DF3D_11D1_84B9_00805FD35FEF_.wvu.PrintTitles" localSheetId="11" hidden="1">BRENT!$1:$5</definedName>
    <definedName name="Z_D86B049D_DF3D_11D1_84B9_00805FD35FEF_.wvu.PrintArea" localSheetId="12" hidden="1">CRUDE!$A$6:$R$39</definedName>
    <definedName name="Z_D86B049D_DF3D_11D1_84B9_00805FD35FEF_.wvu.PrintTitles" localSheetId="12" hidden="1">CRUDE!$1:$5</definedName>
    <definedName name="Z_D86B049E_DF3D_11D1_84B9_00805FD35FEF_.wvu.PrintArea" localSheetId="8" hidden="1">'EN590'!$A$6:$R$39</definedName>
    <definedName name="Z_D86B049E_DF3D_11D1_84B9_00805FD35FEF_.wvu.PrintTitles" localSheetId="8" hidden="1">'EN590'!$1:$5</definedName>
    <definedName name="Z_D86B049F_DF3D_11D1_84B9_00805FD35FEF_.wvu.PrintArea" localSheetId="13" hidden="1">HO!$A$6:$R$39</definedName>
    <definedName name="Z_D86B049F_DF3D_11D1_84B9_00805FD35FEF_.wvu.PrintTitles" localSheetId="13" hidden="1">HO!$1:$5</definedName>
    <definedName name="Z_D86B04A0_DF3D_11D1_84B9_00805FD35FEF_.wvu.PrintArea" localSheetId="5" hidden="1">'IPE GASOIL'!$A$6:$R$39</definedName>
    <definedName name="Z_D86B04A0_DF3D_11D1_84B9_00805FD35FEF_.wvu.PrintTitles" localSheetId="5" hidden="1">'IPE GASOIL'!$1:$5</definedName>
    <definedName name="Z_D86B04A1_DF3D_11D1_84B9_00805FD35FEF_.wvu.PrintArea" localSheetId="16" hidden="1">Dubai!$A$6:$R$39</definedName>
    <definedName name="Z_D86B04A1_DF3D_11D1_84B9_00805FD35FEF_.wvu.PrintArea" localSheetId="17" hidden="1">Freight!$A$6:$R$39</definedName>
    <definedName name="Z_D86B04A1_DF3D_11D1_84B9_00805FD35FEF_.wvu.PrintArea" localSheetId="18" hidden="1">Freight_SM!$A$6:$R$39</definedName>
    <definedName name="Z_D86B04A1_DF3D_11D1_84B9_00805FD35FEF_.wvu.PrintArea" localSheetId="15" hidden="1">'Jet , Kero'!$A$6:$R$39</definedName>
    <definedName name="Z_D86B04A1_DF3D_11D1_84B9_00805FD35FEF_.wvu.PrintTitles" localSheetId="16" hidden="1">Dubai!$1:$5</definedName>
    <definedName name="Z_D86B04A1_DF3D_11D1_84B9_00805FD35FEF_.wvu.PrintTitles" localSheetId="17" hidden="1">Freight!$1:$5</definedName>
    <definedName name="Z_D86B04A1_DF3D_11D1_84B9_00805FD35FEF_.wvu.PrintTitles" localSheetId="18" hidden="1">Freight_SM!$1:$5</definedName>
    <definedName name="Z_D86B04A1_DF3D_11D1_84B9_00805FD35FEF_.wvu.PrintTitles" localSheetId="15" hidden="1">'Jet , Kero'!$1:$5</definedName>
    <definedName name="Z_D86B04A2_DF3D_11D1_84B9_00805FD35FEF_.wvu.PrintArea" localSheetId="10" hidden="1">NAPTHA!$A$6:$R$39</definedName>
    <definedName name="Z_D86B04A2_DF3D_11D1_84B9_00805FD35FEF_.wvu.PrintTitles" localSheetId="10" hidden="1">NAPTHA!$1:$5</definedName>
    <definedName name="Z_D86B04A3_DF3D_11D1_84B9_00805FD35FEF_.wvu.PrintArea" localSheetId="9" hidden="1">UNL!$A$6:$R$39</definedName>
    <definedName name="Z_D86B04A3_DF3D_11D1_84B9_00805FD35FEF_.wvu.PrintTitles" localSheetId="9" hidden="1">UNL!$1:$5</definedName>
    <definedName name="Z_D86B04A4_DF3D_11D1_84B9_00805FD35FEF_.wvu.PrintArea" localSheetId="6" hidden="1">'2%GASOIL CIF'!$A$40:$AG$118</definedName>
    <definedName name="Z_D86B04A4_DF3D_11D1_84B9_00805FD35FEF_.wvu.PrintTitles" localSheetId="6" hidden="1">'2%GASOIL CIF'!$1:$5</definedName>
    <definedName name="Z_D86B04A5_DF3D_11D1_84B9_00805FD35FEF_.wvu.PrintArea" localSheetId="7" hidden="1">'2%GASOIL FOB'!$A$40:$AG$118</definedName>
    <definedName name="Z_D86B04A5_DF3D_11D1_84B9_00805FD35FEF_.wvu.PrintTitles" localSheetId="7" hidden="1">'2%GASOIL FOB'!$1:$5</definedName>
    <definedName name="Z_D86B04A6_DF3D_11D1_84B9_00805FD35FEF_.wvu.PrintArea" localSheetId="11" hidden="1">BRENT!$A$40:$AG$118</definedName>
    <definedName name="Z_D86B04A6_DF3D_11D1_84B9_00805FD35FEF_.wvu.PrintTitles" localSheetId="11" hidden="1">BRENT!$1:$5</definedName>
    <definedName name="Z_D86B04A7_DF3D_11D1_84B9_00805FD35FEF_.wvu.PrintArea" localSheetId="12" hidden="1">CRUDE!$A$40:$AG$118</definedName>
    <definedName name="Z_D86B04A7_DF3D_11D1_84B9_00805FD35FEF_.wvu.PrintTitles" localSheetId="12" hidden="1">CRUDE!$1:$5</definedName>
    <definedName name="Z_D86B04A8_DF3D_11D1_84B9_00805FD35FEF_.wvu.PrintArea" localSheetId="8" hidden="1">'EN590'!$A$40:$AG$118</definedName>
    <definedName name="Z_D86B04A8_DF3D_11D1_84B9_00805FD35FEF_.wvu.PrintTitles" localSheetId="8" hidden="1">'EN590'!$1:$5</definedName>
    <definedName name="Z_D86B04A9_DF3D_11D1_84B9_00805FD35FEF_.wvu.PrintArea" localSheetId="13" hidden="1">HO!$A$40:$AG$118</definedName>
    <definedName name="Z_D86B04A9_DF3D_11D1_84B9_00805FD35FEF_.wvu.PrintTitles" localSheetId="13" hidden="1">HO!$1:$5</definedName>
    <definedName name="Z_D86B04AA_DF3D_11D1_84B9_00805FD35FEF_.wvu.PrintArea" localSheetId="5" hidden="1">'IPE GASOIL'!$A$40:$AG$118</definedName>
    <definedName name="Z_D86B04AA_DF3D_11D1_84B9_00805FD35FEF_.wvu.PrintTitles" localSheetId="5" hidden="1">'IPE GASOIL'!$1:$5</definedName>
    <definedName name="Z_D86B04AB_DF3D_11D1_84B9_00805FD35FEF_.wvu.PrintArea" localSheetId="16" hidden="1">Dubai!$A$40:$AG$118</definedName>
    <definedName name="Z_D86B04AB_DF3D_11D1_84B9_00805FD35FEF_.wvu.PrintArea" localSheetId="17" hidden="1">Freight!$A$40:$AG$118</definedName>
    <definedName name="Z_D86B04AB_DF3D_11D1_84B9_00805FD35FEF_.wvu.PrintArea" localSheetId="18" hidden="1">Freight_SM!$A$40:$AG$118</definedName>
    <definedName name="Z_D86B04AB_DF3D_11D1_84B9_00805FD35FEF_.wvu.PrintArea" localSheetId="15" hidden="1">'Jet , Kero'!$A$40:$AG$118</definedName>
    <definedName name="Z_D86B04AB_DF3D_11D1_84B9_00805FD35FEF_.wvu.PrintTitles" localSheetId="16" hidden="1">Dubai!$1:$5</definedName>
    <definedName name="Z_D86B04AB_DF3D_11D1_84B9_00805FD35FEF_.wvu.PrintTitles" localSheetId="17" hidden="1">Freight!$1:$5</definedName>
    <definedName name="Z_D86B04AB_DF3D_11D1_84B9_00805FD35FEF_.wvu.PrintTitles" localSheetId="18" hidden="1">Freight_SM!$1:$5</definedName>
    <definedName name="Z_D86B04AB_DF3D_11D1_84B9_00805FD35FEF_.wvu.PrintTitles" localSheetId="15" hidden="1">'Jet , Kero'!$1:$5</definedName>
    <definedName name="Z_D86B04AC_DF3D_11D1_84B9_00805FD35FEF_.wvu.PrintArea" localSheetId="10" hidden="1">NAPTHA!$A$40:$AG$118</definedName>
    <definedName name="Z_D86B04AC_DF3D_11D1_84B9_00805FD35FEF_.wvu.PrintTitles" localSheetId="10" hidden="1">NAPTHA!$1:$5</definedName>
    <definedName name="Z_D86B04AD_DF3D_11D1_84B9_00805FD35FEF_.wvu.PrintArea" localSheetId="9" hidden="1">UNL!$A$40:$AG$118</definedName>
    <definedName name="Z_D86B04AD_DF3D_11D1_84B9_00805FD35FEF_.wvu.PrintTitles" localSheetId="9" hidden="1">UNL!$1:$5</definedName>
    <definedName name="Z_D86B04AE_DF3D_11D1_84B9_00805FD35FEF_.wvu.PrintArea" localSheetId="6" hidden="1">'2%GASOIL CIF'!$A$120:$M$238</definedName>
    <definedName name="Z_D86B04AE_DF3D_11D1_84B9_00805FD35FEF_.wvu.PrintTitles" localSheetId="6" hidden="1">'2%GASOIL CIF'!$1:$5</definedName>
    <definedName name="Z_D86B04AF_DF3D_11D1_84B9_00805FD35FEF_.wvu.PrintArea" localSheetId="7" hidden="1">'2%GASOIL FOB'!$A$120:$M$238</definedName>
    <definedName name="Z_D86B04AF_DF3D_11D1_84B9_00805FD35FEF_.wvu.PrintTitles" localSheetId="7" hidden="1">'2%GASOIL FOB'!$1:$5</definedName>
    <definedName name="Z_D86B04B0_DF3D_11D1_84B9_00805FD35FEF_.wvu.PrintArea" localSheetId="11" hidden="1">BRENT!$A$120:$M$238</definedName>
    <definedName name="Z_D86B04B0_DF3D_11D1_84B9_00805FD35FEF_.wvu.PrintTitles" localSheetId="11" hidden="1">BRENT!$1:$5</definedName>
    <definedName name="Z_D86B04B1_DF3D_11D1_84B9_00805FD35FEF_.wvu.PrintArea" localSheetId="12" hidden="1">CRUDE!$A$120:$M$238</definedName>
    <definedName name="Z_D86B04B1_DF3D_11D1_84B9_00805FD35FEF_.wvu.PrintTitles" localSheetId="12" hidden="1">CRUDE!$1:$5</definedName>
    <definedName name="Z_D86B04B2_DF3D_11D1_84B9_00805FD35FEF_.wvu.PrintArea" localSheetId="8" hidden="1">'EN590'!$A$120:$M$238</definedName>
    <definedName name="Z_D86B04B2_DF3D_11D1_84B9_00805FD35FEF_.wvu.PrintTitles" localSheetId="8" hidden="1">'EN590'!$1:$5</definedName>
    <definedName name="Z_D86B04B3_DF3D_11D1_84B9_00805FD35FEF_.wvu.PrintArea" localSheetId="13" hidden="1">HO!$A$120:$M$238</definedName>
    <definedName name="Z_D86B04B3_DF3D_11D1_84B9_00805FD35FEF_.wvu.PrintTitles" localSheetId="13" hidden="1">HO!$1:$5</definedName>
    <definedName name="Z_D86B04B4_DF3D_11D1_84B9_00805FD35FEF_.wvu.PrintArea" localSheetId="5" hidden="1">'IPE GASOIL'!$A$120:$M$238</definedName>
    <definedName name="Z_D86B04B4_DF3D_11D1_84B9_00805FD35FEF_.wvu.PrintTitles" localSheetId="5" hidden="1">'IPE GASOIL'!$1:$5</definedName>
    <definedName name="Z_D86B04B5_DF3D_11D1_84B9_00805FD35FEF_.wvu.PrintArea" localSheetId="16" hidden="1">Dubai!$A$120:$M$238</definedName>
    <definedName name="Z_D86B04B5_DF3D_11D1_84B9_00805FD35FEF_.wvu.PrintArea" localSheetId="17" hidden="1">Freight!$A$120:$M$238</definedName>
    <definedName name="Z_D86B04B5_DF3D_11D1_84B9_00805FD35FEF_.wvu.PrintArea" localSheetId="18" hidden="1">Freight_SM!$A$120:$M$238</definedName>
    <definedName name="Z_D86B04B5_DF3D_11D1_84B9_00805FD35FEF_.wvu.PrintArea" localSheetId="15" hidden="1">'Jet , Kero'!$A$120:$M$238</definedName>
    <definedName name="Z_D86B04B5_DF3D_11D1_84B9_00805FD35FEF_.wvu.PrintTitles" localSheetId="16" hidden="1">Dubai!$1:$5</definedName>
    <definedName name="Z_D86B04B5_DF3D_11D1_84B9_00805FD35FEF_.wvu.PrintTitles" localSheetId="17" hidden="1">Freight!$1:$5</definedName>
    <definedName name="Z_D86B04B5_DF3D_11D1_84B9_00805FD35FEF_.wvu.PrintTitles" localSheetId="18" hidden="1">Freight_SM!$1:$5</definedName>
    <definedName name="Z_D86B04B5_DF3D_11D1_84B9_00805FD35FEF_.wvu.PrintTitles" localSheetId="15" hidden="1">'Jet , Kero'!$1:$5</definedName>
    <definedName name="Z_D86B04B6_DF3D_11D1_84B9_00805FD35FEF_.wvu.PrintArea" localSheetId="10" hidden="1">NAPTHA!$A$120:$M$238</definedName>
    <definedName name="Z_D86B04B6_DF3D_11D1_84B9_00805FD35FEF_.wvu.PrintTitles" localSheetId="10" hidden="1">NAPTHA!$1:$5</definedName>
    <definedName name="Z_D86B04B7_DF3D_11D1_84B9_00805FD35FEF_.wvu.PrintArea" localSheetId="9" hidden="1">UNL!$A$120:$M$238</definedName>
    <definedName name="Z_D86B04B7_DF3D_11D1_84B9_00805FD35FEF_.wvu.PrintTitles" localSheetId="9" hidden="1">UNL!$1:$5</definedName>
    <definedName name="Z_DC024A8E_836B_11D2_8C0F_0008C7C204E6_.wvu.PrintArea" localSheetId="6" hidden="1">'2%GASOIL CIF'!$A$6:$R$39</definedName>
    <definedName name="Z_DC024A8E_836B_11D2_8C0F_0008C7C204E6_.wvu.PrintTitles" localSheetId="6" hidden="1">'2%GASOIL CIF'!$1:$5</definedName>
    <definedName name="Z_DC024A8F_836B_11D2_8C0F_0008C7C204E6_.wvu.PrintArea" localSheetId="7" hidden="1">'2%GASOIL FOB'!$A$6:$R$39</definedName>
    <definedName name="Z_DC024A8F_836B_11D2_8C0F_0008C7C204E6_.wvu.PrintTitles" localSheetId="7" hidden="1">'2%GASOIL FOB'!$1:$5</definedName>
    <definedName name="Z_DC024A90_836B_11D2_8C0F_0008C7C204E6_.wvu.PrintArea" localSheetId="11" hidden="1">BRENT!$A$6:$R$39</definedName>
    <definedName name="Z_DC024A90_836B_11D2_8C0F_0008C7C204E6_.wvu.PrintTitles" localSheetId="11" hidden="1">BRENT!$1:$5</definedName>
    <definedName name="Z_DC024A91_836B_11D2_8C0F_0008C7C204E6_.wvu.PrintArea" localSheetId="12" hidden="1">CRUDE!$A$6:$R$39</definedName>
    <definedName name="Z_DC024A91_836B_11D2_8C0F_0008C7C204E6_.wvu.PrintTitles" localSheetId="12" hidden="1">CRUDE!$1:$5</definedName>
    <definedName name="Z_DC024A92_836B_11D2_8C0F_0008C7C204E6_.wvu.PrintArea" localSheetId="8" hidden="1">'EN590'!$A$6:$R$39</definedName>
    <definedName name="Z_DC024A92_836B_11D2_8C0F_0008C7C204E6_.wvu.PrintTitles" localSheetId="8" hidden="1">'EN590'!$1:$5</definedName>
    <definedName name="Z_DC024A93_836B_11D2_8C0F_0008C7C204E6_.wvu.PrintArea" localSheetId="13" hidden="1">HO!$A$6:$R$39</definedName>
    <definedName name="Z_DC024A93_836B_11D2_8C0F_0008C7C204E6_.wvu.PrintTitles" localSheetId="13" hidden="1">HO!$1:$5</definedName>
    <definedName name="Z_DC024A94_836B_11D2_8C0F_0008C7C204E6_.wvu.PrintArea" localSheetId="5" hidden="1">'IPE GASOIL'!$A$6:$R$39</definedName>
    <definedName name="Z_DC024A94_836B_11D2_8C0F_0008C7C204E6_.wvu.PrintTitles" localSheetId="5" hidden="1">'IPE GASOIL'!$1:$5</definedName>
    <definedName name="Z_DC024A95_836B_11D2_8C0F_0008C7C204E6_.wvu.PrintArea" localSheetId="16" hidden="1">Dubai!$A$6:$R$39</definedName>
    <definedName name="Z_DC024A95_836B_11D2_8C0F_0008C7C204E6_.wvu.PrintArea" localSheetId="17" hidden="1">Freight!$A$6:$R$39</definedName>
    <definedName name="Z_DC024A95_836B_11D2_8C0F_0008C7C204E6_.wvu.PrintArea" localSheetId="18" hidden="1">Freight_SM!$A$6:$R$39</definedName>
    <definedName name="Z_DC024A95_836B_11D2_8C0F_0008C7C204E6_.wvu.PrintArea" localSheetId="15" hidden="1">'Jet , Kero'!$A$6:$R$39</definedName>
    <definedName name="Z_DC024A95_836B_11D2_8C0F_0008C7C204E6_.wvu.PrintTitles" localSheetId="16" hidden="1">Dubai!$1:$5</definedName>
    <definedName name="Z_DC024A95_836B_11D2_8C0F_0008C7C204E6_.wvu.PrintTitles" localSheetId="17" hidden="1">Freight!$1:$5</definedName>
    <definedName name="Z_DC024A95_836B_11D2_8C0F_0008C7C204E6_.wvu.PrintTitles" localSheetId="18" hidden="1">Freight_SM!$1:$5</definedName>
    <definedName name="Z_DC024A95_836B_11D2_8C0F_0008C7C204E6_.wvu.PrintTitles" localSheetId="15" hidden="1">'Jet , Kero'!$1:$5</definedName>
    <definedName name="Z_DC024A96_836B_11D2_8C0F_0008C7C204E6_.wvu.PrintArea" localSheetId="10" hidden="1">NAPTHA!$A$6:$R$39</definedName>
    <definedName name="Z_DC024A96_836B_11D2_8C0F_0008C7C204E6_.wvu.PrintTitles" localSheetId="10" hidden="1">NAPTHA!$1:$5</definedName>
    <definedName name="Z_DC024A97_836B_11D2_8C0F_0008C7C204E6_.wvu.PrintArea" localSheetId="9" hidden="1">UNL!$A$6:$R$39</definedName>
    <definedName name="Z_DC024A97_836B_11D2_8C0F_0008C7C204E6_.wvu.PrintTitles" localSheetId="9" hidden="1">UNL!$1:$5</definedName>
    <definedName name="Z_DC024A98_836B_11D2_8C0F_0008C7C204E6_.wvu.PrintArea" localSheetId="6" hidden="1">'2%GASOIL CIF'!$A$40:$AG$118</definedName>
    <definedName name="Z_DC024A98_836B_11D2_8C0F_0008C7C204E6_.wvu.PrintTitles" localSheetId="6" hidden="1">'2%GASOIL CIF'!$1:$5</definedName>
    <definedName name="Z_DC024A99_836B_11D2_8C0F_0008C7C204E6_.wvu.PrintArea" localSheetId="7" hidden="1">'2%GASOIL FOB'!$A$40:$AG$118</definedName>
    <definedName name="Z_DC024A99_836B_11D2_8C0F_0008C7C204E6_.wvu.PrintTitles" localSheetId="7" hidden="1">'2%GASOIL FOB'!$1:$5</definedName>
    <definedName name="Z_DC024A9A_836B_11D2_8C0F_0008C7C204E6_.wvu.PrintArea" localSheetId="11" hidden="1">BRENT!$A$40:$AG$118</definedName>
    <definedName name="Z_DC024A9A_836B_11D2_8C0F_0008C7C204E6_.wvu.PrintTitles" localSheetId="11" hidden="1">BRENT!$1:$5</definedName>
    <definedName name="Z_DC024A9B_836B_11D2_8C0F_0008C7C204E6_.wvu.PrintArea" localSheetId="12" hidden="1">CRUDE!$A$40:$AG$118</definedName>
    <definedName name="Z_DC024A9B_836B_11D2_8C0F_0008C7C204E6_.wvu.PrintTitles" localSheetId="12" hidden="1">CRUDE!$1:$5</definedName>
    <definedName name="Z_DC024A9C_836B_11D2_8C0F_0008C7C204E6_.wvu.PrintArea" localSheetId="8" hidden="1">'EN590'!$A$40:$AG$118</definedName>
    <definedName name="Z_DC024A9C_836B_11D2_8C0F_0008C7C204E6_.wvu.PrintTitles" localSheetId="8" hidden="1">'EN590'!$1:$5</definedName>
    <definedName name="Z_DC024A9D_836B_11D2_8C0F_0008C7C204E6_.wvu.PrintArea" localSheetId="13" hidden="1">HO!$A$40:$AG$118</definedName>
    <definedName name="Z_DC024A9D_836B_11D2_8C0F_0008C7C204E6_.wvu.PrintTitles" localSheetId="13" hidden="1">HO!$1:$5</definedName>
    <definedName name="Z_DC024A9E_836B_11D2_8C0F_0008C7C204E6_.wvu.PrintArea" localSheetId="5" hidden="1">'IPE GASOIL'!$A$40:$AG$118</definedName>
    <definedName name="Z_DC024A9E_836B_11D2_8C0F_0008C7C204E6_.wvu.PrintTitles" localSheetId="5" hidden="1">'IPE GASOIL'!$1:$5</definedName>
    <definedName name="Z_DC024A9F_836B_11D2_8C0F_0008C7C204E6_.wvu.PrintArea" localSheetId="16" hidden="1">Dubai!$A$40:$AG$118</definedName>
    <definedName name="Z_DC024A9F_836B_11D2_8C0F_0008C7C204E6_.wvu.PrintArea" localSheetId="17" hidden="1">Freight!$A$40:$AG$118</definedName>
    <definedName name="Z_DC024A9F_836B_11D2_8C0F_0008C7C204E6_.wvu.PrintArea" localSheetId="18" hidden="1">Freight_SM!$A$40:$AG$118</definedName>
    <definedName name="Z_DC024A9F_836B_11D2_8C0F_0008C7C204E6_.wvu.PrintArea" localSheetId="15" hidden="1">'Jet , Kero'!$A$40:$AG$118</definedName>
    <definedName name="Z_DC024A9F_836B_11D2_8C0F_0008C7C204E6_.wvu.PrintTitles" localSheetId="16" hidden="1">Dubai!$1:$5</definedName>
    <definedName name="Z_DC024A9F_836B_11D2_8C0F_0008C7C204E6_.wvu.PrintTitles" localSheetId="17" hidden="1">Freight!$1:$5</definedName>
    <definedName name="Z_DC024A9F_836B_11D2_8C0F_0008C7C204E6_.wvu.PrintTitles" localSheetId="18" hidden="1">Freight_SM!$1:$5</definedName>
    <definedName name="Z_DC024A9F_836B_11D2_8C0F_0008C7C204E6_.wvu.PrintTitles" localSheetId="15" hidden="1">'Jet , Kero'!$1:$5</definedName>
    <definedName name="Z_DC024AA0_836B_11D2_8C0F_0008C7C204E6_.wvu.PrintArea" localSheetId="10" hidden="1">NAPTHA!$A$40:$AG$118</definedName>
    <definedName name="Z_DC024AA0_836B_11D2_8C0F_0008C7C204E6_.wvu.PrintTitles" localSheetId="10" hidden="1">NAPTHA!$1:$5</definedName>
    <definedName name="Z_DC024AA1_836B_11D2_8C0F_0008C7C204E6_.wvu.PrintArea" localSheetId="9" hidden="1">UNL!$A$40:$AG$118</definedName>
    <definedName name="Z_DC024AA1_836B_11D2_8C0F_0008C7C204E6_.wvu.PrintTitles" localSheetId="9" hidden="1">UNL!$1:$5</definedName>
    <definedName name="Z_DC024AA2_836B_11D2_8C0F_0008C7C204E6_.wvu.PrintArea" localSheetId="6" hidden="1">'2%GASOIL CIF'!$A$120:$M$238</definedName>
    <definedName name="Z_DC024AA2_836B_11D2_8C0F_0008C7C204E6_.wvu.PrintTitles" localSheetId="6" hidden="1">'2%GASOIL CIF'!$1:$5</definedName>
    <definedName name="Z_DC024AA3_836B_11D2_8C0F_0008C7C204E6_.wvu.PrintArea" localSheetId="7" hidden="1">'2%GASOIL FOB'!$A$120:$M$238</definedName>
    <definedName name="Z_DC024AA3_836B_11D2_8C0F_0008C7C204E6_.wvu.PrintTitles" localSheetId="7" hidden="1">'2%GASOIL FOB'!$1:$5</definedName>
    <definedName name="Z_DC024AA4_836B_11D2_8C0F_0008C7C204E6_.wvu.PrintArea" localSheetId="11" hidden="1">BRENT!$A$120:$M$238</definedName>
    <definedName name="Z_DC024AA4_836B_11D2_8C0F_0008C7C204E6_.wvu.PrintTitles" localSheetId="11" hidden="1">BRENT!$1:$5</definedName>
    <definedName name="Z_DC024AA5_836B_11D2_8C0F_0008C7C204E6_.wvu.PrintArea" localSheetId="12" hidden="1">CRUDE!$A$120:$M$238</definedName>
    <definedName name="Z_DC024AA5_836B_11D2_8C0F_0008C7C204E6_.wvu.PrintTitles" localSheetId="12" hidden="1">CRUDE!$1:$5</definedName>
    <definedName name="Z_DC024AA6_836B_11D2_8C0F_0008C7C204E6_.wvu.PrintArea" localSheetId="8" hidden="1">'EN590'!$A$120:$M$238</definedName>
    <definedName name="Z_DC024AA6_836B_11D2_8C0F_0008C7C204E6_.wvu.PrintTitles" localSheetId="8" hidden="1">'EN590'!$1:$5</definedName>
    <definedName name="Z_DC024AA7_836B_11D2_8C0F_0008C7C204E6_.wvu.PrintArea" localSheetId="13" hidden="1">HO!$A$120:$M$238</definedName>
    <definedName name="Z_DC024AA7_836B_11D2_8C0F_0008C7C204E6_.wvu.PrintTitles" localSheetId="13" hidden="1">HO!$1:$5</definedName>
    <definedName name="Z_DC024AA8_836B_11D2_8C0F_0008C7C204E6_.wvu.PrintArea" localSheetId="5" hidden="1">'IPE GASOIL'!$A$120:$M$238</definedName>
    <definedName name="Z_DC024AA8_836B_11D2_8C0F_0008C7C204E6_.wvu.PrintTitles" localSheetId="5" hidden="1">'IPE GASOIL'!$1:$5</definedName>
    <definedName name="Z_DC024AA9_836B_11D2_8C0F_0008C7C204E6_.wvu.PrintArea" localSheetId="16" hidden="1">Dubai!$A$120:$M$238</definedName>
    <definedName name="Z_DC024AA9_836B_11D2_8C0F_0008C7C204E6_.wvu.PrintArea" localSheetId="17" hidden="1">Freight!$A$120:$M$238</definedName>
    <definedName name="Z_DC024AA9_836B_11D2_8C0F_0008C7C204E6_.wvu.PrintArea" localSheetId="18" hidden="1">Freight_SM!$A$120:$M$238</definedName>
    <definedName name="Z_DC024AA9_836B_11D2_8C0F_0008C7C204E6_.wvu.PrintArea" localSheetId="15" hidden="1">'Jet , Kero'!$A$120:$M$238</definedName>
    <definedName name="Z_DC024AA9_836B_11D2_8C0F_0008C7C204E6_.wvu.PrintTitles" localSheetId="16" hidden="1">Dubai!$1:$5</definedName>
    <definedName name="Z_DC024AA9_836B_11D2_8C0F_0008C7C204E6_.wvu.PrintTitles" localSheetId="17" hidden="1">Freight!$1:$5</definedName>
    <definedName name="Z_DC024AA9_836B_11D2_8C0F_0008C7C204E6_.wvu.PrintTitles" localSheetId="18" hidden="1">Freight_SM!$1:$5</definedName>
    <definedName name="Z_DC024AA9_836B_11D2_8C0F_0008C7C204E6_.wvu.PrintTitles" localSheetId="15" hidden="1">'Jet , Kero'!$1:$5</definedName>
    <definedName name="Z_DC024AAA_836B_11D2_8C0F_0008C7C204E6_.wvu.PrintArea" localSheetId="10" hidden="1">NAPTHA!$A$120:$M$238</definedName>
    <definedName name="Z_DC024AAA_836B_11D2_8C0F_0008C7C204E6_.wvu.PrintTitles" localSheetId="10" hidden="1">NAPTHA!$1:$5</definedName>
    <definedName name="Z_DC024AAB_836B_11D2_8C0F_0008C7C204E6_.wvu.PrintArea" localSheetId="9" hidden="1">UNL!$A$120:$M$238</definedName>
    <definedName name="Z_DC024AAB_836B_11D2_8C0F_0008C7C204E6_.wvu.PrintTitles" localSheetId="9" hidden="1">UNL!$1:$5</definedName>
    <definedName name="Z_DF1188F5_F348_11D2_ADAC_0008C744C0BF_.wvu.PrintArea" localSheetId="6" hidden="1">'2%GASOIL CIF'!$A$6:$R$39</definedName>
    <definedName name="Z_DF1188F5_F348_11D2_ADAC_0008C744C0BF_.wvu.PrintTitles" localSheetId="6" hidden="1">'2%GASOIL CIF'!$1:$5</definedName>
    <definedName name="Z_DF1188F6_F348_11D2_ADAC_0008C744C0BF_.wvu.PrintArea" localSheetId="7" hidden="1">'2%GASOIL FOB'!$A$6:$R$39</definedName>
    <definedName name="Z_DF1188F6_F348_11D2_ADAC_0008C744C0BF_.wvu.PrintTitles" localSheetId="7" hidden="1">'2%GASOIL FOB'!$1:$5</definedName>
    <definedName name="Z_DF1188F7_F348_11D2_ADAC_0008C744C0BF_.wvu.PrintArea" localSheetId="11" hidden="1">BRENT!$A$6:$R$39</definedName>
    <definedName name="Z_DF1188F7_F348_11D2_ADAC_0008C744C0BF_.wvu.PrintTitles" localSheetId="11" hidden="1">BRENT!$1:$5</definedName>
    <definedName name="Z_DF1188F8_F348_11D2_ADAC_0008C744C0BF_.wvu.PrintArea" localSheetId="12" hidden="1">CRUDE!$A$6:$R$39</definedName>
    <definedName name="Z_DF1188F8_F348_11D2_ADAC_0008C744C0BF_.wvu.PrintTitles" localSheetId="12" hidden="1">CRUDE!$1:$5</definedName>
    <definedName name="Z_DF1188F9_F348_11D2_ADAC_0008C744C0BF_.wvu.PrintArea" localSheetId="16" hidden="1">Dubai!$A$6:$R$39</definedName>
    <definedName name="Z_DF1188F9_F348_11D2_ADAC_0008C744C0BF_.wvu.PrintTitles" localSheetId="16" hidden="1">Dubai!$1:$5</definedName>
    <definedName name="Z_DF1188FA_F348_11D2_ADAC_0008C744C0BF_.wvu.PrintArea" localSheetId="8" hidden="1">'EN590'!$A$6:$R$39</definedName>
    <definedName name="Z_DF1188FA_F348_11D2_ADAC_0008C744C0BF_.wvu.PrintTitles" localSheetId="8" hidden="1">'EN590'!$1:$5</definedName>
    <definedName name="Z_DF1188FB_F348_11D2_ADAC_0008C744C0BF_.wvu.PrintArea" localSheetId="17" hidden="1">Freight!$A$6:$R$39</definedName>
    <definedName name="Z_DF1188FB_F348_11D2_ADAC_0008C744C0BF_.wvu.PrintArea" localSheetId="18" hidden="1">Freight_SM!$A$6:$R$39</definedName>
    <definedName name="Z_DF1188FB_F348_11D2_ADAC_0008C744C0BF_.wvu.PrintTitles" localSheetId="17" hidden="1">Freight!$1:$5</definedName>
    <definedName name="Z_DF1188FB_F348_11D2_ADAC_0008C744C0BF_.wvu.PrintTitles" localSheetId="18" hidden="1">Freight_SM!$1:$5</definedName>
    <definedName name="Z_DF1188FC_F348_11D2_ADAC_0008C744C0BF_.wvu.PrintArea" localSheetId="13" hidden="1">HO!$A$6:$R$39</definedName>
    <definedName name="Z_DF1188FC_F348_11D2_ADAC_0008C744C0BF_.wvu.PrintTitles" localSheetId="13" hidden="1">HO!$1:$5</definedName>
    <definedName name="Z_DF1188FD_F348_11D2_ADAC_0008C744C0BF_.wvu.PrintArea" localSheetId="5" hidden="1">'IPE GASOIL'!$A$6:$R$39</definedName>
    <definedName name="Z_DF1188FD_F348_11D2_ADAC_0008C744C0BF_.wvu.PrintTitles" localSheetId="5" hidden="1">'IPE GASOIL'!$1:$5</definedName>
    <definedName name="Z_DF1188FE_F348_11D2_ADAC_0008C744C0BF_.wvu.PrintArea" localSheetId="15" hidden="1">'Jet , Kero'!$A$6:$R$39</definedName>
    <definedName name="Z_DF1188FE_F348_11D2_ADAC_0008C744C0BF_.wvu.PrintTitles" localSheetId="15" hidden="1">'Jet , Kero'!$1:$5</definedName>
    <definedName name="Z_DF1188FF_F348_11D2_ADAC_0008C744C0BF_.wvu.PrintArea" localSheetId="10" hidden="1">NAPTHA!$A$6:$R$39</definedName>
    <definedName name="Z_DF1188FF_F348_11D2_ADAC_0008C744C0BF_.wvu.PrintTitles" localSheetId="10" hidden="1">NAPTHA!$1:$5</definedName>
    <definedName name="Z_DF118900_F348_11D2_ADAC_0008C744C0BF_.wvu.PrintArea" localSheetId="9" hidden="1">UNL!$A$6:$R$39</definedName>
    <definedName name="Z_DF118900_F348_11D2_ADAC_0008C744C0BF_.wvu.PrintTitles" localSheetId="9" hidden="1">UNL!$1:$5</definedName>
    <definedName name="Z_DF118901_F348_11D2_ADAC_0008C744C0BF_.wvu.PrintArea" localSheetId="6" hidden="1">'2%GASOIL CIF'!$A$40:$AG$118</definedName>
    <definedName name="Z_DF118901_F348_11D2_ADAC_0008C744C0BF_.wvu.PrintTitles" localSheetId="6" hidden="1">'2%GASOIL CIF'!$1:$5</definedName>
    <definedName name="Z_DF118902_F348_11D2_ADAC_0008C744C0BF_.wvu.PrintArea" localSheetId="7" hidden="1">'2%GASOIL FOB'!$A$40:$AG$118</definedName>
    <definedName name="Z_DF118902_F348_11D2_ADAC_0008C744C0BF_.wvu.PrintTitles" localSheetId="7" hidden="1">'2%GASOIL FOB'!$1:$5</definedName>
    <definedName name="Z_DF118903_F348_11D2_ADAC_0008C744C0BF_.wvu.PrintArea" localSheetId="11" hidden="1">BRENT!$A$40:$AG$118</definedName>
    <definedName name="Z_DF118903_F348_11D2_ADAC_0008C744C0BF_.wvu.PrintTitles" localSheetId="11" hidden="1">BRENT!$1:$5</definedName>
    <definedName name="Z_DF118904_F348_11D2_ADAC_0008C744C0BF_.wvu.PrintArea" localSheetId="12" hidden="1">CRUDE!$A$40:$AG$118</definedName>
    <definedName name="Z_DF118904_F348_11D2_ADAC_0008C744C0BF_.wvu.PrintTitles" localSheetId="12" hidden="1">CRUDE!$1:$5</definedName>
    <definedName name="Z_DF118905_F348_11D2_ADAC_0008C744C0BF_.wvu.PrintArea" localSheetId="16" hidden="1">Dubai!$A$40:$AG$118</definedName>
    <definedName name="Z_DF118905_F348_11D2_ADAC_0008C744C0BF_.wvu.PrintTitles" localSheetId="16" hidden="1">Dubai!$1:$5</definedName>
    <definedName name="Z_DF118906_F348_11D2_ADAC_0008C744C0BF_.wvu.PrintArea" localSheetId="8" hidden="1">'EN590'!$A$40:$AG$118</definedName>
    <definedName name="Z_DF118906_F348_11D2_ADAC_0008C744C0BF_.wvu.PrintTitles" localSheetId="8" hidden="1">'EN590'!$1:$5</definedName>
    <definedName name="Z_DF118907_F348_11D2_ADAC_0008C744C0BF_.wvu.PrintArea" localSheetId="17" hidden="1">Freight!$A$40:$AG$118</definedName>
    <definedName name="Z_DF118907_F348_11D2_ADAC_0008C744C0BF_.wvu.PrintArea" localSheetId="18" hidden="1">Freight_SM!$A$40:$AG$118</definedName>
    <definedName name="Z_DF118907_F348_11D2_ADAC_0008C744C0BF_.wvu.PrintTitles" localSheetId="17" hidden="1">Freight!$1:$5</definedName>
    <definedName name="Z_DF118907_F348_11D2_ADAC_0008C744C0BF_.wvu.PrintTitles" localSheetId="18" hidden="1">Freight_SM!$1:$5</definedName>
    <definedName name="Z_DF118908_F348_11D2_ADAC_0008C744C0BF_.wvu.PrintArea" localSheetId="13" hidden="1">HO!$A$40:$AG$118</definedName>
    <definedName name="Z_DF118908_F348_11D2_ADAC_0008C744C0BF_.wvu.PrintTitles" localSheetId="13" hidden="1">HO!$1:$5</definedName>
    <definedName name="Z_DF118909_F348_11D2_ADAC_0008C744C0BF_.wvu.PrintArea" localSheetId="5" hidden="1">'IPE GASOIL'!$A$40:$AG$118</definedName>
    <definedName name="Z_DF118909_F348_11D2_ADAC_0008C744C0BF_.wvu.PrintTitles" localSheetId="5" hidden="1">'IPE GASOIL'!$1:$5</definedName>
    <definedName name="Z_DF11890A_F348_11D2_ADAC_0008C744C0BF_.wvu.PrintArea" localSheetId="15" hidden="1">'Jet , Kero'!$A$40:$AG$118</definedName>
    <definedName name="Z_DF11890A_F348_11D2_ADAC_0008C744C0BF_.wvu.PrintTitles" localSheetId="15" hidden="1">'Jet , Kero'!$1:$5</definedName>
    <definedName name="Z_DF11890B_F348_11D2_ADAC_0008C744C0BF_.wvu.PrintArea" localSheetId="10" hidden="1">NAPTHA!$A$40:$AG$118</definedName>
    <definedName name="Z_DF11890B_F348_11D2_ADAC_0008C744C0BF_.wvu.PrintTitles" localSheetId="10" hidden="1">NAPTHA!$1:$5</definedName>
    <definedName name="Z_DF11890C_F348_11D2_ADAC_0008C744C0BF_.wvu.PrintArea" localSheetId="9" hidden="1">UNL!$A$40:$AG$118</definedName>
    <definedName name="Z_DF11890C_F348_11D2_ADAC_0008C744C0BF_.wvu.PrintTitles" localSheetId="9" hidden="1">UNL!$1:$5</definedName>
    <definedName name="Z_DF11890D_F348_11D2_ADAC_0008C744C0BF_.wvu.PrintArea" localSheetId="6" hidden="1">'2%GASOIL CIF'!$A$120:$M$238</definedName>
    <definedName name="Z_DF11890D_F348_11D2_ADAC_0008C744C0BF_.wvu.PrintTitles" localSheetId="6" hidden="1">'2%GASOIL CIF'!$1:$5</definedName>
    <definedName name="Z_DF11890E_F348_11D2_ADAC_0008C744C0BF_.wvu.PrintArea" localSheetId="7" hidden="1">'2%GASOIL FOB'!$A$120:$M$238</definedName>
    <definedName name="Z_DF11890E_F348_11D2_ADAC_0008C744C0BF_.wvu.PrintTitles" localSheetId="7" hidden="1">'2%GASOIL FOB'!$1:$5</definedName>
    <definedName name="Z_DF11890F_F348_11D2_ADAC_0008C744C0BF_.wvu.PrintArea" localSheetId="11" hidden="1">BRENT!$A$120:$M$238</definedName>
    <definedName name="Z_DF11890F_F348_11D2_ADAC_0008C744C0BF_.wvu.PrintTitles" localSheetId="11" hidden="1">BRENT!$1:$5</definedName>
    <definedName name="Z_DF118910_F348_11D2_ADAC_0008C744C0BF_.wvu.PrintArea" localSheetId="12" hidden="1">CRUDE!$A$120:$M$238</definedName>
    <definedName name="Z_DF118910_F348_11D2_ADAC_0008C744C0BF_.wvu.PrintTitles" localSheetId="12" hidden="1">CRUDE!$1:$5</definedName>
    <definedName name="Z_DF118911_F348_11D2_ADAC_0008C744C0BF_.wvu.PrintArea" localSheetId="16" hidden="1">Dubai!$A$120:$M$238</definedName>
    <definedName name="Z_DF118911_F348_11D2_ADAC_0008C744C0BF_.wvu.PrintTitles" localSheetId="16" hidden="1">Dubai!$1:$5</definedName>
    <definedName name="Z_DF118912_F348_11D2_ADAC_0008C744C0BF_.wvu.PrintArea" localSheetId="8" hidden="1">'EN590'!$A$120:$M$238</definedName>
    <definedName name="Z_DF118912_F348_11D2_ADAC_0008C744C0BF_.wvu.PrintTitles" localSheetId="8" hidden="1">'EN590'!$1:$5</definedName>
    <definedName name="Z_DF118913_F348_11D2_ADAC_0008C744C0BF_.wvu.PrintArea" localSheetId="17" hidden="1">Freight!$A$120:$M$238</definedName>
    <definedName name="Z_DF118913_F348_11D2_ADAC_0008C744C0BF_.wvu.PrintArea" localSheetId="18" hidden="1">Freight_SM!$A$120:$M$238</definedName>
    <definedName name="Z_DF118913_F348_11D2_ADAC_0008C744C0BF_.wvu.PrintTitles" localSheetId="17" hidden="1">Freight!$1:$5</definedName>
    <definedName name="Z_DF118913_F348_11D2_ADAC_0008C744C0BF_.wvu.PrintTitles" localSheetId="18" hidden="1">Freight_SM!$1:$5</definedName>
    <definedName name="Z_DF118914_F348_11D2_ADAC_0008C744C0BF_.wvu.PrintArea" localSheetId="13" hidden="1">HO!$A$120:$M$238</definedName>
    <definedName name="Z_DF118914_F348_11D2_ADAC_0008C744C0BF_.wvu.PrintTitles" localSheetId="13" hidden="1">HO!$1:$5</definedName>
    <definedName name="Z_DF118915_F348_11D2_ADAC_0008C744C0BF_.wvu.PrintArea" localSheetId="5" hidden="1">'IPE GASOIL'!$A$120:$M$238</definedName>
    <definedName name="Z_DF118915_F348_11D2_ADAC_0008C744C0BF_.wvu.PrintTitles" localSheetId="5" hidden="1">'IPE GASOIL'!$1:$5</definedName>
    <definedName name="Z_DF118916_F348_11D2_ADAC_0008C744C0BF_.wvu.PrintArea" localSheetId="15" hidden="1">'Jet , Kero'!$A$120:$M$238</definedName>
    <definedName name="Z_DF118916_F348_11D2_ADAC_0008C744C0BF_.wvu.PrintTitles" localSheetId="15" hidden="1">'Jet , Kero'!$1:$5</definedName>
    <definedName name="Z_DF118917_F348_11D2_ADAC_0008C744C0BF_.wvu.PrintArea" localSheetId="10" hidden="1">NAPTHA!$A$120:$M$238</definedName>
    <definedName name="Z_DF118917_F348_11D2_ADAC_0008C744C0BF_.wvu.PrintTitles" localSheetId="10" hidden="1">NAPTHA!$1:$5</definedName>
    <definedName name="Z_DF118918_F348_11D2_ADAC_0008C744C0BF_.wvu.PrintArea" localSheetId="9" hidden="1">UNL!$A$120:$M$238</definedName>
    <definedName name="Z_DF118918_F348_11D2_ADAC_0008C744C0BF_.wvu.PrintTitles" localSheetId="9" hidden="1">UNL!$1:$5</definedName>
    <definedName name="Z_E242714B_94D8_11D2_8C1E_0008C7C204E6_.wvu.PrintArea" localSheetId="6" hidden="1">'2%GASOIL CIF'!$A$6:$R$39</definedName>
    <definedName name="Z_E242714B_94D8_11D2_8C1E_0008C7C204E6_.wvu.PrintTitles" localSheetId="6" hidden="1">'2%GASOIL CIF'!$1:$5</definedName>
    <definedName name="Z_E242714C_94D8_11D2_8C1E_0008C7C204E6_.wvu.PrintArea" localSheetId="7" hidden="1">'2%GASOIL FOB'!$A$6:$R$39</definedName>
    <definedName name="Z_E242714C_94D8_11D2_8C1E_0008C7C204E6_.wvu.PrintTitles" localSheetId="7" hidden="1">'2%GASOIL FOB'!$1:$5</definedName>
    <definedName name="Z_E242714D_94D8_11D2_8C1E_0008C7C204E6_.wvu.PrintArea" localSheetId="11" hidden="1">BRENT!$A$6:$R$39</definedName>
    <definedName name="Z_E242714D_94D8_11D2_8C1E_0008C7C204E6_.wvu.PrintTitles" localSheetId="11" hidden="1">BRENT!$1:$5</definedName>
    <definedName name="Z_E242714E_94D8_11D2_8C1E_0008C7C204E6_.wvu.PrintArea" localSheetId="12" hidden="1">CRUDE!$A$6:$R$39</definedName>
    <definedName name="Z_E242714E_94D8_11D2_8C1E_0008C7C204E6_.wvu.PrintTitles" localSheetId="12" hidden="1">CRUDE!$1:$5</definedName>
    <definedName name="Z_E242714F_94D8_11D2_8C1E_0008C7C204E6_.wvu.PrintArea" localSheetId="8" hidden="1">'EN590'!$A$6:$R$39</definedName>
    <definedName name="Z_E242714F_94D8_11D2_8C1E_0008C7C204E6_.wvu.PrintTitles" localSheetId="8" hidden="1">'EN590'!$1:$5</definedName>
    <definedName name="Z_E2427150_94D8_11D2_8C1E_0008C7C204E6_.wvu.PrintArea" localSheetId="13" hidden="1">HO!$A$6:$R$39</definedName>
    <definedName name="Z_E2427150_94D8_11D2_8C1E_0008C7C204E6_.wvu.PrintTitles" localSheetId="13" hidden="1">HO!$1:$5</definedName>
    <definedName name="Z_E2427151_94D8_11D2_8C1E_0008C7C204E6_.wvu.PrintArea" localSheetId="5" hidden="1">'IPE GASOIL'!$A$6:$R$39</definedName>
    <definedName name="Z_E2427151_94D8_11D2_8C1E_0008C7C204E6_.wvu.PrintTitles" localSheetId="5" hidden="1">'IPE GASOIL'!$1:$5</definedName>
    <definedName name="Z_E2427152_94D8_11D2_8C1E_0008C7C204E6_.wvu.PrintArea" localSheetId="16" hidden="1">Dubai!$A$6:$R$39</definedName>
    <definedName name="Z_E2427152_94D8_11D2_8C1E_0008C7C204E6_.wvu.PrintArea" localSheetId="17" hidden="1">Freight!$A$6:$R$39</definedName>
    <definedName name="Z_E2427152_94D8_11D2_8C1E_0008C7C204E6_.wvu.PrintArea" localSheetId="18" hidden="1">Freight_SM!$A$6:$R$39</definedName>
    <definedName name="Z_E2427152_94D8_11D2_8C1E_0008C7C204E6_.wvu.PrintArea" localSheetId="15" hidden="1">'Jet , Kero'!$A$6:$R$39</definedName>
    <definedName name="Z_E2427152_94D8_11D2_8C1E_0008C7C204E6_.wvu.PrintTitles" localSheetId="16" hidden="1">Dubai!$1:$5</definedName>
    <definedName name="Z_E2427152_94D8_11D2_8C1E_0008C7C204E6_.wvu.PrintTitles" localSheetId="17" hidden="1">Freight!$1:$5</definedName>
    <definedName name="Z_E2427152_94D8_11D2_8C1E_0008C7C204E6_.wvu.PrintTitles" localSheetId="18" hidden="1">Freight_SM!$1:$5</definedName>
    <definedName name="Z_E2427152_94D8_11D2_8C1E_0008C7C204E6_.wvu.PrintTitles" localSheetId="15" hidden="1">'Jet , Kero'!$1:$5</definedName>
    <definedName name="Z_E2427153_94D8_11D2_8C1E_0008C7C204E6_.wvu.PrintArea" localSheetId="10" hidden="1">NAPTHA!$A$6:$R$39</definedName>
    <definedName name="Z_E2427153_94D8_11D2_8C1E_0008C7C204E6_.wvu.PrintTitles" localSheetId="10" hidden="1">NAPTHA!$1:$5</definedName>
    <definedName name="Z_E2427154_94D8_11D2_8C1E_0008C7C204E6_.wvu.PrintArea" localSheetId="9" hidden="1">UNL!$A$6:$R$39</definedName>
    <definedName name="Z_E2427154_94D8_11D2_8C1E_0008C7C204E6_.wvu.PrintTitles" localSheetId="9" hidden="1">UNL!$1:$5</definedName>
    <definedName name="Z_E2427155_94D8_11D2_8C1E_0008C7C204E6_.wvu.PrintArea" localSheetId="6" hidden="1">'2%GASOIL CIF'!$A$40:$AG$118</definedName>
    <definedName name="Z_E2427155_94D8_11D2_8C1E_0008C7C204E6_.wvu.PrintTitles" localSheetId="6" hidden="1">'2%GASOIL CIF'!$1:$5</definedName>
    <definedName name="Z_E2427156_94D8_11D2_8C1E_0008C7C204E6_.wvu.PrintArea" localSheetId="7" hidden="1">'2%GASOIL FOB'!$A$40:$AG$118</definedName>
    <definedName name="Z_E2427156_94D8_11D2_8C1E_0008C7C204E6_.wvu.PrintTitles" localSheetId="7" hidden="1">'2%GASOIL FOB'!$1:$5</definedName>
    <definedName name="Z_E2427157_94D8_11D2_8C1E_0008C7C204E6_.wvu.PrintArea" localSheetId="11" hidden="1">BRENT!$A$40:$AG$118</definedName>
    <definedName name="Z_E2427157_94D8_11D2_8C1E_0008C7C204E6_.wvu.PrintTitles" localSheetId="11" hidden="1">BRENT!$1:$5</definedName>
    <definedName name="Z_E2427158_94D8_11D2_8C1E_0008C7C204E6_.wvu.PrintArea" localSheetId="12" hidden="1">CRUDE!$A$40:$AG$118</definedName>
    <definedName name="Z_E2427158_94D8_11D2_8C1E_0008C7C204E6_.wvu.PrintTitles" localSheetId="12" hidden="1">CRUDE!$1:$5</definedName>
    <definedName name="Z_E2427159_94D8_11D2_8C1E_0008C7C204E6_.wvu.PrintArea" localSheetId="8" hidden="1">'EN590'!$A$40:$AG$118</definedName>
    <definedName name="Z_E2427159_94D8_11D2_8C1E_0008C7C204E6_.wvu.PrintTitles" localSheetId="8" hidden="1">'EN590'!$1:$5</definedName>
    <definedName name="Z_E242715A_94D8_11D2_8C1E_0008C7C204E6_.wvu.PrintArea" localSheetId="13" hidden="1">HO!$A$40:$AG$118</definedName>
    <definedName name="Z_E242715A_94D8_11D2_8C1E_0008C7C204E6_.wvu.PrintTitles" localSheetId="13" hidden="1">HO!$1:$5</definedName>
    <definedName name="Z_E242715B_94D8_11D2_8C1E_0008C7C204E6_.wvu.PrintArea" localSheetId="5" hidden="1">'IPE GASOIL'!$A$40:$AG$118</definedName>
    <definedName name="Z_E242715B_94D8_11D2_8C1E_0008C7C204E6_.wvu.PrintTitles" localSheetId="5" hidden="1">'IPE GASOIL'!$1:$5</definedName>
    <definedName name="Z_E242715C_94D8_11D2_8C1E_0008C7C204E6_.wvu.PrintArea" localSheetId="16" hidden="1">Dubai!$A$40:$AG$118</definedName>
    <definedName name="Z_E242715C_94D8_11D2_8C1E_0008C7C204E6_.wvu.PrintArea" localSheetId="17" hidden="1">Freight!$A$40:$AG$118</definedName>
    <definedName name="Z_E242715C_94D8_11D2_8C1E_0008C7C204E6_.wvu.PrintArea" localSheetId="18" hidden="1">Freight_SM!$A$40:$AG$118</definedName>
    <definedName name="Z_E242715C_94D8_11D2_8C1E_0008C7C204E6_.wvu.PrintArea" localSheetId="15" hidden="1">'Jet , Kero'!$A$40:$AG$118</definedName>
    <definedName name="Z_E242715C_94D8_11D2_8C1E_0008C7C204E6_.wvu.PrintTitles" localSheetId="16" hidden="1">Dubai!$1:$5</definedName>
    <definedName name="Z_E242715C_94D8_11D2_8C1E_0008C7C204E6_.wvu.PrintTitles" localSheetId="17" hidden="1">Freight!$1:$5</definedName>
    <definedName name="Z_E242715C_94D8_11D2_8C1E_0008C7C204E6_.wvu.PrintTitles" localSheetId="18" hidden="1">Freight_SM!$1:$5</definedName>
    <definedName name="Z_E242715C_94D8_11D2_8C1E_0008C7C204E6_.wvu.PrintTitles" localSheetId="15" hidden="1">'Jet , Kero'!$1:$5</definedName>
    <definedName name="Z_E242715D_94D8_11D2_8C1E_0008C7C204E6_.wvu.PrintArea" localSheetId="10" hidden="1">NAPTHA!$A$40:$AG$118</definedName>
    <definedName name="Z_E242715D_94D8_11D2_8C1E_0008C7C204E6_.wvu.PrintTitles" localSheetId="10" hidden="1">NAPTHA!$1:$5</definedName>
    <definedName name="Z_E242715E_94D8_11D2_8C1E_0008C7C204E6_.wvu.PrintArea" localSheetId="9" hidden="1">UNL!$A$40:$AG$118</definedName>
    <definedName name="Z_E242715E_94D8_11D2_8C1E_0008C7C204E6_.wvu.PrintTitles" localSheetId="9" hidden="1">UNL!$1:$5</definedName>
    <definedName name="Z_E242715F_94D8_11D2_8C1E_0008C7C204E6_.wvu.PrintArea" localSheetId="6" hidden="1">'2%GASOIL CIF'!$A$120:$M$238</definedName>
    <definedName name="Z_E242715F_94D8_11D2_8C1E_0008C7C204E6_.wvu.PrintTitles" localSheetId="6" hidden="1">'2%GASOIL CIF'!$1:$5</definedName>
    <definedName name="Z_E2427160_94D8_11D2_8C1E_0008C7C204E6_.wvu.PrintArea" localSheetId="7" hidden="1">'2%GASOIL FOB'!$A$120:$M$238</definedName>
    <definedName name="Z_E2427160_94D8_11D2_8C1E_0008C7C204E6_.wvu.PrintTitles" localSheetId="7" hidden="1">'2%GASOIL FOB'!$1:$5</definedName>
    <definedName name="Z_E2427161_94D8_11D2_8C1E_0008C7C204E6_.wvu.PrintArea" localSheetId="11" hidden="1">BRENT!$A$120:$M$238</definedName>
    <definedName name="Z_E2427161_94D8_11D2_8C1E_0008C7C204E6_.wvu.PrintTitles" localSheetId="11" hidden="1">BRENT!$1:$5</definedName>
    <definedName name="Z_E2427162_94D8_11D2_8C1E_0008C7C204E6_.wvu.PrintArea" localSheetId="12" hidden="1">CRUDE!$A$120:$M$238</definedName>
    <definedName name="Z_E2427162_94D8_11D2_8C1E_0008C7C204E6_.wvu.PrintTitles" localSheetId="12" hidden="1">CRUDE!$1:$5</definedName>
    <definedName name="Z_E2427163_94D8_11D2_8C1E_0008C7C204E6_.wvu.PrintArea" localSheetId="8" hidden="1">'EN590'!$A$120:$M$238</definedName>
    <definedName name="Z_E2427163_94D8_11D2_8C1E_0008C7C204E6_.wvu.PrintTitles" localSheetId="8" hidden="1">'EN590'!$1:$5</definedName>
    <definedName name="Z_E2427164_94D8_11D2_8C1E_0008C7C204E6_.wvu.PrintArea" localSheetId="13" hidden="1">HO!$A$120:$M$238</definedName>
    <definedName name="Z_E2427164_94D8_11D2_8C1E_0008C7C204E6_.wvu.PrintTitles" localSheetId="13" hidden="1">HO!$1:$5</definedName>
    <definedName name="Z_E2427165_94D8_11D2_8C1E_0008C7C204E6_.wvu.PrintArea" localSheetId="5" hidden="1">'IPE GASOIL'!$A$120:$M$238</definedName>
    <definedName name="Z_E2427165_94D8_11D2_8C1E_0008C7C204E6_.wvu.PrintTitles" localSheetId="5" hidden="1">'IPE GASOIL'!$1:$5</definedName>
    <definedName name="Z_E2427166_94D8_11D2_8C1E_0008C7C204E6_.wvu.PrintArea" localSheetId="16" hidden="1">Dubai!$A$120:$M$238</definedName>
    <definedName name="Z_E2427166_94D8_11D2_8C1E_0008C7C204E6_.wvu.PrintArea" localSheetId="17" hidden="1">Freight!$A$120:$M$238</definedName>
    <definedName name="Z_E2427166_94D8_11D2_8C1E_0008C7C204E6_.wvu.PrintArea" localSheetId="18" hidden="1">Freight_SM!$A$120:$M$238</definedName>
    <definedName name="Z_E2427166_94D8_11D2_8C1E_0008C7C204E6_.wvu.PrintArea" localSheetId="15" hidden="1">'Jet , Kero'!$A$120:$M$238</definedName>
    <definedName name="Z_E2427166_94D8_11D2_8C1E_0008C7C204E6_.wvu.PrintTitles" localSheetId="16" hidden="1">Dubai!$1:$5</definedName>
    <definedName name="Z_E2427166_94D8_11D2_8C1E_0008C7C204E6_.wvu.PrintTitles" localSheetId="17" hidden="1">Freight!$1:$5</definedName>
    <definedName name="Z_E2427166_94D8_11D2_8C1E_0008C7C204E6_.wvu.PrintTitles" localSheetId="18" hidden="1">Freight_SM!$1:$5</definedName>
    <definedName name="Z_E2427166_94D8_11D2_8C1E_0008C7C204E6_.wvu.PrintTitles" localSheetId="15" hidden="1">'Jet , Kero'!$1:$5</definedName>
    <definedName name="Z_E2427167_94D8_11D2_8C1E_0008C7C204E6_.wvu.PrintArea" localSheetId="10" hidden="1">NAPTHA!$A$120:$M$238</definedName>
    <definedName name="Z_E2427167_94D8_11D2_8C1E_0008C7C204E6_.wvu.PrintTitles" localSheetId="10" hidden="1">NAPTHA!$1:$5</definedName>
    <definedName name="Z_E2427168_94D8_11D2_8C1E_0008C7C204E6_.wvu.PrintArea" localSheetId="9" hidden="1">UNL!$A$120:$M$238</definedName>
    <definedName name="Z_E2427168_94D8_11D2_8C1E_0008C7C204E6_.wvu.PrintTitles" localSheetId="9" hidden="1">UNL!$1:$5</definedName>
    <definedName name="Z_E53DCA4C_CD44_11D2_8C32_0008C7C204E6_.wvu.PrintArea" localSheetId="6" hidden="1">'2%GASOIL CIF'!$A$6:$R$39</definedName>
    <definedName name="Z_E53DCA4C_CD44_11D2_8C32_0008C7C204E6_.wvu.PrintTitles" localSheetId="6" hidden="1">'2%GASOIL CIF'!$1:$5</definedName>
    <definedName name="Z_E53DCA4D_CD44_11D2_8C32_0008C7C204E6_.wvu.PrintArea" localSheetId="7" hidden="1">'2%GASOIL FOB'!$A$6:$R$39</definedName>
    <definedName name="Z_E53DCA4D_CD44_11D2_8C32_0008C7C204E6_.wvu.PrintTitles" localSheetId="7" hidden="1">'2%GASOIL FOB'!$1:$5</definedName>
    <definedName name="Z_E53DCA4E_CD44_11D2_8C32_0008C7C204E6_.wvu.PrintArea" localSheetId="11" hidden="1">BRENT!$A$6:$R$39</definedName>
    <definedName name="Z_E53DCA4E_CD44_11D2_8C32_0008C7C204E6_.wvu.PrintTitles" localSheetId="11" hidden="1">BRENT!$1:$5</definedName>
    <definedName name="Z_E53DCA4F_CD44_11D2_8C32_0008C7C204E6_.wvu.PrintArea" localSheetId="12" hidden="1">CRUDE!$A$6:$R$39</definedName>
    <definedName name="Z_E53DCA4F_CD44_11D2_8C32_0008C7C204E6_.wvu.PrintTitles" localSheetId="12" hidden="1">CRUDE!$1:$5</definedName>
    <definedName name="Z_E53DCA50_CD44_11D2_8C32_0008C7C204E6_.wvu.PrintArea" localSheetId="16" hidden="1">Dubai!$A$6:$R$39</definedName>
    <definedName name="Z_E53DCA50_CD44_11D2_8C32_0008C7C204E6_.wvu.PrintArea" localSheetId="17" hidden="1">Freight!$A$6:$R$39</definedName>
    <definedName name="Z_E53DCA50_CD44_11D2_8C32_0008C7C204E6_.wvu.PrintArea" localSheetId="18" hidden="1">Freight_SM!$A$6:$R$39</definedName>
    <definedName name="Z_E53DCA50_CD44_11D2_8C32_0008C7C204E6_.wvu.PrintTitles" localSheetId="16" hidden="1">Dubai!$1:$5</definedName>
    <definedName name="Z_E53DCA50_CD44_11D2_8C32_0008C7C204E6_.wvu.PrintTitles" localSheetId="17" hidden="1">Freight!$1:$5</definedName>
    <definedName name="Z_E53DCA50_CD44_11D2_8C32_0008C7C204E6_.wvu.PrintTitles" localSheetId="18" hidden="1">Freight_SM!$1:$5</definedName>
    <definedName name="Z_E53DCA51_CD44_11D2_8C32_0008C7C204E6_.wvu.PrintArea" localSheetId="8" hidden="1">'EN590'!$A$6:$R$39</definedName>
    <definedName name="Z_E53DCA51_CD44_11D2_8C32_0008C7C204E6_.wvu.PrintTitles" localSheetId="8" hidden="1">'EN590'!$1:$5</definedName>
    <definedName name="Z_E53DCA52_CD44_11D2_8C32_0008C7C204E6_.wvu.PrintArea" localSheetId="13" hidden="1">HO!$A$6:$R$39</definedName>
    <definedName name="Z_E53DCA52_CD44_11D2_8C32_0008C7C204E6_.wvu.PrintTitles" localSheetId="13" hidden="1">HO!$1:$5</definedName>
    <definedName name="Z_E53DCA53_CD44_11D2_8C32_0008C7C204E6_.wvu.PrintArea" localSheetId="5" hidden="1">'IPE GASOIL'!$A$6:$R$39</definedName>
    <definedName name="Z_E53DCA53_CD44_11D2_8C32_0008C7C204E6_.wvu.PrintTitles" localSheetId="5" hidden="1">'IPE GASOIL'!$1:$5</definedName>
    <definedName name="Z_E53DCA54_CD44_11D2_8C32_0008C7C204E6_.wvu.PrintArea" localSheetId="15" hidden="1">'Jet , Kero'!$A$6:$R$39</definedName>
    <definedName name="Z_E53DCA54_CD44_11D2_8C32_0008C7C204E6_.wvu.PrintTitles" localSheetId="15" hidden="1">'Jet , Kero'!$1:$5</definedName>
    <definedName name="Z_E53DCA55_CD44_11D2_8C32_0008C7C204E6_.wvu.PrintArea" localSheetId="10" hidden="1">NAPTHA!$A$6:$R$39</definedName>
    <definedName name="Z_E53DCA55_CD44_11D2_8C32_0008C7C204E6_.wvu.PrintTitles" localSheetId="10" hidden="1">NAPTHA!$1:$5</definedName>
    <definedName name="Z_E53DCA56_CD44_11D2_8C32_0008C7C204E6_.wvu.PrintArea" localSheetId="9" hidden="1">UNL!$A$6:$R$39</definedName>
    <definedName name="Z_E53DCA56_CD44_11D2_8C32_0008C7C204E6_.wvu.PrintTitles" localSheetId="9" hidden="1">UNL!$1:$5</definedName>
    <definedName name="Z_E53DCA57_CD44_11D2_8C32_0008C7C204E6_.wvu.PrintArea" localSheetId="6" hidden="1">'2%GASOIL CIF'!$A$40:$AG$118</definedName>
    <definedName name="Z_E53DCA57_CD44_11D2_8C32_0008C7C204E6_.wvu.PrintTitles" localSheetId="6" hidden="1">'2%GASOIL CIF'!$1:$5</definedName>
    <definedName name="Z_E53DCA58_CD44_11D2_8C32_0008C7C204E6_.wvu.PrintArea" localSheetId="7" hidden="1">'2%GASOIL FOB'!$A$40:$AG$118</definedName>
    <definedName name="Z_E53DCA58_CD44_11D2_8C32_0008C7C204E6_.wvu.PrintTitles" localSheetId="7" hidden="1">'2%GASOIL FOB'!$1:$5</definedName>
    <definedName name="Z_E53DCA59_CD44_11D2_8C32_0008C7C204E6_.wvu.PrintArea" localSheetId="11" hidden="1">BRENT!$A$40:$AG$118</definedName>
    <definedName name="Z_E53DCA59_CD44_11D2_8C32_0008C7C204E6_.wvu.PrintTitles" localSheetId="11" hidden="1">BRENT!$1:$5</definedName>
    <definedName name="Z_E53DCA5A_CD44_11D2_8C32_0008C7C204E6_.wvu.PrintArea" localSheetId="12" hidden="1">CRUDE!$A$40:$AG$118</definedName>
    <definedName name="Z_E53DCA5A_CD44_11D2_8C32_0008C7C204E6_.wvu.PrintTitles" localSheetId="12" hidden="1">CRUDE!$1:$5</definedName>
    <definedName name="Z_E53DCA5B_CD44_11D2_8C32_0008C7C204E6_.wvu.PrintArea" localSheetId="16" hidden="1">Dubai!$A$40:$AG$118</definedName>
    <definedName name="Z_E53DCA5B_CD44_11D2_8C32_0008C7C204E6_.wvu.PrintArea" localSheetId="17" hidden="1">Freight!$A$40:$AG$118</definedName>
    <definedName name="Z_E53DCA5B_CD44_11D2_8C32_0008C7C204E6_.wvu.PrintArea" localSheetId="18" hidden="1">Freight_SM!$A$40:$AG$118</definedName>
    <definedName name="Z_E53DCA5B_CD44_11D2_8C32_0008C7C204E6_.wvu.PrintTitles" localSheetId="16" hidden="1">Dubai!$1:$5</definedName>
    <definedName name="Z_E53DCA5B_CD44_11D2_8C32_0008C7C204E6_.wvu.PrintTitles" localSheetId="17" hidden="1">Freight!$1:$5</definedName>
    <definedName name="Z_E53DCA5B_CD44_11D2_8C32_0008C7C204E6_.wvu.PrintTitles" localSheetId="18" hidden="1">Freight_SM!$1:$5</definedName>
    <definedName name="Z_E53DCA5C_CD44_11D2_8C32_0008C7C204E6_.wvu.PrintArea" localSheetId="8" hidden="1">'EN590'!$A$40:$AG$118</definedName>
    <definedName name="Z_E53DCA5C_CD44_11D2_8C32_0008C7C204E6_.wvu.PrintTitles" localSheetId="8" hidden="1">'EN590'!$1:$5</definedName>
    <definedName name="Z_E53DCA5D_CD44_11D2_8C32_0008C7C204E6_.wvu.PrintArea" localSheetId="13" hidden="1">HO!$A$40:$AG$118</definedName>
    <definedName name="Z_E53DCA5D_CD44_11D2_8C32_0008C7C204E6_.wvu.PrintTitles" localSheetId="13" hidden="1">HO!$1:$5</definedName>
    <definedName name="Z_E53DCA5E_CD44_11D2_8C32_0008C7C204E6_.wvu.PrintArea" localSheetId="5" hidden="1">'IPE GASOIL'!$A$40:$AG$118</definedName>
    <definedName name="Z_E53DCA5E_CD44_11D2_8C32_0008C7C204E6_.wvu.PrintTitles" localSheetId="5" hidden="1">'IPE GASOIL'!$1:$5</definedName>
    <definedName name="Z_E53DCA5F_CD44_11D2_8C32_0008C7C204E6_.wvu.PrintArea" localSheetId="15" hidden="1">'Jet , Kero'!$A$40:$AG$118</definedName>
    <definedName name="Z_E53DCA5F_CD44_11D2_8C32_0008C7C204E6_.wvu.PrintTitles" localSheetId="15" hidden="1">'Jet , Kero'!$1:$5</definedName>
    <definedName name="Z_E53DCA60_CD44_11D2_8C32_0008C7C204E6_.wvu.PrintArea" localSheetId="10" hidden="1">NAPTHA!$A$40:$AG$118</definedName>
    <definedName name="Z_E53DCA60_CD44_11D2_8C32_0008C7C204E6_.wvu.PrintTitles" localSheetId="10" hidden="1">NAPTHA!$1:$5</definedName>
    <definedName name="Z_E53DCA61_CD44_11D2_8C32_0008C7C204E6_.wvu.PrintArea" localSheetId="9" hidden="1">UNL!$A$40:$AG$118</definedName>
    <definedName name="Z_E53DCA61_CD44_11D2_8C32_0008C7C204E6_.wvu.PrintTitles" localSheetId="9" hidden="1">UNL!$1:$5</definedName>
    <definedName name="Z_E53DCA62_CD44_11D2_8C32_0008C7C204E6_.wvu.PrintArea" localSheetId="6" hidden="1">'2%GASOIL CIF'!$A$120:$M$238</definedName>
    <definedName name="Z_E53DCA62_CD44_11D2_8C32_0008C7C204E6_.wvu.PrintTitles" localSheetId="6" hidden="1">'2%GASOIL CIF'!$1:$5</definedName>
    <definedName name="Z_E53DCA63_CD44_11D2_8C32_0008C7C204E6_.wvu.PrintArea" localSheetId="7" hidden="1">'2%GASOIL FOB'!$A$120:$M$238</definedName>
    <definedName name="Z_E53DCA63_CD44_11D2_8C32_0008C7C204E6_.wvu.PrintTitles" localSheetId="7" hidden="1">'2%GASOIL FOB'!$1:$5</definedName>
    <definedName name="Z_E53DCA64_CD44_11D2_8C32_0008C7C204E6_.wvu.PrintArea" localSheetId="11" hidden="1">BRENT!$A$120:$M$238</definedName>
    <definedName name="Z_E53DCA64_CD44_11D2_8C32_0008C7C204E6_.wvu.PrintTitles" localSheetId="11" hidden="1">BRENT!$1:$5</definedName>
    <definedName name="Z_E53DCA65_CD44_11D2_8C32_0008C7C204E6_.wvu.PrintArea" localSheetId="12" hidden="1">CRUDE!$A$120:$M$238</definedName>
    <definedName name="Z_E53DCA65_CD44_11D2_8C32_0008C7C204E6_.wvu.PrintTitles" localSheetId="12" hidden="1">CRUDE!$1:$5</definedName>
    <definedName name="Z_E53DCA66_CD44_11D2_8C32_0008C7C204E6_.wvu.PrintArea" localSheetId="16" hidden="1">Dubai!$A$120:$M$238</definedName>
    <definedName name="Z_E53DCA66_CD44_11D2_8C32_0008C7C204E6_.wvu.PrintArea" localSheetId="17" hidden="1">Freight!$A$120:$M$238</definedName>
    <definedName name="Z_E53DCA66_CD44_11D2_8C32_0008C7C204E6_.wvu.PrintArea" localSheetId="18" hidden="1">Freight_SM!$A$120:$M$238</definedName>
    <definedName name="Z_E53DCA66_CD44_11D2_8C32_0008C7C204E6_.wvu.PrintTitles" localSheetId="16" hidden="1">Dubai!$1:$5</definedName>
    <definedName name="Z_E53DCA66_CD44_11D2_8C32_0008C7C204E6_.wvu.PrintTitles" localSheetId="17" hidden="1">Freight!$1:$5</definedName>
    <definedName name="Z_E53DCA66_CD44_11D2_8C32_0008C7C204E6_.wvu.PrintTitles" localSheetId="18" hidden="1">Freight_SM!$1:$5</definedName>
    <definedName name="Z_E53DCA67_CD44_11D2_8C32_0008C7C204E6_.wvu.PrintArea" localSheetId="8" hidden="1">'EN590'!$A$120:$M$238</definedName>
    <definedName name="Z_E53DCA67_CD44_11D2_8C32_0008C7C204E6_.wvu.PrintTitles" localSheetId="8" hidden="1">'EN590'!$1:$5</definedName>
    <definedName name="Z_E53DCA68_CD44_11D2_8C32_0008C7C204E6_.wvu.PrintArea" localSheetId="13" hidden="1">HO!$A$120:$M$238</definedName>
    <definedName name="Z_E53DCA68_CD44_11D2_8C32_0008C7C204E6_.wvu.PrintTitles" localSheetId="13" hidden="1">HO!$1:$5</definedName>
    <definedName name="Z_E53DCA69_CD44_11D2_8C32_0008C7C204E6_.wvu.PrintArea" localSheetId="5" hidden="1">'IPE GASOIL'!$A$120:$M$238</definedName>
    <definedName name="Z_E53DCA69_CD44_11D2_8C32_0008C7C204E6_.wvu.PrintTitles" localSheetId="5" hidden="1">'IPE GASOIL'!$1:$5</definedName>
    <definedName name="Z_E53DCA6A_CD44_11D2_8C32_0008C7C204E6_.wvu.PrintArea" localSheetId="15" hidden="1">'Jet , Kero'!$A$120:$M$238</definedName>
    <definedName name="Z_E53DCA6A_CD44_11D2_8C32_0008C7C204E6_.wvu.PrintTitles" localSheetId="15" hidden="1">'Jet , Kero'!$1:$5</definedName>
    <definedName name="Z_E53DCA6B_CD44_11D2_8C32_0008C7C204E6_.wvu.PrintArea" localSheetId="10" hidden="1">NAPTHA!$A$120:$M$238</definedName>
    <definedName name="Z_E53DCA6B_CD44_11D2_8C32_0008C7C204E6_.wvu.PrintTitles" localSheetId="10" hidden="1">NAPTHA!$1:$5</definedName>
    <definedName name="Z_E53DCA6C_CD44_11D2_8C32_0008C7C204E6_.wvu.PrintArea" localSheetId="9" hidden="1">UNL!$A$120:$M$238</definedName>
    <definedName name="Z_E53DCA6C_CD44_11D2_8C32_0008C7C204E6_.wvu.PrintTitles" localSheetId="9" hidden="1">UNL!$1:$5</definedName>
    <definedName name="Z_E787265B_ABCD_11D2_8C26_0008C7C204E6_.wvu.PrintArea" localSheetId="6" hidden="1">'2%GASOIL CIF'!$A$6:$R$39</definedName>
    <definedName name="Z_E787265B_ABCD_11D2_8C26_0008C7C204E6_.wvu.PrintTitles" localSheetId="6" hidden="1">'2%GASOIL CIF'!$1:$5</definedName>
    <definedName name="Z_E787265C_ABCD_11D2_8C26_0008C7C204E6_.wvu.PrintArea" localSheetId="7" hidden="1">'2%GASOIL FOB'!$A$6:$R$39</definedName>
    <definedName name="Z_E787265C_ABCD_11D2_8C26_0008C7C204E6_.wvu.PrintTitles" localSheetId="7" hidden="1">'2%GASOIL FOB'!$1:$5</definedName>
    <definedName name="Z_E787265D_ABCD_11D2_8C26_0008C7C204E6_.wvu.PrintArea" localSheetId="11" hidden="1">BRENT!$A$6:$R$39</definedName>
    <definedName name="Z_E787265D_ABCD_11D2_8C26_0008C7C204E6_.wvu.PrintTitles" localSheetId="11" hidden="1">BRENT!$1:$5</definedName>
    <definedName name="Z_E787265E_ABCD_11D2_8C26_0008C7C204E6_.wvu.PrintArea" localSheetId="12" hidden="1">CRUDE!$A$6:$R$39</definedName>
    <definedName name="Z_E787265E_ABCD_11D2_8C26_0008C7C204E6_.wvu.PrintTitles" localSheetId="12" hidden="1">CRUDE!$1:$5</definedName>
    <definedName name="Z_E787265F_ABCD_11D2_8C26_0008C7C204E6_.wvu.PrintArea" localSheetId="8" hidden="1">'EN590'!$A$6:$R$39</definedName>
    <definedName name="Z_E787265F_ABCD_11D2_8C26_0008C7C204E6_.wvu.PrintTitles" localSheetId="8" hidden="1">'EN590'!$1:$5</definedName>
    <definedName name="Z_E7872660_ABCD_11D2_8C26_0008C7C204E6_.wvu.PrintArea" localSheetId="13" hidden="1">HO!$A$6:$R$39</definedName>
    <definedName name="Z_E7872660_ABCD_11D2_8C26_0008C7C204E6_.wvu.PrintTitles" localSheetId="13" hidden="1">HO!$1:$5</definedName>
    <definedName name="Z_E7872661_ABCD_11D2_8C26_0008C7C204E6_.wvu.PrintArea" localSheetId="5" hidden="1">'IPE GASOIL'!$A$6:$R$39</definedName>
    <definedName name="Z_E7872661_ABCD_11D2_8C26_0008C7C204E6_.wvu.PrintTitles" localSheetId="5" hidden="1">'IPE GASOIL'!$1:$5</definedName>
    <definedName name="Z_E7872662_ABCD_11D2_8C26_0008C7C204E6_.wvu.PrintArea" localSheetId="16" hidden="1">Dubai!$A$6:$R$39</definedName>
    <definedName name="Z_E7872662_ABCD_11D2_8C26_0008C7C204E6_.wvu.PrintArea" localSheetId="17" hidden="1">Freight!$A$6:$R$39</definedName>
    <definedName name="Z_E7872662_ABCD_11D2_8C26_0008C7C204E6_.wvu.PrintArea" localSheetId="18" hidden="1">Freight_SM!$A$6:$R$39</definedName>
    <definedName name="Z_E7872662_ABCD_11D2_8C26_0008C7C204E6_.wvu.PrintArea" localSheetId="15" hidden="1">'Jet , Kero'!$A$6:$R$39</definedName>
    <definedName name="Z_E7872662_ABCD_11D2_8C26_0008C7C204E6_.wvu.PrintTitles" localSheetId="16" hidden="1">Dubai!$1:$5</definedName>
    <definedName name="Z_E7872662_ABCD_11D2_8C26_0008C7C204E6_.wvu.PrintTitles" localSheetId="17" hidden="1">Freight!$1:$5</definedName>
    <definedName name="Z_E7872662_ABCD_11D2_8C26_0008C7C204E6_.wvu.PrintTitles" localSheetId="18" hidden="1">Freight_SM!$1:$5</definedName>
    <definedName name="Z_E7872662_ABCD_11D2_8C26_0008C7C204E6_.wvu.PrintTitles" localSheetId="15" hidden="1">'Jet , Kero'!$1:$5</definedName>
    <definedName name="Z_E7872663_ABCD_11D2_8C26_0008C7C204E6_.wvu.PrintArea" localSheetId="10" hidden="1">NAPTHA!$A$6:$R$39</definedName>
    <definedName name="Z_E7872663_ABCD_11D2_8C26_0008C7C204E6_.wvu.PrintTitles" localSheetId="10" hidden="1">NAPTHA!$1:$5</definedName>
    <definedName name="Z_E7872664_ABCD_11D2_8C26_0008C7C204E6_.wvu.PrintArea" localSheetId="9" hidden="1">UNL!$A$6:$R$39</definedName>
    <definedName name="Z_E7872664_ABCD_11D2_8C26_0008C7C204E6_.wvu.PrintTitles" localSheetId="9" hidden="1">UNL!$1:$5</definedName>
    <definedName name="Z_E7872665_ABCD_11D2_8C26_0008C7C204E6_.wvu.PrintArea" localSheetId="6" hidden="1">'2%GASOIL CIF'!$A$40:$AG$118</definedName>
    <definedName name="Z_E7872665_ABCD_11D2_8C26_0008C7C204E6_.wvu.PrintTitles" localSheetId="6" hidden="1">'2%GASOIL CIF'!$1:$5</definedName>
    <definedName name="Z_E7872666_ABCD_11D2_8C26_0008C7C204E6_.wvu.PrintArea" localSheetId="7" hidden="1">'2%GASOIL FOB'!$A$40:$AG$118</definedName>
    <definedName name="Z_E7872666_ABCD_11D2_8C26_0008C7C204E6_.wvu.PrintTitles" localSheetId="7" hidden="1">'2%GASOIL FOB'!$1:$5</definedName>
    <definedName name="Z_E7872667_ABCD_11D2_8C26_0008C7C204E6_.wvu.PrintArea" localSheetId="11" hidden="1">BRENT!$A$40:$AG$118</definedName>
    <definedName name="Z_E7872667_ABCD_11D2_8C26_0008C7C204E6_.wvu.PrintTitles" localSheetId="11" hidden="1">BRENT!$1:$5</definedName>
    <definedName name="Z_E7872668_ABCD_11D2_8C26_0008C7C204E6_.wvu.PrintArea" localSheetId="12" hidden="1">CRUDE!$A$40:$AG$118</definedName>
    <definedName name="Z_E7872668_ABCD_11D2_8C26_0008C7C204E6_.wvu.PrintTitles" localSheetId="12" hidden="1">CRUDE!$1:$5</definedName>
    <definedName name="Z_E7872669_ABCD_11D2_8C26_0008C7C204E6_.wvu.PrintArea" localSheetId="8" hidden="1">'EN590'!$A$40:$AG$118</definedName>
    <definedName name="Z_E7872669_ABCD_11D2_8C26_0008C7C204E6_.wvu.PrintTitles" localSheetId="8" hidden="1">'EN590'!$1:$5</definedName>
    <definedName name="Z_E787266A_ABCD_11D2_8C26_0008C7C204E6_.wvu.PrintArea" localSheetId="13" hidden="1">HO!$A$40:$AG$118</definedName>
    <definedName name="Z_E787266A_ABCD_11D2_8C26_0008C7C204E6_.wvu.PrintTitles" localSheetId="13" hidden="1">HO!$1:$5</definedName>
    <definedName name="Z_E787266B_ABCD_11D2_8C26_0008C7C204E6_.wvu.PrintArea" localSheetId="5" hidden="1">'IPE GASOIL'!$A$40:$AG$118</definedName>
    <definedName name="Z_E787266B_ABCD_11D2_8C26_0008C7C204E6_.wvu.PrintTitles" localSheetId="5" hidden="1">'IPE GASOIL'!$1:$5</definedName>
    <definedName name="Z_E787266C_ABCD_11D2_8C26_0008C7C204E6_.wvu.PrintArea" localSheetId="16" hidden="1">Dubai!$A$40:$AG$118</definedName>
    <definedName name="Z_E787266C_ABCD_11D2_8C26_0008C7C204E6_.wvu.PrintArea" localSheetId="17" hidden="1">Freight!$A$40:$AG$118</definedName>
    <definedName name="Z_E787266C_ABCD_11D2_8C26_0008C7C204E6_.wvu.PrintArea" localSheetId="18" hidden="1">Freight_SM!$A$40:$AG$118</definedName>
    <definedName name="Z_E787266C_ABCD_11D2_8C26_0008C7C204E6_.wvu.PrintArea" localSheetId="15" hidden="1">'Jet , Kero'!$A$40:$AG$118</definedName>
    <definedName name="Z_E787266C_ABCD_11D2_8C26_0008C7C204E6_.wvu.PrintTitles" localSheetId="16" hidden="1">Dubai!$1:$5</definedName>
    <definedName name="Z_E787266C_ABCD_11D2_8C26_0008C7C204E6_.wvu.PrintTitles" localSheetId="17" hidden="1">Freight!$1:$5</definedName>
    <definedName name="Z_E787266C_ABCD_11D2_8C26_0008C7C204E6_.wvu.PrintTitles" localSheetId="18" hidden="1">Freight_SM!$1:$5</definedName>
    <definedName name="Z_E787266C_ABCD_11D2_8C26_0008C7C204E6_.wvu.PrintTitles" localSheetId="15" hidden="1">'Jet , Kero'!$1:$5</definedName>
    <definedName name="Z_E787266D_ABCD_11D2_8C26_0008C7C204E6_.wvu.PrintArea" localSheetId="10" hidden="1">NAPTHA!$A$40:$AG$118</definedName>
    <definedName name="Z_E787266D_ABCD_11D2_8C26_0008C7C204E6_.wvu.PrintTitles" localSheetId="10" hidden="1">NAPTHA!$1:$5</definedName>
    <definedName name="Z_E787266E_ABCD_11D2_8C26_0008C7C204E6_.wvu.PrintArea" localSheetId="9" hidden="1">UNL!$A$40:$AG$118</definedName>
    <definedName name="Z_E787266E_ABCD_11D2_8C26_0008C7C204E6_.wvu.PrintTitles" localSheetId="9" hidden="1">UNL!$1:$5</definedName>
    <definedName name="Z_E787266F_ABCD_11D2_8C26_0008C7C204E6_.wvu.PrintArea" localSheetId="6" hidden="1">'2%GASOIL CIF'!$A$120:$M$238</definedName>
    <definedName name="Z_E787266F_ABCD_11D2_8C26_0008C7C204E6_.wvu.PrintTitles" localSheetId="6" hidden="1">'2%GASOIL CIF'!$1:$5</definedName>
    <definedName name="Z_E7872670_ABCD_11D2_8C26_0008C7C204E6_.wvu.PrintArea" localSheetId="7" hidden="1">'2%GASOIL FOB'!$A$120:$M$238</definedName>
    <definedName name="Z_E7872670_ABCD_11D2_8C26_0008C7C204E6_.wvu.PrintTitles" localSheetId="7" hidden="1">'2%GASOIL FOB'!$1:$5</definedName>
    <definedName name="Z_E7872671_ABCD_11D2_8C26_0008C7C204E6_.wvu.PrintArea" localSheetId="11" hidden="1">BRENT!$A$120:$M$238</definedName>
    <definedName name="Z_E7872671_ABCD_11D2_8C26_0008C7C204E6_.wvu.PrintTitles" localSheetId="11" hidden="1">BRENT!$1:$5</definedName>
    <definedName name="Z_E7872672_ABCD_11D2_8C26_0008C7C204E6_.wvu.PrintArea" localSheetId="12" hidden="1">CRUDE!$A$120:$M$238</definedName>
    <definedName name="Z_E7872672_ABCD_11D2_8C26_0008C7C204E6_.wvu.PrintTitles" localSheetId="12" hidden="1">CRUDE!$1:$5</definedName>
    <definedName name="Z_E7872673_ABCD_11D2_8C26_0008C7C204E6_.wvu.PrintArea" localSheetId="8" hidden="1">'EN590'!$A$120:$M$238</definedName>
    <definedName name="Z_E7872673_ABCD_11D2_8C26_0008C7C204E6_.wvu.PrintTitles" localSheetId="8" hidden="1">'EN590'!$1:$5</definedName>
    <definedName name="Z_E7872674_ABCD_11D2_8C26_0008C7C204E6_.wvu.PrintArea" localSheetId="13" hidden="1">HO!$A$120:$M$238</definedName>
    <definedName name="Z_E7872674_ABCD_11D2_8C26_0008C7C204E6_.wvu.PrintTitles" localSheetId="13" hidden="1">HO!$1:$5</definedName>
    <definedName name="Z_E7872675_ABCD_11D2_8C26_0008C7C204E6_.wvu.PrintArea" localSheetId="5" hidden="1">'IPE GASOIL'!$A$120:$M$238</definedName>
    <definedName name="Z_E7872675_ABCD_11D2_8C26_0008C7C204E6_.wvu.PrintTitles" localSheetId="5" hidden="1">'IPE GASOIL'!$1:$5</definedName>
    <definedName name="Z_E7872676_ABCD_11D2_8C26_0008C7C204E6_.wvu.PrintArea" localSheetId="16" hidden="1">Dubai!$A$120:$M$238</definedName>
    <definedName name="Z_E7872676_ABCD_11D2_8C26_0008C7C204E6_.wvu.PrintArea" localSheetId="17" hidden="1">Freight!$A$120:$M$238</definedName>
    <definedName name="Z_E7872676_ABCD_11D2_8C26_0008C7C204E6_.wvu.PrintArea" localSheetId="18" hidden="1">Freight_SM!$A$120:$M$238</definedName>
    <definedName name="Z_E7872676_ABCD_11D2_8C26_0008C7C204E6_.wvu.PrintArea" localSheetId="15" hidden="1">'Jet , Kero'!$A$120:$M$238</definedName>
    <definedName name="Z_E7872676_ABCD_11D2_8C26_0008C7C204E6_.wvu.PrintTitles" localSheetId="16" hidden="1">Dubai!$1:$5</definedName>
    <definedName name="Z_E7872676_ABCD_11D2_8C26_0008C7C204E6_.wvu.PrintTitles" localSheetId="17" hidden="1">Freight!$1:$5</definedName>
    <definedName name="Z_E7872676_ABCD_11D2_8C26_0008C7C204E6_.wvu.PrintTitles" localSheetId="18" hidden="1">Freight_SM!$1:$5</definedName>
    <definedName name="Z_E7872676_ABCD_11D2_8C26_0008C7C204E6_.wvu.PrintTitles" localSheetId="15" hidden="1">'Jet , Kero'!$1:$5</definedName>
    <definedName name="Z_E7872677_ABCD_11D2_8C26_0008C7C204E6_.wvu.PrintArea" localSheetId="10" hidden="1">NAPTHA!$A$120:$M$238</definedName>
    <definedName name="Z_E7872677_ABCD_11D2_8C26_0008C7C204E6_.wvu.PrintTitles" localSheetId="10" hidden="1">NAPTHA!$1:$5</definedName>
    <definedName name="Z_E7872678_ABCD_11D2_8C26_0008C7C204E6_.wvu.PrintArea" localSheetId="9" hidden="1">UNL!$A$120:$M$238</definedName>
    <definedName name="Z_E7872678_ABCD_11D2_8C26_0008C7C204E6_.wvu.PrintTitles" localSheetId="9" hidden="1">UNL!$1:$5</definedName>
    <definedName name="Z_ED082A2B_9578_11D2_8C1E_0008C7C204E6_.wvu.PrintArea" localSheetId="6" hidden="1">'2%GASOIL CIF'!$A$6:$R$39</definedName>
    <definedName name="Z_ED082A2B_9578_11D2_8C1E_0008C7C204E6_.wvu.PrintTitles" localSheetId="6" hidden="1">'2%GASOIL CIF'!$1:$5</definedName>
    <definedName name="Z_ED082A2C_9578_11D2_8C1E_0008C7C204E6_.wvu.PrintArea" localSheetId="7" hidden="1">'2%GASOIL FOB'!$A$6:$R$39</definedName>
    <definedName name="Z_ED082A2C_9578_11D2_8C1E_0008C7C204E6_.wvu.PrintTitles" localSheetId="7" hidden="1">'2%GASOIL FOB'!$1:$5</definedName>
    <definedName name="Z_ED082A2D_9578_11D2_8C1E_0008C7C204E6_.wvu.PrintArea" localSheetId="11" hidden="1">BRENT!$A$6:$R$39</definedName>
    <definedName name="Z_ED082A2D_9578_11D2_8C1E_0008C7C204E6_.wvu.PrintTitles" localSheetId="11" hidden="1">BRENT!$1:$5</definedName>
    <definedName name="Z_ED082A2E_9578_11D2_8C1E_0008C7C204E6_.wvu.PrintArea" localSheetId="12" hidden="1">CRUDE!$A$6:$R$39</definedName>
    <definedName name="Z_ED082A2E_9578_11D2_8C1E_0008C7C204E6_.wvu.PrintTitles" localSheetId="12" hidden="1">CRUDE!$1:$5</definedName>
    <definedName name="Z_ED082A2F_9578_11D2_8C1E_0008C7C204E6_.wvu.PrintArea" localSheetId="8" hidden="1">'EN590'!$A$6:$R$39</definedName>
    <definedName name="Z_ED082A2F_9578_11D2_8C1E_0008C7C204E6_.wvu.PrintTitles" localSheetId="8" hidden="1">'EN590'!$1:$5</definedName>
    <definedName name="Z_ED082A30_9578_11D2_8C1E_0008C7C204E6_.wvu.PrintArea" localSheetId="13" hidden="1">HO!$A$6:$R$39</definedName>
    <definedName name="Z_ED082A30_9578_11D2_8C1E_0008C7C204E6_.wvu.PrintTitles" localSheetId="13" hidden="1">HO!$1:$5</definedName>
    <definedName name="Z_ED082A31_9578_11D2_8C1E_0008C7C204E6_.wvu.PrintArea" localSheetId="5" hidden="1">'IPE GASOIL'!$A$6:$R$39</definedName>
    <definedName name="Z_ED082A31_9578_11D2_8C1E_0008C7C204E6_.wvu.PrintTitles" localSheetId="5" hidden="1">'IPE GASOIL'!$1:$5</definedName>
    <definedName name="Z_ED082A32_9578_11D2_8C1E_0008C7C204E6_.wvu.PrintArea" localSheetId="16" hidden="1">Dubai!$A$6:$R$39</definedName>
    <definedName name="Z_ED082A32_9578_11D2_8C1E_0008C7C204E6_.wvu.PrintArea" localSheetId="17" hidden="1">Freight!$A$6:$R$39</definedName>
    <definedName name="Z_ED082A32_9578_11D2_8C1E_0008C7C204E6_.wvu.PrintArea" localSheetId="18" hidden="1">Freight_SM!$A$6:$R$39</definedName>
    <definedName name="Z_ED082A32_9578_11D2_8C1E_0008C7C204E6_.wvu.PrintArea" localSheetId="15" hidden="1">'Jet , Kero'!$A$6:$R$39</definedName>
    <definedName name="Z_ED082A32_9578_11D2_8C1E_0008C7C204E6_.wvu.PrintTitles" localSheetId="16" hidden="1">Dubai!$1:$5</definedName>
    <definedName name="Z_ED082A32_9578_11D2_8C1E_0008C7C204E6_.wvu.PrintTitles" localSheetId="17" hidden="1">Freight!$1:$5</definedName>
    <definedName name="Z_ED082A32_9578_11D2_8C1E_0008C7C204E6_.wvu.PrintTitles" localSheetId="18" hidden="1">Freight_SM!$1:$5</definedName>
    <definedName name="Z_ED082A32_9578_11D2_8C1E_0008C7C204E6_.wvu.PrintTitles" localSheetId="15" hidden="1">'Jet , Kero'!$1:$5</definedName>
    <definedName name="Z_ED082A33_9578_11D2_8C1E_0008C7C204E6_.wvu.PrintArea" localSheetId="10" hidden="1">NAPTHA!$A$6:$R$39</definedName>
    <definedName name="Z_ED082A33_9578_11D2_8C1E_0008C7C204E6_.wvu.PrintTitles" localSheetId="10" hidden="1">NAPTHA!$1:$5</definedName>
    <definedName name="Z_ED082A34_9578_11D2_8C1E_0008C7C204E6_.wvu.PrintArea" localSheetId="9" hidden="1">UNL!$A$6:$R$39</definedName>
    <definedName name="Z_ED082A34_9578_11D2_8C1E_0008C7C204E6_.wvu.PrintTitles" localSheetId="9" hidden="1">UNL!$1:$5</definedName>
    <definedName name="Z_ED082A35_9578_11D2_8C1E_0008C7C204E6_.wvu.PrintArea" localSheetId="6" hidden="1">'2%GASOIL CIF'!$A$40:$AG$118</definedName>
    <definedName name="Z_ED082A35_9578_11D2_8C1E_0008C7C204E6_.wvu.PrintTitles" localSheetId="6" hidden="1">'2%GASOIL CIF'!$1:$5</definedName>
    <definedName name="Z_ED082A36_9578_11D2_8C1E_0008C7C204E6_.wvu.PrintArea" localSheetId="7" hidden="1">'2%GASOIL FOB'!$A$40:$AG$118</definedName>
    <definedName name="Z_ED082A36_9578_11D2_8C1E_0008C7C204E6_.wvu.PrintTitles" localSheetId="7" hidden="1">'2%GASOIL FOB'!$1:$5</definedName>
    <definedName name="Z_ED082A37_9578_11D2_8C1E_0008C7C204E6_.wvu.PrintArea" localSheetId="11" hidden="1">BRENT!$A$40:$AG$118</definedName>
    <definedName name="Z_ED082A37_9578_11D2_8C1E_0008C7C204E6_.wvu.PrintTitles" localSheetId="11" hidden="1">BRENT!$1:$5</definedName>
    <definedName name="Z_ED082A38_9578_11D2_8C1E_0008C7C204E6_.wvu.PrintArea" localSheetId="12" hidden="1">CRUDE!$A$40:$AG$118</definedName>
    <definedName name="Z_ED082A38_9578_11D2_8C1E_0008C7C204E6_.wvu.PrintTitles" localSheetId="12" hidden="1">CRUDE!$1:$5</definedName>
    <definedName name="Z_ED082A39_9578_11D2_8C1E_0008C7C204E6_.wvu.PrintArea" localSheetId="8" hidden="1">'EN590'!$A$40:$AG$118</definedName>
    <definedName name="Z_ED082A39_9578_11D2_8C1E_0008C7C204E6_.wvu.PrintTitles" localSheetId="8" hidden="1">'EN590'!$1:$5</definedName>
    <definedName name="Z_ED082A3A_9578_11D2_8C1E_0008C7C204E6_.wvu.PrintArea" localSheetId="13" hidden="1">HO!$A$40:$AG$118</definedName>
    <definedName name="Z_ED082A3A_9578_11D2_8C1E_0008C7C204E6_.wvu.PrintTitles" localSheetId="13" hidden="1">HO!$1:$5</definedName>
    <definedName name="Z_ED082A3B_9578_11D2_8C1E_0008C7C204E6_.wvu.PrintArea" localSheetId="5" hidden="1">'IPE GASOIL'!$A$40:$AG$118</definedName>
    <definedName name="Z_ED082A3B_9578_11D2_8C1E_0008C7C204E6_.wvu.PrintTitles" localSheetId="5" hidden="1">'IPE GASOIL'!$1:$5</definedName>
    <definedName name="Z_ED082A3C_9578_11D2_8C1E_0008C7C204E6_.wvu.PrintArea" localSheetId="16" hidden="1">Dubai!$A$40:$AG$118</definedName>
    <definedName name="Z_ED082A3C_9578_11D2_8C1E_0008C7C204E6_.wvu.PrintArea" localSheetId="17" hidden="1">Freight!$A$40:$AG$118</definedName>
    <definedName name="Z_ED082A3C_9578_11D2_8C1E_0008C7C204E6_.wvu.PrintArea" localSheetId="18" hidden="1">Freight_SM!$A$40:$AG$118</definedName>
    <definedName name="Z_ED082A3C_9578_11D2_8C1E_0008C7C204E6_.wvu.PrintArea" localSheetId="15" hidden="1">'Jet , Kero'!$A$40:$AG$118</definedName>
    <definedName name="Z_ED082A3C_9578_11D2_8C1E_0008C7C204E6_.wvu.PrintTitles" localSheetId="16" hidden="1">Dubai!$1:$5</definedName>
    <definedName name="Z_ED082A3C_9578_11D2_8C1E_0008C7C204E6_.wvu.PrintTitles" localSheetId="17" hidden="1">Freight!$1:$5</definedName>
    <definedName name="Z_ED082A3C_9578_11D2_8C1E_0008C7C204E6_.wvu.PrintTitles" localSheetId="18" hidden="1">Freight_SM!$1:$5</definedName>
    <definedName name="Z_ED082A3C_9578_11D2_8C1E_0008C7C204E6_.wvu.PrintTitles" localSheetId="15" hidden="1">'Jet , Kero'!$1:$5</definedName>
    <definedName name="Z_ED082A3D_9578_11D2_8C1E_0008C7C204E6_.wvu.PrintArea" localSheetId="10" hidden="1">NAPTHA!$A$40:$AG$118</definedName>
    <definedName name="Z_ED082A3D_9578_11D2_8C1E_0008C7C204E6_.wvu.PrintTitles" localSheetId="10" hidden="1">NAPTHA!$1:$5</definedName>
    <definedName name="Z_ED082A3E_9578_11D2_8C1E_0008C7C204E6_.wvu.PrintArea" localSheetId="9" hidden="1">UNL!$A$40:$AG$118</definedName>
    <definedName name="Z_ED082A3E_9578_11D2_8C1E_0008C7C204E6_.wvu.PrintTitles" localSheetId="9" hidden="1">UNL!$1:$5</definedName>
    <definedName name="Z_ED082A3F_9578_11D2_8C1E_0008C7C204E6_.wvu.PrintArea" localSheetId="6" hidden="1">'2%GASOIL CIF'!$A$120:$M$238</definedName>
    <definedName name="Z_ED082A3F_9578_11D2_8C1E_0008C7C204E6_.wvu.PrintTitles" localSheetId="6" hidden="1">'2%GASOIL CIF'!$1:$5</definedName>
    <definedName name="Z_ED082A40_9578_11D2_8C1E_0008C7C204E6_.wvu.PrintArea" localSheetId="7" hidden="1">'2%GASOIL FOB'!$A$120:$M$238</definedName>
    <definedName name="Z_ED082A40_9578_11D2_8C1E_0008C7C204E6_.wvu.PrintTitles" localSheetId="7" hidden="1">'2%GASOIL FOB'!$1:$5</definedName>
    <definedName name="Z_ED082A41_9578_11D2_8C1E_0008C7C204E6_.wvu.PrintArea" localSheetId="11" hidden="1">BRENT!$A$120:$M$238</definedName>
    <definedName name="Z_ED082A41_9578_11D2_8C1E_0008C7C204E6_.wvu.PrintTitles" localSheetId="11" hidden="1">BRENT!$1:$5</definedName>
    <definedName name="Z_ED082A42_9578_11D2_8C1E_0008C7C204E6_.wvu.PrintArea" localSheetId="12" hidden="1">CRUDE!$A$120:$M$238</definedName>
    <definedName name="Z_ED082A42_9578_11D2_8C1E_0008C7C204E6_.wvu.PrintTitles" localSheetId="12" hidden="1">CRUDE!$1:$5</definedName>
    <definedName name="Z_ED082A43_9578_11D2_8C1E_0008C7C204E6_.wvu.PrintArea" localSheetId="8" hidden="1">'EN590'!$A$120:$M$238</definedName>
    <definedName name="Z_ED082A43_9578_11D2_8C1E_0008C7C204E6_.wvu.PrintTitles" localSheetId="8" hidden="1">'EN590'!$1:$5</definedName>
    <definedName name="Z_ED082A44_9578_11D2_8C1E_0008C7C204E6_.wvu.PrintArea" localSheetId="13" hidden="1">HO!$A$120:$M$238</definedName>
    <definedName name="Z_ED082A44_9578_11D2_8C1E_0008C7C204E6_.wvu.PrintTitles" localSheetId="13" hidden="1">HO!$1:$5</definedName>
    <definedName name="Z_ED082A45_9578_11D2_8C1E_0008C7C204E6_.wvu.PrintArea" localSheetId="5" hidden="1">'IPE GASOIL'!$A$120:$M$238</definedName>
    <definedName name="Z_ED082A45_9578_11D2_8C1E_0008C7C204E6_.wvu.PrintTitles" localSheetId="5" hidden="1">'IPE GASOIL'!$1:$5</definedName>
    <definedName name="Z_ED082A46_9578_11D2_8C1E_0008C7C204E6_.wvu.PrintArea" localSheetId="16" hidden="1">Dubai!$A$120:$M$238</definedName>
    <definedName name="Z_ED082A46_9578_11D2_8C1E_0008C7C204E6_.wvu.PrintArea" localSheetId="17" hidden="1">Freight!$A$120:$M$238</definedName>
    <definedName name="Z_ED082A46_9578_11D2_8C1E_0008C7C204E6_.wvu.PrintArea" localSheetId="18" hidden="1">Freight_SM!$A$120:$M$238</definedName>
    <definedName name="Z_ED082A46_9578_11D2_8C1E_0008C7C204E6_.wvu.PrintArea" localSheetId="15" hidden="1">'Jet , Kero'!$A$120:$M$238</definedName>
    <definedName name="Z_ED082A46_9578_11D2_8C1E_0008C7C204E6_.wvu.PrintTitles" localSheetId="16" hidden="1">Dubai!$1:$5</definedName>
    <definedName name="Z_ED082A46_9578_11D2_8C1E_0008C7C204E6_.wvu.PrintTitles" localSheetId="17" hidden="1">Freight!$1:$5</definedName>
    <definedName name="Z_ED082A46_9578_11D2_8C1E_0008C7C204E6_.wvu.PrintTitles" localSheetId="18" hidden="1">Freight_SM!$1:$5</definedName>
    <definedName name="Z_ED082A46_9578_11D2_8C1E_0008C7C204E6_.wvu.PrintTitles" localSheetId="15" hidden="1">'Jet , Kero'!$1:$5</definedName>
    <definedName name="Z_ED082A47_9578_11D2_8C1E_0008C7C204E6_.wvu.PrintArea" localSheetId="10" hidden="1">NAPTHA!$A$120:$M$238</definedName>
    <definedName name="Z_ED082A47_9578_11D2_8C1E_0008C7C204E6_.wvu.PrintTitles" localSheetId="10" hidden="1">NAPTHA!$1:$5</definedName>
    <definedName name="Z_ED082A48_9578_11D2_8C1E_0008C7C204E6_.wvu.PrintArea" localSheetId="9" hidden="1">UNL!$A$120:$M$238</definedName>
    <definedName name="Z_ED082A48_9578_11D2_8C1E_0008C7C204E6_.wvu.PrintTitles" localSheetId="9" hidden="1">UNL!$1:$5</definedName>
    <definedName name="Z_F2D709E2_C7C7_11D2_8C2E_0008C7C204E6_.wvu.PrintArea" localSheetId="6" hidden="1">'2%GASOIL CIF'!$A$6:$R$39</definedName>
    <definedName name="Z_F2D709E2_C7C7_11D2_8C2E_0008C7C204E6_.wvu.PrintTitles" localSheetId="6" hidden="1">'2%GASOIL CIF'!$1:$5</definedName>
    <definedName name="Z_F2D709E3_C7C7_11D2_8C2E_0008C7C204E6_.wvu.PrintArea" localSheetId="7" hidden="1">'2%GASOIL FOB'!$A$6:$R$39</definedName>
    <definedName name="Z_F2D709E3_C7C7_11D2_8C2E_0008C7C204E6_.wvu.PrintTitles" localSheetId="7" hidden="1">'2%GASOIL FOB'!$1:$5</definedName>
    <definedName name="Z_F2D709E4_C7C7_11D2_8C2E_0008C7C204E6_.wvu.PrintArea" localSheetId="11" hidden="1">BRENT!$A$6:$R$39</definedName>
    <definedName name="Z_F2D709E4_C7C7_11D2_8C2E_0008C7C204E6_.wvu.PrintTitles" localSheetId="11" hidden="1">BRENT!$1:$5</definedName>
    <definedName name="Z_F2D709E5_C7C7_11D2_8C2E_0008C7C204E6_.wvu.PrintArea" localSheetId="12" hidden="1">CRUDE!$A$6:$R$39</definedName>
    <definedName name="Z_F2D709E5_C7C7_11D2_8C2E_0008C7C204E6_.wvu.PrintTitles" localSheetId="12" hidden="1">CRUDE!$1:$5</definedName>
    <definedName name="Z_F2D709E6_C7C7_11D2_8C2E_0008C7C204E6_.wvu.PrintArea" localSheetId="16" hidden="1">Dubai!$A$6:$R$39</definedName>
    <definedName name="Z_F2D709E6_C7C7_11D2_8C2E_0008C7C204E6_.wvu.PrintArea" localSheetId="17" hidden="1">Freight!$A$6:$R$39</definedName>
    <definedName name="Z_F2D709E6_C7C7_11D2_8C2E_0008C7C204E6_.wvu.PrintArea" localSheetId="18" hidden="1">Freight_SM!$A$6:$R$39</definedName>
    <definedName name="Z_F2D709E6_C7C7_11D2_8C2E_0008C7C204E6_.wvu.PrintTitles" localSheetId="16" hidden="1">Dubai!$1:$5</definedName>
    <definedName name="Z_F2D709E6_C7C7_11D2_8C2E_0008C7C204E6_.wvu.PrintTitles" localSheetId="17" hidden="1">Freight!$1:$5</definedName>
    <definedName name="Z_F2D709E6_C7C7_11D2_8C2E_0008C7C204E6_.wvu.PrintTitles" localSheetId="18" hidden="1">Freight_SM!$1:$5</definedName>
    <definedName name="Z_F2D709E7_C7C7_11D2_8C2E_0008C7C204E6_.wvu.PrintArea" localSheetId="8" hidden="1">'EN590'!$A$6:$R$39</definedName>
    <definedName name="Z_F2D709E7_C7C7_11D2_8C2E_0008C7C204E6_.wvu.PrintTitles" localSheetId="8" hidden="1">'EN590'!$1:$5</definedName>
    <definedName name="Z_F2D709E8_C7C7_11D2_8C2E_0008C7C204E6_.wvu.PrintArea" localSheetId="13" hidden="1">HO!$A$6:$R$39</definedName>
    <definedName name="Z_F2D709E8_C7C7_11D2_8C2E_0008C7C204E6_.wvu.PrintTitles" localSheetId="13" hidden="1">HO!$1:$5</definedName>
    <definedName name="Z_F2D709E9_C7C7_11D2_8C2E_0008C7C204E6_.wvu.PrintArea" localSheetId="5" hidden="1">'IPE GASOIL'!$A$6:$R$39</definedName>
    <definedName name="Z_F2D709E9_C7C7_11D2_8C2E_0008C7C204E6_.wvu.PrintTitles" localSheetId="5" hidden="1">'IPE GASOIL'!$1:$5</definedName>
    <definedName name="Z_F2D709EA_C7C7_11D2_8C2E_0008C7C204E6_.wvu.PrintArea" localSheetId="15" hidden="1">'Jet , Kero'!$A$6:$R$39</definedName>
    <definedName name="Z_F2D709EA_C7C7_11D2_8C2E_0008C7C204E6_.wvu.PrintTitles" localSheetId="15" hidden="1">'Jet , Kero'!$1:$5</definedName>
    <definedName name="Z_F2D709EB_C7C7_11D2_8C2E_0008C7C204E6_.wvu.PrintArea" localSheetId="10" hidden="1">NAPTHA!$A$6:$R$39</definedName>
    <definedName name="Z_F2D709EB_C7C7_11D2_8C2E_0008C7C204E6_.wvu.PrintTitles" localSheetId="10" hidden="1">NAPTHA!$1:$5</definedName>
    <definedName name="Z_F2D709EC_C7C7_11D2_8C2E_0008C7C204E6_.wvu.PrintArea" localSheetId="9" hidden="1">UNL!$A$6:$R$39</definedName>
    <definedName name="Z_F2D709EC_C7C7_11D2_8C2E_0008C7C204E6_.wvu.PrintTitles" localSheetId="9" hidden="1">UNL!$1:$5</definedName>
    <definedName name="Z_F2D709ED_C7C7_11D2_8C2E_0008C7C204E6_.wvu.PrintArea" localSheetId="6" hidden="1">'2%GASOIL CIF'!$A$40:$AG$118</definedName>
    <definedName name="Z_F2D709ED_C7C7_11D2_8C2E_0008C7C204E6_.wvu.PrintTitles" localSheetId="6" hidden="1">'2%GASOIL CIF'!$1:$5</definedName>
    <definedName name="Z_F2D709EE_C7C7_11D2_8C2E_0008C7C204E6_.wvu.PrintArea" localSheetId="7" hidden="1">'2%GASOIL FOB'!$A$40:$AG$118</definedName>
    <definedName name="Z_F2D709EE_C7C7_11D2_8C2E_0008C7C204E6_.wvu.PrintTitles" localSheetId="7" hidden="1">'2%GASOIL FOB'!$1:$5</definedName>
    <definedName name="Z_F2D709EF_C7C7_11D2_8C2E_0008C7C204E6_.wvu.PrintArea" localSheetId="11" hidden="1">BRENT!$A$40:$AG$118</definedName>
    <definedName name="Z_F2D709EF_C7C7_11D2_8C2E_0008C7C204E6_.wvu.PrintTitles" localSheetId="11" hidden="1">BRENT!$1:$5</definedName>
    <definedName name="Z_F2D709F0_C7C7_11D2_8C2E_0008C7C204E6_.wvu.PrintArea" localSheetId="12" hidden="1">CRUDE!$A$40:$AG$118</definedName>
    <definedName name="Z_F2D709F0_C7C7_11D2_8C2E_0008C7C204E6_.wvu.PrintTitles" localSheetId="12" hidden="1">CRUDE!$1:$5</definedName>
    <definedName name="Z_F2D709F1_C7C7_11D2_8C2E_0008C7C204E6_.wvu.PrintArea" localSheetId="16" hidden="1">Dubai!$A$40:$AG$118</definedName>
    <definedName name="Z_F2D709F1_C7C7_11D2_8C2E_0008C7C204E6_.wvu.PrintArea" localSheetId="17" hidden="1">Freight!$A$40:$AG$118</definedName>
    <definedName name="Z_F2D709F1_C7C7_11D2_8C2E_0008C7C204E6_.wvu.PrintArea" localSheetId="18" hidden="1">Freight_SM!$A$40:$AG$118</definedName>
    <definedName name="Z_F2D709F1_C7C7_11D2_8C2E_0008C7C204E6_.wvu.PrintTitles" localSheetId="16" hidden="1">Dubai!$1:$5</definedName>
    <definedName name="Z_F2D709F1_C7C7_11D2_8C2E_0008C7C204E6_.wvu.PrintTitles" localSheetId="17" hidden="1">Freight!$1:$5</definedName>
    <definedName name="Z_F2D709F1_C7C7_11D2_8C2E_0008C7C204E6_.wvu.PrintTitles" localSheetId="18" hidden="1">Freight_SM!$1:$5</definedName>
    <definedName name="Z_F2D709F2_C7C7_11D2_8C2E_0008C7C204E6_.wvu.PrintArea" localSheetId="8" hidden="1">'EN590'!$A$40:$AG$118</definedName>
    <definedName name="Z_F2D709F2_C7C7_11D2_8C2E_0008C7C204E6_.wvu.PrintTitles" localSheetId="8" hidden="1">'EN590'!$1:$5</definedName>
    <definedName name="Z_F2D709F3_C7C7_11D2_8C2E_0008C7C204E6_.wvu.PrintArea" localSheetId="13" hidden="1">HO!$A$40:$AG$118</definedName>
    <definedName name="Z_F2D709F3_C7C7_11D2_8C2E_0008C7C204E6_.wvu.PrintTitles" localSheetId="13" hidden="1">HO!$1:$5</definedName>
    <definedName name="Z_F2D709F4_C7C7_11D2_8C2E_0008C7C204E6_.wvu.PrintArea" localSheetId="5" hidden="1">'IPE GASOIL'!$A$40:$AG$118</definedName>
    <definedName name="Z_F2D709F4_C7C7_11D2_8C2E_0008C7C204E6_.wvu.PrintTitles" localSheetId="5" hidden="1">'IPE GASOIL'!$1:$5</definedName>
    <definedName name="Z_F2D709F5_C7C7_11D2_8C2E_0008C7C204E6_.wvu.PrintArea" localSheetId="15" hidden="1">'Jet , Kero'!$A$40:$AG$118</definedName>
    <definedName name="Z_F2D709F5_C7C7_11D2_8C2E_0008C7C204E6_.wvu.PrintTitles" localSheetId="15" hidden="1">'Jet , Kero'!$1:$5</definedName>
    <definedName name="Z_F2D709F6_C7C7_11D2_8C2E_0008C7C204E6_.wvu.PrintArea" localSheetId="10" hidden="1">NAPTHA!$A$40:$AG$118</definedName>
    <definedName name="Z_F2D709F6_C7C7_11D2_8C2E_0008C7C204E6_.wvu.PrintTitles" localSheetId="10" hidden="1">NAPTHA!$1:$5</definedName>
    <definedName name="Z_F2D709F7_C7C7_11D2_8C2E_0008C7C204E6_.wvu.PrintArea" localSheetId="9" hidden="1">UNL!$A$40:$AG$118</definedName>
    <definedName name="Z_F2D709F7_C7C7_11D2_8C2E_0008C7C204E6_.wvu.PrintTitles" localSheetId="9" hidden="1">UNL!$1:$5</definedName>
    <definedName name="Z_F2D709F8_C7C7_11D2_8C2E_0008C7C204E6_.wvu.PrintArea" localSheetId="6" hidden="1">'2%GASOIL CIF'!$A$120:$M$238</definedName>
    <definedName name="Z_F2D709F8_C7C7_11D2_8C2E_0008C7C204E6_.wvu.PrintTitles" localSheetId="6" hidden="1">'2%GASOIL CIF'!$1:$5</definedName>
    <definedName name="Z_F2D709F9_C7C7_11D2_8C2E_0008C7C204E6_.wvu.PrintArea" localSheetId="7" hidden="1">'2%GASOIL FOB'!$A$120:$M$238</definedName>
    <definedName name="Z_F2D709F9_C7C7_11D2_8C2E_0008C7C204E6_.wvu.PrintTitles" localSheetId="7" hidden="1">'2%GASOIL FOB'!$1:$5</definedName>
    <definedName name="Z_F2D709FA_C7C7_11D2_8C2E_0008C7C204E6_.wvu.PrintArea" localSheetId="11" hidden="1">BRENT!$A$120:$M$238</definedName>
    <definedName name="Z_F2D709FA_C7C7_11D2_8C2E_0008C7C204E6_.wvu.PrintTitles" localSheetId="11" hidden="1">BRENT!$1:$5</definedName>
    <definedName name="Z_F2D709FB_C7C7_11D2_8C2E_0008C7C204E6_.wvu.PrintArea" localSheetId="12" hidden="1">CRUDE!$A$120:$M$238</definedName>
    <definedName name="Z_F2D709FB_C7C7_11D2_8C2E_0008C7C204E6_.wvu.PrintTitles" localSheetId="12" hidden="1">CRUDE!$1:$5</definedName>
    <definedName name="Z_F2D709FC_C7C7_11D2_8C2E_0008C7C204E6_.wvu.PrintArea" localSheetId="16" hidden="1">Dubai!$A$120:$M$238</definedName>
    <definedName name="Z_F2D709FC_C7C7_11D2_8C2E_0008C7C204E6_.wvu.PrintArea" localSheetId="17" hidden="1">Freight!$A$120:$M$238</definedName>
    <definedName name="Z_F2D709FC_C7C7_11D2_8C2E_0008C7C204E6_.wvu.PrintArea" localSheetId="18" hidden="1">Freight_SM!$A$120:$M$238</definedName>
    <definedName name="Z_F2D709FC_C7C7_11D2_8C2E_0008C7C204E6_.wvu.PrintTitles" localSheetId="16" hidden="1">Dubai!$1:$5</definedName>
    <definedName name="Z_F2D709FC_C7C7_11D2_8C2E_0008C7C204E6_.wvu.PrintTitles" localSheetId="17" hidden="1">Freight!$1:$5</definedName>
    <definedName name="Z_F2D709FC_C7C7_11D2_8C2E_0008C7C204E6_.wvu.PrintTitles" localSheetId="18" hidden="1">Freight_SM!$1:$5</definedName>
    <definedName name="Z_F2D709FD_C7C7_11D2_8C2E_0008C7C204E6_.wvu.PrintArea" localSheetId="8" hidden="1">'EN590'!$A$120:$M$238</definedName>
    <definedName name="Z_F2D709FD_C7C7_11D2_8C2E_0008C7C204E6_.wvu.PrintTitles" localSheetId="8" hidden="1">'EN590'!$1:$5</definedName>
    <definedName name="Z_F2D709FE_C7C7_11D2_8C2E_0008C7C204E6_.wvu.PrintArea" localSheetId="13" hidden="1">HO!$A$120:$M$238</definedName>
    <definedName name="Z_F2D709FE_C7C7_11D2_8C2E_0008C7C204E6_.wvu.PrintTitles" localSheetId="13" hidden="1">HO!$1:$5</definedName>
    <definedName name="Z_F2D709FF_C7C7_11D2_8C2E_0008C7C204E6_.wvu.PrintArea" localSheetId="5" hidden="1">'IPE GASOIL'!$A$120:$M$238</definedName>
    <definedName name="Z_F2D709FF_C7C7_11D2_8C2E_0008C7C204E6_.wvu.PrintTitles" localSheetId="5" hidden="1">'IPE GASOIL'!$1:$5</definedName>
    <definedName name="Z_F2D70A00_C7C7_11D2_8C2E_0008C7C204E6_.wvu.PrintArea" localSheetId="15" hidden="1">'Jet , Kero'!$A$120:$M$238</definedName>
    <definedName name="Z_F2D70A00_C7C7_11D2_8C2E_0008C7C204E6_.wvu.PrintTitles" localSheetId="15" hidden="1">'Jet , Kero'!$1:$5</definedName>
    <definedName name="Z_F2D70A01_C7C7_11D2_8C2E_0008C7C204E6_.wvu.PrintArea" localSheetId="10" hidden="1">NAPTHA!$A$120:$M$238</definedName>
    <definedName name="Z_F2D70A01_C7C7_11D2_8C2E_0008C7C204E6_.wvu.PrintTitles" localSheetId="10" hidden="1">NAPTHA!$1:$5</definedName>
    <definedName name="Z_F2D70A02_C7C7_11D2_8C2E_0008C7C204E6_.wvu.PrintArea" localSheetId="9" hidden="1">UNL!$A$120:$M$238</definedName>
    <definedName name="Z_F2D70A02_C7C7_11D2_8C2E_0008C7C204E6_.wvu.PrintTitles" localSheetId="9" hidden="1">UNL!$1:$5</definedName>
    <definedName name="Z_F62FBBFE_C024_11D2_8C2B_0008C7C204E6_.wvu.PrintArea" localSheetId="6" hidden="1">'2%GASOIL CIF'!$A$6:$R$39</definedName>
    <definedName name="Z_F62FBBFE_C024_11D2_8C2B_0008C7C204E6_.wvu.PrintTitles" localSheetId="6" hidden="1">'2%GASOIL CIF'!$1:$5</definedName>
    <definedName name="Z_F62FBBFF_C024_11D2_8C2B_0008C7C204E6_.wvu.PrintArea" localSheetId="7" hidden="1">'2%GASOIL FOB'!$A$6:$R$39</definedName>
    <definedName name="Z_F62FBBFF_C024_11D2_8C2B_0008C7C204E6_.wvu.PrintTitles" localSheetId="7" hidden="1">'2%GASOIL FOB'!$1:$5</definedName>
    <definedName name="Z_F62FBC00_C024_11D2_8C2B_0008C7C204E6_.wvu.PrintArea" localSheetId="11" hidden="1">BRENT!$A$6:$R$39</definedName>
    <definedName name="Z_F62FBC00_C024_11D2_8C2B_0008C7C204E6_.wvu.PrintTitles" localSheetId="11" hidden="1">BRENT!$1:$5</definedName>
    <definedName name="Z_F62FBC01_C024_11D2_8C2B_0008C7C204E6_.wvu.PrintArea" localSheetId="12" hidden="1">CRUDE!$A$6:$R$39</definedName>
    <definedName name="Z_F62FBC01_C024_11D2_8C2B_0008C7C204E6_.wvu.PrintTitles" localSheetId="12" hidden="1">CRUDE!$1:$5</definedName>
    <definedName name="Z_F62FBC02_C024_11D2_8C2B_0008C7C204E6_.wvu.PrintArea" localSheetId="16" hidden="1">Dubai!$A$6:$R$39</definedName>
    <definedName name="Z_F62FBC02_C024_11D2_8C2B_0008C7C204E6_.wvu.PrintArea" localSheetId="17" hidden="1">Freight!$A$6:$R$39</definedName>
    <definedName name="Z_F62FBC02_C024_11D2_8C2B_0008C7C204E6_.wvu.PrintArea" localSheetId="18" hidden="1">Freight_SM!$A$6:$R$39</definedName>
    <definedName name="Z_F62FBC02_C024_11D2_8C2B_0008C7C204E6_.wvu.PrintTitles" localSheetId="16" hidden="1">Dubai!$1:$5</definedName>
    <definedName name="Z_F62FBC02_C024_11D2_8C2B_0008C7C204E6_.wvu.PrintTitles" localSheetId="17" hidden="1">Freight!$1:$5</definedName>
    <definedName name="Z_F62FBC02_C024_11D2_8C2B_0008C7C204E6_.wvu.PrintTitles" localSheetId="18" hidden="1">Freight_SM!$1:$5</definedName>
    <definedName name="Z_F62FBC03_C024_11D2_8C2B_0008C7C204E6_.wvu.PrintArea" localSheetId="8" hidden="1">'EN590'!$A$6:$R$39</definedName>
    <definedName name="Z_F62FBC03_C024_11D2_8C2B_0008C7C204E6_.wvu.PrintTitles" localSheetId="8" hidden="1">'EN590'!$1:$5</definedName>
    <definedName name="Z_F62FBC04_C024_11D2_8C2B_0008C7C204E6_.wvu.PrintArea" localSheetId="13" hidden="1">HO!$A$6:$R$39</definedName>
    <definedName name="Z_F62FBC04_C024_11D2_8C2B_0008C7C204E6_.wvu.PrintTitles" localSheetId="13" hidden="1">HO!$1:$5</definedName>
    <definedName name="Z_F62FBC05_C024_11D2_8C2B_0008C7C204E6_.wvu.PrintArea" localSheetId="5" hidden="1">'IPE GASOIL'!$A$6:$R$39</definedName>
    <definedName name="Z_F62FBC05_C024_11D2_8C2B_0008C7C204E6_.wvu.PrintTitles" localSheetId="5" hidden="1">'IPE GASOIL'!$1:$5</definedName>
    <definedName name="Z_F62FBC06_C024_11D2_8C2B_0008C7C204E6_.wvu.PrintArea" localSheetId="15" hidden="1">'Jet , Kero'!$A$6:$R$39</definedName>
    <definedName name="Z_F62FBC06_C024_11D2_8C2B_0008C7C204E6_.wvu.PrintTitles" localSheetId="15" hidden="1">'Jet , Kero'!$1:$5</definedName>
    <definedName name="Z_F62FBC07_C024_11D2_8C2B_0008C7C204E6_.wvu.PrintArea" localSheetId="10" hidden="1">NAPTHA!$A$6:$R$39</definedName>
    <definedName name="Z_F62FBC07_C024_11D2_8C2B_0008C7C204E6_.wvu.PrintTitles" localSheetId="10" hidden="1">NAPTHA!$1:$5</definedName>
    <definedName name="Z_F62FBC08_C024_11D2_8C2B_0008C7C204E6_.wvu.PrintArea" localSheetId="9" hidden="1">UNL!$A$6:$R$39</definedName>
    <definedName name="Z_F62FBC08_C024_11D2_8C2B_0008C7C204E6_.wvu.PrintTitles" localSheetId="9" hidden="1">UNL!$1:$5</definedName>
    <definedName name="Z_F62FBC09_C024_11D2_8C2B_0008C7C204E6_.wvu.PrintArea" localSheetId="6" hidden="1">'2%GASOIL CIF'!$A$40:$AG$118</definedName>
    <definedName name="Z_F62FBC09_C024_11D2_8C2B_0008C7C204E6_.wvu.PrintTitles" localSheetId="6" hidden="1">'2%GASOIL CIF'!$1:$5</definedName>
    <definedName name="Z_F62FBC0A_C024_11D2_8C2B_0008C7C204E6_.wvu.PrintArea" localSheetId="7" hidden="1">'2%GASOIL FOB'!$A$40:$AG$118</definedName>
    <definedName name="Z_F62FBC0A_C024_11D2_8C2B_0008C7C204E6_.wvu.PrintTitles" localSheetId="7" hidden="1">'2%GASOIL FOB'!$1:$5</definedName>
    <definedName name="Z_F62FBC0B_C024_11D2_8C2B_0008C7C204E6_.wvu.PrintArea" localSheetId="11" hidden="1">BRENT!$A$40:$AG$118</definedName>
    <definedName name="Z_F62FBC0B_C024_11D2_8C2B_0008C7C204E6_.wvu.PrintTitles" localSheetId="11" hidden="1">BRENT!$1:$5</definedName>
    <definedName name="Z_F62FBC0C_C024_11D2_8C2B_0008C7C204E6_.wvu.PrintArea" localSheetId="12" hidden="1">CRUDE!$A$40:$AG$118</definedName>
    <definedName name="Z_F62FBC0C_C024_11D2_8C2B_0008C7C204E6_.wvu.PrintTitles" localSheetId="12" hidden="1">CRUDE!$1:$5</definedName>
    <definedName name="Z_F62FBC0D_C024_11D2_8C2B_0008C7C204E6_.wvu.PrintArea" localSheetId="16" hidden="1">Dubai!$A$40:$AG$118</definedName>
    <definedName name="Z_F62FBC0D_C024_11D2_8C2B_0008C7C204E6_.wvu.PrintArea" localSheetId="17" hidden="1">Freight!$A$40:$AG$118</definedName>
    <definedName name="Z_F62FBC0D_C024_11D2_8C2B_0008C7C204E6_.wvu.PrintArea" localSheetId="18" hidden="1">Freight_SM!$A$40:$AG$118</definedName>
    <definedName name="Z_F62FBC0D_C024_11D2_8C2B_0008C7C204E6_.wvu.PrintTitles" localSheetId="16" hidden="1">Dubai!$1:$5</definedName>
    <definedName name="Z_F62FBC0D_C024_11D2_8C2B_0008C7C204E6_.wvu.PrintTitles" localSheetId="17" hidden="1">Freight!$1:$5</definedName>
    <definedName name="Z_F62FBC0D_C024_11D2_8C2B_0008C7C204E6_.wvu.PrintTitles" localSheetId="18" hidden="1">Freight_SM!$1:$5</definedName>
    <definedName name="Z_F62FBC0E_C024_11D2_8C2B_0008C7C204E6_.wvu.PrintArea" localSheetId="8" hidden="1">'EN590'!$A$40:$AG$118</definedName>
    <definedName name="Z_F62FBC0E_C024_11D2_8C2B_0008C7C204E6_.wvu.PrintTitles" localSheetId="8" hidden="1">'EN590'!$1:$5</definedName>
    <definedName name="Z_F62FBC0F_C024_11D2_8C2B_0008C7C204E6_.wvu.PrintArea" localSheetId="13" hidden="1">HO!$A$40:$AG$118</definedName>
    <definedName name="Z_F62FBC0F_C024_11D2_8C2B_0008C7C204E6_.wvu.PrintTitles" localSheetId="13" hidden="1">HO!$1:$5</definedName>
    <definedName name="Z_F62FBC10_C024_11D2_8C2B_0008C7C204E6_.wvu.PrintArea" localSheetId="5" hidden="1">'IPE GASOIL'!$A$40:$AG$118</definedName>
    <definedName name="Z_F62FBC10_C024_11D2_8C2B_0008C7C204E6_.wvu.PrintTitles" localSheetId="5" hidden="1">'IPE GASOIL'!$1:$5</definedName>
    <definedName name="Z_F62FBC11_C024_11D2_8C2B_0008C7C204E6_.wvu.PrintArea" localSheetId="15" hidden="1">'Jet , Kero'!$A$40:$AG$118</definedName>
    <definedName name="Z_F62FBC11_C024_11D2_8C2B_0008C7C204E6_.wvu.PrintTitles" localSheetId="15" hidden="1">'Jet , Kero'!$1:$5</definedName>
    <definedName name="Z_F62FBC12_C024_11D2_8C2B_0008C7C204E6_.wvu.PrintArea" localSheetId="10" hidden="1">NAPTHA!$A$40:$AG$118</definedName>
    <definedName name="Z_F62FBC12_C024_11D2_8C2B_0008C7C204E6_.wvu.PrintTitles" localSheetId="10" hidden="1">NAPTHA!$1:$5</definedName>
    <definedName name="Z_F62FBC13_C024_11D2_8C2B_0008C7C204E6_.wvu.PrintArea" localSheetId="9" hidden="1">UNL!$A$40:$AG$118</definedName>
    <definedName name="Z_F62FBC13_C024_11D2_8C2B_0008C7C204E6_.wvu.PrintTitles" localSheetId="9" hidden="1">UNL!$1:$5</definedName>
    <definedName name="Z_F62FBC14_C024_11D2_8C2B_0008C7C204E6_.wvu.PrintArea" localSheetId="6" hidden="1">'2%GASOIL CIF'!$A$120:$M$238</definedName>
    <definedName name="Z_F62FBC14_C024_11D2_8C2B_0008C7C204E6_.wvu.PrintTitles" localSheetId="6" hidden="1">'2%GASOIL CIF'!$1:$5</definedName>
    <definedName name="Z_F62FBC15_C024_11D2_8C2B_0008C7C204E6_.wvu.PrintArea" localSheetId="7" hidden="1">'2%GASOIL FOB'!$A$120:$M$238</definedName>
    <definedName name="Z_F62FBC15_C024_11D2_8C2B_0008C7C204E6_.wvu.PrintTitles" localSheetId="7" hidden="1">'2%GASOIL FOB'!$1:$5</definedName>
    <definedName name="Z_F62FBC16_C024_11D2_8C2B_0008C7C204E6_.wvu.PrintArea" localSheetId="11" hidden="1">BRENT!$A$120:$M$238</definedName>
    <definedName name="Z_F62FBC16_C024_11D2_8C2B_0008C7C204E6_.wvu.PrintTitles" localSheetId="11" hidden="1">BRENT!$1:$5</definedName>
    <definedName name="Z_F62FBC17_C024_11D2_8C2B_0008C7C204E6_.wvu.PrintArea" localSheetId="12" hidden="1">CRUDE!$A$120:$M$238</definedName>
    <definedName name="Z_F62FBC17_C024_11D2_8C2B_0008C7C204E6_.wvu.PrintTitles" localSheetId="12" hidden="1">CRUDE!$1:$5</definedName>
    <definedName name="Z_F62FBC18_C024_11D2_8C2B_0008C7C204E6_.wvu.PrintArea" localSheetId="16" hidden="1">Dubai!$A$120:$M$238</definedName>
    <definedName name="Z_F62FBC18_C024_11D2_8C2B_0008C7C204E6_.wvu.PrintArea" localSheetId="17" hidden="1">Freight!$A$120:$M$238</definedName>
    <definedName name="Z_F62FBC18_C024_11D2_8C2B_0008C7C204E6_.wvu.PrintArea" localSheetId="18" hidden="1">Freight_SM!$A$120:$M$238</definedName>
    <definedName name="Z_F62FBC18_C024_11D2_8C2B_0008C7C204E6_.wvu.PrintTitles" localSheetId="16" hidden="1">Dubai!$1:$5</definedName>
    <definedName name="Z_F62FBC18_C024_11D2_8C2B_0008C7C204E6_.wvu.PrintTitles" localSheetId="17" hidden="1">Freight!$1:$5</definedName>
    <definedName name="Z_F62FBC18_C024_11D2_8C2B_0008C7C204E6_.wvu.PrintTitles" localSheetId="18" hidden="1">Freight_SM!$1:$5</definedName>
    <definedName name="Z_F62FBC19_C024_11D2_8C2B_0008C7C204E6_.wvu.PrintArea" localSheetId="8" hidden="1">'EN590'!$A$120:$M$238</definedName>
    <definedName name="Z_F62FBC19_C024_11D2_8C2B_0008C7C204E6_.wvu.PrintTitles" localSheetId="8" hidden="1">'EN590'!$1:$5</definedName>
    <definedName name="Z_F62FBC1A_C024_11D2_8C2B_0008C7C204E6_.wvu.PrintArea" localSheetId="13" hidden="1">HO!$A$120:$M$238</definedName>
    <definedName name="Z_F62FBC1A_C024_11D2_8C2B_0008C7C204E6_.wvu.PrintTitles" localSheetId="13" hidden="1">HO!$1:$5</definedName>
    <definedName name="Z_F62FBC1B_C024_11D2_8C2B_0008C7C204E6_.wvu.PrintArea" localSheetId="5" hidden="1">'IPE GASOIL'!$A$120:$M$238</definedName>
    <definedName name="Z_F62FBC1B_C024_11D2_8C2B_0008C7C204E6_.wvu.PrintTitles" localSheetId="5" hidden="1">'IPE GASOIL'!$1:$5</definedName>
    <definedName name="Z_F62FBC1C_C024_11D2_8C2B_0008C7C204E6_.wvu.PrintArea" localSheetId="15" hidden="1">'Jet , Kero'!$A$120:$M$238</definedName>
    <definedName name="Z_F62FBC1C_C024_11D2_8C2B_0008C7C204E6_.wvu.PrintTitles" localSheetId="15" hidden="1">'Jet , Kero'!$1:$5</definedName>
    <definedName name="Z_F62FBC1D_C024_11D2_8C2B_0008C7C204E6_.wvu.PrintArea" localSheetId="10" hidden="1">NAPTHA!$A$120:$M$238</definedName>
    <definedName name="Z_F62FBC1D_C024_11D2_8C2B_0008C7C204E6_.wvu.PrintTitles" localSheetId="10" hidden="1">NAPTHA!$1:$5</definedName>
    <definedName name="Z_F62FBC1E_C024_11D2_8C2B_0008C7C204E6_.wvu.PrintArea" localSheetId="9" hidden="1">UNL!$A$120:$M$238</definedName>
    <definedName name="Z_F62FBC1E_C024_11D2_8C2B_0008C7C204E6_.wvu.PrintTitles" localSheetId="9" hidden="1">UNL!$1:$5</definedName>
    <definedName name="Z_FA9D474E_BA8A_11D2_8C28_0008C7C204E6_.wvu.PrintArea" localSheetId="6" hidden="1">'2%GASOIL CIF'!$A$6:$R$39</definedName>
    <definedName name="Z_FA9D474E_BA8A_11D2_8C28_0008C7C204E6_.wvu.PrintTitles" localSheetId="6" hidden="1">'2%GASOIL CIF'!$1:$5</definedName>
    <definedName name="Z_FA9D474F_BA8A_11D2_8C28_0008C7C204E6_.wvu.PrintArea" localSheetId="7" hidden="1">'2%GASOIL FOB'!$A$6:$R$39</definedName>
    <definedName name="Z_FA9D474F_BA8A_11D2_8C28_0008C7C204E6_.wvu.PrintTitles" localSheetId="7" hidden="1">'2%GASOIL FOB'!$1:$5</definedName>
    <definedName name="Z_FA9D4750_BA8A_11D2_8C28_0008C7C204E6_.wvu.PrintArea" localSheetId="11" hidden="1">BRENT!$A$6:$R$39</definedName>
    <definedName name="Z_FA9D4750_BA8A_11D2_8C28_0008C7C204E6_.wvu.PrintTitles" localSheetId="11" hidden="1">BRENT!$1:$5</definedName>
    <definedName name="Z_FA9D4751_BA8A_11D2_8C28_0008C7C204E6_.wvu.PrintArea" localSheetId="12" hidden="1">CRUDE!$A$6:$R$39</definedName>
    <definedName name="Z_FA9D4751_BA8A_11D2_8C28_0008C7C204E6_.wvu.PrintTitles" localSheetId="12" hidden="1">CRUDE!$1:$5</definedName>
    <definedName name="Z_FA9D4752_BA8A_11D2_8C28_0008C7C204E6_.wvu.PrintArea" localSheetId="16" hidden="1">Dubai!$A$6:$R$39</definedName>
    <definedName name="Z_FA9D4752_BA8A_11D2_8C28_0008C7C204E6_.wvu.PrintArea" localSheetId="17" hidden="1">Freight!$A$6:$R$39</definedName>
    <definedName name="Z_FA9D4752_BA8A_11D2_8C28_0008C7C204E6_.wvu.PrintArea" localSheetId="18" hidden="1">Freight_SM!$A$6:$R$39</definedName>
    <definedName name="Z_FA9D4752_BA8A_11D2_8C28_0008C7C204E6_.wvu.PrintTitles" localSheetId="16" hidden="1">Dubai!$1:$5</definedName>
    <definedName name="Z_FA9D4752_BA8A_11D2_8C28_0008C7C204E6_.wvu.PrintTitles" localSheetId="17" hidden="1">Freight!$1:$5</definedName>
    <definedName name="Z_FA9D4752_BA8A_11D2_8C28_0008C7C204E6_.wvu.PrintTitles" localSheetId="18" hidden="1">Freight_SM!$1:$5</definedName>
    <definedName name="Z_FA9D4753_BA8A_11D2_8C28_0008C7C204E6_.wvu.PrintArea" localSheetId="8" hidden="1">'EN590'!$A$6:$R$39</definedName>
    <definedName name="Z_FA9D4753_BA8A_11D2_8C28_0008C7C204E6_.wvu.PrintTitles" localSheetId="8" hidden="1">'EN590'!$1:$5</definedName>
    <definedName name="Z_FA9D4754_BA8A_11D2_8C28_0008C7C204E6_.wvu.PrintArea" localSheetId="13" hidden="1">HO!$A$6:$R$39</definedName>
    <definedName name="Z_FA9D4754_BA8A_11D2_8C28_0008C7C204E6_.wvu.PrintTitles" localSheetId="13" hidden="1">HO!$1:$5</definedName>
    <definedName name="Z_FA9D4755_BA8A_11D2_8C28_0008C7C204E6_.wvu.PrintArea" localSheetId="5" hidden="1">'IPE GASOIL'!$A$6:$R$39</definedName>
    <definedName name="Z_FA9D4755_BA8A_11D2_8C28_0008C7C204E6_.wvu.PrintTitles" localSheetId="5" hidden="1">'IPE GASOIL'!$1:$5</definedName>
    <definedName name="Z_FA9D4756_BA8A_11D2_8C28_0008C7C204E6_.wvu.PrintArea" localSheetId="15" hidden="1">'Jet , Kero'!$A$6:$R$39</definedName>
    <definedName name="Z_FA9D4756_BA8A_11D2_8C28_0008C7C204E6_.wvu.PrintTitles" localSheetId="15" hidden="1">'Jet , Kero'!$1:$5</definedName>
    <definedName name="Z_FA9D4757_BA8A_11D2_8C28_0008C7C204E6_.wvu.PrintArea" localSheetId="10" hidden="1">NAPTHA!$A$6:$R$39</definedName>
    <definedName name="Z_FA9D4757_BA8A_11D2_8C28_0008C7C204E6_.wvu.PrintTitles" localSheetId="10" hidden="1">NAPTHA!$1:$5</definedName>
    <definedName name="Z_FA9D4758_BA8A_11D2_8C28_0008C7C204E6_.wvu.PrintArea" localSheetId="9" hidden="1">UNL!$A$6:$R$39</definedName>
    <definedName name="Z_FA9D4758_BA8A_11D2_8C28_0008C7C204E6_.wvu.PrintTitles" localSheetId="9" hidden="1">UNL!$1:$5</definedName>
    <definedName name="Z_FA9D4759_BA8A_11D2_8C28_0008C7C204E6_.wvu.PrintArea" localSheetId="6" hidden="1">'2%GASOIL CIF'!$A$40:$AG$118</definedName>
    <definedName name="Z_FA9D4759_BA8A_11D2_8C28_0008C7C204E6_.wvu.PrintTitles" localSheetId="6" hidden="1">'2%GASOIL CIF'!$1:$5</definedName>
    <definedName name="Z_FA9D475A_BA8A_11D2_8C28_0008C7C204E6_.wvu.PrintArea" localSheetId="7" hidden="1">'2%GASOIL FOB'!$A$40:$AG$118</definedName>
    <definedName name="Z_FA9D475A_BA8A_11D2_8C28_0008C7C204E6_.wvu.PrintTitles" localSheetId="7" hidden="1">'2%GASOIL FOB'!$1:$5</definedName>
    <definedName name="Z_FA9D475B_BA8A_11D2_8C28_0008C7C204E6_.wvu.PrintArea" localSheetId="11" hidden="1">BRENT!$A$40:$AG$118</definedName>
    <definedName name="Z_FA9D475B_BA8A_11D2_8C28_0008C7C204E6_.wvu.PrintTitles" localSheetId="11" hidden="1">BRENT!$1:$5</definedName>
    <definedName name="Z_FA9D475C_BA8A_11D2_8C28_0008C7C204E6_.wvu.PrintArea" localSheetId="12" hidden="1">CRUDE!$A$40:$AG$118</definedName>
    <definedName name="Z_FA9D475C_BA8A_11D2_8C28_0008C7C204E6_.wvu.PrintTitles" localSheetId="12" hidden="1">CRUDE!$1:$5</definedName>
    <definedName name="Z_FA9D475D_BA8A_11D2_8C28_0008C7C204E6_.wvu.PrintArea" localSheetId="16" hidden="1">Dubai!$A$40:$AG$118</definedName>
    <definedName name="Z_FA9D475D_BA8A_11D2_8C28_0008C7C204E6_.wvu.PrintArea" localSheetId="17" hidden="1">Freight!$A$40:$AG$118</definedName>
    <definedName name="Z_FA9D475D_BA8A_11D2_8C28_0008C7C204E6_.wvu.PrintArea" localSheetId="18" hidden="1">Freight_SM!$A$40:$AG$118</definedName>
    <definedName name="Z_FA9D475D_BA8A_11D2_8C28_0008C7C204E6_.wvu.PrintTitles" localSheetId="16" hidden="1">Dubai!$1:$5</definedName>
    <definedName name="Z_FA9D475D_BA8A_11D2_8C28_0008C7C204E6_.wvu.PrintTitles" localSheetId="17" hidden="1">Freight!$1:$5</definedName>
    <definedName name="Z_FA9D475D_BA8A_11D2_8C28_0008C7C204E6_.wvu.PrintTitles" localSheetId="18" hidden="1">Freight_SM!$1:$5</definedName>
    <definedName name="Z_FA9D475E_BA8A_11D2_8C28_0008C7C204E6_.wvu.PrintArea" localSheetId="8" hidden="1">'EN590'!$A$40:$AG$118</definedName>
    <definedName name="Z_FA9D475E_BA8A_11D2_8C28_0008C7C204E6_.wvu.PrintTitles" localSheetId="8" hidden="1">'EN590'!$1:$5</definedName>
    <definedName name="Z_FA9D475F_BA8A_11D2_8C28_0008C7C204E6_.wvu.PrintArea" localSheetId="13" hidden="1">HO!$A$40:$AG$118</definedName>
    <definedName name="Z_FA9D475F_BA8A_11D2_8C28_0008C7C204E6_.wvu.PrintTitles" localSheetId="13" hidden="1">HO!$1:$5</definedName>
    <definedName name="Z_FA9D4760_BA8A_11D2_8C28_0008C7C204E6_.wvu.PrintArea" localSheetId="5" hidden="1">'IPE GASOIL'!$A$40:$AG$118</definedName>
    <definedName name="Z_FA9D4760_BA8A_11D2_8C28_0008C7C204E6_.wvu.PrintTitles" localSheetId="5" hidden="1">'IPE GASOIL'!$1:$5</definedName>
    <definedName name="Z_FA9D4761_BA8A_11D2_8C28_0008C7C204E6_.wvu.PrintArea" localSheetId="15" hidden="1">'Jet , Kero'!$A$40:$AG$118</definedName>
    <definedName name="Z_FA9D4761_BA8A_11D2_8C28_0008C7C204E6_.wvu.PrintTitles" localSheetId="15" hidden="1">'Jet , Kero'!$1:$5</definedName>
    <definedName name="Z_FA9D4762_BA8A_11D2_8C28_0008C7C204E6_.wvu.PrintArea" localSheetId="10" hidden="1">NAPTHA!$A$40:$AG$118</definedName>
    <definedName name="Z_FA9D4762_BA8A_11D2_8C28_0008C7C204E6_.wvu.PrintTitles" localSheetId="10" hidden="1">NAPTHA!$1:$5</definedName>
    <definedName name="Z_FA9D4763_BA8A_11D2_8C28_0008C7C204E6_.wvu.PrintArea" localSheetId="9" hidden="1">UNL!$A$40:$AG$118</definedName>
    <definedName name="Z_FA9D4763_BA8A_11D2_8C28_0008C7C204E6_.wvu.PrintTitles" localSheetId="9" hidden="1">UNL!$1:$5</definedName>
    <definedName name="Z_FA9D4764_BA8A_11D2_8C28_0008C7C204E6_.wvu.PrintArea" localSheetId="6" hidden="1">'2%GASOIL CIF'!$A$120:$M$238</definedName>
    <definedName name="Z_FA9D4764_BA8A_11D2_8C28_0008C7C204E6_.wvu.PrintTitles" localSheetId="6" hidden="1">'2%GASOIL CIF'!$1:$5</definedName>
    <definedName name="Z_FA9D4765_BA8A_11D2_8C28_0008C7C204E6_.wvu.PrintArea" localSheetId="7" hidden="1">'2%GASOIL FOB'!$A$120:$M$238</definedName>
    <definedName name="Z_FA9D4765_BA8A_11D2_8C28_0008C7C204E6_.wvu.PrintTitles" localSheetId="7" hidden="1">'2%GASOIL FOB'!$1:$5</definedName>
    <definedName name="Z_FA9D4766_BA8A_11D2_8C28_0008C7C204E6_.wvu.PrintArea" localSheetId="11" hidden="1">BRENT!$A$120:$M$238</definedName>
    <definedName name="Z_FA9D4766_BA8A_11D2_8C28_0008C7C204E6_.wvu.PrintTitles" localSheetId="11" hidden="1">BRENT!$1:$5</definedName>
    <definedName name="Z_FA9D4767_BA8A_11D2_8C28_0008C7C204E6_.wvu.PrintArea" localSheetId="12" hidden="1">CRUDE!$A$120:$M$238</definedName>
    <definedName name="Z_FA9D4767_BA8A_11D2_8C28_0008C7C204E6_.wvu.PrintTitles" localSheetId="12" hidden="1">CRUDE!$1:$5</definedName>
    <definedName name="Z_FA9D4768_BA8A_11D2_8C28_0008C7C204E6_.wvu.PrintArea" localSheetId="16" hidden="1">Dubai!$A$120:$M$238</definedName>
    <definedName name="Z_FA9D4768_BA8A_11D2_8C28_0008C7C204E6_.wvu.PrintArea" localSheetId="17" hidden="1">Freight!$A$120:$M$238</definedName>
    <definedName name="Z_FA9D4768_BA8A_11D2_8C28_0008C7C204E6_.wvu.PrintArea" localSheetId="18" hidden="1">Freight_SM!$A$120:$M$238</definedName>
    <definedName name="Z_FA9D4768_BA8A_11D2_8C28_0008C7C204E6_.wvu.PrintTitles" localSheetId="16" hidden="1">Dubai!$1:$5</definedName>
    <definedName name="Z_FA9D4768_BA8A_11D2_8C28_0008C7C204E6_.wvu.PrintTitles" localSheetId="17" hidden="1">Freight!$1:$5</definedName>
    <definedName name="Z_FA9D4768_BA8A_11D2_8C28_0008C7C204E6_.wvu.PrintTitles" localSheetId="18" hidden="1">Freight_SM!$1:$5</definedName>
    <definedName name="Z_FA9D4769_BA8A_11D2_8C28_0008C7C204E6_.wvu.PrintArea" localSheetId="8" hidden="1">'EN590'!$A$120:$M$238</definedName>
    <definedName name="Z_FA9D4769_BA8A_11D2_8C28_0008C7C204E6_.wvu.PrintTitles" localSheetId="8" hidden="1">'EN590'!$1:$5</definedName>
    <definedName name="Z_FA9D476A_BA8A_11D2_8C28_0008C7C204E6_.wvu.PrintArea" localSheetId="13" hidden="1">HO!$A$120:$M$238</definedName>
    <definedName name="Z_FA9D476A_BA8A_11D2_8C28_0008C7C204E6_.wvu.PrintTitles" localSheetId="13" hidden="1">HO!$1:$5</definedName>
    <definedName name="Z_FA9D476B_BA8A_11D2_8C28_0008C7C204E6_.wvu.PrintArea" localSheetId="5" hidden="1">'IPE GASOIL'!$A$120:$M$238</definedName>
    <definedName name="Z_FA9D476B_BA8A_11D2_8C28_0008C7C204E6_.wvu.PrintTitles" localSheetId="5" hidden="1">'IPE GASOIL'!$1:$5</definedName>
    <definedName name="Z_FA9D476C_BA8A_11D2_8C28_0008C7C204E6_.wvu.PrintArea" localSheetId="15" hidden="1">'Jet , Kero'!$A$120:$M$238</definedName>
    <definedName name="Z_FA9D476C_BA8A_11D2_8C28_0008C7C204E6_.wvu.PrintTitles" localSheetId="15" hidden="1">'Jet , Kero'!$1:$5</definedName>
    <definedName name="Z_FA9D476D_BA8A_11D2_8C28_0008C7C204E6_.wvu.PrintArea" localSheetId="10" hidden="1">NAPTHA!$A$120:$M$238</definedName>
    <definedName name="Z_FA9D476D_BA8A_11D2_8C28_0008C7C204E6_.wvu.PrintTitles" localSheetId="10" hidden="1">NAPTHA!$1:$5</definedName>
    <definedName name="Z_FA9D476E_BA8A_11D2_8C28_0008C7C204E6_.wvu.PrintArea" localSheetId="9" hidden="1">UNL!$A$120:$M$238</definedName>
    <definedName name="Z_FA9D476E_BA8A_11D2_8C28_0008C7C204E6_.wvu.PrintTitles" localSheetId="9" hidden="1">UNL!$1:$5</definedName>
    <definedName name="Z_FC870D86_B46D_11D2_8C26_0008C7C204E6_.wvu.PrintArea" localSheetId="6" hidden="1">'2%GASOIL CIF'!$A$6:$R$39</definedName>
    <definedName name="Z_FC870D86_B46D_11D2_8C26_0008C7C204E6_.wvu.PrintTitles" localSheetId="6" hidden="1">'2%GASOIL CIF'!$1:$5</definedName>
    <definedName name="Z_FC870D87_B46D_11D2_8C26_0008C7C204E6_.wvu.PrintArea" localSheetId="7" hidden="1">'2%GASOIL FOB'!$A$6:$R$39</definedName>
    <definedName name="Z_FC870D87_B46D_11D2_8C26_0008C7C204E6_.wvu.PrintTitles" localSheetId="7" hidden="1">'2%GASOIL FOB'!$1:$5</definedName>
    <definedName name="Z_FC870D88_B46D_11D2_8C26_0008C7C204E6_.wvu.PrintArea" localSheetId="11" hidden="1">BRENT!$A$6:$R$39</definedName>
    <definedName name="Z_FC870D88_B46D_11D2_8C26_0008C7C204E6_.wvu.PrintTitles" localSheetId="11" hidden="1">BRENT!$1:$5</definedName>
    <definedName name="Z_FC870D89_B46D_11D2_8C26_0008C7C204E6_.wvu.PrintArea" localSheetId="12" hidden="1">CRUDE!$A$6:$R$39</definedName>
    <definedName name="Z_FC870D89_B46D_11D2_8C26_0008C7C204E6_.wvu.PrintTitles" localSheetId="12" hidden="1">CRUDE!$1:$5</definedName>
    <definedName name="Z_FC870D8A_B46D_11D2_8C26_0008C7C204E6_.wvu.PrintArea" localSheetId="16" hidden="1">Dubai!$A$6:$R$39</definedName>
    <definedName name="Z_FC870D8A_B46D_11D2_8C26_0008C7C204E6_.wvu.PrintArea" localSheetId="17" hidden="1">Freight!$A$6:$R$39</definedName>
    <definedName name="Z_FC870D8A_B46D_11D2_8C26_0008C7C204E6_.wvu.PrintArea" localSheetId="18" hidden="1">Freight_SM!$A$6:$R$39</definedName>
    <definedName name="Z_FC870D8A_B46D_11D2_8C26_0008C7C204E6_.wvu.PrintTitles" localSheetId="16" hidden="1">Dubai!$1:$5</definedName>
    <definedName name="Z_FC870D8A_B46D_11D2_8C26_0008C7C204E6_.wvu.PrintTitles" localSheetId="17" hidden="1">Freight!$1:$5</definedName>
    <definedName name="Z_FC870D8A_B46D_11D2_8C26_0008C7C204E6_.wvu.PrintTitles" localSheetId="18" hidden="1">Freight_SM!$1:$5</definedName>
    <definedName name="Z_FC870D8B_B46D_11D2_8C26_0008C7C204E6_.wvu.PrintArea" localSheetId="8" hidden="1">'EN590'!$A$6:$R$39</definedName>
    <definedName name="Z_FC870D8B_B46D_11D2_8C26_0008C7C204E6_.wvu.PrintTitles" localSheetId="8" hidden="1">'EN590'!$1:$5</definedName>
    <definedName name="Z_FC870D8C_B46D_11D2_8C26_0008C7C204E6_.wvu.PrintArea" localSheetId="13" hidden="1">HO!$A$6:$R$39</definedName>
    <definedName name="Z_FC870D8C_B46D_11D2_8C26_0008C7C204E6_.wvu.PrintTitles" localSheetId="13" hidden="1">HO!$1:$5</definedName>
    <definedName name="Z_FC870D8D_B46D_11D2_8C26_0008C7C204E6_.wvu.PrintArea" localSheetId="5" hidden="1">'IPE GASOIL'!$A$6:$R$39</definedName>
    <definedName name="Z_FC870D8D_B46D_11D2_8C26_0008C7C204E6_.wvu.PrintTitles" localSheetId="5" hidden="1">'IPE GASOIL'!$1:$5</definedName>
    <definedName name="Z_FC870D8E_B46D_11D2_8C26_0008C7C204E6_.wvu.PrintArea" localSheetId="15" hidden="1">'Jet , Kero'!$A$6:$R$39</definedName>
    <definedName name="Z_FC870D8E_B46D_11D2_8C26_0008C7C204E6_.wvu.PrintTitles" localSheetId="15" hidden="1">'Jet , Kero'!$1:$5</definedName>
    <definedName name="Z_FC870D8F_B46D_11D2_8C26_0008C7C204E6_.wvu.PrintArea" localSheetId="10" hidden="1">NAPTHA!$A$6:$R$39</definedName>
    <definedName name="Z_FC870D8F_B46D_11D2_8C26_0008C7C204E6_.wvu.PrintTitles" localSheetId="10" hidden="1">NAPTHA!$1:$5</definedName>
    <definedName name="Z_FC870D90_B46D_11D2_8C26_0008C7C204E6_.wvu.PrintArea" localSheetId="9" hidden="1">UNL!$A$6:$R$39</definedName>
    <definedName name="Z_FC870D90_B46D_11D2_8C26_0008C7C204E6_.wvu.PrintTitles" localSheetId="9" hidden="1">UNL!$1:$5</definedName>
    <definedName name="Z_FC870D91_B46D_11D2_8C26_0008C7C204E6_.wvu.PrintArea" localSheetId="6" hidden="1">'2%GASOIL CIF'!$A$40:$AG$118</definedName>
    <definedName name="Z_FC870D91_B46D_11D2_8C26_0008C7C204E6_.wvu.PrintTitles" localSheetId="6" hidden="1">'2%GASOIL CIF'!$1:$5</definedName>
    <definedName name="Z_FC870D92_B46D_11D2_8C26_0008C7C204E6_.wvu.PrintArea" localSheetId="7" hidden="1">'2%GASOIL FOB'!$A$40:$AG$118</definedName>
    <definedName name="Z_FC870D92_B46D_11D2_8C26_0008C7C204E6_.wvu.PrintTitles" localSheetId="7" hidden="1">'2%GASOIL FOB'!$1:$5</definedName>
    <definedName name="Z_FC870D93_B46D_11D2_8C26_0008C7C204E6_.wvu.PrintArea" localSheetId="11" hidden="1">BRENT!$A$40:$AG$118</definedName>
    <definedName name="Z_FC870D93_B46D_11D2_8C26_0008C7C204E6_.wvu.PrintTitles" localSheetId="11" hidden="1">BRENT!$1:$5</definedName>
    <definedName name="Z_FC870D94_B46D_11D2_8C26_0008C7C204E6_.wvu.PrintArea" localSheetId="12" hidden="1">CRUDE!$A$40:$AG$118</definedName>
    <definedName name="Z_FC870D94_B46D_11D2_8C26_0008C7C204E6_.wvu.PrintTitles" localSheetId="12" hidden="1">CRUDE!$1:$5</definedName>
    <definedName name="Z_FC870D95_B46D_11D2_8C26_0008C7C204E6_.wvu.PrintArea" localSheetId="16" hidden="1">Dubai!$A$40:$AG$118</definedName>
    <definedName name="Z_FC870D95_B46D_11D2_8C26_0008C7C204E6_.wvu.PrintArea" localSheetId="17" hidden="1">Freight!$A$40:$AG$118</definedName>
    <definedName name="Z_FC870D95_B46D_11D2_8C26_0008C7C204E6_.wvu.PrintArea" localSheetId="18" hidden="1">Freight_SM!$A$40:$AG$118</definedName>
    <definedName name="Z_FC870D95_B46D_11D2_8C26_0008C7C204E6_.wvu.PrintTitles" localSheetId="16" hidden="1">Dubai!$1:$5</definedName>
    <definedName name="Z_FC870D95_B46D_11D2_8C26_0008C7C204E6_.wvu.PrintTitles" localSheetId="17" hidden="1">Freight!$1:$5</definedName>
    <definedName name="Z_FC870D95_B46D_11D2_8C26_0008C7C204E6_.wvu.PrintTitles" localSheetId="18" hidden="1">Freight_SM!$1:$5</definedName>
    <definedName name="Z_FC870D96_B46D_11D2_8C26_0008C7C204E6_.wvu.PrintArea" localSheetId="8" hidden="1">'EN590'!$A$40:$AG$118</definedName>
    <definedName name="Z_FC870D96_B46D_11D2_8C26_0008C7C204E6_.wvu.PrintTitles" localSheetId="8" hidden="1">'EN590'!$1:$5</definedName>
    <definedName name="Z_FC870D97_B46D_11D2_8C26_0008C7C204E6_.wvu.PrintArea" localSheetId="13" hidden="1">HO!$A$40:$AG$118</definedName>
    <definedName name="Z_FC870D97_B46D_11D2_8C26_0008C7C204E6_.wvu.PrintTitles" localSheetId="13" hidden="1">HO!$1:$5</definedName>
    <definedName name="Z_FC870D98_B46D_11D2_8C26_0008C7C204E6_.wvu.PrintArea" localSheetId="5" hidden="1">'IPE GASOIL'!$A$40:$AG$118</definedName>
    <definedName name="Z_FC870D98_B46D_11D2_8C26_0008C7C204E6_.wvu.PrintTitles" localSheetId="5" hidden="1">'IPE GASOIL'!$1:$5</definedName>
    <definedName name="Z_FC870D99_B46D_11D2_8C26_0008C7C204E6_.wvu.PrintArea" localSheetId="15" hidden="1">'Jet , Kero'!$A$40:$AG$118</definedName>
    <definedName name="Z_FC870D99_B46D_11D2_8C26_0008C7C204E6_.wvu.PrintTitles" localSheetId="15" hidden="1">'Jet , Kero'!$1:$5</definedName>
    <definedName name="Z_FC870D9A_B46D_11D2_8C26_0008C7C204E6_.wvu.PrintArea" localSheetId="10" hidden="1">NAPTHA!$A$40:$AG$118</definedName>
    <definedName name="Z_FC870D9A_B46D_11D2_8C26_0008C7C204E6_.wvu.PrintTitles" localSheetId="10" hidden="1">NAPTHA!$1:$5</definedName>
    <definedName name="Z_FC870D9B_B46D_11D2_8C26_0008C7C204E6_.wvu.PrintArea" localSheetId="9" hidden="1">UNL!$A$40:$AG$118</definedName>
    <definedName name="Z_FC870D9B_B46D_11D2_8C26_0008C7C204E6_.wvu.PrintTitles" localSheetId="9" hidden="1">UNL!$1:$5</definedName>
    <definedName name="Z_FC870D9C_B46D_11D2_8C26_0008C7C204E6_.wvu.PrintArea" localSheetId="6" hidden="1">'2%GASOIL CIF'!$A$120:$M$238</definedName>
    <definedName name="Z_FC870D9C_B46D_11D2_8C26_0008C7C204E6_.wvu.PrintTitles" localSheetId="6" hidden="1">'2%GASOIL CIF'!$1:$5</definedName>
    <definedName name="Z_FC870D9D_B46D_11D2_8C26_0008C7C204E6_.wvu.PrintArea" localSheetId="7" hidden="1">'2%GASOIL FOB'!$A$120:$M$238</definedName>
    <definedName name="Z_FC870D9D_B46D_11D2_8C26_0008C7C204E6_.wvu.PrintTitles" localSheetId="7" hidden="1">'2%GASOIL FOB'!$1:$5</definedName>
    <definedName name="Z_FC870D9E_B46D_11D2_8C26_0008C7C204E6_.wvu.PrintArea" localSheetId="11" hidden="1">BRENT!$A$120:$M$238</definedName>
    <definedName name="Z_FC870D9E_B46D_11D2_8C26_0008C7C204E6_.wvu.PrintTitles" localSheetId="11" hidden="1">BRENT!$1:$5</definedName>
    <definedName name="Z_FC870D9F_B46D_11D2_8C26_0008C7C204E6_.wvu.PrintArea" localSheetId="12" hidden="1">CRUDE!$A$120:$M$238</definedName>
    <definedName name="Z_FC870D9F_B46D_11D2_8C26_0008C7C204E6_.wvu.PrintTitles" localSheetId="12" hidden="1">CRUDE!$1:$5</definedName>
    <definedName name="Z_FC870DA0_B46D_11D2_8C26_0008C7C204E6_.wvu.PrintArea" localSheetId="16" hidden="1">Dubai!$A$120:$M$238</definedName>
    <definedName name="Z_FC870DA0_B46D_11D2_8C26_0008C7C204E6_.wvu.PrintArea" localSheetId="17" hidden="1">Freight!$A$120:$M$238</definedName>
    <definedName name="Z_FC870DA0_B46D_11D2_8C26_0008C7C204E6_.wvu.PrintArea" localSheetId="18" hidden="1">Freight_SM!$A$120:$M$238</definedName>
    <definedName name="Z_FC870DA0_B46D_11D2_8C26_0008C7C204E6_.wvu.PrintTitles" localSheetId="16" hidden="1">Dubai!$1:$5</definedName>
    <definedName name="Z_FC870DA0_B46D_11D2_8C26_0008C7C204E6_.wvu.PrintTitles" localSheetId="17" hidden="1">Freight!$1:$5</definedName>
    <definedName name="Z_FC870DA0_B46D_11D2_8C26_0008C7C204E6_.wvu.PrintTitles" localSheetId="18" hidden="1">Freight_SM!$1:$5</definedName>
    <definedName name="Z_FC870DA1_B46D_11D2_8C26_0008C7C204E6_.wvu.PrintArea" localSheetId="8" hidden="1">'EN590'!$A$120:$M$238</definedName>
    <definedName name="Z_FC870DA1_B46D_11D2_8C26_0008C7C204E6_.wvu.PrintTitles" localSheetId="8" hidden="1">'EN590'!$1:$5</definedName>
    <definedName name="Z_FC870DA2_B46D_11D2_8C26_0008C7C204E6_.wvu.PrintArea" localSheetId="13" hidden="1">HO!$A$120:$M$238</definedName>
    <definedName name="Z_FC870DA2_B46D_11D2_8C26_0008C7C204E6_.wvu.PrintTitles" localSheetId="13" hidden="1">HO!$1:$5</definedName>
    <definedName name="Z_FC870DA3_B46D_11D2_8C26_0008C7C204E6_.wvu.PrintArea" localSheetId="5" hidden="1">'IPE GASOIL'!$A$120:$M$238</definedName>
    <definedName name="Z_FC870DA3_B46D_11D2_8C26_0008C7C204E6_.wvu.PrintTitles" localSheetId="5" hidden="1">'IPE GASOIL'!$1:$5</definedName>
    <definedName name="Z_FC870DA4_B46D_11D2_8C26_0008C7C204E6_.wvu.PrintArea" localSheetId="15" hidden="1">'Jet , Kero'!$A$120:$M$238</definedName>
    <definedName name="Z_FC870DA4_B46D_11D2_8C26_0008C7C204E6_.wvu.PrintTitles" localSheetId="15" hidden="1">'Jet , Kero'!$1:$5</definedName>
    <definedName name="Z_FC870DA5_B46D_11D2_8C26_0008C7C204E6_.wvu.PrintArea" localSheetId="10" hidden="1">NAPTHA!$A$120:$M$238</definedName>
    <definedName name="Z_FC870DA5_B46D_11D2_8C26_0008C7C204E6_.wvu.PrintTitles" localSheetId="10" hidden="1">NAPTHA!$1:$5</definedName>
    <definedName name="Z_FC870DA6_B46D_11D2_8C26_0008C7C204E6_.wvu.PrintArea" localSheetId="9" hidden="1">UNL!$A$120:$M$238</definedName>
    <definedName name="Z_FC870DA6_B46D_11D2_8C26_0008C7C204E6_.wvu.PrintTitles" localSheetId="9" hidden="1">UNL!$1:$5</definedName>
    <definedName name="Z_FEEF771F_E72E_11D2_8C3F_0008C7C204E6_.wvu.PrintArea" localSheetId="6" hidden="1">'2%GASOIL CIF'!$A$6:$R$39</definedName>
    <definedName name="Z_FEEF771F_E72E_11D2_8C3F_0008C7C204E6_.wvu.PrintTitles" localSheetId="6" hidden="1">'2%GASOIL CIF'!$1:$5</definedName>
    <definedName name="Z_FEEF7720_E72E_11D2_8C3F_0008C7C204E6_.wvu.PrintArea" localSheetId="7" hidden="1">'2%GASOIL FOB'!$A$6:$R$39</definedName>
    <definedName name="Z_FEEF7720_E72E_11D2_8C3F_0008C7C204E6_.wvu.PrintTitles" localSheetId="7" hidden="1">'2%GASOIL FOB'!$1:$5</definedName>
    <definedName name="Z_FEEF7721_E72E_11D2_8C3F_0008C7C204E6_.wvu.PrintArea" localSheetId="11" hidden="1">BRENT!$A$6:$R$39</definedName>
    <definedName name="Z_FEEF7721_E72E_11D2_8C3F_0008C7C204E6_.wvu.PrintTitles" localSheetId="11" hidden="1">BRENT!$1:$5</definedName>
    <definedName name="Z_FEEF7722_E72E_11D2_8C3F_0008C7C204E6_.wvu.PrintArea" localSheetId="12" hidden="1">CRUDE!$A$6:$R$39</definedName>
    <definedName name="Z_FEEF7722_E72E_11D2_8C3F_0008C7C204E6_.wvu.PrintTitles" localSheetId="12" hidden="1">CRUDE!$1:$5</definedName>
    <definedName name="Z_FEEF7723_E72E_11D2_8C3F_0008C7C204E6_.wvu.PrintArea" localSheetId="16" hidden="1">Dubai!$A$6:$R$39</definedName>
    <definedName name="Z_FEEF7723_E72E_11D2_8C3F_0008C7C204E6_.wvu.PrintTitles" localSheetId="16" hidden="1">Dubai!$1:$5</definedName>
    <definedName name="Z_FEEF7724_E72E_11D2_8C3F_0008C7C204E6_.wvu.PrintArea" localSheetId="8" hidden="1">'EN590'!$A$6:$R$39</definedName>
    <definedName name="Z_FEEF7724_E72E_11D2_8C3F_0008C7C204E6_.wvu.PrintTitles" localSheetId="8" hidden="1">'EN590'!$1:$5</definedName>
    <definedName name="Z_FEEF7725_E72E_11D2_8C3F_0008C7C204E6_.wvu.PrintArea" localSheetId="17" hidden="1">Freight!$A$6:$R$39</definedName>
    <definedName name="Z_FEEF7725_E72E_11D2_8C3F_0008C7C204E6_.wvu.PrintArea" localSheetId="18" hidden="1">Freight_SM!$A$6:$R$39</definedName>
    <definedName name="Z_FEEF7725_E72E_11D2_8C3F_0008C7C204E6_.wvu.PrintTitles" localSheetId="17" hidden="1">Freight!$1:$5</definedName>
    <definedName name="Z_FEEF7725_E72E_11D2_8C3F_0008C7C204E6_.wvu.PrintTitles" localSheetId="18" hidden="1">Freight_SM!$1:$5</definedName>
    <definedName name="Z_FEEF7726_E72E_11D2_8C3F_0008C7C204E6_.wvu.PrintArea" localSheetId="13" hidden="1">HO!$A$6:$R$39</definedName>
    <definedName name="Z_FEEF7726_E72E_11D2_8C3F_0008C7C204E6_.wvu.PrintTitles" localSheetId="13" hidden="1">HO!$1:$5</definedName>
    <definedName name="Z_FEEF7727_E72E_11D2_8C3F_0008C7C204E6_.wvu.PrintArea" localSheetId="5" hidden="1">'IPE GASOIL'!$A$6:$R$39</definedName>
    <definedName name="Z_FEEF7727_E72E_11D2_8C3F_0008C7C204E6_.wvu.PrintTitles" localSheetId="5" hidden="1">'IPE GASOIL'!$1:$5</definedName>
    <definedName name="Z_FEEF7728_E72E_11D2_8C3F_0008C7C204E6_.wvu.PrintArea" localSheetId="15" hidden="1">'Jet , Kero'!$A$6:$R$39</definedName>
    <definedName name="Z_FEEF7728_E72E_11D2_8C3F_0008C7C204E6_.wvu.PrintTitles" localSheetId="15" hidden="1">'Jet , Kero'!$1:$5</definedName>
    <definedName name="Z_FEEF7729_E72E_11D2_8C3F_0008C7C204E6_.wvu.PrintArea" localSheetId="10" hidden="1">NAPTHA!$A$6:$R$39</definedName>
    <definedName name="Z_FEEF7729_E72E_11D2_8C3F_0008C7C204E6_.wvu.PrintTitles" localSheetId="10" hidden="1">NAPTHA!$1:$5</definedName>
    <definedName name="Z_FEEF772A_E72E_11D2_8C3F_0008C7C204E6_.wvu.PrintArea" localSheetId="9" hidden="1">UNL!$A$6:$R$39</definedName>
    <definedName name="Z_FEEF772A_E72E_11D2_8C3F_0008C7C204E6_.wvu.PrintTitles" localSheetId="9" hidden="1">UNL!$1:$5</definedName>
    <definedName name="Z_FEEF772B_E72E_11D2_8C3F_0008C7C204E6_.wvu.PrintArea" localSheetId="6" hidden="1">'2%GASOIL CIF'!$A$40:$AG$118</definedName>
    <definedName name="Z_FEEF772B_E72E_11D2_8C3F_0008C7C204E6_.wvu.PrintTitles" localSheetId="6" hidden="1">'2%GASOIL CIF'!$1:$5</definedName>
    <definedName name="Z_FEEF772C_E72E_11D2_8C3F_0008C7C204E6_.wvu.PrintArea" localSheetId="7" hidden="1">'2%GASOIL FOB'!$A$40:$AG$118</definedName>
    <definedName name="Z_FEEF772C_E72E_11D2_8C3F_0008C7C204E6_.wvu.PrintTitles" localSheetId="7" hidden="1">'2%GASOIL FOB'!$1:$5</definedName>
    <definedName name="Z_FEEF772D_E72E_11D2_8C3F_0008C7C204E6_.wvu.PrintArea" localSheetId="11" hidden="1">BRENT!$A$40:$AG$118</definedName>
    <definedName name="Z_FEEF772D_E72E_11D2_8C3F_0008C7C204E6_.wvu.PrintTitles" localSheetId="11" hidden="1">BRENT!$1:$5</definedName>
    <definedName name="Z_FEEF772E_E72E_11D2_8C3F_0008C7C204E6_.wvu.PrintArea" localSheetId="12" hidden="1">CRUDE!$A$40:$AG$118</definedName>
    <definedName name="Z_FEEF772E_E72E_11D2_8C3F_0008C7C204E6_.wvu.PrintTitles" localSheetId="12" hidden="1">CRUDE!$1:$5</definedName>
    <definedName name="Z_FEEF772F_E72E_11D2_8C3F_0008C7C204E6_.wvu.PrintArea" localSheetId="16" hidden="1">Dubai!$A$40:$AG$118</definedName>
    <definedName name="Z_FEEF772F_E72E_11D2_8C3F_0008C7C204E6_.wvu.PrintTitles" localSheetId="16" hidden="1">Dubai!$1:$5</definedName>
    <definedName name="Z_FEEF7730_E72E_11D2_8C3F_0008C7C204E6_.wvu.PrintArea" localSheetId="8" hidden="1">'EN590'!$A$40:$AG$118</definedName>
    <definedName name="Z_FEEF7730_E72E_11D2_8C3F_0008C7C204E6_.wvu.PrintTitles" localSheetId="8" hidden="1">'EN590'!$1:$5</definedName>
    <definedName name="Z_FEEF7731_E72E_11D2_8C3F_0008C7C204E6_.wvu.PrintArea" localSheetId="17" hidden="1">Freight!$A$40:$AG$118</definedName>
    <definedName name="Z_FEEF7731_E72E_11D2_8C3F_0008C7C204E6_.wvu.PrintArea" localSheetId="18" hidden="1">Freight_SM!$A$40:$AG$118</definedName>
    <definedName name="Z_FEEF7731_E72E_11D2_8C3F_0008C7C204E6_.wvu.PrintTitles" localSheetId="17" hidden="1">Freight!$1:$5</definedName>
    <definedName name="Z_FEEF7731_E72E_11D2_8C3F_0008C7C204E6_.wvu.PrintTitles" localSheetId="18" hidden="1">Freight_SM!$1:$5</definedName>
    <definedName name="Z_FEEF7732_E72E_11D2_8C3F_0008C7C204E6_.wvu.PrintArea" localSheetId="13" hidden="1">HO!$A$40:$AG$118</definedName>
    <definedName name="Z_FEEF7732_E72E_11D2_8C3F_0008C7C204E6_.wvu.PrintTitles" localSheetId="13" hidden="1">HO!$1:$5</definedName>
    <definedName name="Z_FEEF7733_E72E_11D2_8C3F_0008C7C204E6_.wvu.PrintArea" localSheetId="5" hidden="1">'IPE GASOIL'!$A$40:$AG$118</definedName>
    <definedName name="Z_FEEF7733_E72E_11D2_8C3F_0008C7C204E6_.wvu.PrintTitles" localSheetId="5" hidden="1">'IPE GASOIL'!$1:$5</definedName>
    <definedName name="Z_FEEF7734_E72E_11D2_8C3F_0008C7C204E6_.wvu.PrintArea" localSheetId="15" hidden="1">'Jet , Kero'!$A$40:$AG$118</definedName>
    <definedName name="Z_FEEF7734_E72E_11D2_8C3F_0008C7C204E6_.wvu.PrintTitles" localSheetId="15" hidden="1">'Jet , Kero'!$1:$5</definedName>
    <definedName name="Z_FEEF7735_E72E_11D2_8C3F_0008C7C204E6_.wvu.PrintArea" localSheetId="10" hidden="1">NAPTHA!$A$40:$AG$118</definedName>
    <definedName name="Z_FEEF7735_E72E_11D2_8C3F_0008C7C204E6_.wvu.PrintTitles" localSheetId="10" hidden="1">NAPTHA!$1:$5</definedName>
    <definedName name="Z_FEEF7736_E72E_11D2_8C3F_0008C7C204E6_.wvu.PrintArea" localSheetId="9" hidden="1">UNL!$A$40:$AG$118</definedName>
    <definedName name="Z_FEEF7736_E72E_11D2_8C3F_0008C7C204E6_.wvu.PrintTitles" localSheetId="9" hidden="1">UNL!$1:$5</definedName>
    <definedName name="Z_FEEF7737_E72E_11D2_8C3F_0008C7C204E6_.wvu.PrintArea" localSheetId="6" hidden="1">'2%GASOIL CIF'!$A$120:$M$238</definedName>
    <definedName name="Z_FEEF7737_E72E_11D2_8C3F_0008C7C204E6_.wvu.PrintTitles" localSheetId="6" hidden="1">'2%GASOIL CIF'!$1:$5</definedName>
    <definedName name="Z_FEEF7738_E72E_11D2_8C3F_0008C7C204E6_.wvu.PrintArea" localSheetId="7" hidden="1">'2%GASOIL FOB'!$A$120:$M$238</definedName>
    <definedName name="Z_FEEF7738_E72E_11D2_8C3F_0008C7C204E6_.wvu.PrintTitles" localSheetId="7" hidden="1">'2%GASOIL FOB'!$1:$5</definedName>
    <definedName name="Z_FEEF7739_E72E_11D2_8C3F_0008C7C204E6_.wvu.PrintArea" localSheetId="11" hidden="1">BRENT!$A$120:$M$238</definedName>
    <definedName name="Z_FEEF7739_E72E_11D2_8C3F_0008C7C204E6_.wvu.PrintTitles" localSheetId="11" hidden="1">BRENT!$1:$5</definedName>
    <definedName name="Z_FEEF773A_E72E_11D2_8C3F_0008C7C204E6_.wvu.PrintArea" localSheetId="12" hidden="1">CRUDE!$A$120:$M$238</definedName>
    <definedName name="Z_FEEF773A_E72E_11D2_8C3F_0008C7C204E6_.wvu.PrintTitles" localSheetId="12" hidden="1">CRUDE!$1:$5</definedName>
    <definedName name="Z_FEEF773B_E72E_11D2_8C3F_0008C7C204E6_.wvu.PrintArea" localSheetId="16" hidden="1">Dubai!$A$120:$M$238</definedName>
    <definedName name="Z_FEEF773B_E72E_11D2_8C3F_0008C7C204E6_.wvu.PrintTitles" localSheetId="16" hidden="1">Dubai!$1:$5</definedName>
    <definedName name="Z_FEEF773C_E72E_11D2_8C3F_0008C7C204E6_.wvu.PrintArea" localSheetId="8" hidden="1">'EN590'!$A$120:$M$238</definedName>
    <definedName name="Z_FEEF773C_E72E_11D2_8C3F_0008C7C204E6_.wvu.PrintTitles" localSheetId="8" hidden="1">'EN590'!$1:$5</definedName>
    <definedName name="Z_FEEF773D_E72E_11D2_8C3F_0008C7C204E6_.wvu.PrintArea" localSheetId="17" hidden="1">Freight!$A$120:$M$238</definedName>
    <definedName name="Z_FEEF773D_E72E_11D2_8C3F_0008C7C204E6_.wvu.PrintArea" localSheetId="18" hidden="1">Freight_SM!$A$120:$M$238</definedName>
    <definedName name="Z_FEEF773D_E72E_11D2_8C3F_0008C7C204E6_.wvu.PrintTitles" localSheetId="17" hidden="1">Freight!$1:$5</definedName>
    <definedName name="Z_FEEF773D_E72E_11D2_8C3F_0008C7C204E6_.wvu.PrintTitles" localSheetId="18" hidden="1">Freight_SM!$1:$5</definedName>
    <definedName name="Z_FEEF773E_E72E_11D2_8C3F_0008C7C204E6_.wvu.PrintArea" localSheetId="13" hidden="1">HO!$A$120:$M$238</definedName>
    <definedName name="Z_FEEF773E_E72E_11D2_8C3F_0008C7C204E6_.wvu.PrintTitles" localSheetId="13" hidden="1">HO!$1:$5</definedName>
    <definedName name="Z_FEEF773F_E72E_11D2_8C3F_0008C7C204E6_.wvu.PrintArea" localSheetId="5" hidden="1">'IPE GASOIL'!$A$120:$M$238</definedName>
    <definedName name="Z_FEEF773F_E72E_11D2_8C3F_0008C7C204E6_.wvu.PrintTitles" localSheetId="5" hidden="1">'IPE GASOIL'!$1:$5</definedName>
    <definedName name="Z_FEEF7740_E72E_11D2_8C3F_0008C7C204E6_.wvu.PrintArea" localSheetId="15" hidden="1">'Jet , Kero'!$A$120:$M$238</definedName>
    <definedName name="Z_FEEF7740_E72E_11D2_8C3F_0008C7C204E6_.wvu.PrintTitles" localSheetId="15" hidden="1">'Jet , Kero'!$1:$5</definedName>
    <definedName name="Z_FEEF7741_E72E_11D2_8C3F_0008C7C204E6_.wvu.PrintArea" localSheetId="10" hidden="1">NAPTHA!$A$120:$M$238</definedName>
    <definedName name="Z_FEEF7741_E72E_11D2_8C3F_0008C7C204E6_.wvu.PrintTitles" localSheetId="10" hidden="1">NAPTHA!$1:$5</definedName>
    <definedName name="Z_FEEF7742_E72E_11D2_8C3F_0008C7C204E6_.wvu.PrintArea" localSheetId="9" hidden="1">UNL!$A$120:$M$238</definedName>
    <definedName name="Z_FEEF7742_E72E_11D2_8C3F_0008C7C204E6_.wvu.PrintTitles" localSheetId="9" hidden="1">UNL!$1:$5</definedName>
  </definedNames>
  <calcPr calcId="0" fullCalcOnLoad="1"/>
  <customWorkbookViews>
    <customWorkbookView name="BookBal (2%GASOIL CIF)" guid="{4C5DA7F6-F3BF-11D2-8C47-0008C7C204E6}" maximized="1" xWindow="2" yWindow="2" windowWidth="636" windowHeight="340" tabRatio="821" activeSheetId="6"/>
    <customWorkbookView name="BookBal (2%GASOIL FOB)" guid="{4C5DA7F7-F3BF-11D2-8C47-0008C7C204E6}" maximized="1" xWindow="2" yWindow="2" windowWidth="636" windowHeight="340" tabRatio="821" activeSheetId="7"/>
    <customWorkbookView name="BookBal (BRENT)" guid="{4C5DA7F8-F3BF-11D2-8C47-0008C7C204E6}" maximized="1" xWindow="2" yWindow="2" windowWidth="636" windowHeight="340" tabRatio="821" activeSheetId="11"/>
    <customWorkbookView name="BookBal (CRUDE)" guid="{4C5DA7F9-F3BF-11D2-8C47-0008C7C204E6}" maximized="1" xWindow="2" yWindow="2" windowWidth="636" windowHeight="340" tabRatio="821" activeSheetId="12"/>
    <customWorkbookView name="BookBal (Dubai)" guid="{4C5DA7FA-F3BF-11D2-8C47-0008C7C204E6}" maximized="1" xWindow="2" yWindow="2" windowWidth="636" windowHeight="340" tabRatio="821" activeSheetId="17"/>
    <customWorkbookView name="BookBal (EN590)" guid="{4C5DA7FB-F3BF-11D2-8C47-0008C7C204E6}" maximized="1" xWindow="2" yWindow="2" windowWidth="636" windowHeight="340" tabRatio="821" activeSheetId="8"/>
    <customWorkbookView name="BookBal (Freight)" guid="{4C5DA7FC-F3BF-11D2-8C47-0008C7C204E6}" maximized="1" xWindow="2" yWindow="2" windowWidth="636" windowHeight="340" tabRatio="821" activeSheetId="18"/>
    <customWorkbookView name="BookBal (HO)" guid="{4C5DA7FD-F3BF-11D2-8C47-0008C7C204E6}" maximized="1" xWindow="2" yWindow="2" windowWidth="636" windowHeight="340" tabRatio="821" activeSheetId="13"/>
    <customWorkbookView name="BookBal (IPE GASOIL)" guid="{4C5DA7FE-F3BF-11D2-8C47-0008C7C204E6}" maximized="1" xWindow="2" yWindow="2" windowWidth="636" windowHeight="340" tabRatio="821" activeSheetId="5"/>
    <customWorkbookView name="BookBal (Jet , Kero)" guid="{4C5DA7FF-F3BF-11D2-8C47-0008C7C204E6}" maximized="1" xWindow="2" yWindow="2" windowWidth="636" windowHeight="340" tabRatio="821" activeSheetId="15"/>
    <customWorkbookView name="BookBal (NAPTHA)" guid="{4C5DA800-F3BF-11D2-8C47-0008C7C204E6}" maximized="1" xWindow="2" yWindow="2" windowWidth="636" windowHeight="340" tabRatio="821" activeSheetId="10"/>
    <customWorkbookView name="BookBal (UNL)" guid="{4C5DA801-F3BF-11D2-8C47-0008C7C204E6}" maximized="1" xWindow="2" yWindow="2" windowWidth="636" windowHeight="340" tabRatio="821" activeSheetId="9"/>
    <customWorkbookView name="DailyChange (2%GASOIL CIF)" guid="{4C5DA802-F3BF-11D2-8C47-0008C7C204E6}" maximized="1" xWindow="2" yWindow="2" windowWidth="636" windowHeight="340" tabRatio="821" activeSheetId="6"/>
    <customWorkbookView name="DailyChange (2%GASOIL FOB)" guid="{4C5DA803-F3BF-11D2-8C47-0008C7C204E6}" maximized="1" xWindow="2" yWindow="2" windowWidth="636" windowHeight="340" tabRatio="821" activeSheetId="7"/>
    <customWorkbookView name="DailyChange (BRENT)" guid="{4C5DA804-F3BF-11D2-8C47-0008C7C204E6}" maximized="1" xWindow="2" yWindow="2" windowWidth="636" windowHeight="340" tabRatio="821" activeSheetId="11"/>
    <customWorkbookView name="DailyChange (CRUDE)" guid="{4C5DA805-F3BF-11D2-8C47-0008C7C204E6}" maximized="1" xWindow="2" yWindow="2" windowWidth="636" windowHeight="340" tabRatio="821" activeSheetId="12"/>
    <customWorkbookView name="DailyChange (Dubai)" guid="{4C5DA806-F3BF-11D2-8C47-0008C7C204E6}" maximized="1" xWindow="2" yWindow="2" windowWidth="636" windowHeight="340" tabRatio="821" activeSheetId="17"/>
    <customWorkbookView name="DailyChange (EN590)" guid="{4C5DA807-F3BF-11D2-8C47-0008C7C204E6}" maximized="1" xWindow="2" yWindow="2" windowWidth="636" windowHeight="340" tabRatio="821" activeSheetId="8"/>
    <customWorkbookView name="DailyChange (Freight)" guid="{4C5DA808-F3BF-11D2-8C47-0008C7C204E6}" maximized="1" xWindow="2" yWindow="2" windowWidth="636" windowHeight="340" tabRatio="821" activeSheetId="18"/>
    <customWorkbookView name="DailyChange (HO)" guid="{4C5DA809-F3BF-11D2-8C47-0008C7C204E6}" maximized="1" xWindow="2" yWindow="2" windowWidth="636" windowHeight="340" tabRatio="821" activeSheetId="13"/>
    <customWorkbookView name="DailyChange (IPE GASOIL)" guid="{4C5DA80A-F3BF-11D2-8C47-0008C7C204E6}" maximized="1" xWindow="2" yWindow="2" windowWidth="636" windowHeight="340" tabRatio="821" activeSheetId="5"/>
    <customWorkbookView name="DailyChange (Jet , Kero)" guid="{4C5DA80B-F3BF-11D2-8C47-0008C7C204E6}" maximized="1" xWindow="2" yWindow="2" windowWidth="636" windowHeight="340" tabRatio="821" activeSheetId="15"/>
    <customWorkbookView name="DailyChange (NAPTHA)" guid="{4C5DA80C-F3BF-11D2-8C47-0008C7C204E6}" maximized="1" xWindow="2" yWindow="2" windowWidth="636" windowHeight="340" tabRatio="821" activeSheetId="10"/>
    <customWorkbookView name="DailyChange (UNL)" guid="{4C5DA80D-F3BF-11D2-8C47-0008C7C204E6}" maximized="1" xWindow="2" yWindow="2" windowWidth="636" windowHeight="340" tabRatio="821" activeSheetId="9"/>
    <customWorkbookView name="Schedules (2%GASOIL CIF)" guid="{4C5DA80E-F3BF-11D2-8C47-0008C7C204E6}" maximized="1" xWindow="2" yWindow="2" windowWidth="636" windowHeight="340" tabRatio="821" activeSheetId="6"/>
    <customWorkbookView name="Schedules (2%GASOIL FOB)" guid="{4C5DA80F-F3BF-11D2-8C47-0008C7C204E6}" maximized="1" xWindow="2" yWindow="2" windowWidth="636" windowHeight="340" tabRatio="821" activeSheetId="7"/>
    <customWorkbookView name="Schedules (BRENT)" guid="{4C5DA810-F3BF-11D2-8C47-0008C7C204E6}" maximized="1" xWindow="2" yWindow="2" windowWidth="636" windowHeight="340" tabRatio="821" activeSheetId="11"/>
    <customWorkbookView name="Schedules (CRUDE)" guid="{4C5DA811-F3BF-11D2-8C47-0008C7C204E6}" maximized="1" xWindow="2" yWindow="2" windowWidth="636" windowHeight="340" tabRatio="821" activeSheetId="12"/>
    <customWorkbookView name="Schedules (Dubai)" guid="{4C5DA812-F3BF-11D2-8C47-0008C7C204E6}" maximized="1" xWindow="2" yWindow="2" windowWidth="636" windowHeight="340" tabRatio="821" activeSheetId="17"/>
    <customWorkbookView name="Schedules (EN590)" guid="{4C5DA813-F3BF-11D2-8C47-0008C7C204E6}" maximized="1" xWindow="2" yWindow="2" windowWidth="636" windowHeight="340" tabRatio="821" activeSheetId="8"/>
    <customWorkbookView name="Schedules (Freight)" guid="{4C5DA814-F3BF-11D2-8C47-0008C7C204E6}" maximized="1" xWindow="2" yWindow="2" windowWidth="636" windowHeight="340" tabRatio="821" activeSheetId="18"/>
    <customWorkbookView name="Schedules (HO)" guid="{4C5DA815-F3BF-11D2-8C47-0008C7C204E6}" maximized="1" xWindow="2" yWindow="2" windowWidth="636" windowHeight="340" tabRatio="821" activeSheetId="13"/>
    <customWorkbookView name="Schedules (IPE GASOIL)" guid="{4C5DA816-F3BF-11D2-8C47-0008C7C204E6}" maximized="1" xWindow="2" yWindow="2" windowWidth="636" windowHeight="340" tabRatio="821" activeSheetId="5"/>
    <customWorkbookView name="Schedules (Jet , Kero)" guid="{4C5DA817-F3BF-11D2-8C47-0008C7C204E6}" maximized="1" xWindow="2" yWindow="2" windowWidth="636" windowHeight="340" tabRatio="821" activeSheetId="15"/>
    <customWorkbookView name="Schedules (NAPTHA)" guid="{4C5DA818-F3BF-11D2-8C47-0008C7C204E6}" maximized="1" xWindow="2" yWindow="2" windowWidth="636" windowHeight="340" tabRatio="821" activeSheetId="10"/>
    <customWorkbookView name="Schedules (UNL)" guid="{4C5DA819-F3BF-11D2-8C47-0008C7C204E6}" maximized="1" xWindow="2" yWindow="2" windowWidth="636" windowHeight="340" tabRatio="821" activeSheetId="9"/>
  </customWorkbookViews>
</workbook>
</file>

<file path=xl/calcChain.xml><?xml version="1.0" encoding="utf-8"?>
<calcChain xmlns="http://schemas.openxmlformats.org/spreadsheetml/2006/main">
  <c r="A1" i="6" l="1"/>
  <c r="B5" i="6"/>
  <c r="AE8" i="6"/>
  <c r="E9" i="6"/>
  <c r="L9" i="6"/>
  <c r="R9" i="6"/>
  <c r="S9" i="6"/>
  <c r="T9" i="6"/>
  <c r="E10" i="6"/>
  <c r="L10" i="6"/>
  <c r="R10" i="6"/>
  <c r="S10" i="6"/>
  <c r="T10" i="6"/>
  <c r="L11" i="6"/>
  <c r="R11" i="6"/>
  <c r="S11" i="6"/>
  <c r="T11" i="6"/>
  <c r="L12" i="6"/>
  <c r="R12" i="6"/>
  <c r="S12" i="6"/>
  <c r="T12" i="6"/>
  <c r="E14" i="6"/>
  <c r="L14" i="6"/>
  <c r="M14" i="6"/>
  <c r="N14" i="6"/>
  <c r="O14" i="6"/>
  <c r="P14" i="6"/>
  <c r="Q14" i="6"/>
  <c r="R14" i="6"/>
  <c r="S14" i="6"/>
  <c r="T14" i="6"/>
  <c r="AE14" i="6"/>
  <c r="E15" i="6"/>
  <c r="R15" i="6"/>
  <c r="S15" i="6"/>
  <c r="AE15" i="6"/>
  <c r="L16" i="6"/>
  <c r="R16" i="6"/>
  <c r="Y16" i="6"/>
  <c r="AE16" i="6"/>
  <c r="L17" i="6"/>
  <c r="M17" i="6"/>
  <c r="N17" i="6"/>
  <c r="O17" i="6"/>
  <c r="P17" i="6"/>
  <c r="Q17" i="6"/>
  <c r="R17" i="6"/>
  <c r="Y17" i="6"/>
  <c r="AE17" i="6"/>
  <c r="W18" i="6"/>
  <c r="X18" i="6"/>
  <c r="Y18" i="6"/>
  <c r="AE18" i="6"/>
  <c r="E19" i="6"/>
  <c r="R19" i="6"/>
  <c r="S19" i="6"/>
  <c r="T19" i="6"/>
  <c r="AE19" i="6"/>
  <c r="R20" i="6"/>
  <c r="S20" i="6"/>
  <c r="T20" i="6"/>
  <c r="Z20" i="6"/>
  <c r="AE20" i="6"/>
  <c r="R21" i="6"/>
  <c r="S21" i="6"/>
  <c r="T21" i="6"/>
  <c r="AE21" i="6"/>
  <c r="R22" i="6"/>
  <c r="S22" i="6"/>
  <c r="T22" i="6"/>
  <c r="AE22" i="6"/>
  <c r="E23" i="6"/>
  <c r="AE23" i="6"/>
  <c r="E24" i="6"/>
  <c r="L24" i="6"/>
  <c r="M24" i="6"/>
  <c r="N24" i="6"/>
  <c r="O24" i="6"/>
  <c r="P24" i="6"/>
  <c r="Q24" i="6"/>
  <c r="R24" i="6"/>
  <c r="S24" i="6"/>
  <c r="T24" i="6"/>
  <c r="E25" i="6"/>
  <c r="E26" i="6"/>
  <c r="AE28" i="6"/>
  <c r="E30" i="6"/>
  <c r="E31" i="6"/>
  <c r="N31" i="6"/>
  <c r="E32" i="6"/>
  <c r="E33" i="6"/>
  <c r="E34" i="6"/>
  <c r="M34" i="6"/>
  <c r="N34" i="6"/>
  <c r="E35" i="6"/>
  <c r="E36" i="6"/>
  <c r="M36" i="6"/>
  <c r="N36" i="6"/>
  <c r="E38" i="6"/>
  <c r="M38" i="6"/>
  <c r="N38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7" i="6"/>
  <c r="H47" i="6"/>
  <c r="BB47" i="6"/>
  <c r="B48" i="6"/>
  <c r="B49" i="6"/>
  <c r="B50" i="6"/>
  <c r="B51" i="6"/>
  <c r="B52" i="6"/>
  <c r="B53" i="6"/>
  <c r="H53" i="6"/>
  <c r="BB53" i="6"/>
  <c r="B54" i="6"/>
  <c r="H54" i="6"/>
  <c r="BB54" i="6"/>
  <c r="B55" i="6"/>
  <c r="H55" i="6"/>
  <c r="BB55" i="6"/>
  <c r="B56" i="6"/>
  <c r="H56" i="6"/>
  <c r="BB56" i="6"/>
  <c r="B57" i="6"/>
  <c r="H57" i="6"/>
  <c r="BB57" i="6"/>
  <c r="B58" i="6"/>
  <c r="H58" i="6"/>
  <c r="BB58" i="6"/>
  <c r="B59" i="6"/>
  <c r="H59" i="6"/>
  <c r="BB59" i="6"/>
  <c r="B60" i="6"/>
  <c r="H60" i="6"/>
  <c r="BB60" i="6"/>
  <c r="B61" i="6"/>
  <c r="H61" i="6"/>
  <c r="BB61" i="6"/>
  <c r="B62" i="6"/>
  <c r="H62" i="6"/>
  <c r="BB62" i="6"/>
  <c r="B63" i="6"/>
  <c r="B64" i="6"/>
  <c r="B65" i="6"/>
  <c r="B66" i="6"/>
  <c r="B67" i="6"/>
  <c r="H67" i="6"/>
  <c r="BB67" i="6"/>
  <c r="B68" i="6"/>
  <c r="B69" i="6"/>
  <c r="B70" i="6"/>
  <c r="B76" i="6"/>
  <c r="C79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102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B108" i="6"/>
  <c r="B109" i="6"/>
  <c r="B110" i="6"/>
  <c r="B111" i="6"/>
  <c r="B112" i="6"/>
  <c r="B113" i="6"/>
  <c r="B118" i="6"/>
  <c r="E159" i="6"/>
  <c r="L159" i="6"/>
  <c r="E185" i="6"/>
  <c r="M214" i="6"/>
  <c r="F238" i="6"/>
  <c r="A1" i="7"/>
  <c r="B5" i="7"/>
  <c r="AE8" i="7"/>
  <c r="L9" i="7"/>
  <c r="R9" i="7"/>
  <c r="S9" i="7"/>
  <c r="T9" i="7"/>
  <c r="L10" i="7"/>
  <c r="R10" i="7"/>
  <c r="S10" i="7"/>
  <c r="T10" i="7"/>
  <c r="L11" i="7"/>
  <c r="R11" i="7"/>
  <c r="S11" i="7"/>
  <c r="T11" i="7"/>
  <c r="L12" i="7"/>
  <c r="R12" i="7"/>
  <c r="S12" i="7"/>
  <c r="T12" i="7"/>
  <c r="E14" i="7"/>
  <c r="L14" i="7"/>
  <c r="M14" i="7"/>
  <c r="N14" i="7"/>
  <c r="O14" i="7"/>
  <c r="P14" i="7"/>
  <c r="Q14" i="7"/>
  <c r="R14" i="7"/>
  <c r="S14" i="7"/>
  <c r="T14" i="7"/>
  <c r="AE14" i="7"/>
  <c r="E15" i="7"/>
  <c r="R15" i="7"/>
  <c r="S15" i="7"/>
  <c r="AE15" i="7"/>
  <c r="L16" i="7"/>
  <c r="R16" i="7"/>
  <c r="Y16" i="7"/>
  <c r="AE16" i="7"/>
  <c r="L17" i="7"/>
  <c r="M17" i="7"/>
  <c r="N17" i="7"/>
  <c r="O17" i="7"/>
  <c r="P17" i="7"/>
  <c r="Q17" i="7"/>
  <c r="R17" i="7"/>
  <c r="Y17" i="7"/>
  <c r="AE17" i="7"/>
  <c r="W18" i="7"/>
  <c r="X18" i="7"/>
  <c r="Y18" i="7"/>
  <c r="AE18" i="7"/>
  <c r="E19" i="7"/>
  <c r="R19" i="7"/>
  <c r="S19" i="7"/>
  <c r="T19" i="7"/>
  <c r="AE19" i="7"/>
  <c r="R20" i="7"/>
  <c r="S20" i="7"/>
  <c r="T20" i="7"/>
  <c r="Z20" i="7"/>
  <c r="AE20" i="7"/>
  <c r="R21" i="7"/>
  <c r="S21" i="7"/>
  <c r="T21" i="7"/>
  <c r="AE21" i="7"/>
  <c r="R22" i="7"/>
  <c r="S22" i="7"/>
  <c r="T22" i="7"/>
  <c r="AE22" i="7"/>
  <c r="E23" i="7"/>
  <c r="AE23" i="7"/>
  <c r="E24" i="7"/>
  <c r="L24" i="7"/>
  <c r="M24" i="7"/>
  <c r="N24" i="7"/>
  <c r="O24" i="7"/>
  <c r="P24" i="7"/>
  <c r="Q24" i="7"/>
  <c r="R24" i="7"/>
  <c r="S24" i="7"/>
  <c r="T24" i="7"/>
  <c r="E25" i="7"/>
  <c r="E26" i="7"/>
  <c r="AE28" i="7"/>
  <c r="E30" i="7"/>
  <c r="E31" i="7"/>
  <c r="N31" i="7"/>
  <c r="E32" i="7"/>
  <c r="E33" i="7"/>
  <c r="E34" i="7"/>
  <c r="M34" i="7"/>
  <c r="N34" i="7"/>
  <c r="E35" i="7"/>
  <c r="E36" i="7"/>
  <c r="M36" i="7"/>
  <c r="N36" i="7"/>
  <c r="E38" i="7"/>
  <c r="M38" i="7"/>
  <c r="N38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6" i="7"/>
  <c r="C79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102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B108" i="7"/>
  <c r="B109" i="7"/>
  <c r="B110" i="7"/>
  <c r="B111" i="7"/>
  <c r="B112" i="7"/>
  <c r="B113" i="7"/>
  <c r="B118" i="7"/>
  <c r="E159" i="7"/>
  <c r="L159" i="7"/>
  <c r="E185" i="7"/>
  <c r="M214" i="7"/>
  <c r="F238" i="7"/>
  <c r="A1" i="11"/>
  <c r="B5" i="11"/>
  <c r="AE8" i="11"/>
  <c r="E9" i="11"/>
  <c r="L9" i="11"/>
  <c r="R9" i="11"/>
  <c r="S9" i="11"/>
  <c r="T9" i="11"/>
  <c r="E10" i="11"/>
  <c r="L10" i="11"/>
  <c r="R10" i="11"/>
  <c r="S10" i="11"/>
  <c r="T10" i="11"/>
  <c r="E11" i="11"/>
  <c r="L11" i="11"/>
  <c r="R11" i="11"/>
  <c r="S11" i="11"/>
  <c r="T11" i="11"/>
  <c r="E12" i="11"/>
  <c r="L12" i="11"/>
  <c r="R12" i="11"/>
  <c r="S12" i="11"/>
  <c r="T12" i="11"/>
  <c r="E13" i="11"/>
  <c r="E14" i="11"/>
  <c r="L14" i="11"/>
  <c r="M14" i="11"/>
  <c r="N14" i="11"/>
  <c r="O14" i="11"/>
  <c r="P14" i="11"/>
  <c r="Q14" i="11"/>
  <c r="R14" i="11"/>
  <c r="S14" i="11"/>
  <c r="T14" i="11"/>
  <c r="AE14" i="11"/>
  <c r="E15" i="11"/>
  <c r="R15" i="11"/>
  <c r="S15" i="11"/>
  <c r="AE15" i="11"/>
  <c r="L16" i="11"/>
  <c r="R16" i="11"/>
  <c r="Y16" i="11"/>
  <c r="AE16" i="11"/>
  <c r="L17" i="11"/>
  <c r="M17" i="11"/>
  <c r="N17" i="11"/>
  <c r="O17" i="11"/>
  <c r="P17" i="11"/>
  <c r="Q17" i="11"/>
  <c r="R17" i="11"/>
  <c r="Y17" i="11"/>
  <c r="AE17" i="11"/>
  <c r="W18" i="11"/>
  <c r="X18" i="11"/>
  <c r="Y18" i="11"/>
  <c r="AE18" i="11"/>
  <c r="E19" i="11"/>
  <c r="R19" i="11"/>
  <c r="S19" i="11"/>
  <c r="T19" i="11"/>
  <c r="AE19" i="11"/>
  <c r="R20" i="11"/>
  <c r="S20" i="11"/>
  <c r="T20" i="11"/>
  <c r="Z20" i="11"/>
  <c r="AE20" i="11"/>
  <c r="R21" i="11"/>
  <c r="S21" i="11"/>
  <c r="T21" i="11"/>
  <c r="AE21" i="11"/>
  <c r="R22" i="11"/>
  <c r="S22" i="11"/>
  <c r="T22" i="11"/>
  <c r="AE22" i="11"/>
  <c r="E23" i="11"/>
  <c r="AE23" i="11"/>
  <c r="E24" i="11"/>
  <c r="L24" i="11"/>
  <c r="M24" i="11"/>
  <c r="N24" i="11"/>
  <c r="O24" i="11"/>
  <c r="P24" i="11"/>
  <c r="Q24" i="11"/>
  <c r="R24" i="11"/>
  <c r="S24" i="11"/>
  <c r="T24" i="11"/>
  <c r="E25" i="11"/>
  <c r="E26" i="11"/>
  <c r="AE28" i="11"/>
  <c r="E30" i="11"/>
  <c r="E31" i="11"/>
  <c r="N31" i="11"/>
  <c r="E32" i="11"/>
  <c r="E33" i="11"/>
  <c r="E34" i="11"/>
  <c r="M34" i="11"/>
  <c r="N34" i="11"/>
  <c r="E35" i="11"/>
  <c r="E36" i="11"/>
  <c r="M36" i="11"/>
  <c r="N36" i="11"/>
  <c r="E38" i="11"/>
  <c r="M38" i="11"/>
  <c r="N38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B47" i="11"/>
  <c r="H47" i="11"/>
  <c r="BB47" i="11"/>
  <c r="B48" i="11"/>
  <c r="B49" i="11"/>
  <c r="B50" i="11"/>
  <c r="B51" i="11"/>
  <c r="B52" i="11"/>
  <c r="B53" i="11"/>
  <c r="H53" i="11"/>
  <c r="BB53" i="11"/>
  <c r="B54" i="11"/>
  <c r="H54" i="11"/>
  <c r="BB54" i="11"/>
  <c r="B55" i="11"/>
  <c r="H55" i="11"/>
  <c r="BB55" i="11"/>
  <c r="B56" i="11"/>
  <c r="H56" i="11"/>
  <c r="BB56" i="11"/>
  <c r="B57" i="11"/>
  <c r="H57" i="11"/>
  <c r="BB57" i="11"/>
  <c r="B58" i="11"/>
  <c r="H58" i="11"/>
  <c r="BB58" i="11"/>
  <c r="B59" i="11"/>
  <c r="H59" i="11"/>
  <c r="BB59" i="11"/>
  <c r="B60" i="11"/>
  <c r="H60" i="11"/>
  <c r="BB60" i="11"/>
  <c r="B61" i="11"/>
  <c r="H61" i="11"/>
  <c r="BB61" i="11"/>
  <c r="B62" i="11"/>
  <c r="H62" i="11"/>
  <c r="BB62" i="11"/>
  <c r="B63" i="11"/>
  <c r="B64" i="11"/>
  <c r="B65" i="11"/>
  <c r="B66" i="11"/>
  <c r="B67" i="11"/>
  <c r="H67" i="11"/>
  <c r="BB67" i="11"/>
  <c r="B68" i="11"/>
  <c r="B69" i="11"/>
  <c r="B70" i="11"/>
  <c r="B76" i="11"/>
  <c r="C79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102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B108" i="11"/>
  <c r="B109" i="11"/>
  <c r="B110" i="11"/>
  <c r="B111" i="11"/>
  <c r="B112" i="11"/>
  <c r="B113" i="11"/>
  <c r="B118" i="11"/>
  <c r="E159" i="11"/>
  <c r="L159" i="11"/>
  <c r="E185" i="11"/>
  <c r="M214" i="11"/>
  <c r="F238" i="11"/>
  <c r="A1" i="12"/>
  <c r="B5" i="12"/>
  <c r="AE8" i="12"/>
  <c r="E9" i="12"/>
  <c r="L9" i="12"/>
  <c r="R9" i="12"/>
  <c r="S9" i="12"/>
  <c r="T9" i="12"/>
  <c r="E10" i="12"/>
  <c r="L10" i="12"/>
  <c r="R10" i="12"/>
  <c r="S10" i="12"/>
  <c r="T10" i="12"/>
  <c r="L11" i="12"/>
  <c r="R11" i="12"/>
  <c r="S11" i="12"/>
  <c r="T11" i="12"/>
  <c r="L12" i="12"/>
  <c r="R12" i="12"/>
  <c r="S12" i="12"/>
  <c r="T12" i="12"/>
  <c r="E14" i="12"/>
  <c r="L14" i="12"/>
  <c r="M14" i="12"/>
  <c r="N14" i="12"/>
  <c r="O14" i="12"/>
  <c r="P14" i="12"/>
  <c r="Q14" i="12"/>
  <c r="R14" i="12"/>
  <c r="S14" i="12"/>
  <c r="T14" i="12"/>
  <c r="AE14" i="12"/>
  <c r="E15" i="12"/>
  <c r="R15" i="12"/>
  <c r="AE15" i="12"/>
  <c r="L16" i="12"/>
  <c r="R16" i="12"/>
  <c r="Y16" i="12"/>
  <c r="AE16" i="12"/>
  <c r="R17" i="12"/>
  <c r="Y17" i="12"/>
  <c r="AE17" i="12"/>
  <c r="W18" i="12"/>
  <c r="X18" i="12"/>
  <c r="Y18" i="12"/>
  <c r="AE18" i="12"/>
  <c r="E19" i="12"/>
  <c r="R19" i="12"/>
  <c r="S19" i="12"/>
  <c r="T19" i="12"/>
  <c r="AE19" i="12"/>
  <c r="R20" i="12"/>
  <c r="S20" i="12"/>
  <c r="T20" i="12"/>
  <c r="Z20" i="12"/>
  <c r="AE20" i="12"/>
  <c r="R21" i="12"/>
  <c r="S21" i="12"/>
  <c r="T21" i="12"/>
  <c r="AE21" i="12"/>
  <c r="R22" i="12"/>
  <c r="S22" i="12"/>
  <c r="T22" i="12"/>
  <c r="AE22" i="12"/>
  <c r="E23" i="12"/>
  <c r="AE23" i="12"/>
  <c r="E24" i="12"/>
  <c r="L24" i="12"/>
  <c r="M24" i="12"/>
  <c r="N24" i="12"/>
  <c r="O24" i="12"/>
  <c r="P24" i="12"/>
  <c r="Q24" i="12"/>
  <c r="R24" i="12"/>
  <c r="S24" i="12"/>
  <c r="T24" i="12"/>
  <c r="E25" i="12"/>
  <c r="E26" i="12"/>
  <c r="AE28" i="12"/>
  <c r="E30" i="12"/>
  <c r="E31" i="12"/>
  <c r="N31" i="12"/>
  <c r="E32" i="12"/>
  <c r="E33" i="12"/>
  <c r="E34" i="12"/>
  <c r="M34" i="12"/>
  <c r="N34" i="12"/>
  <c r="E35" i="12"/>
  <c r="E36" i="12"/>
  <c r="M36" i="12"/>
  <c r="N36" i="12"/>
  <c r="E38" i="12"/>
  <c r="M38" i="12"/>
  <c r="N38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B47" i="12"/>
  <c r="H47" i="12"/>
  <c r="BB47" i="12"/>
  <c r="B48" i="12"/>
  <c r="B49" i="12"/>
  <c r="B50" i="12"/>
  <c r="B51" i="12"/>
  <c r="B52" i="12"/>
  <c r="B53" i="12"/>
  <c r="H53" i="12"/>
  <c r="BB53" i="12"/>
  <c r="B54" i="12"/>
  <c r="H54" i="12"/>
  <c r="BB54" i="12"/>
  <c r="B55" i="12"/>
  <c r="H55" i="12"/>
  <c r="BB55" i="12"/>
  <c r="B56" i="12"/>
  <c r="H56" i="12"/>
  <c r="BB56" i="12"/>
  <c r="B57" i="12"/>
  <c r="H57" i="12"/>
  <c r="BB57" i="12"/>
  <c r="B58" i="12"/>
  <c r="H58" i="12"/>
  <c r="BB58" i="12"/>
  <c r="B59" i="12"/>
  <c r="H59" i="12"/>
  <c r="BB59" i="12"/>
  <c r="B60" i="12"/>
  <c r="H60" i="12"/>
  <c r="BB60" i="12"/>
  <c r="B61" i="12"/>
  <c r="H61" i="12"/>
  <c r="BB61" i="12"/>
  <c r="B62" i="12"/>
  <c r="H62" i="12"/>
  <c r="BB62" i="12"/>
  <c r="B63" i="12"/>
  <c r="B64" i="12"/>
  <c r="B65" i="12"/>
  <c r="B66" i="12"/>
  <c r="B67" i="12"/>
  <c r="H67" i="12"/>
  <c r="BB67" i="12"/>
  <c r="B68" i="12"/>
  <c r="B69" i="12"/>
  <c r="B70" i="12"/>
  <c r="B76" i="12"/>
  <c r="C79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102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B108" i="12"/>
  <c r="B109" i="12"/>
  <c r="B110" i="12"/>
  <c r="B111" i="12"/>
  <c r="B112" i="12"/>
  <c r="B113" i="12"/>
  <c r="B118" i="12"/>
  <c r="E159" i="12"/>
  <c r="L159" i="12"/>
  <c r="E185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M214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F23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A1" i="17"/>
  <c r="B5" i="17"/>
  <c r="E9" i="17"/>
  <c r="L9" i="17"/>
  <c r="R9" i="17"/>
  <c r="S9" i="17"/>
  <c r="T9" i="17"/>
  <c r="E10" i="17"/>
  <c r="L10" i="17"/>
  <c r="R10" i="17"/>
  <c r="S10" i="17"/>
  <c r="T10" i="17"/>
  <c r="L11" i="17"/>
  <c r="R11" i="17"/>
  <c r="S11" i="17"/>
  <c r="T11" i="17"/>
  <c r="L12" i="17"/>
  <c r="R12" i="17"/>
  <c r="S12" i="17"/>
  <c r="T12" i="17"/>
  <c r="E14" i="17"/>
  <c r="L14" i="17"/>
  <c r="M14" i="17"/>
  <c r="N14" i="17"/>
  <c r="O14" i="17"/>
  <c r="P14" i="17"/>
  <c r="Q14" i="17"/>
  <c r="R14" i="17"/>
  <c r="S14" i="17"/>
  <c r="T14" i="17"/>
  <c r="E15" i="17"/>
  <c r="R15" i="17"/>
  <c r="S15" i="17"/>
  <c r="L16" i="17"/>
  <c r="R16" i="17"/>
  <c r="Y16" i="17"/>
  <c r="L17" i="17"/>
  <c r="M17" i="17"/>
  <c r="N17" i="17"/>
  <c r="O17" i="17"/>
  <c r="P17" i="17"/>
  <c r="Q17" i="17"/>
  <c r="R17" i="17"/>
  <c r="Y17" i="17"/>
  <c r="W18" i="17"/>
  <c r="X18" i="17"/>
  <c r="Y18" i="17"/>
  <c r="E19" i="17"/>
  <c r="R19" i="17"/>
  <c r="S19" i="17"/>
  <c r="T19" i="17"/>
  <c r="R20" i="17"/>
  <c r="S20" i="17"/>
  <c r="T20" i="17"/>
  <c r="Z20" i="17"/>
  <c r="R21" i="17"/>
  <c r="S21" i="17"/>
  <c r="T21" i="17"/>
  <c r="R22" i="17"/>
  <c r="S22" i="17"/>
  <c r="T22" i="17"/>
  <c r="E23" i="17"/>
  <c r="E24" i="17"/>
  <c r="L24" i="17"/>
  <c r="M24" i="17"/>
  <c r="N24" i="17"/>
  <c r="O24" i="17"/>
  <c r="P24" i="17"/>
  <c r="Q24" i="17"/>
  <c r="R24" i="17"/>
  <c r="S24" i="17"/>
  <c r="T24" i="17"/>
  <c r="E25" i="17"/>
  <c r="E26" i="17"/>
  <c r="E30" i="17"/>
  <c r="E31" i="17"/>
  <c r="N31" i="17"/>
  <c r="E32" i="17"/>
  <c r="E33" i="17"/>
  <c r="E34" i="17"/>
  <c r="M34" i="17"/>
  <c r="N34" i="17"/>
  <c r="E35" i="17"/>
  <c r="E36" i="17"/>
  <c r="M36" i="17"/>
  <c r="N36" i="17"/>
  <c r="E38" i="17"/>
  <c r="M38" i="17"/>
  <c r="N38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B47" i="17"/>
  <c r="H47" i="17"/>
  <c r="BB47" i="17"/>
  <c r="B48" i="17"/>
  <c r="B49" i="17"/>
  <c r="B50" i="17"/>
  <c r="B51" i="17"/>
  <c r="B52" i="17"/>
  <c r="B53" i="17"/>
  <c r="H53" i="17"/>
  <c r="BB53" i="17"/>
  <c r="B54" i="17"/>
  <c r="H54" i="17"/>
  <c r="BB54" i="17"/>
  <c r="B55" i="17"/>
  <c r="H55" i="17"/>
  <c r="BB55" i="17"/>
  <c r="B56" i="17"/>
  <c r="H56" i="17"/>
  <c r="BB56" i="17"/>
  <c r="B57" i="17"/>
  <c r="H57" i="17"/>
  <c r="BB57" i="17"/>
  <c r="B58" i="17"/>
  <c r="H58" i="17"/>
  <c r="BB58" i="17"/>
  <c r="B59" i="17"/>
  <c r="H59" i="17"/>
  <c r="BB59" i="17"/>
  <c r="B60" i="17"/>
  <c r="H60" i="17"/>
  <c r="BB60" i="17"/>
  <c r="B61" i="17"/>
  <c r="H61" i="17"/>
  <c r="BB61" i="17"/>
  <c r="B62" i="17"/>
  <c r="H62" i="17"/>
  <c r="BB62" i="17"/>
  <c r="B63" i="17"/>
  <c r="B64" i="17"/>
  <c r="B65" i="17"/>
  <c r="B66" i="17"/>
  <c r="B67" i="17"/>
  <c r="H67" i="17"/>
  <c r="BB67" i="17"/>
  <c r="B68" i="17"/>
  <c r="B69" i="17"/>
  <c r="B70" i="17"/>
  <c r="B76" i="17"/>
  <c r="C79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D82" i="17"/>
  <c r="AE82" i="17"/>
  <c r="AF82" i="17"/>
  <c r="AG82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102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D104" i="17"/>
  <c r="AE104" i="17"/>
  <c r="AF104" i="17"/>
  <c r="AG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AF105" i="17"/>
  <c r="AG105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G106" i="17"/>
  <c r="B108" i="17"/>
  <c r="B109" i="17"/>
  <c r="B110" i="17"/>
  <c r="B111" i="17"/>
  <c r="B112" i="17"/>
  <c r="B113" i="17"/>
  <c r="B118" i="17"/>
  <c r="E159" i="17"/>
  <c r="L159" i="17"/>
  <c r="E185" i="17"/>
  <c r="M214" i="17"/>
  <c r="F238" i="17"/>
  <c r="A1" i="8"/>
  <c r="B5" i="8"/>
  <c r="AE8" i="8"/>
  <c r="E9" i="8"/>
  <c r="L9" i="8"/>
  <c r="R9" i="8"/>
  <c r="S9" i="8"/>
  <c r="T9" i="8"/>
  <c r="E10" i="8"/>
  <c r="L10" i="8"/>
  <c r="R10" i="8"/>
  <c r="S10" i="8"/>
  <c r="T10" i="8"/>
  <c r="L11" i="8"/>
  <c r="R11" i="8"/>
  <c r="S11" i="8"/>
  <c r="T11" i="8"/>
  <c r="L12" i="8"/>
  <c r="R12" i="8"/>
  <c r="S12" i="8"/>
  <c r="T12" i="8"/>
  <c r="E14" i="8"/>
  <c r="L14" i="8"/>
  <c r="M14" i="8"/>
  <c r="N14" i="8"/>
  <c r="O14" i="8"/>
  <c r="P14" i="8"/>
  <c r="Q14" i="8"/>
  <c r="R14" i="8"/>
  <c r="S14" i="8"/>
  <c r="T14" i="8"/>
  <c r="AE14" i="8"/>
  <c r="E15" i="8"/>
  <c r="R15" i="8"/>
  <c r="S15" i="8"/>
  <c r="AE15" i="8"/>
  <c r="L16" i="8"/>
  <c r="R16" i="8"/>
  <c r="Y16" i="8"/>
  <c r="AE16" i="8"/>
  <c r="L17" i="8"/>
  <c r="M17" i="8"/>
  <c r="N17" i="8"/>
  <c r="O17" i="8"/>
  <c r="P17" i="8"/>
  <c r="Q17" i="8"/>
  <c r="R17" i="8"/>
  <c r="Y17" i="8"/>
  <c r="AE17" i="8"/>
  <c r="W18" i="8"/>
  <c r="X18" i="8"/>
  <c r="Y18" i="8"/>
  <c r="AE18" i="8"/>
  <c r="E19" i="8"/>
  <c r="R19" i="8"/>
  <c r="S19" i="8"/>
  <c r="T19" i="8"/>
  <c r="AE19" i="8"/>
  <c r="R20" i="8"/>
  <c r="S20" i="8"/>
  <c r="T20" i="8"/>
  <c r="Z20" i="8"/>
  <c r="AE20" i="8"/>
  <c r="R21" i="8"/>
  <c r="S21" i="8"/>
  <c r="T21" i="8"/>
  <c r="AE21" i="8"/>
  <c r="R22" i="8"/>
  <c r="S22" i="8"/>
  <c r="T22" i="8"/>
  <c r="AE22" i="8"/>
  <c r="E23" i="8"/>
  <c r="AE23" i="8"/>
  <c r="E24" i="8"/>
  <c r="L24" i="8"/>
  <c r="M24" i="8"/>
  <c r="N24" i="8"/>
  <c r="O24" i="8"/>
  <c r="P24" i="8"/>
  <c r="Q24" i="8"/>
  <c r="R24" i="8"/>
  <c r="S24" i="8"/>
  <c r="T24" i="8"/>
  <c r="E25" i="8"/>
  <c r="E26" i="8"/>
  <c r="AE28" i="8"/>
  <c r="E30" i="8"/>
  <c r="H30" i="8"/>
  <c r="E31" i="8"/>
  <c r="N31" i="8"/>
  <c r="E32" i="8"/>
  <c r="E33" i="8"/>
  <c r="E34" i="8"/>
  <c r="M34" i="8"/>
  <c r="N34" i="8"/>
  <c r="E35" i="8"/>
  <c r="E36" i="8"/>
  <c r="M36" i="8"/>
  <c r="N36" i="8"/>
  <c r="E38" i="8"/>
  <c r="M38" i="8"/>
  <c r="N38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B47" i="8"/>
  <c r="H47" i="8"/>
  <c r="BB47" i="8"/>
  <c r="B48" i="8"/>
  <c r="B49" i="8"/>
  <c r="B50" i="8"/>
  <c r="B51" i="8"/>
  <c r="B52" i="8"/>
  <c r="B53" i="8"/>
  <c r="H53" i="8"/>
  <c r="BB53" i="8"/>
  <c r="B54" i="8"/>
  <c r="H54" i="8"/>
  <c r="BB54" i="8"/>
  <c r="B55" i="8"/>
  <c r="H55" i="8"/>
  <c r="BB55" i="8"/>
  <c r="B56" i="8"/>
  <c r="H56" i="8"/>
  <c r="BB56" i="8"/>
  <c r="B57" i="8"/>
  <c r="H57" i="8"/>
  <c r="BB57" i="8"/>
  <c r="B58" i="8"/>
  <c r="H58" i="8"/>
  <c r="BB58" i="8"/>
  <c r="B59" i="8"/>
  <c r="H59" i="8"/>
  <c r="BB59" i="8"/>
  <c r="B60" i="8"/>
  <c r="H60" i="8"/>
  <c r="BB60" i="8"/>
  <c r="B61" i="8"/>
  <c r="H61" i="8"/>
  <c r="BB61" i="8"/>
  <c r="B62" i="8"/>
  <c r="H62" i="8"/>
  <c r="BB62" i="8"/>
  <c r="B63" i="8"/>
  <c r="B64" i="8"/>
  <c r="B65" i="8"/>
  <c r="B66" i="8"/>
  <c r="B67" i="8"/>
  <c r="H67" i="8"/>
  <c r="BB67" i="8"/>
  <c r="B68" i="8"/>
  <c r="B69" i="8"/>
  <c r="B70" i="8"/>
  <c r="B76" i="8"/>
  <c r="C79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102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B108" i="8"/>
  <c r="B109" i="8"/>
  <c r="B110" i="8"/>
  <c r="B111" i="8"/>
  <c r="B112" i="8"/>
  <c r="B113" i="8"/>
  <c r="B118" i="8"/>
  <c r="E159" i="8"/>
  <c r="L159" i="8"/>
  <c r="E185" i="8"/>
  <c r="M214" i="8"/>
  <c r="F238" i="8"/>
  <c r="A1" i="18"/>
  <c r="B5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L16" i="18"/>
  <c r="R16" i="18"/>
  <c r="Y16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3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M34" i="18"/>
  <c r="N34" i="18"/>
  <c r="E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B47" i="18"/>
  <c r="H47" i="18"/>
  <c r="BB47" i="18"/>
  <c r="B48" i="18"/>
  <c r="B49" i="18"/>
  <c r="B50" i="18"/>
  <c r="B51" i="18"/>
  <c r="B52" i="18"/>
  <c r="B53" i="18"/>
  <c r="H53" i="18"/>
  <c r="BB53" i="18"/>
  <c r="B54" i="18"/>
  <c r="H54" i="18"/>
  <c r="BB54" i="18"/>
  <c r="B55" i="18"/>
  <c r="H55" i="18"/>
  <c r="BB55" i="18"/>
  <c r="B56" i="18"/>
  <c r="H56" i="18"/>
  <c r="BB56" i="18"/>
  <c r="B57" i="18"/>
  <c r="H57" i="18"/>
  <c r="BB57" i="18"/>
  <c r="B58" i="18"/>
  <c r="H58" i="18"/>
  <c r="BB58" i="18"/>
  <c r="B59" i="18"/>
  <c r="H59" i="18"/>
  <c r="BB59" i="18"/>
  <c r="B60" i="18"/>
  <c r="H60" i="18"/>
  <c r="BB60" i="18"/>
  <c r="B61" i="18"/>
  <c r="H61" i="18"/>
  <c r="BB61" i="18"/>
  <c r="B62" i="18"/>
  <c r="H62" i="18"/>
  <c r="BB62" i="18"/>
  <c r="B63" i="18"/>
  <c r="B64" i="18"/>
  <c r="B65" i="18"/>
  <c r="B66" i="18"/>
  <c r="B67" i="18"/>
  <c r="H67" i="18"/>
  <c r="BB67" i="18"/>
  <c r="B68" i="18"/>
  <c r="B69" i="18"/>
  <c r="B70" i="18"/>
  <c r="B76" i="18"/>
  <c r="C79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A1" i="21"/>
  <c r="B5" i="21"/>
  <c r="E9" i="21"/>
  <c r="L9" i="21"/>
  <c r="R9" i="21"/>
  <c r="S9" i="21"/>
  <c r="T9" i="21"/>
  <c r="E10" i="21"/>
  <c r="L10" i="21"/>
  <c r="R10" i="21"/>
  <c r="S10" i="21"/>
  <c r="T10" i="21"/>
  <c r="L11" i="21"/>
  <c r="R11" i="21"/>
  <c r="S11" i="21"/>
  <c r="T11" i="21"/>
  <c r="L12" i="21"/>
  <c r="R12" i="21"/>
  <c r="S12" i="21"/>
  <c r="T12" i="21"/>
  <c r="E14" i="21"/>
  <c r="L14" i="21"/>
  <c r="M14" i="21"/>
  <c r="N14" i="21"/>
  <c r="O14" i="21"/>
  <c r="P14" i="21"/>
  <c r="Q14" i="21"/>
  <c r="R14" i="21"/>
  <c r="S14" i="21"/>
  <c r="T14" i="21"/>
  <c r="E15" i="21"/>
  <c r="R15" i="21"/>
  <c r="S15" i="21"/>
  <c r="L16" i="21"/>
  <c r="R16" i="21"/>
  <c r="Y16" i="21"/>
  <c r="Y17" i="21"/>
  <c r="W18" i="21"/>
  <c r="X18" i="21"/>
  <c r="Y18" i="21"/>
  <c r="E19" i="21"/>
  <c r="R19" i="21"/>
  <c r="S19" i="21"/>
  <c r="T19" i="21"/>
  <c r="R20" i="21"/>
  <c r="S20" i="21"/>
  <c r="T20" i="21"/>
  <c r="Z20" i="21"/>
  <c r="R21" i="21"/>
  <c r="S21" i="21"/>
  <c r="T21" i="21"/>
  <c r="R22" i="21"/>
  <c r="S22" i="21"/>
  <c r="T22" i="21"/>
  <c r="E23" i="21"/>
  <c r="E24" i="21"/>
  <c r="L24" i="21"/>
  <c r="M24" i="21"/>
  <c r="N24" i="21"/>
  <c r="O24" i="21"/>
  <c r="P24" i="21"/>
  <c r="Q24" i="21"/>
  <c r="R24" i="21"/>
  <c r="S24" i="21"/>
  <c r="T24" i="21"/>
  <c r="E25" i="21"/>
  <c r="E26" i="21"/>
  <c r="E30" i="21"/>
  <c r="E31" i="21"/>
  <c r="N31" i="21"/>
  <c r="E32" i="21"/>
  <c r="E33" i="21"/>
  <c r="E34" i="21"/>
  <c r="M34" i="21"/>
  <c r="N34" i="21"/>
  <c r="E35" i="21"/>
  <c r="E36" i="21"/>
  <c r="M36" i="21"/>
  <c r="N36" i="21"/>
  <c r="E38" i="21"/>
  <c r="M38" i="21"/>
  <c r="N38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B47" i="21"/>
  <c r="H47" i="21"/>
  <c r="BB47" i="21"/>
  <c r="B48" i="21"/>
  <c r="B49" i="21"/>
  <c r="B50" i="21"/>
  <c r="B51" i="21"/>
  <c r="B52" i="21"/>
  <c r="B53" i="21"/>
  <c r="H53" i="21"/>
  <c r="BB53" i="21"/>
  <c r="B54" i="21"/>
  <c r="H54" i="21"/>
  <c r="BB54" i="21"/>
  <c r="B55" i="21"/>
  <c r="H55" i="21"/>
  <c r="BB55" i="21"/>
  <c r="B56" i="21"/>
  <c r="H56" i="21"/>
  <c r="BB56" i="21"/>
  <c r="B57" i="21"/>
  <c r="H57" i="21"/>
  <c r="BB57" i="21"/>
  <c r="B58" i="21"/>
  <c r="H58" i="21"/>
  <c r="BB58" i="21"/>
  <c r="B59" i="21"/>
  <c r="H59" i="21"/>
  <c r="BB59" i="21"/>
  <c r="B60" i="21"/>
  <c r="H60" i="21"/>
  <c r="BB60" i="21"/>
  <c r="B61" i="21"/>
  <c r="H61" i="21"/>
  <c r="BB61" i="21"/>
  <c r="B62" i="21"/>
  <c r="H62" i="21"/>
  <c r="BB62" i="21"/>
  <c r="B63" i="21"/>
  <c r="B64" i="21"/>
  <c r="B65" i="21"/>
  <c r="B66" i="21"/>
  <c r="B67" i="21"/>
  <c r="H67" i="21"/>
  <c r="BB67" i="21"/>
  <c r="B68" i="21"/>
  <c r="B69" i="21"/>
  <c r="B70" i="21"/>
  <c r="B76" i="21"/>
  <c r="C79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AD83" i="21"/>
  <c r="AE83" i="21"/>
  <c r="AF83" i="21"/>
  <c r="AG83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102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B108" i="21"/>
  <c r="B109" i="21"/>
  <c r="B110" i="21"/>
  <c r="B111" i="21"/>
  <c r="B112" i="21"/>
  <c r="B113" i="21"/>
  <c r="B118" i="21"/>
  <c r="E159" i="21"/>
  <c r="L159" i="21"/>
  <c r="E185" i="21"/>
  <c r="M214" i="21"/>
  <c r="F238" i="21"/>
  <c r="A1" i="13"/>
  <c r="B5" i="13"/>
  <c r="AE8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E14" i="13"/>
  <c r="L14" i="13"/>
  <c r="M14" i="13"/>
  <c r="N14" i="13"/>
  <c r="O14" i="13"/>
  <c r="P14" i="13"/>
  <c r="Q14" i="13"/>
  <c r="R14" i="13"/>
  <c r="S14" i="13"/>
  <c r="T14" i="13"/>
  <c r="AE14" i="13"/>
  <c r="E15" i="13"/>
  <c r="R15" i="13"/>
  <c r="S15" i="13"/>
  <c r="AE15" i="13"/>
  <c r="L16" i="13"/>
  <c r="R16" i="13"/>
  <c r="Y16" i="13"/>
  <c r="AE16" i="13"/>
  <c r="L17" i="13"/>
  <c r="M17" i="13"/>
  <c r="N17" i="13"/>
  <c r="O17" i="13"/>
  <c r="P17" i="13"/>
  <c r="Q17" i="13"/>
  <c r="R17" i="13"/>
  <c r="Y17" i="13"/>
  <c r="AE17" i="13"/>
  <c r="W18" i="13"/>
  <c r="X18" i="13"/>
  <c r="Y18" i="13"/>
  <c r="AE18" i="13"/>
  <c r="E19" i="13"/>
  <c r="R19" i="13"/>
  <c r="S19" i="13"/>
  <c r="T19" i="13"/>
  <c r="AE19" i="13"/>
  <c r="R20" i="13"/>
  <c r="S20" i="13"/>
  <c r="T20" i="13"/>
  <c r="Z20" i="13"/>
  <c r="AE20" i="13"/>
  <c r="R21" i="13"/>
  <c r="S21" i="13"/>
  <c r="T21" i="13"/>
  <c r="AE21" i="13"/>
  <c r="R22" i="13"/>
  <c r="S22" i="13"/>
  <c r="T22" i="13"/>
  <c r="AE22" i="13"/>
  <c r="E23" i="13"/>
  <c r="AE23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AE28" i="13"/>
  <c r="E30" i="13"/>
  <c r="E31" i="13"/>
  <c r="N31" i="13"/>
  <c r="E32" i="13"/>
  <c r="E33" i="13"/>
  <c r="E34" i="13"/>
  <c r="M34" i="13"/>
  <c r="N34" i="13"/>
  <c r="E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B47" i="13"/>
  <c r="H47" i="13"/>
  <c r="BB47" i="13"/>
  <c r="B48" i="13"/>
  <c r="B49" i="13"/>
  <c r="B50" i="13"/>
  <c r="B51" i="13"/>
  <c r="B52" i="13"/>
  <c r="B53" i="13"/>
  <c r="H53" i="13"/>
  <c r="BB53" i="13"/>
  <c r="B54" i="13"/>
  <c r="H54" i="13"/>
  <c r="BB54" i="13"/>
  <c r="B55" i="13"/>
  <c r="H55" i="13"/>
  <c r="BB55" i="13"/>
  <c r="B56" i="13"/>
  <c r="H56" i="13"/>
  <c r="BB56" i="13"/>
  <c r="B57" i="13"/>
  <c r="H57" i="13"/>
  <c r="BB57" i="13"/>
  <c r="B58" i="13"/>
  <c r="H58" i="13"/>
  <c r="BB58" i="13"/>
  <c r="B59" i="13"/>
  <c r="H59" i="13"/>
  <c r="BB59" i="13"/>
  <c r="B60" i="13"/>
  <c r="H60" i="13"/>
  <c r="BB60" i="13"/>
  <c r="B61" i="13"/>
  <c r="H61" i="13"/>
  <c r="BB61" i="13"/>
  <c r="B62" i="13"/>
  <c r="H62" i="13"/>
  <c r="BB62" i="13"/>
  <c r="B63" i="13"/>
  <c r="B64" i="13"/>
  <c r="B65" i="13"/>
  <c r="B66" i="13"/>
  <c r="B67" i="13"/>
  <c r="H67" i="13"/>
  <c r="BB67" i="13"/>
  <c r="B68" i="13"/>
  <c r="B69" i="13"/>
  <c r="B70" i="13"/>
  <c r="B76" i="13"/>
  <c r="C79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5" i="13"/>
  <c r="M214" i="13"/>
  <c r="F238" i="13"/>
  <c r="B1" i="4"/>
  <c r="C1" i="4"/>
  <c r="D1" i="4"/>
  <c r="E1" i="4"/>
  <c r="F1" i="4"/>
  <c r="G1" i="4"/>
  <c r="H1" i="4"/>
  <c r="M1" i="4"/>
  <c r="N1" i="4"/>
  <c r="O1" i="4"/>
  <c r="P1" i="4"/>
  <c r="T1" i="4"/>
  <c r="U1" i="4"/>
  <c r="V1" i="4"/>
  <c r="W1" i="4"/>
  <c r="B2" i="4"/>
  <c r="C2" i="4"/>
  <c r="D2" i="4"/>
  <c r="E2" i="4"/>
  <c r="F2" i="4"/>
  <c r="G2" i="4"/>
  <c r="H2" i="4"/>
  <c r="M2" i="4"/>
  <c r="N2" i="4"/>
  <c r="O2" i="4"/>
  <c r="P2" i="4"/>
  <c r="T2" i="4"/>
  <c r="U2" i="4"/>
  <c r="V2" i="4"/>
  <c r="W2" i="4"/>
  <c r="B7" i="4"/>
  <c r="C7" i="4"/>
  <c r="D7" i="4"/>
  <c r="E7" i="4"/>
  <c r="G7" i="4"/>
  <c r="H7" i="4"/>
  <c r="N7" i="4"/>
  <c r="O7" i="4"/>
  <c r="P7" i="4"/>
  <c r="Q7" i="4"/>
  <c r="T7" i="4"/>
  <c r="U7" i="4"/>
  <c r="V7" i="4"/>
  <c r="W7" i="4"/>
  <c r="B8" i="4"/>
  <c r="C8" i="4"/>
  <c r="D8" i="4"/>
  <c r="E8" i="4"/>
  <c r="G8" i="4"/>
  <c r="H8" i="4"/>
  <c r="N8" i="4"/>
  <c r="O8" i="4"/>
  <c r="P8" i="4"/>
  <c r="Q8" i="4"/>
  <c r="T8" i="4"/>
  <c r="U8" i="4"/>
  <c r="V8" i="4"/>
  <c r="W8" i="4"/>
  <c r="B9" i="4"/>
  <c r="C9" i="4"/>
  <c r="D9" i="4"/>
  <c r="E9" i="4"/>
  <c r="G9" i="4"/>
  <c r="H9" i="4"/>
  <c r="N9" i="4"/>
  <c r="O9" i="4"/>
  <c r="P9" i="4"/>
  <c r="Q9" i="4"/>
  <c r="T9" i="4"/>
  <c r="U9" i="4"/>
  <c r="V9" i="4"/>
  <c r="W9" i="4"/>
  <c r="B10" i="4"/>
  <c r="C10" i="4"/>
  <c r="D10" i="4"/>
  <c r="E10" i="4"/>
  <c r="G10" i="4"/>
  <c r="H10" i="4"/>
  <c r="N10" i="4"/>
  <c r="O10" i="4"/>
  <c r="P10" i="4"/>
  <c r="Q10" i="4"/>
  <c r="T10" i="4"/>
  <c r="U10" i="4"/>
  <c r="V10" i="4"/>
  <c r="W10" i="4"/>
  <c r="W11" i="4"/>
  <c r="U12" i="4"/>
  <c r="W12" i="4"/>
  <c r="U13" i="4"/>
  <c r="W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T15" i="4"/>
  <c r="U15" i="4"/>
  <c r="V15" i="4"/>
  <c r="W15" i="4"/>
  <c r="B17" i="4"/>
  <c r="C17" i="4"/>
  <c r="D17" i="4"/>
  <c r="E17" i="4"/>
  <c r="G17" i="4"/>
  <c r="H17" i="4"/>
  <c r="N17" i="4"/>
  <c r="O17" i="4"/>
  <c r="P17" i="4"/>
  <c r="Q17" i="4"/>
  <c r="T17" i="4"/>
  <c r="U17" i="4"/>
  <c r="V17" i="4"/>
  <c r="W17" i="4"/>
  <c r="B18" i="4"/>
  <c r="C18" i="4"/>
  <c r="D18" i="4"/>
  <c r="E18" i="4"/>
  <c r="G18" i="4"/>
  <c r="H18" i="4"/>
  <c r="N18" i="4"/>
  <c r="O18" i="4"/>
  <c r="P18" i="4"/>
  <c r="Q18" i="4"/>
  <c r="T18" i="4"/>
  <c r="U18" i="4"/>
  <c r="V18" i="4"/>
  <c r="W18" i="4"/>
  <c r="B19" i="4"/>
  <c r="C19" i="4"/>
  <c r="D19" i="4"/>
  <c r="E19" i="4"/>
  <c r="G19" i="4"/>
  <c r="H19" i="4"/>
  <c r="I19" i="4"/>
  <c r="J19" i="4"/>
  <c r="K19" i="4"/>
  <c r="L19" i="4"/>
  <c r="M19" i="4"/>
  <c r="N19" i="4"/>
  <c r="O19" i="4"/>
  <c r="P19" i="4"/>
  <c r="Q19" i="4"/>
  <c r="T19" i="4"/>
  <c r="V19" i="4"/>
  <c r="W19" i="4"/>
  <c r="B20" i="4"/>
  <c r="C20" i="4"/>
  <c r="D20" i="4"/>
  <c r="E20" i="4"/>
  <c r="G20" i="4"/>
  <c r="H20" i="4"/>
  <c r="N20" i="4"/>
  <c r="O20" i="4"/>
  <c r="P20" i="4"/>
  <c r="Q20" i="4"/>
  <c r="T20" i="4"/>
  <c r="U20" i="4"/>
  <c r="V20" i="4"/>
  <c r="W20" i="4"/>
  <c r="B21" i="4"/>
  <c r="C21" i="4"/>
  <c r="D21" i="4"/>
  <c r="E21" i="4"/>
  <c r="G21" i="4"/>
  <c r="H21" i="4"/>
  <c r="N21" i="4"/>
  <c r="O21" i="4"/>
  <c r="P21" i="4"/>
  <c r="Q21" i="4"/>
  <c r="T21" i="4"/>
  <c r="U21" i="4"/>
  <c r="V21" i="4"/>
  <c r="W21" i="4"/>
  <c r="B22" i="4"/>
  <c r="C22" i="4"/>
  <c r="D22" i="4"/>
  <c r="E22" i="4"/>
  <c r="G22" i="4"/>
  <c r="H22" i="4"/>
  <c r="N22" i="4"/>
  <c r="O22" i="4"/>
  <c r="P22" i="4"/>
  <c r="Q22" i="4"/>
  <c r="T22" i="4"/>
  <c r="U22" i="4"/>
  <c r="V22" i="4"/>
  <c r="W22" i="4"/>
  <c r="B23" i="4"/>
  <c r="C23" i="4"/>
  <c r="D23" i="4"/>
  <c r="E23" i="4"/>
  <c r="G23" i="4"/>
  <c r="H23" i="4"/>
  <c r="N23" i="4"/>
  <c r="O23" i="4"/>
  <c r="P23" i="4"/>
  <c r="Q23" i="4"/>
  <c r="T23" i="4"/>
  <c r="U23" i="4"/>
  <c r="V23" i="4"/>
  <c r="W23" i="4"/>
  <c r="B24" i="4"/>
  <c r="C24" i="4"/>
  <c r="D24" i="4"/>
  <c r="E24" i="4"/>
  <c r="G24" i="4"/>
  <c r="H24" i="4"/>
  <c r="N24" i="4"/>
  <c r="O24" i="4"/>
  <c r="P24" i="4"/>
  <c r="Q24" i="4"/>
  <c r="T24" i="4"/>
  <c r="U24" i="4"/>
  <c r="V24" i="4"/>
  <c r="W24" i="4"/>
  <c r="B25" i="4"/>
  <c r="C25" i="4"/>
  <c r="D25" i="4"/>
  <c r="E25" i="4"/>
  <c r="G25" i="4"/>
  <c r="H25" i="4"/>
  <c r="N25" i="4"/>
  <c r="O25" i="4"/>
  <c r="P25" i="4"/>
  <c r="Q25" i="4"/>
  <c r="T25" i="4"/>
  <c r="U25" i="4"/>
  <c r="V25" i="4"/>
  <c r="W25" i="4"/>
  <c r="B26" i="4"/>
  <c r="C26" i="4"/>
  <c r="D26" i="4"/>
  <c r="E26" i="4"/>
  <c r="G26" i="4"/>
  <c r="H26" i="4"/>
  <c r="N26" i="4"/>
  <c r="O26" i="4"/>
  <c r="P26" i="4"/>
  <c r="Q26" i="4"/>
  <c r="T26" i="4"/>
  <c r="U26" i="4"/>
  <c r="V26" i="4"/>
  <c r="W26" i="4"/>
  <c r="B27" i="4"/>
  <c r="C27" i="4"/>
  <c r="D27" i="4"/>
  <c r="E27" i="4"/>
  <c r="G27" i="4"/>
  <c r="H27" i="4"/>
  <c r="N27" i="4"/>
  <c r="O27" i="4"/>
  <c r="P27" i="4"/>
  <c r="Q27" i="4"/>
  <c r="T27" i="4"/>
  <c r="U27" i="4"/>
  <c r="V27" i="4"/>
  <c r="W27" i="4"/>
  <c r="U28" i="4"/>
  <c r="W28" i="4"/>
  <c r="U29" i="4"/>
  <c r="W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T30" i="4"/>
  <c r="U30" i="4"/>
  <c r="V30" i="4"/>
  <c r="W30" i="4"/>
  <c r="W32" i="4"/>
  <c r="W33" i="4"/>
  <c r="W34" i="4"/>
  <c r="W35" i="4"/>
  <c r="B37" i="4"/>
  <c r="C37" i="4"/>
  <c r="D37" i="4"/>
  <c r="E37" i="4"/>
  <c r="G37" i="4"/>
  <c r="H37" i="4"/>
  <c r="N37" i="4"/>
  <c r="O37" i="4"/>
  <c r="P37" i="4"/>
  <c r="Q37" i="4"/>
  <c r="T37" i="4"/>
  <c r="V37" i="4"/>
  <c r="W37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T46" i="4"/>
  <c r="U46" i="4"/>
  <c r="V46" i="4"/>
  <c r="W46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A1" i="5"/>
  <c r="B5" i="5"/>
  <c r="AE8" i="5"/>
  <c r="E9" i="5"/>
  <c r="L9" i="5"/>
  <c r="R9" i="5"/>
  <c r="S9" i="5"/>
  <c r="T9" i="5"/>
  <c r="E10" i="5"/>
  <c r="L10" i="5"/>
  <c r="R10" i="5"/>
  <c r="S10" i="5"/>
  <c r="T10" i="5"/>
  <c r="E11" i="5"/>
  <c r="L11" i="5"/>
  <c r="R11" i="5"/>
  <c r="S11" i="5"/>
  <c r="T11" i="5"/>
  <c r="E12" i="5"/>
  <c r="L12" i="5"/>
  <c r="R12" i="5"/>
  <c r="S12" i="5"/>
  <c r="T12" i="5"/>
  <c r="E13" i="5"/>
  <c r="E14" i="5"/>
  <c r="L14" i="5"/>
  <c r="M14" i="5"/>
  <c r="N14" i="5"/>
  <c r="O14" i="5"/>
  <c r="P14" i="5"/>
  <c r="Q14" i="5"/>
  <c r="R14" i="5"/>
  <c r="S14" i="5"/>
  <c r="T14" i="5"/>
  <c r="AE14" i="5"/>
  <c r="E15" i="5"/>
  <c r="R15" i="5"/>
  <c r="S15" i="5"/>
  <c r="AE15" i="5"/>
  <c r="L16" i="5"/>
  <c r="R16" i="5"/>
  <c r="Y16" i="5"/>
  <c r="AE16" i="5"/>
  <c r="L17" i="5"/>
  <c r="M17" i="5"/>
  <c r="N17" i="5"/>
  <c r="O17" i="5"/>
  <c r="P17" i="5"/>
  <c r="Q17" i="5"/>
  <c r="R17" i="5"/>
  <c r="Y17" i="5"/>
  <c r="AE17" i="5"/>
  <c r="W18" i="5"/>
  <c r="X18" i="5"/>
  <c r="Y18" i="5"/>
  <c r="AE18" i="5"/>
  <c r="E19" i="5"/>
  <c r="R19" i="5"/>
  <c r="S19" i="5"/>
  <c r="T19" i="5"/>
  <c r="AE19" i="5"/>
  <c r="R20" i="5"/>
  <c r="S20" i="5"/>
  <c r="T20" i="5"/>
  <c r="Z20" i="5"/>
  <c r="AE20" i="5"/>
  <c r="R21" i="5"/>
  <c r="S21" i="5"/>
  <c r="T21" i="5"/>
  <c r="AE21" i="5"/>
  <c r="R22" i="5"/>
  <c r="S22" i="5"/>
  <c r="T22" i="5"/>
  <c r="AE22" i="5"/>
  <c r="E23" i="5"/>
  <c r="AE23" i="5"/>
  <c r="E24" i="5"/>
  <c r="L24" i="5"/>
  <c r="M24" i="5"/>
  <c r="N24" i="5"/>
  <c r="O24" i="5"/>
  <c r="P24" i="5"/>
  <c r="Q24" i="5"/>
  <c r="R24" i="5"/>
  <c r="S24" i="5"/>
  <c r="T24" i="5"/>
  <c r="AE24" i="5"/>
  <c r="E25" i="5"/>
  <c r="E26" i="5"/>
  <c r="AE28" i="5"/>
  <c r="E30" i="5"/>
  <c r="E31" i="5"/>
  <c r="N31" i="5"/>
  <c r="E32" i="5"/>
  <c r="E33" i="5"/>
  <c r="E34" i="5"/>
  <c r="M34" i="5"/>
  <c r="N34" i="5"/>
  <c r="E35" i="5"/>
  <c r="E36" i="5"/>
  <c r="M36" i="5"/>
  <c r="N36" i="5"/>
  <c r="E38" i="5"/>
  <c r="M38" i="5"/>
  <c r="N38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B47" i="5"/>
  <c r="H47" i="5"/>
  <c r="BB47" i="5"/>
  <c r="B48" i="5"/>
  <c r="B49" i="5"/>
  <c r="B50" i="5"/>
  <c r="B51" i="5"/>
  <c r="B52" i="5"/>
  <c r="B53" i="5"/>
  <c r="H53" i="5"/>
  <c r="BB53" i="5"/>
  <c r="B54" i="5"/>
  <c r="H54" i="5"/>
  <c r="BB54" i="5"/>
  <c r="B55" i="5"/>
  <c r="H55" i="5"/>
  <c r="BB55" i="5"/>
  <c r="B56" i="5"/>
  <c r="H56" i="5"/>
  <c r="BB56" i="5"/>
  <c r="B57" i="5"/>
  <c r="H57" i="5"/>
  <c r="BB57" i="5"/>
  <c r="B58" i="5"/>
  <c r="H58" i="5"/>
  <c r="BB58" i="5"/>
  <c r="B59" i="5"/>
  <c r="H59" i="5"/>
  <c r="BB59" i="5"/>
  <c r="B60" i="5"/>
  <c r="H60" i="5"/>
  <c r="BB60" i="5"/>
  <c r="B61" i="5"/>
  <c r="H61" i="5"/>
  <c r="BB61" i="5"/>
  <c r="B62" i="5"/>
  <c r="H62" i="5"/>
  <c r="BB62" i="5"/>
  <c r="B63" i="5"/>
  <c r="H63" i="5"/>
  <c r="BB63" i="5"/>
  <c r="B64" i="5"/>
  <c r="B65" i="5"/>
  <c r="B66" i="5"/>
  <c r="B67" i="5"/>
  <c r="H67" i="5"/>
  <c r="BB67" i="5"/>
  <c r="B68" i="5"/>
  <c r="B69" i="5"/>
  <c r="B70" i="5"/>
  <c r="B76" i="5"/>
  <c r="C79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102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B108" i="5"/>
  <c r="B109" i="5"/>
  <c r="B110" i="5"/>
  <c r="B111" i="5"/>
  <c r="B112" i="5"/>
  <c r="B113" i="5"/>
  <c r="B118" i="5"/>
  <c r="E159" i="5"/>
  <c r="L159" i="5"/>
  <c r="E185" i="5"/>
  <c r="M214" i="5"/>
  <c r="F238" i="5"/>
  <c r="A1" i="15"/>
  <c r="B5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R15" i="15"/>
  <c r="S15" i="15"/>
  <c r="L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3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M34" i="15"/>
  <c r="N34" i="15"/>
  <c r="E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B47" i="15"/>
  <c r="H47" i="15"/>
  <c r="BB47" i="15"/>
  <c r="B48" i="15"/>
  <c r="B49" i="15"/>
  <c r="B50" i="15"/>
  <c r="B51" i="15"/>
  <c r="B52" i="15"/>
  <c r="B53" i="15"/>
  <c r="H53" i="15"/>
  <c r="BB53" i="15"/>
  <c r="B54" i="15"/>
  <c r="H54" i="15"/>
  <c r="BB54" i="15"/>
  <c r="B55" i="15"/>
  <c r="H55" i="15"/>
  <c r="BB55" i="15"/>
  <c r="B56" i="15"/>
  <c r="H56" i="15"/>
  <c r="BB56" i="15"/>
  <c r="B57" i="15"/>
  <c r="H57" i="15"/>
  <c r="BB57" i="15"/>
  <c r="B58" i="15"/>
  <c r="H58" i="15"/>
  <c r="BB58" i="15"/>
  <c r="B59" i="15"/>
  <c r="H59" i="15"/>
  <c r="BB59" i="15"/>
  <c r="B60" i="15"/>
  <c r="H60" i="15"/>
  <c r="BB60" i="15"/>
  <c r="B61" i="15"/>
  <c r="H61" i="15"/>
  <c r="BB61" i="15"/>
  <c r="B62" i="15"/>
  <c r="H62" i="15"/>
  <c r="BB62" i="15"/>
  <c r="B63" i="15"/>
  <c r="B64" i="15"/>
  <c r="B65" i="15"/>
  <c r="B66" i="15"/>
  <c r="B67" i="15"/>
  <c r="H67" i="15"/>
  <c r="BB67" i="15"/>
  <c r="B68" i="15"/>
  <c r="B69" i="15"/>
  <c r="B70" i="15"/>
  <c r="B76" i="15"/>
  <c r="C79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0"/>
  <c r="B5" i="10"/>
  <c r="AE8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E14" i="10"/>
  <c r="L14" i="10"/>
  <c r="M14" i="10"/>
  <c r="N14" i="10"/>
  <c r="O14" i="10"/>
  <c r="P14" i="10"/>
  <c r="Q14" i="10"/>
  <c r="R14" i="10"/>
  <c r="S14" i="10"/>
  <c r="T14" i="10"/>
  <c r="AE14" i="10"/>
  <c r="E15" i="10"/>
  <c r="R15" i="10"/>
  <c r="S15" i="10"/>
  <c r="AE15" i="10"/>
  <c r="L16" i="10"/>
  <c r="R16" i="10"/>
  <c r="Y16" i="10"/>
  <c r="AE16" i="10"/>
  <c r="Y17" i="10"/>
  <c r="AE17" i="10"/>
  <c r="W18" i="10"/>
  <c r="X18" i="10"/>
  <c r="Y18" i="10"/>
  <c r="AE18" i="10"/>
  <c r="E19" i="10"/>
  <c r="R19" i="10"/>
  <c r="S19" i="10"/>
  <c r="T19" i="10"/>
  <c r="AE19" i="10"/>
  <c r="R20" i="10"/>
  <c r="S20" i="10"/>
  <c r="T20" i="10"/>
  <c r="Z20" i="10"/>
  <c r="AE20" i="10"/>
  <c r="R21" i="10"/>
  <c r="S21" i="10"/>
  <c r="T21" i="10"/>
  <c r="AE21" i="10"/>
  <c r="R22" i="10"/>
  <c r="S22" i="10"/>
  <c r="T22" i="10"/>
  <c r="AE22" i="10"/>
  <c r="E23" i="10"/>
  <c r="A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AE28" i="10"/>
  <c r="E30" i="10"/>
  <c r="E31" i="10"/>
  <c r="N31" i="10"/>
  <c r="E32" i="10"/>
  <c r="E33" i="10"/>
  <c r="E34" i="10"/>
  <c r="M34" i="10"/>
  <c r="N34" i="10"/>
  <c r="E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B47" i="10"/>
  <c r="H47" i="10"/>
  <c r="BB47" i="10"/>
  <c r="B48" i="10"/>
  <c r="B49" i="10"/>
  <c r="B50" i="10"/>
  <c r="B51" i="10"/>
  <c r="B52" i="10"/>
  <c r="B53" i="10"/>
  <c r="H53" i="10"/>
  <c r="BB53" i="10"/>
  <c r="B54" i="10"/>
  <c r="H54" i="10"/>
  <c r="BB54" i="10"/>
  <c r="B55" i="10"/>
  <c r="H55" i="10"/>
  <c r="BB55" i="10"/>
  <c r="B56" i="10"/>
  <c r="H56" i="10"/>
  <c r="BB56" i="10"/>
  <c r="B57" i="10"/>
  <c r="H57" i="10"/>
  <c r="BB57" i="10"/>
  <c r="B58" i="10"/>
  <c r="H58" i="10"/>
  <c r="BB58" i="10"/>
  <c r="B59" i="10"/>
  <c r="H59" i="10"/>
  <c r="BB59" i="10"/>
  <c r="B60" i="10"/>
  <c r="H60" i="10"/>
  <c r="BB60" i="10"/>
  <c r="B61" i="10"/>
  <c r="H61" i="10"/>
  <c r="BB61" i="10"/>
  <c r="B62" i="10"/>
  <c r="H62" i="10"/>
  <c r="BB62" i="10"/>
  <c r="B63" i="10"/>
  <c r="B64" i="10"/>
  <c r="B65" i="10"/>
  <c r="B66" i="10"/>
  <c r="B67" i="10"/>
  <c r="H67" i="10"/>
  <c r="BB67" i="10"/>
  <c r="B68" i="10"/>
  <c r="B69" i="10"/>
  <c r="B70" i="10"/>
  <c r="B76" i="10"/>
  <c r="C79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102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111" i="10"/>
  <c r="B112" i="10"/>
  <c r="B113" i="10"/>
  <c r="B118" i="10"/>
  <c r="E159" i="10"/>
  <c r="L159" i="10"/>
  <c r="E185" i="10"/>
  <c r="M214" i="10"/>
  <c r="F238" i="10"/>
  <c r="A2" i="19"/>
  <c r="A4" i="19"/>
  <c r="K9" i="19"/>
  <c r="I11" i="19"/>
  <c r="K11" i="19"/>
  <c r="M11" i="19"/>
  <c r="Q11" i="19"/>
  <c r="R11" i="19"/>
  <c r="E23" i="19"/>
  <c r="E24" i="19"/>
  <c r="E25" i="19"/>
  <c r="E26" i="19"/>
  <c r="E27" i="19"/>
  <c r="E28" i="19"/>
  <c r="E29" i="19"/>
  <c r="E30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Y82" i="19"/>
  <c r="Z82" i="19"/>
  <c r="AA82" i="19"/>
  <c r="AB82" i="19"/>
  <c r="AC82" i="19"/>
  <c r="AD82" i="19"/>
  <c r="AE82" i="19"/>
  <c r="AF82" i="19"/>
  <c r="AG82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Y83" i="19"/>
  <c r="Z83" i="19"/>
  <c r="AA83" i="19"/>
  <c r="AB83" i="19"/>
  <c r="AC83" i="19"/>
  <c r="AD83" i="19"/>
  <c r="AE83" i="19"/>
  <c r="AF83" i="19"/>
  <c r="AG83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A4" i="2"/>
  <c r="C5" i="2"/>
  <c r="E5" i="2"/>
  <c r="G5" i="2"/>
  <c r="I5" i="2"/>
  <c r="K5" i="2"/>
  <c r="M5" i="2"/>
  <c r="O5" i="2"/>
  <c r="S5" i="2"/>
  <c r="X5" i="2"/>
  <c r="C7" i="2"/>
  <c r="E7" i="2"/>
  <c r="I7" i="2"/>
  <c r="K7" i="2"/>
  <c r="O7" i="2"/>
  <c r="Q7" i="2"/>
  <c r="U7" i="2"/>
  <c r="X7" i="2"/>
  <c r="Z7" i="2"/>
  <c r="AB7" i="2"/>
  <c r="AD7" i="2"/>
  <c r="AJ7" i="2"/>
  <c r="C8" i="2"/>
  <c r="E8" i="2"/>
  <c r="I8" i="2"/>
  <c r="K8" i="2"/>
  <c r="U8" i="2"/>
  <c r="C9" i="2"/>
  <c r="A12" i="2"/>
  <c r="AF13" i="2"/>
  <c r="AH13" i="2"/>
  <c r="C14" i="2"/>
  <c r="E14" i="2"/>
  <c r="G14" i="2"/>
  <c r="I14" i="2"/>
  <c r="K14" i="2"/>
  <c r="M14" i="2"/>
  <c r="O14" i="2"/>
  <c r="Q14" i="2"/>
  <c r="U14" i="2"/>
  <c r="X14" i="2"/>
  <c r="Z14" i="2"/>
  <c r="AB14" i="2"/>
  <c r="AD14" i="2"/>
  <c r="AF14" i="2"/>
  <c r="AH14" i="2"/>
  <c r="AJ14" i="2"/>
  <c r="C15" i="2"/>
  <c r="E15" i="2"/>
  <c r="G15" i="2"/>
  <c r="I15" i="2"/>
  <c r="K15" i="2"/>
  <c r="M15" i="2"/>
  <c r="O15" i="2"/>
  <c r="Q15" i="2"/>
  <c r="U15" i="2"/>
  <c r="X15" i="2"/>
  <c r="Z15" i="2"/>
  <c r="AB15" i="2"/>
  <c r="AD15" i="2"/>
  <c r="AF15" i="2"/>
  <c r="AH15" i="2"/>
  <c r="AJ15" i="2"/>
  <c r="C16" i="2"/>
  <c r="E16" i="2"/>
  <c r="G16" i="2"/>
  <c r="I16" i="2"/>
  <c r="K16" i="2"/>
  <c r="M16" i="2"/>
  <c r="O16" i="2"/>
  <c r="Q16" i="2"/>
  <c r="U16" i="2"/>
  <c r="X16" i="2"/>
  <c r="Z16" i="2"/>
  <c r="AB16" i="2"/>
  <c r="AD16" i="2"/>
  <c r="AF16" i="2"/>
  <c r="AH16" i="2"/>
  <c r="AJ16" i="2"/>
  <c r="C19" i="2"/>
  <c r="E19" i="2"/>
  <c r="G19" i="2"/>
  <c r="I19" i="2"/>
  <c r="K19" i="2"/>
  <c r="M19" i="2"/>
  <c r="O19" i="2"/>
  <c r="Q19" i="2"/>
  <c r="U19" i="2"/>
  <c r="X19" i="2"/>
  <c r="Z19" i="2"/>
  <c r="AB19" i="2"/>
  <c r="AD19" i="2"/>
  <c r="AF19" i="2"/>
  <c r="AH19" i="2"/>
  <c r="AJ19" i="2"/>
  <c r="C20" i="2"/>
  <c r="E20" i="2"/>
  <c r="G20" i="2"/>
  <c r="I20" i="2"/>
  <c r="K20" i="2"/>
  <c r="M20" i="2"/>
  <c r="O20" i="2"/>
  <c r="Q20" i="2"/>
  <c r="U20" i="2"/>
  <c r="X20" i="2"/>
  <c r="Z20" i="2"/>
  <c r="AB20" i="2"/>
  <c r="AD20" i="2"/>
  <c r="AF20" i="2"/>
  <c r="AH20" i="2"/>
  <c r="AJ20" i="2"/>
  <c r="C21" i="2"/>
  <c r="E21" i="2"/>
  <c r="G21" i="2"/>
  <c r="I21" i="2"/>
  <c r="K21" i="2"/>
  <c r="M21" i="2"/>
  <c r="O21" i="2"/>
  <c r="Q21" i="2"/>
  <c r="U21" i="2"/>
  <c r="X21" i="2"/>
  <c r="Z21" i="2"/>
  <c r="AB21" i="2"/>
  <c r="AD21" i="2"/>
  <c r="AF21" i="2"/>
  <c r="AH21" i="2"/>
  <c r="AJ21" i="2"/>
  <c r="A23" i="2"/>
  <c r="C24" i="2"/>
  <c r="E24" i="2"/>
  <c r="G24" i="2"/>
  <c r="I24" i="2"/>
  <c r="K24" i="2"/>
  <c r="M24" i="2"/>
  <c r="O24" i="2"/>
  <c r="Q24" i="2"/>
  <c r="U24" i="2"/>
  <c r="X24" i="2"/>
  <c r="Z24" i="2"/>
  <c r="AB24" i="2"/>
  <c r="AD24" i="2"/>
  <c r="AF24" i="2"/>
  <c r="AH24" i="2"/>
  <c r="AJ24" i="2"/>
  <c r="C25" i="2"/>
  <c r="E25" i="2"/>
  <c r="G25" i="2"/>
  <c r="I25" i="2"/>
  <c r="K25" i="2"/>
  <c r="M25" i="2"/>
  <c r="O25" i="2"/>
  <c r="Q25" i="2"/>
  <c r="U25" i="2"/>
  <c r="X25" i="2"/>
  <c r="Z25" i="2"/>
  <c r="AB25" i="2"/>
  <c r="AD25" i="2"/>
  <c r="AF25" i="2"/>
  <c r="AH25" i="2"/>
  <c r="AJ25" i="2"/>
  <c r="C26" i="2"/>
  <c r="E26" i="2"/>
  <c r="G26" i="2"/>
  <c r="I26" i="2"/>
  <c r="K26" i="2"/>
  <c r="M26" i="2"/>
  <c r="O26" i="2"/>
  <c r="Q26" i="2"/>
  <c r="U26" i="2"/>
  <c r="X26" i="2"/>
  <c r="Z26" i="2"/>
  <c r="AB26" i="2"/>
  <c r="AD26" i="2"/>
  <c r="AF26" i="2"/>
  <c r="AH26" i="2"/>
  <c r="AJ26" i="2"/>
  <c r="A28" i="2"/>
  <c r="C28" i="2"/>
  <c r="E28" i="2"/>
  <c r="G28" i="2"/>
  <c r="I28" i="2"/>
  <c r="K28" i="2"/>
  <c r="M28" i="2"/>
  <c r="O28" i="2"/>
  <c r="Q28" i="2"/>
  <c r="U28" i="2"/>
  <c r="X28" i="2"/>
  <c r="Z28" i="2"/>
  <c r="AB28" i="2"/>
  <c r="AD28" i="2"/>
  <c r="AF28" i="2"/>
  <c r="AH28" i="2"/>
  <c r="AJ28" i="2"/>
  <c r="A32" i="2"/>
  <c r="C33" i="2"/>
  <c r="E33" i="2"/>
  <c r="G33" i="2"/>
  <c r="I33" i="2"/>
  <c r="K33" i="2"/>
  <c r="M33" i="2"/>
  <c r="O33" i="2"/>
  <c r="Q33" i="2"/>
  <c r="U33" i="2"/>
  <c r="X33" i="2"/>
  <c r="Z33" i="2"/>
  <c r="AB33" i="2"/>
  <c r="AD33" i="2"/>
  <c r="AF33" i="2"/>
  <c r="AH33" i="2"/>
  <c r="AJ33" i="2"/>
  <c r="C34" i="2"/>
  <c r="E34" i="2"/>
  <c r="G34" i="2"/>
  <c r="I34" i="2"/>
  <c r="K34" i="2"/>
  <c r="M34" i="2"/>
  <c r="O34" i="2"/>
  <c r="Q34" i="2"/>
  <c r="U34" i="2"/>
  <c r="X34" i="2"/>
  <c r="Z34" i="2"/>
  <c r="AB34" i="2"/>
  <c r="AD34" i="2"/>
  <c r="AF34" i="2"/>
  <c r="AH34" i="2"/>
  <c r="AJ34" i="2"/>
  <c r="C35" i="2"/>
  <c r="E35" i="2"/>
  <c r="G35" i="2"/>
  <c r="I35" i="2"/>
  <c r="K35" i="2"/>
  <c r="M35" i="2"/>
  <c r="O35" i="2"/>
  <c r="Q35" i="2"/>
  <c r="U35" i="2"/>
  <c r="X35" i="2"/>
  <c r="Z35" i="2"/>
  <c r="AB35" i="2"/>
  <c r="AD35" i="2"/>
  <c r="AF35" i="2"/>
  <c r="AH35" i="2"/>
  <c r="AJ35" i="2"/>
  <c r="C36" i="2"/>
  <c r="E36" i="2"/>
  <c r="G36" i="2"/>
  <c r="I36" i="2"/>
  <c r="K36" i="2"/>
  <c r="M36" i="2"/>
  <c r="O36" i="2"/>
  <c r="Q36" i="2"/>
  <c r="U36" i="2"/>
  <c r="X36" i="2"/>
  <c r="Z36" i="2"/>
  <c r="AB36" i="2"/>
  <c r="AD36" i="2"/>
  <c r="AF36" i="2"/>
  <c r="AH36" i="2"/>
  <c r="AJ36" i="2"/>
  <c r="AF37" i="2"/>
  <c r="A38" i="2"/>
  <c r="AF38" i="2"/>
  <c r="C39" i="2"/>
  <c r="E39" i="2"/>
  <c r="G39" i="2"/>
  <c r="I39" i="2"/>
  <c r="K39" i="2"/>
  <c r="M39" i="2"/>
  <c r="O39" i="2"/>
  <c r="Q39" i="2"/>
  <c r="U39" i="2"/>
  <c r="X39" i="2"/>
  <c r="Z39" i="2"/>
  <c r="AB39" i="2"/>
  <c r="AD39" i="2"/>
  <c r="AF39" i="2"/>
  <c r="AH39" i="2"/>
  <c r="AJ39" i="2"/>
  <c r="AF40" i="2"/>
  <c r="C41" i="2"/>
  <c r="E41" i="2"/>
  <c r="G41" i="2"/>
  <c r="I41" i="2"/>
  <c r="K41" i="2"/>
  <c r="M41" i="2"/>
  <c r="O41" i="2"/>
  <c r="Q41" i="2"/>
  <c r="U41" i="2"/>
  <c r="X41" i="2"/>
  <c r="Z41" i="2"/>
  <c r="AB41" i="2"/>
  <c r="AD41" i="2"/>
  <c r="AF41" i="2"/>
  <c r="AH41" i="2"/>
  <c r="AJ41" i="2"/>
  <c r="C42" i="2"/>
  <c r="E42" i="2"/>
  <c r="G42" i="2"/>
  <c r="I42" i="2"/>
  <c r="K42" i="2"/>
  <c r="M42" i="2"/>
  <c r="O42" i="2"/>
  <c r="Q42" i="2"/>
  <c r="U42" i="2"/>
  <c r="X42" i="2"/>
  <c r="Z42" i="2"/>
  <c r="AB42" i="2"/>
  <c r="AD42" i="2"/>
  <c r="AF42" i="2"/>
  <c r="AH42" i="2"/>
  <c r="AJ42" i="2"/>
  <c r="C43" i="2"/>
  <c r="E43" i="2"/>
  <c r="G43" i="2"/>
  <c r="I43" i="2"/>
  <c r="K43" i="2"/>
  <c r="M43" i="2"/>
  <c r="O43" i="2"/>
  <c r="Q43" i="2"/>
  <c r="U43" i="2"/>
  <c r="X43" i="2"/>
  <c r="Z43" i="2"/>
  <c r="AB43" i="2"/>
  <c r="AD43" i="2"/>
  <c r="AF43" i="2"/>
  <c r="AH43" i="2"/>
  <c r="AJ43" i="2"/>
  <c r="C44" i="2"/>
  <c r="E44" i="2"/>
  <c r="G44" i="2"/>
  <c r="I44" i="2"/>
  <c r="K44" i="2"/>
  <c r="M44" i="2"/>
  <c r="O44" i="2"/>
  <c r="Q44" i="2"/>
  <c r="U44" i="2"/>
  <c r="X44" i="2"/>
  <c r="Z44" i="2"/>
  <c r="AB44" i="2"/>
  <c r="AD44" i="2"/>
  <c r="AF44" i="2"/>
  <c r="AH44" i="2"/>
  <c r="AJ44" i="2"/>
  <c r="C45" i="2"/>
  <c r="E45" i="2"/>
  <c r="G45" i="2"/>
  <c r="I45" i="2"/>
  <c r="K45" i="2"/>
  <c r="M45" i="2"/>
  <c r="O45" i="2"/>
  <c r="Q45" i="2"/>
  <c r="U45" i="2"/>
  <c r="X45" i="2"/>
  <c r="Z45" i="2"/>
  <c r="AB45" i="2"/>
  <c r="AD45" i="2"/>
  <c r="AF45" i="2"/>
  <c r="AH45" i="2"/>
  <c r="AJ45" i="2"/>
  <c r="C46" i="2"/>
  <c r="E46" i="2"/>
  <c r="G46" i="2"/>
  <c r="I46" i="2"/>
  <c r="K46" i="2"/>
  <c r="M46" i="2"/>
  <c r="O46" i="2"/>
  <c r="Q46" i="2"/>
  <c r="U46" i="2"/>
  <c r="X46" i="2"/>
  <c r="Z46" i="2"/>
  <c r="AB46" i="2"/>
  <c r="AD46" i="2"/>
  <c r="AF46" i="2"/>
  <c r="AH46" i="2"/>
  <c r="AJ46" i="2"/>
  <c r="C47" i="2"/>
  <c r="E47" i="2"/>
  <c r="G47" i="2"/>
  <c r="I47" i="2"/>
  <c r="K47" i="2"/>
  <c r="M47" i="2"/>
  <c r="O47" i="2"/>
  <c r="Q47" i="2"/>
  <c r="U47" i="2"/>
  <c r="X47" i="2"/>
  <c r="Z47" i="2"/>
  <c r="AB47" i="2"/>
  <c r="AD47" i="2"/>
  <c r="AF47" i="2"/>
  <c r="AH47" i="2"/>
  <c r="AJ47" i="2"/>
  <c r="AF48" i="2"/>
  <c r="AH48" i="2"/>
  <c r="C49" i="2"/>
  <c r="E49" i="2"/>
  <c r="G49" i="2"/>
  <c r="I49" i="2"/>
  <c r="K49" i="2"/>
  <c r="M49" i="2"/>
  <c r="O49" i="2"/>
  <c r="Q49" i="2"/>
  <c r="U49" i="2"/>
  <c r="X49" i="2"/>
  <c r="Z49" i="2"/>
  <c r="AB49" i="2"/>
  <c r="AD49" i="2"/>
  <c r="AF49" i="2"/>
  <c r="AH49" i="2"/>
  <c r="AJ49" i="2"/>
  <c r="C50" i="2"/>
  <c r="E50" i="2"/>
  <c r="G50" i="2"/>
  <c r="I50" i="2"/>
  <c r="K50" i="2"/>
  <c r="M50" i="2"/>
  <c r="O50" i="2"/>
  <c r="Q50" i="2"/>
  <c r="U50" i="2"/>
  <c r="X50" i="2"/>
  <c r="Z50" i="2"/>
  <c r="AB50" i="2"/>
  <c r="AD50" i="2"/>
  <c r="AF50" i="2"/>
  <c r="AH50" i="2"/>
  <c r="AJ50" i="2"/>
  <c r="C51" i="2"/>
  <c r="E51" i="2"/>
  <c r="G51" i="2"/>
  <c r="I51" i="2"/>
  <c r="K51" i="2"/>
  <c r="M51" i="2"/>
  <c r="O51" i="2"/>
  <c r="Q51" i="2"/>
  <c r="U51" i="2"/>
  <c r="X51" i="2"/>
  <c r="Z51" i="2"/>
  <c r="AB51" i="2"/>
  <c r="AD51" i="2"/>
  <c r="AF51" i="2"/>
  <c r="AH51" i="2"/>
  <c r="AJ51" i="2"/>
  <c r="C52" i="2"/>
  <c r="E52" i="2"/>
  <c r="G52" i="2"/>
  <c r="I52" i="2"/>
  <c r="K52" i="2"/>
  <c r="M52" i="2"/>
  <c r="O52" i="2"/>
  <c r="Q52" i="2"/>
  <c r="U52" i="2"/>
  <c r="X52" i="2"/>
  <c r="Z52" i="2"/>
  <c r="AB52" i="2"/>
  <c r="AD52" i="2"/>
  <c r="AF52" i="2"/>
  <c r="AH52" i="2"/>
  <c r="AJ52" i="2"/>
  <c r="C53" i="2"/>
  <c r="E53" i="2"/>
  <c r="G53" i="2"/>
  <c r="I53" i="2"/>
  <c r="K53" i="2"/>
  <c r="M53" i="2"/>
  <c r="O53" i="2"/>
  <c r="Q53" i="2"/>
  <c r="U53" i="2"/>
  <c r="X53" i="2"/>
  <c r="Z53" i="2"/>
  <c r="AB53" i="2"/>
  <c r="AD53" i="2"/>
  <c r="AF53" i="2"/>
  <c r="AH53" i="2"/>
  <c r="AJ53" i="2"/>
  <c r="A55" i="2"/>
  <c r="C56" i="2"/>
  <c r="E56" i="2"/>
  <c r="G56" i="2"/>
  <c r="I56" i="2"/>
  <c r="K56" i="2"/>
  <c r="M56" i="2"/>
  <c r="O56" i="2"/>
  <c r="Q56" i="2"/>
  <c r="U56" i="2"/>
  <c r="X56" i="2"/>
  <c r="Z56" i="2"/>
  <c r="AB56" i="2"/>
  <c r="AD56" i="2"/>
  <c r="AF56" i="2"/>
  <c r="AH56" i="2"/>
  <c r="AJ56" i="2"/>
  <c r="C57" i="2"/>
  <c r="E57" i="2"/>
  <c r="G57" i="2"/>
  <c r="I57" i="2"/>
  <c r="K57" i="2"/>
  <c r="M57" i="2"/>
  <c r="O57" i="2"/>
  <c r="Q57" i="2"/>
  <c r="U57" i="2"/>
  <c r="X57" i="2"/>
  <c r="Z57" i="2"/>
  <c r="AB57" i="2"/>
  <c r="AD57" i="2"/>
  <c r="AF57" i="2"/>
  <c r="AH57" i="2"/>
  <c r="AJ57" i="2"/>
  <c r="C58" i="2"/>
  <c r="E58" i="2"/>
  <c r="G58" i="2"/>
  <c r="I58" i="2"/>
  <c r="K58" i="2"/>
  <c r="M58" i="2"/>
  <c r="O58" i="2"/>
  <c r="Q58" i="2"/>
  <c r="U58" i="2"/>
  <c r="X58" i="2"/>
  <c r="Z58" i="2"/>
  <c r="AB58" i="2"/>
  <c r="AD58" i="2"/>
  <c r="AF58" i="2"/>
  <c r="AH58" i="2"/>
  <c r="AJ58" i="2"/>
  <c r="C60" i="2"/>
  <c r="E60" i="2"/>
  <c r="G60" i="2"/>
  <c r="I60" i="2"/>
  <c r="K60" i="2"/>
  <c r="M60" i="2"/>
  <c r="O60" i="2"/>
  <c r="Q60" i="2"/>
  <c r="U60" i="2"/>
  <c r="X60" i="2"/>
  <c r="Z60" i="2"/>
  <c r="AB60" i="2"/>
  <c r="AD60" i="2"/>
  <c r="AF60" i="2"/>
  <c r="AH60" i="2"/>
  <c r="AJ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W61" i="2"/>
  <c r="X61" i="2"/>
  <c r="Z61" i="2"/>
  <c r="AB61" i="2"/>
  <c r="AD61" i="2"/>
  <c r="AF61" i="2"/>
  <c r="AG61" i="2"/>
  <c r="AH61" i="2"/>
  <c r="AJ61" i="2"/>
  <c r="AK61" i="2"/>
  <c r="C62" i="2"/>
  <c r="E62" i="2"/>
  <c r="G62" i="2"/>
  <c r="I62" i="2"/>
  <c r="K62" i="2"/>
  <c r="M62" i="2"/>
  <c r="O62" i="2"/>
  <c r="Q62" i="2"/>
  <c r="U62" i="2"/>
  <c r="X62" i="2"/>
  <c r="Z62" i="2"/>
  <c r="AB62" i="2"/>
  <c r="AD62" i="2"/>
  <c r="AF62" i="2"/>
  <c r="AH62" i="2"/>
  <c r="AJ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W63" i="2"/>
  <c r="X63" i="2"/>
  <c r="Y63" i="2"/>
  <c r="Z63" i="2"/>
  <c r="AA63" i="2"/>
  <c r="AB63" i="2"/>
  <c r="AC63" i="2"/>
  <c r="AD63" i="2"/>
  <c r="AF63" i="2"/>
  <c r="AG63" i="2"/>
  <c r="AH63" i="2"/>
  <c r="AJ63" i="2"/>
  <c r="AK63" i="2"/>
  <c r="AF66" i="2"/>
  <c r="AK66" i="2"/>
  <c r="B67" i="2"/>
  <c r="D67" i="2"/>
  <c r="F67" i="2"/>
  <c r="H67" i="2"/>
  <c r="J67" i="2"/>
  <c r="L67" i="2"/>
  <c r="N67" i="2"/>
  <c r="P67" i="2"/>
  <c r="R67" i="2"/>
  <c r="T67" i="2"/>
  <c r="W67" i="2"/>
  <c r="Y67" i="2"/>
  <c r="AA67" i="2"/>
  <c r="AC67" i="2"/>
  <c r="AK67" i="2"/>
  <c r="A68" i="2"/>
  <c r="C69" i="2"/>
  <c r="E69" i="2"/>
  <c r="G69" i="2"/>
  <c r="I69" i="2"/>
  <c r="K69" i="2"/>
  <c r="M69" i="2"/>
  <c r="O69" i="2"/>
  <c r="Q69" i="2"/>
  <c r="U69" i="2"/>
  <c r="X69" i="2"/>
  <c r="Z69" i="2"/>
  <c r="AB69" i="2"/>
  <c r="AD69" i="2"/>
  <c r="AF69" i="2"/>
  <c r="AH69" i="2"/>
  <c r="AJ69" i="2"/>
  <c r="C70" i="2"/>
  <c r="E70" i="2"/>
  <c r="G70" i="2"/>
  <c r="I70" i="2"/>
  <c r="K70" i="2"/>
  <c r="M70" i="2"/>
  <c r="O70" i="2"/>
  <c r="Q70" i="2"/>
  <c r="U70" i="2"/>
  <c r="X70" i="2"/>
  <c r="Z70" i="2"/>
  <c r="AB70" i="2"/>
  <c r="AD70" i="2"/>
  <c r="AF70" i="2"/>
  <c r="AH70" i="2"/>
  <c r="AJ70" i="2"/>
  <c r="C71" i="2"/>
  <c r="E71" i="2"/>
  <c r="G71" i="2"/>
  <c r="I71" i="2"/>
  <c r="K71" i="2"/>
  <c r="M71" i="2"/>
  <c r="O71" i="2"/>
  <c r="Q71" i="2"/>
  <c r="U71" i="2"/>
  <c r="X71" i="2"/>
  <c r="Z71" i="2"/>
  <c r="AB71" i="2"/>
  <c r="AD71" i="2"/>
  <c r="AF71" i="2"/>
  <c r="AH71" i="2"/>
  <c r="AJ71" i="2"/>
  <c r="C72" i="2"/>
  <c r="E72" i="2"/>
  <c r="G72" i="2"/>
  <c r="I72" i="2"/>
  <c r="K72" i="2"/>
  <c r="M72" i="2"/>
  <c r="O72" i="2"/>
  <c r="Q72" i="2"/>
  <c r="U72" i="2"/>
  <c r="X72" i="2"/>
  <c r="Z72" i="2"/>
  <c r="AB72" i="2"/>
  <c r="AD72" i="2"/>
  <c r="AF72" i="2"/>
  <c r="AH72" i="2"/>
  <c r="AJ72" i="2"/>
  <c r="C75" i="2"/>
  <c r="E75" i="2"/>
  <c r="G75" i="2"/>
  <c r="I75" i="2"/>
  <c r="K75" i="2"/>
  <c r="M75" i="2"/>
  <c r="O75" i="2"/>
  <c r="Q75" i="2"/>
  <c r="U75" i="2"/>
  <c r="X75" i="2"/>
  <c r="Z75" i="2"/>
  <c r="AB75" i="2"/>
  <c r="AD75" i="2"/>
  <c r="AF75" i="2"/>
  <c r="AH75" i="2"/>
  <c r="AJ75" i="2"/>
  <c r="AF76" i="2"/>
  <c r="C77" i="2"/>
  <c r="E77" i="2"/>
  <c r="G77" i="2"/>
  <c r="I77" i="2"/>
  <c r="K77" i="2"/>
  <c r="M77" i="2"/>
  <c r="O77" i="2"/>
  <c r="Q77" i="2"/>
  <c r="U77" i="2"/>
  <c r="X77" i="2"/>
  <c r="Z77" i="2"/>
  <c r="AB77" i="2"/>
  <c r="AD77" i="2"/>
  <c r="AF77" i="2"/>
  <c r="AH77" i="2"/>
  <c r="AJ77" i="2"/>
  <c r="C78" i="2"/>
  <c r="E78" i="2"/>
  <c r="G78" i="2"/>
  <c r="I78" i="2"/>
  <c r="K78" i="2"/>
  <c r="M78" i="2"/>
  <c r="O78" i="2"/>
  <c r="Q78" i="2"/>
  <c r="U78" i="2"/>
  <c r="X78" i="2"/>
  <c r="Z78" i="2"/>
  <c r="AB78" i="2"/>
  <c r="AD78" i="2"/>
  <c r="AF78" i="2"/>
  <c r="AH78" i="2"/>
  <c r="AJ78" i="2"/>
  <c r="C79" i="2"/>
  <c r="E79" i="2"/>
  <c r="G79" i="2"/>
  <c r="I79" i="2"/>
  <c r="K79" i="2"/>
  <c r="M79" i="2"/>
  <c r="O79" i="2"/>
  <c r="Q79" i="2"/>
  <c r="U79" i="2"/>
  <c r="X79" i="2"/>
  <c r="Z79" i="2"/>
  <c r="AB79" i="2"/>
  <c r="AD79" i="2"/>
  <c r="AF79" i="2"/>
  <c r="AH79" i="2"/>
  <c r="AJ79" i="2"/>
  <c r="C80" i="2"/>
  <c r="E80" i="2"/>
  <c r="G80" i="2"/>
  <c r="I80" i="2"/>
  <c r="K80" i="2"/>
  <c r="M80" i="2"/>
  <c r="O80" i="2"/>
  <c r="Q80" i="2"/>
  <c r="U80" i="2"/>
  <c r="X80" i="2"/>
  <c r="Z80" i="2"/>
  <c r="AB80" i="2"/>
  <c r="AD80" i="2"/>
  <c r="AF80" i="2"/>
  <c r="AH80" i="2"/>
  <c r="AJ80" i="2"/>
  <c r="C81" i="2"/>
  <c r="E81" i="2"/>
  <c r="G81" i="2"/>
  <c r="I81" i="2"/>
  <c r="K81" i="2"/>
  <c r="M81" i="2"/>
  <c r="O81" i="2"/>
  <c r="Q81" i="2"/>
  <c r="U81" i="2"/>
  <c r="X81" i="2"/>
  <c r="Z81" i="2"/>
  <c r="AB81" i="2"/>
  <c r="AD81" i="2"/>
  <c r="AF81" i="2"/>
  <c r="AH81" i="2"/>
  <c r="AJ81" i="2"/>
  <c r="C82" i="2"/>
  <c r="E82" i="2"/>
  <c r="G82" i="2"/>
  <c r="I82" i="2"/>
  <c r="K82" i="2"/>
  <c r="M82" i="2"/>
  <c r="O82" i="2"/>
  <c r="Q82" i="2"/>
  <c r="U82" i="2"/>
  <c r="X82" i="2"/>
  <c r="Z82" i="2"/>
  <c r="AB82" i="2"/>
  <c r="AD82" i="2"/>
  <c r="AF82" i="2"/>
  <c r="AH82" i="2"/>
  <c r="AJ82" i="2"/>
  <c r="C83" i="2"/>
  <c r="E83" i="2"/>
  <c r="G83" i="2"/>
  <c r="I83" i="2"/>
  <c r="K83" i="2"/>
  <c r="M83" i="2"/>
  <c r="O83" i="2"/>
  <c r="Q83" i="2"/>
  <c r="U83" i="2"/>
  <c r="X83" i="2"/>
  <c r="Z83" i="2"/>
  <c r="AB83" i="2"/>
  <c r="AD83" i="2"/>
  <c r="AF83" i="2"/>
  <c r="AH83" i="2"/>
  <c r="AJ83" i="2"/>
  <c r="C84" i="2"/>
  <c r="E84" i="2"/>
  <c r="G84" i="2"/>
  <c r="I84" i="2"/>
  <c r="K84" i="2"/>
  <c r="M84" i="2"/>
  <c r="O84" i="2"/>
  <c r="Q84" i="2"/>
  <c r="U84" i="2"/>
  <c r="X84" i="2"/>
  <c r="Z84" i="2"/>
  <c r="AB84" i="2"/>
  <c r="AD84" i="2"/>
  <c r="AF84" i="2"/>
  <c r="AH84" i="2"/>
  <c r="AJ84" i="2"/>
  <c r="C85" i="2"/>
  <c r="E85" i="2"/>
  <c r="G85" i="2"/>
  <c r="I85" i="2"/>
  <c r="K85" i="2"/>
  <c r="M85" i="2"/>
  <c r="O85" i="2"/>
  <c r="Q85" i="2"/>
  <c r="U85" i="2"/>
  <c r="X85" i="2"/>
  <c r="Z85" i="2"/>
  <c r="AB85" i="2"/>
  <c r="AD85" i="2"/>
  <c r="AF85" i="2"/>
  <c r="AH85" i="2"/>
  <c r="AJ85" i="2"/>
  <c r="C86" i="2"/>
  <c r="E86" i="2"/>
  <c r="G86" i="2"/>
  <c r="I86" i="2"/>
  <c r="K86" i="2"/>
  <c r="M86" i="2"/>
  <c r="O86" i="2"/>
  <c r="Q86" i="2"/>
  <c r="U86" i="2"/>
  <c r="X86" i="2"/>
  <c r="Z86" i="2"/>
  <c r="AB86" i="2"/>
  <c r="AD86" i="2"/>
  <c r="AF86" i="2"/>
  <c r="AH86" i="2"/>
  <c r="AJ86" i="2"/>
  <c r="C87" i="2"/>
  <c r="E87" i="2"/>
  <c r="G87" i="2"/>
  <c r="I87" i="2"/>
  <c r="K87" i="2"/>
  <c r="M87" i="2"/>
  <c r="O87" i="2"/>
  <c r="Q87" i="2"/>
  <c r="U87" i="2"/>
  <c r="X87" i="2"/>
  <c r="Z87" i="2"/>
  <c r="AB87" i="2"/>
  <c r="AD87" i="2"/>
  <c r="AF87" i="2"/>
  <c r="AH87" i="2"/>
  <c r="AJ87" i="2"/>
  <c r="C88" i="2"/>
  <c r="E88" i="2"/>
  <c r="G88" i="2"/>
  <c r="I88" i="2"/>
  <c r="K88" i="2"/>
  <c r="M88" i="2"/>
  <c r="O88" i="2"/>
  <c r="Q88" i="2"/>
  <c r="U88" i="2"/>
  <c r="X88" i="2"/>
  <c r="Z88" i="2"/>
  <c r="AB88" i="2"/>
  <c r="AD88" i="2"/>
  <c r="AF88" i="2"/>
  <c r="AH88" i="2"/>
  <c r="AJ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U89" i="2"/>
  <c r="W89" i="2"/>
  <c r="X89" i="2"/>
  <c r="Y89" i="2"/>
  <c r="Z89" i="2"/>
  <c r="AA89" i="2"/>
  <c r="AB89" i="2"/>
  <c r="AC89" i="2"/>
  <c r="AD89" i="2"/>
  <c r="AF89" i="2"/>
  <c r="AG89" i="2"/>
  <c r="AH89" i="2"/>
  <c r="AJ89" i="2"/>
  <c r="AK89" i="2"/>
  <c r="AK90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C144" i="2"/>
  <c r="E144" i="2"/>
  <c r="G144" i="2"/>
  <c r="I144" i="2"/>
  <c r="K144" i="2"/>
  <c r="M144" i="2"/>
  <c r="O144" i="2"/>
  <c r="Q144" i="2"/>
  <c r="U144" i="2"/>
  <c r="X144" i="2"/>
  <c r="Z144" i="2"/>
  <c r="AB144" i="2"/>
  <c r="AD144" i="2"/>
  <c r="AH144" i="2"/>
  <c r="AJ144" i="2"/>
  <c r="C145" i="2"/>
  <c r="E145" i="2"/>
  <c r="G145" i="2"/>
  <c r="I145" i="2"/>
  <c r="K145" i="2"/>
  <c r="M145" i="2"/>
  <c r="O145" i="2"/>
  <c r="Q145" i="2"/>
  <c r="U145" i="2"/>
  <c r="X145" i="2"/>
  <c r="Z145" i="2"/>
  <c r="AB145" i="2"/>
  <c r="AD145" i="2"/>
  <c r="AH145" i="2"/>
  <c r="AJ145" i="2"/>
  <c r="C146" i="2"/>
  <c r="E146" i="2"/>
  <c r="G146" i="2"/>
  <c r="I146" i="2"/>
  <c r="K146" i="2"/>
  <c r="M146" i="2"/>
  <c r="O146" i="2"/>
  <c r="Q146" i="2"/>
  <c r="U146" i="2"/>
  <c r="X146" i="2"/>
  <c r="Z146" i="2"/>
  <c r="AB146" i="2"/>
  <c r="AD146" i="2"/>
  <c r="AH146" i="2"/>
  <c r="AJ146" i="2"/>
  <c r="C147" i="2"/>
  <c r="E147" i="2"/>
  <c r="G147" i="2"/>
  <c r="I147" i="2"/>
  <c r="K147" i="2"/>
  <c r="M147" i="2"/>
  <c r="O147" i="2"/>
  <c r="Q147" i="2"/>
  <c r="U147" i="2"/>
  <c r="X147" i="2"/>
  <c r="Z147" i="2"/>
  <c r="AB147" i="2"/>
  <c r="AD147" i="2"/>
  <c r="AH147" i="2"/>
  <c r="AJ147" i="2"/>
  <c r="C148" i="2"/>
  <c r="E148" i="2"/>
  <c r="G148" i="2"/>
  <c r="I148" i="2"/>
  <c r="K148" i="2"/>
  <c r="M148" i="2"/>
  <c r="O148" i="2"/>
  <c r="Q148" i="2"/>
  <c r="U148" i="2"/>
  <c r="X148" i="2"/>
  <c r="Z148" i="2"/>
  <c r="AB148" i="2"/>
  <c r="AD148" i="2"/>
  <c r="AH148" i="2"/>
  <c r="AJ148" i="2"/>
  <c r="C149" i="2"/>
  <c r="E149" i="2"/>
  <c r="G149" i="2"/>
  <c r="I149" i="2"/>
  <c r="K149" i="2"/>
  <c r="M149" i="2"/>
  <c r="O149" i="2"/>
  <c r="Q149" i="2"/>
  <c r="U149" i="2"/>
  <c r="X149" i="2"/>
  <c r="Z149" i="2"/>
  <c r="AB149" i="2"/>
  <c r="AD149" i="2"/>
  <c r="AH149" i="2"/>
  <c r="AJ149" i="2"/>
  <c r="C150" i="2"/>
  <c r="E150" i="2"/>
  <c r="G150" i="2"/>
  <c r="I150" i="2"/>
  <c r="K150" i="2"/>
  <c r="M150" i="2"/>
  <c r="O150" i="2"/>
  <c r="Q150" i="2"/>
  <c r="U150" i="2"/>
  <c r="X150" i="2"/>
  <c r="Z150" i="2"/>
  <c r="AB150" i="2"/>
  <c r="AD150" i="2"/>
  <c r="AH150" i="2"/>
  <c r="AJ150" i="2"/>
  <c r="C151" i="2"/>
  <c r="E151" i="2"/>
  <c r="G151" i="2"/>
  <c r="I151" i="2"/>
  <c r="K151" i="2"/>
  <c r="M151" i="2"/>
  <c r="O151" i="2"/>
  <c r="Q151" i="2"/>
  <c r="U151" i="2"/>
  <c r="X151" i="2"/>
  <c r="Z151" i="2"/>
  <c r="AB151" i="2"/>
  <c r="AD151" i="2"/>
  <c r="AH151" i="2"/>
  <c r="AJ151" i="2"/>
  <c r="C152" i="2"/>
  <c r="E152" i="2"/>
  <c r="G152" i="2"/>
  <c r="I152" i="2"/>
  <c r="K152" i="2"/>
  <c r="M152" i="2"/>
  <c r="O152" i="2"/>
  <c r="Q152" i="2"/>
  <c r="U152" i="2"/>
  <c r="X152" i="2"/>
  <c r="Z152" i="2"/>
  <c r="AB152" i="2"/>
  <c r="AD152" i="2"/>
  <c r="AH152" i="2"/>
  <c r="AJ152" i="2"/>
  <c r="C155" i="2"/>
  <c r="E155" i="2"/>
  <c r="G155" i="2"/>
  <c r="I155" i="2"/>
  <c r="K155" i="2"/>
  <c r="M155" i="2"/>
  <c r="O155" i="2"/>
  <c r="Q155" i="2"/>
  <c r="U155" i="2"/>
  <c r="X155" i="2"/>
  <c r="Z155" i="2"/>
  <c r="AB155" i="2"/>
  <c r="AD155" i="2"/>
  <c r="AH155" i="2"/>
  <c r="AJ155" i="2"/>
  <c r="C156" i="2"/>
  <c r="E156" i="2"/>
  <c r="G156" i="2"/>
  <c r="I156" i="2"/>
  <c r="K156" i="2"/>
  <c r="M156" i="2"/>
  <c r="O156" i="2"/>
  <c r="Q156" i="2"/>
  <c r="U156" i="2"/>
  <c r="X156" i="2"/>
  <c r="Z156" i="2"/>
  <c r="AB156" i="2"/>
  <c r="AD156" i="2"/>
  <c r="AH156" i="2"/>
  <c r="AJ156" i="2"/>
  <c r="C157" i="2"/>
  <c r="E157" i="2"/>
  <c r="G157" i="2"/>
  <c r="I157" i="2"/>
  <c r="K157" i="2"/>
  <c r="M157" i="2"/>
  <c r="O157" i="2"/>
  <c r="Q157" i="2"/>
  <c r="U157" i="2"/>
  <c r="X157" i="2"/>
  <c r="Z157" i="2"/>
  <c r="AB157" i="2"/>
  <c r="AD157" i="2"/>
  <c r="AH157" i="2"/>
  <c r="AJ157" i="2"/>
  <c r="C158" i="2"/>
  <c r="E158" i="2"/>
  <c r="G158" i="2"/>
  <c r="I158" i="2"/>
  <c r="K158" i="2"/>
  <c r="M158" i="2"/>
  <c r="O158" i="2"/>
  <c r="Q158" i="2"/>
  <c r="U158" i="2"/>
  <c r="X158" i="2"/>
  <c r="Z158" i="2"/>
  <c r="AB158" i="2"/>
  <c r="AD158" i="2"/>
  <c r="AH158" i="2"/>
  <c r="AJ158" i="2"/>
  <c r="C159" i="2"/>
  <c r="E159" i="2"/>
  <c r="G159" i="2"/>
  <c r="I159" i="2"/>
  <c r="K159" i="2"/>
  <c r="M159" i="2"/>
  <c r="O159" i="2"/>
  <c r="Q159" i="2"/>
  <c r="U159" i="2"/>
  <c r="X159" i="2"/>
  <c r="Z159" i="2"/>
  <c r="AB159" i="2"/>
  <c r="AD159" i="2"/>
  <c r="AH159" i="2"/>
  <c r="AJ159" i="2"/>
  <c r="C160" i="2"/>
  <c r="E160" i="2"/>
  <c r="G160" i="2"/>
  <c r="I160" i="2"/>
  <c r="K160" i="2"/>
  <c r="M160" i="2"/>
  <c r="O160" i="2"/>
  <c r="Q160" i="2"/>
  <c r="U160" i="2"/>
  <c r="X160" i="2"/>
  <c r="Z160" i="2"/>
  <c r="AB160" i="2"/>
  <c r="AD160" i="2"/>
  <c r="AH160" i="2"/>
  <c r="AJ160" i="2"/>
  <c r="C161" i="2"/>
  <c r="E161" i="2"/>
  <c r="G161" i="2"/>
  <c r="I161" i="2"/>
  <c r="K161" i="2"/>
  <c r="M161" i="2"/>
  <c r="O161" i="2"/>
  <c r="Q161" i="2"/>
  <c r="U161" i="2"/>
  <c r="X161" i="2"/>
  <c r="Z161" i="2"/>
  <c r="AB161" i="2"/>
  <c r="AD161" i="2"/>
  <c r="AH161" i="2"/>
  <c r="AJ161" i="2"/>
  <c r="A1" i="14"/>
  <c r="B5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L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3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M34" i="14"/>
  <c r="N34" i="14"/>
  <c r="E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B47" i="14"/>
  <c r="H47" i="14"/>
  <c r="BB47" i="14"/>
  <c r="B48" i="14"/>
  <c r="B49" i="14"/>
  <c r="B50" i="14"/>
  <c r="B51" i="14"/>
  <c r="B52" i="14"/>
  <c r="B53" i="14"/>
  <c r="H53" i="14"/>
  <c r="BB53" i="14"/>
  <c r="B54" i="14"/>
  <c r="H54" i="14"/>
  <c r="BB54" i="14"/>
  <c r="B55" i="14"/>
  <c r="H55" i="14"/>
  <c r="BB55" i="14"/>
  <c r="B56" i="14"/>
  <c r="H56" i="14"/>
  <c r="BB56" i="14"/>
  <c r="B57" i="14"/>
  <c r="H57" i="14"/>
  <c r="BB57" i="14"/>
  <c r="B58" i="14"/>
  <c r="H58" i="14"/>
  <c r="BB58" i="14"/>
  <c r="B59" i="14"/>
  <c r="H59" i="14"/>
  <c r="BB59" i="14"/>
  <c r="B60" i="14"/>
  <c r="H60" i="14"/>
  <c r="BB60" i="14"/>
  <c r="B61" i="14"/>
  <c r="H61" i="14"/>
  <c r="BB61" i="14"/>
  <c r="B62" i="14"/>
  <c r="H62" i="14"/>
  <c r="BB62" i="14"/>
  <c r="B63" i="14"/>
  <c r="B64" i="14"/>
  <c r="B65" i="14"/>
  <c r="B66" i="14"/>
  <c r="B67" i="14"/>
  <c r="H67" i="14"/>
  <c r="BB67" i="14"/>
  <c r="B68" i="14"/>
  <c r="H68" i="14"/>
  <c r="BB68" i="14"/>
  <c r="B69" i="14"/>
  <c r="B70" i="14"/>
  <c r="B76" i="14"/>
  <c r="C79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9"/>
  <c r="B5" i="9"/>
  <c r="AE8" i="9"/>
  <c r="E9" i="9"/>
  <c r="L9" i="9"/>
  <c r="R9" i="9"/>
  <c r="S9" i="9"/>
  <c r="T9" i="9"/>
  <c r="E10" i="9"/>
  <c r="L10" i="9"/>
  <c r="R10" i="9"/>
  <c r="S10" i="9"/>
  <c r="T10" i="9"/>
  <c r="E11" i="9"/>
  <c r="L11" i="9"/>
  <c r="R11" i="9"/>
  <c r="S11" i="9"/>
  <c r="T11" i="9"/>
  <c r="L12" i="9"/>
  <c r="R12" i="9"/>
  <c r="S12" i="9"/>
  <c r="T12" i="9"/>
  <c r="E14" i="9"/>
  <c r="L14" i="9"/>
  <c r="M14" i="9"/>
  <c r="N14" i="9"/>
  <c r="O14" i="9"/>
  <c r="P14" i="9"/>
  <c r="Q14" i="9"/>
  <c r="R14" i="9"/>
  <c r="S14" i="9"/>
  <c r="T14" i="9"/>
  <c r="AE14" i="9"/>
  <c r="E15" i="9"/>
  <c r="R15" i="9"/>
  <c r="S15" i="9"/>
  <c r="AE15" i="9"/>
  <c r="L16" i="9"/>
  <c r="R16" i="9"/>
  <c r="Y16" i="9"/>
  <c r="AE16" i="9"/>
  <c r="L17" i="9"/>
  <c r="M17" i="9"/>
  <c r="N17" i="9"/>
  <c r="O17" i="9"/>
  <c r="P17" i="9"/>
  <c r="Q17" i="9"/>
  <c r="R17" i="9"/>
  <c r="Y17" i="9"/>
  <c r="AE17" i="9"/>
  <c r="W18" i="9"/>
  <c r="X18" i="9"/>
  <c r="Y18" i="9"/>
  <c r="AE18" i="9"/>
  <c r="E19" i="9"/>
  <c r="R19" i="9"/>
  <c r="S19" i="9"/>
  <c r="T19" i="9"/>
  <c r="AE19" i="9"/>
  <c r="R20" i="9"/>
  <c r="S20" i="9"/>
  <c r="T20" i="9"/>
  <c r="Z20" i="9"/>
  <c r="AE20" i="9"/>
  <c r="R21" i="9"/>
  <c r="S21" i="9"/>
  <c r="T21" i="9"/>
  <c r="AE21" i="9"/>
  <c r="R22" i="9"/>
  <c r="S22" i="9"/>
  <c r="T22" i="9"/>
  <c r="AE22" i="9"/>
  <c r="E23" i="9"/>
  <c r="AE23" i="9"/>
  <c r="E24" i="9"/>
  <c r="L24" i="9"/>
  <c r="M24" i="9"/>
  <c r="N24" i="9"/>
  <c r="O24" i="9"/>
  <c r="P24" i="9"/>
  <c r="Q24" i="9"/>
  <c r="R24" i="9"/>
  <c r="S24" i="9"/>
  <c r="T24" i="9"/>
  <c r="E25" i="9"/>
  <c r="E26" i="9"/>
  <c r="AE28" i="9"/>
  <c r="E30" i="9"/>
  <c r="E31" i="9"/>
  <c r="N31" i="9"/>
  <c r="E32" i="9"/>
  <c r="E33" i="9"/>
  <c r="E34" i="9"/>
  <c r="M34" i="9"/>
  <c r="N34" i="9"/>
  <c r="E35" i="9"/>
  <c r="E36" i="9"/>
  <c r="M36" i="9"/>
  <c r="N36" i="9"/>
  <c r="E38" i="9"/>
  <c r="M38" i="9"/>
  <c r="N38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B47" i="9"/>
  <c r="H47" i="9"/>
  <c r="BB47" i="9"/>
  <c r="B48" i="9"/>
  <c r="B49" i="9"/>
  <c r="B50" i="9"/>
  <c r="B51" i="9"/>
  <c r="B52" i="9"/>
  <c r="B53" i="9"/>
  <c r="H53" i="9"/>
  <c r="BB53" i="9"/>
  <c r="B54" i="9"/>
  <c r="H54" i="9"/>
  <c r="BB54" i="9"/>
  <c r="B55" i="9"/>
  <c r="H55" i="9"/>
  <c r="BB55" i="9"/>
  <c r="B56" i="9"/>
  <c r="H56" i="9"/>
  <c r="BB56" i="9"/>
  <c r="B57" i="9"/>
  <c r="H57" i="9"/>
  <c r="BB57" i="9"/>
  <c r="B58" i="9"/>
  <c r="H58" i="9"/>
  <c r="BB58" i="9"/>
  <c r="B59" i="9"/>
  <c r="H59" i="9"/>
  <c r="BB59" i="9"/>
  <c r="B60" i="9"/>
  <c r="H60" i="9"/>
  <c r="BB60" i="9"/>
  <c r="B61" i="9"/>
  <c r="H61" i="9"/>
  <c r="BB61" i="9"/>
  <c r="B62" i="9"/>
  <c r="H62" i="9"/>
  <c r="BB62" i="9"/>
  <c r="B63" i="9"/>
  <c r="B64" i="9"/>
  <c r="B65" i="9"/>
  <c r="B66" i="9"/>
  <c r="B67" i="9"/>
  <c r="H67" i="9"/>
  <c r="BB67" i="9"/>
  <c r="B68" i="9"/>
  <c r="B69" i="9"/>
  <c r="B70" i="9"/>
  <c r="B76" i="9"/>
  <c r="C79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102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B108" i="9"/>
  <c r="B109" i="9"/>
  <c r="B110" i="9"/>
  <c r="B111" i="9"/>
  <c r="B112" i="9"/>
  <c r="B113" i="9"/>
  <c r="E113" i="9"/>
  <c r="L113" i="9"/>
  <c r="S113" i="9"/>
  <c r="Z113" i="9"/>
  <c r="BA113" i="9"/>
  <c r="B118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E159" i="9"/>
  <c r="L159" i="9"/>
  <c r="E185" i="9"/>
  <c r="M214" i="9"/>
  <c r="F238" i="9"/>
</calcChain>
</file>

<file path=xl/sharedStrings.xml><?xml version="1.0" encoding="utf-8"?>
<sst xmlns="http://schemas.openxmlformats.org/spreadsheetml/2006/main" count="3516" uniqueCount="387">
  <si>
    <t>ENRON CAPITAL &amp; TRADE RESOURCES</t>
  </si>
  <si>
    <t>DAILY POSITION STATEMENT</t>
  </si>
  <si>
    <t>Approval:</t>
  </si>
  <si>
    <t>RISK BOOKS</t>
  </si>
  <si>
    <t>TAGG</t>
  </si>
  <si>
    <t>IPE Gasoil</t>
  </si>
  <si>
    <t>2% GASOIL CIF</t>
  </si>
  <si>
    <t>2% Gasoil FOB</t>
  </si>
  <si>
    <t>EN 590</t>
  </si>
  <si>
    <t>Unleaded</t>
  </si>
  <si>
    <t>Naptha</t>
  </si>
  <si>
    <t>UK Brent</t>
  </si>
  <si>
    <t>WTI</t>
  </si>
  <si>
    <t>Jet / Kero</t>
  </si>
  <si>
    <t>HO</t>
  </si>
  <si>
    <t>Singapore</t>
  </si>
  <si>
    <t>TOTAL</t>
  </si>
  <si>
    <t>UK Traded</t>
  </si>
  <si>
    <t>Gasoil</t>
  </si>
  <si>
    <t>DPR</t>
  </si>
  <si>
    <t>Volumes  long/(short)  (Million MMbtu)</t>
  </si>
  <si>
    <t xml:space="preserve"> 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</si>
  <si>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</si>
  <si>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</si>
  <si>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</si>
  <si>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Bbls/Tonnes)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</si>
  <si>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</si>
  <si>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</si>
  <si>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</si>
  <si>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</si>
  <si>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</si>
  <si>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</si>
  <si>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</si>
  <si>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</si>
  <si>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</si>
  <si>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</si>
  <si>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t xml:space="preserve">     Hedge management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</si>
  <si>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</si>
  <si>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</si>
  <si>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</si>
  <si>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</si>
  <si>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</si>
  <si>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</si>
  <si>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</si>
  <si>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</si>
  <si>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</si>
  <si>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</si>
  <si>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</si>
  <si>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</si>
  <si>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</si>
  <si>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</si>
  <si>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</si>
  <si>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</si>
  <si>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</si>
  <si>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</si>
  <si>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</si>
  <si>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</si>
  <si>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1995</t>
  </si>
  <si>
    <t xml:space="preserve">     Prudence </t>
  </si>
  <si>
    <t>Income (Loss) from Today's....</t>
  </si>
  <si>
    <t xml:space="preserve">     Other Changes (spot liquidations)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</si>
  <si>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</si>
  <si>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</si>
  <si>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</si>
  <si>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</si>
  <si>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</si>
  <si>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</si>
  <si>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</si>
  <si>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</si>
  <si>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</si>
  <si>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</si>
  <si>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</si>
  <si>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</si>
  <si>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</si>
  <si>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</si>
  <si>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</si>
  <si>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</si>
  <si>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1996 LTD</t>
  </si>
  <si>
    <t>Dubai</t>
  </si>
  <si>
    <t>Freight</t>
  </si>
  <si>
    <t>Crude</t>
  </si>
  <si>
    <t/>
  </si>
  <si>
    <r>
      <t xml:space="preserve">     </t>
    </r>
    <r>
      <rPr>
        <u/>
        <sz val="10"/>
        <rFont val="Times New Roman"/>
        <family val="1"/>
      </rPr>
      <t>Hedge management</t>
    </r>
  </si>
  <si>
    <t>Rho</t>
  </si>
  <si>
    <t>Drift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</si>
  <si>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</si>
  <si>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</si>
  <si>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</si>
  <si>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</si>
  <si>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</si>
  <si>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</si>
  <si>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</si>
  <si>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</si>
  <si>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</si>
  <si>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</si>
  <si>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</si>
  <si>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</si>
  <si>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</si>
  <si>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</si>
  <si>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</si>
  <si>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CHANGE IN PRICE: MTD</t>
  </si>
  <si>
    <t xml:space="preserve">      Price Curve Shift</t>
  </si>
  <si>
    <t xml:space="preserve">      Basis Curve Shift</t>
  </si>
  <si>
    <t xml:space="preserve">      Index Curve Shift</t>
  </si>
  <si>
    <t xml:space="preserve">      Gas Daily Curve Shift</t>
  </si>
  <si>
    <t xml:space="preserve">      FX Curve Shift</t>
  </si>
  <si>
    <t xml:space="preserve">     Trans Ex Oracle Cve Sh</t>
  </si>
  <si>
    <t xml:space="preserve">     New Deals</t>
  </si>
  <si>
    <t xml:space="preserve">     Change in Existing Deals</t>
  </si>
  <si>
    <t>TOTAL CHANGE IN PRICE: MTD</t>
  </si>
  <si>
    <t>CHANGE IN PRICE: DAILY</t>
  </si>
  <si>
    <t>CHANGE IN PRICE: PRIOR</t>
  </si>
  <si>
    <t xml:space="preserve">      Trans Ex Oracle Cve Sh</t>
  </si>
  <si>
    <t xml:space="preserve">      New Deals</t>
  </si>
  <si>
    <t>TOTAL CHANGE IN PRICE: PRIOR</t>
  </si>
  <si>
    <t>Swaps</t>
  </si>
  <si>
    <t>OTC Options</t>
  </si>
  <si>
    <t>Futures</t>
  </si>
  <si>
    <t>Total</t>
  </si>
  <si>
    <t>Curve Shift</t>
  </si>
  <si>
    <t>New Deals</t>
  </si>
  <si>
    <t>Gamma</t>
  </si>
  <si>
    <t>Vega</t>
  </si>
  <si>
    <t>Theta</t>
  </si>
  <si>
    <t>Origination</t>
  </si>
  <si>
    <t>Liquidations</t>
  </si>
  <si>
    <t>2nd Order</t>
  </si>
  <si>
    <t>Shorts</t>
  </si>
  <si>
    <t>Options</t>
  </si>
  <si>
    <t>Net PV Barrels</t>
  </si>
  <si>
    <t>ERMS NGL PORTFOLIO</t>
  </si>
  <si>
    <t>Check Figures</t>
  </si>
  <si>
    <t>2% GO</t>
  </si>
  <si>
    <t>UNL</t>
  </si>
  <si>
    <t>Naphtha</t>
  </si>
  <si>
    <t>BRENT</t>
  </si>
  <si>
    <t>CRUDE</t>
  </si>
  <si>
    <t>GC 3%</t>
  </si>
  <si>
    <t>GOIL IPE</t>
  </si>
  <si>
    <t>GOIL .2CIF</t>
  </si>
  <si>
    <t>GOIL 1%</t>
  </si>
  <si>
    <t>GOIL</t>
  </si>
  <si>
    <t>DUBAI</t>
  </si>
  <si>
    <t>Sing Gasoil</t>
  </si>
  <si>
    <t>FREIGHT</t>
  </si>
  <si>
    <t>LITE - ROSS / CHRIS</t>
  </si>
  <si>
    <t>Exch Options</t>
  </si>
  <si>
    <t>Exotic Options</t>
  </si>
  <si>
    <t>Difference on Day One-Rho</t>
  </si>
  <si>
    <t>Difference on Day One-Other</t>
  </si>
  <si>
    <t xml:space="preserve">  </t>
  </si>
  <si>
    <t>Change in Exotic Options</t>
  </si>
  <si>
    <t>Change in Existing Deals</t>
  </si>
  <si>
    <t>Broker Fees</t>
  </si>
  <si>
    <t xml:space="preserve">    </t>
  </si>
  <si>
    <t xml:space="preserve">Longs </t>
  </si>
  <si>
    <t>Total deals+'difference day 1'</t>
  </si>
  <si>
    <t>BELOW  ------    YESTERDAY'S VALUES INPUT INTO THE ROLLFORWARD TO BE USED FOR CALCULATION OF CHANGE IN EXISTING DEALS</t>
  </si>
  <si>
    <t>Exotics</t>
  </si>
  <si>
    <t>Roll Forward Schedule</t>
  </si>
  <si>
    <t>Book:</t>
  </si>
  <si>
    <t>Accounting Month:</t>
  </si>
  <si>
    <t>Date:</t>
  </si>
  <si>
    <t>NOTIONAL VOLUMES</t>
  </si>
  <si>
    <t>CALCULATED LONG/SHORT(mmbtu)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</si>
  <si>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</si>
  <si>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</si>
  <si>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</si>
  <si>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</si>
  <si>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</si>
  <si>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</si>
  <si>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</si>
  <si>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</si>
  <si>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</si>
  <si>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</si>
  <si>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</si>
  <si>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</si>
  <si>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</si>
  <si>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</si>
  <si>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</si>
  <si>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</si>
  <si>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</si>
  <si>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</si>
  <si>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</si>
  <si>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</si>
  <si>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</si>
  <si>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</si>
  <si>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</si>
  <si>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</si>
  <si>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</si>
  <si>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</si>
  <si>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</si>
  <si>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</si>
  <si>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</si>
  <si>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</si>
  <si>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</si>
  <si>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</si>
  <si>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</si>
  <si>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</si>
  <si>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</si>
  <si>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</si>
  <si>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</si>
  <si>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</si>
  <si>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</si>
  <si>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</si>
  <si>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</si>
  <si>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</si>
  <si>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</si>
  <si>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</si>
  <si>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</si>
  <si>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</si>
  <si>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</si>
  <si>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</si>
  <si>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</si>
  <si>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</si>
  <si>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</si>
  <si>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</si>
  <si>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</si>
  <si>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</si>
  <si>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</si>
  <si>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</si>
  <si>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</si>
  <si>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</si>
  <si>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</si>
  <si>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</si>
  <si>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</si>
  <si>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</si>
  <si>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</si>
  <si>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Current MTD Daily</t>
  </si>
  <si>
    <t>Daily Total Below</t>
  </si>
  <si>
    <t xml:space="preserve">     Prior Period Liquidations Adjustment - Sched E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</si>
  <si>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</si>
  <si>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</si>
  <si>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</si>
  <si>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</si>
  <si>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</si>
  <si>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</si>
  <si>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</si>
  <si>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</si>
  <si>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</si>
  <si>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</si>
  <si>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</si>
  <si>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</si>
  <si>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</si>
  <si>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</si>
  <si>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W</t>
  </si>
  <si>
    <t>Basis Curve Shift</t>
  </si>
  <si>
    <t>R</t>
  </si>
  <si>
    <t>Index Curve Shift</t>
  </si>
  <si>
    <t>F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</si>
  <si>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</si>
  <si>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</si>
  <si>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</si>
  <si>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</si>
  <si>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</si>
  <si>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</si>
  <si>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</si>
  <si>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</si>
  <si>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</si>
  <si>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</si>
  <si>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</si>
  <si>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</si>
  <si>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</si>
  <si>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Sched E Ref: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</si>
  <si>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</si>
  <si>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</si>
  <si>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</si>
  <si>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</si>
  <si>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</si>
  <si>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</si>
  <si>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</si>
  <si>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</si>
  <si>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</si>
  <si>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</si>
  <si>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</si>
  <si>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</si>
  <si>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</si>
  <si>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</si>
  <si>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</si>
  <si>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</si>
  <si>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</si>
  <si>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</si>
  <si>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</si>
  <si>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</si>
  <si>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Date</t>
  </si>
  <si>
    <t>Description</t>
  </si>
  <si>
    <t>Amount</t>
  </si>
  <si>
    <t>Total Rho &amp; Drift Adjustments</t>
  </si>
  <si>
    <t>Total Transactions Ex Oracle</t>
  </si>
  <si>
    <t>Schedule C: Perm Book Adjustments</t>
  </si>
  <si>
    <t>Move from Excel to TAGG/ERMS Rho/Drift Adjustment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</si>
  <si>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</si>
  <si>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</si>
  <si>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</si>
  <si>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</si>
  <si>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</si>
  <si>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</si>
  <si>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</si>
  <si>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</si>
  <si>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 xml:space="preserve">    Spot Liquidations</t>
  </si>
  <si>
    <t xml:space="preserve">     Current Month Liquidation Adjustments (Book/Acct Recon)</t>
  </si>
  <si>
    <t>UK Crude</t>
  </si>
  <si>
    <t>Adj. Drift &amp; Rho-Nov</t>
  </si>
  <si>
    <t>Adj. Drift &amp; Rho-Dec</t>
  </si>
  <si>
    <t>Singapore Gasoil</t>
  </si>
  <si>
    <t>DescrJptJon</t>
  </si>
  <si>
    <t>Total PrJor PerJod LJquJdatJon Adjustments</t>
  </si>
  <si>
    <t>Jet Kerosene</t>
  </si>
  <si>
    <t>Dubai crude</t>
  </si>
  <si>
    <t>^ENRON RISK MANAGEMENT SERVICES CORP.</t>
  </si>
  <si>
    <t>^DAILY DETAIL OF NEW TRANSACTIONS</t>
  </si>
  <si>
    <t>Total NGL's</t>
  </si>
  <si>
    <t>Total Notional</t>
  </si>
  <si>
    <t>Value on 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</si>
  <si>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</si>
  <si>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</si>
  <si>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</si>
  <si>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</si>
  <si>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</si>
  <si>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</si>
  <si>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</si>
  <si>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</si>
  <si>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</si>
  <si>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</si>
  <si>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</si>
  <si>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Originator</t>
  </si>
  <si>
    <t>Deal Here</t>
  </si>
  <si>
    <t>E11012</t>
  </si>
  <si>
    <t>EGP</t>
  </si>
  <si>
    <t>Int'l Fuels Mgmt</t>
  </si>
  <si>
    <t>Dana Gibbs</t>
  </si>
  <si>
    <t>TOTAL ORIGINATION</t>
  </si>
  <si>
    <t>Conversion Factors</t>
  </si>
  <si>
    <t>Conversion Equations</t>
  </si>
  <si>
    <t>Input Number</t>
  </si>
  <si>
    <t>C2</t>
  </si>
  <si>
    <t>C3</t>
  </si>
  <si>
    <t>C2C3</t>
  </si>
  <si>
    <t>IC4</t>
  </si>
  <si>
    <t>NC4</t>
  </si>
  <si>
    <t>C5+</t>
  </si>
  <si>
    <t>RUL</t>
  </si>
  <si>
    <t>LT. CRUD</t>
  </si>
  <si>
    <t>NC4E</t>
  </si>
  <si>
    <t>NAPe</t>
  </si>
  <si>
    <t>Scott Freight</t>
  </si>
  <si>
    <t>RK/CM</t>
  </si>
  <si>
    <t>SM</t>
  </si>
  <si>
    <t>GOIP-EN590</t>
  </si>
  <si>
    <t>GOIP-.2GO</t>
  </si>
  <si>
    <t>GOIP-KERO</t>
  </si>
  <si>
    <t>POST ID</t>
  </si>
  <si>
    <t>EFFECTIVE DT</t>
  </si>
  <si>
    <t>CAT</t>
  </si>
  <si>
    <t>TODAY</t>
  </si>
  <si>
    <t>PRIOR</t>
  </si>
  <si>
    <t>NET NPV</t>
  </si>
  <si>
    <t>NEW DEALS</t>
  </si>
  <si>
    <t>CURVE SHIFT</t>
  </si>
  <si>
    <t>GAMMA</t>
  </si>
  <si>
    <t>VEGA</t>
  </si>
  <si>
    <t>THETA</t>
  </si>
  <si>
    <t>RHO</t>
  </si>
  <si>
    <t>DRIFT</t>
  </si>
  <si>
    <t>ORI</t>
  </si>
  <si>
    <t>LIQ</t>
  </si>
  <si>
    <t>SECOND</t>
  </si>
  <si>
    <t>ADJ</t>
  </si>
  <si>
    <t>SWAPS</t>
  </si>
  <si>
    <t>OTCOPTIONS</t>
  </si>
  <si>
    <t>EXGOPTIONS</t>
  </si>
  <si>
    <t>ACCRUED</t>
  </si>
  <si>
    <t>.</t>
  </si>
  <si>
    <t>`</t>
  </si>
  <si>
    <t>1999 LTD</t>
  </si>
  <si>
    <t>Deal count</t>
  </si>
  <si>
    <t>Gasoil futures</t>
  </si>
  <si>
    <t>Brent futures</t>
  </si>
  <si>
    <t>Gasoil options</t>
  </si>
  <si>
    <t>Brent options</t>
  </si>
  <si>
    <t>Physical</t>
  </si>
  <si>
    <t xml:space="preserve">Internal </t>
  </si>
  <si>
    <t>EOL</t>
  </si>
  <si>
    <t>ECTRIC SPAIN</t>
  </si>
  <si>
    <t>ENRON CAPITAL &amp; TRADE RESOURCES INTERNATIONAL</t>
  </si>
  <si>
    <t>LITE PRODUCTS</t>
  </si>
  <si>
    <t>LTD Through December 31,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</si>
</sst>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General_)"/>
    <numFmt numFmtId="179" formatCode="#,##0.0_);[Red]\(#,##0.0\)"/>
    <numFmt numFmtId="180" formatCode="#,##0.000_);[Red]\(#,##0.000\)"/>
    <numFmt numFmtId="185" formatCode="#,##0.0_);\(#,##0.0\)"/>
    <numFmt numFmtId="186" formatCode=";;;"/>
    <numFmt numFmtId="187" formatCode="dd\-mmm\-yy_)"/>
    <numFmt numFmtId="188" formatCode="0.0"/>
    <numFmt numFmtId="189" formatCode="&quot;As of &quot;mmmm\ dd\,\ yyyy"/>
    <numFmt numFmtId="190" formatCode="&quot;Through &quot;mmmm\ dd\,\ yyyy"/>
    <numFmt numFmtId="191" formatCode="&quot;Change since &quot;mmmm\ dd\,\ yyyy"/>
    <numFmt numFmtId="192" formatCode="mm/dd"/>
    <numFmt numFmtId="193" formatCode="&quot;LTD Through &quot;mmmm\ dd\,\ yyyy"/>
    <numFmt numFmtId="194" formatCode="&quot;MTD Through &quot;mmmm\ dd\,\ yyyy"/>
    <numFmt numFmtId="195" formatCode="&quot;YTD Through &quot;mmmm\ dd\,\ yyyy"/>
    <numFmt numFmtId="196" formatCode="&quot;Detail of New Transactions By Originator - &quot;mmmm\,\ yyyy"/>
    <numFmt numFmtId="197" formatCode="#,##0.000_);\(#,##0.000\)"/>
    <numFmt numFmtId="209" formatCode="&quot;$&quot;#,##0_);[Red]\(#,##0\)"/>
    <numFmt numFmtId="214" formatCode="&quot;$&quot;#,##0.0000_);\(&quot;$&quot;#,##0.0000\)"/>
    <numFmt numFmtId="216" formatCode="#,##0;[Red]\(#,##0\)"/>
  </numFmts>
  <fonts count="45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1"/>
      <name val="Arial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name val="Tms Rmn"/>
    </font>
    <font>
      <sz val="10"/>
      <color indexed="12"/>
      <name val="Tms Rmn"/>
    </font>
    <font>
      <sz val="10"/>
      <name val="Courier"/>
    </font>
    <font>
      <sz val="10"/>
      <color indexed="12"/>
      <name val="Arial"/>
      <family val="2"/>
    </font>
    <font>
      <b/>
      <sz val="10"/>
      <color indexed="16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sz val="10"/>
      <color indexed="12"/>
      <name val="Courier"/>
    </font>
    <font>
      <b/>
      <sz val="10"/>
      <color indexed="12"/>
      <name val="Times New Roman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63"/>
      </patternFill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43"/>
      </patternFill>
    </fill>
    <fill>
      <patternFill patternType="gray0625">
        <fgColor indexed="8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0" fontId="2" fillId="0" borderId="0" applyFont="0" applyFill="0" applyBorder="0" applyAlignment="0" applyProtection="0"/>
    <xf numFmtId="40" fontId="2" fillId="0" borderId="0" applyNumberFormat="0" applyFont="0" applyFill="0" applyBorder="0" applyAlignment="0" applyProtection="0"/>
    <xf numFmtId="8" fontId="2" fillId="0" borderId="0" applyFont="0" applyFill="0" applyBorder="0" applyAlignment="0" applyProtection="0"/>
    <xf numFmtId="178" fontId="3" fillId="0" borderId="0"/>
    <xf numFmtId="178" fontId="3" fillId="0" borderId="0"/>
  </cellStyleXfs>
  <cellXfs count="489">
    <xf numFmtId="0" fontId="0" fillId="0" borderId="0" xfId="0"/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4" fillId="0" borderId="1" xfId="0" applyFont="1" applyBorder="1"/>
    <xf numFmtId="5" fontId="4" fillId="0" borderId="0" xfId="0" applyNumberFormat="1" applyFont="1"/>
    <xf numFmtId="37" fontId="4" fillId="0" borderId="2" xfId="0" applyNumberFormat="1" applyFont="1" applyBorder="1"/>
    <xf numFmtId="5" fontId="4" fillId="0" borderId="0" xfId="0" applyNumberFormat="1" applyFont="1" applyBorder="1"/>
    <xf numFmtId="0" fontId="4" fillId="0" borderId="0" xfId="0" applyFont="1" applyBorder="1"/>
    <xf numFmtId="40" fontId="4" fillId="0" borderId="0" xfId="1" applyNumberFormat="1" applyFont="1" applyBorder="1"/>
    <xf numFmtId="0" fontId="5" fillId="0" borderId="0" xfId="0" applyFont="1"/>
    <xf numFmtId="187" fontId="4" fillId="0" borderId="0" xfId="0" applyNumberFormat="1" applyFont="1" applyProtection="1"/>
    <xf numFmtId="37" fontId="4" fillId="0" borderId="0" xfId="0" applyNumberFormat="1" applyFont="1"/>
    <xf numFmtId="15" fontId="5" fillId="0" borderId="0" xfId="0" applyNumberFormat="1" applyFont="1"/>
    <xf numFmtId="37" fontId="6" fillId="0" borderId="0" xfId="0" applyNumberFormat="1" applyFont="1"/>
    <xf numFmtId="37" fontId="5" fillId="0" borderId="0" xfId="0" applyNumberFormat="1" applyFont="1"/>
    <xf numFmtId="37" fontId="7" fillId="0" borderId="3" xfId="0" applyNumberFormat="1" applyFont="1" applyBorder="1"/>
    <xf numFmtId="37" fontId="4" fillId="0" borderId="0" xfId="0" quotePrefix="1" applyNumberFormat="1" applyFont="1"/>
    <xf numFmtId="38" fontId="7" fillId="0" borderId="0" xfId="1" applyNumberFormat="1" applyFont="1"/>
    <xf numFmtId="37" fontId="7" fillId="0" borderId="4" xfId="0" applyNumberFormat="1" applyFont="1" applyBorder="1"/>
    <xf numFmtId="37" fontId="4" fillId="0" borderId="4" xfId="0" applyNumberFormat="1" applyFont="1" applyBorder="1"/>
    <xf numFmtId="37" fontId="8" fillId="0" borderId="0" xfId="0" applyNumberFormat="1" applyFont="1" applyBorder="1"/>
    <xf numFmtId="37" fontId="4" fillId="0" borderId="0" xfId="0" applyNumberFormat="1" applyFont="1" applyBorder="1"/>
    <xf numFmtId="37" fontId="5" fillId="0" borderId="5" xfId="0" applyNumberFormat="1" applyFont="1" applyBorder="1"/>
    <xf numFmtId="38" fontId="9" fillId="0" borderId="0" xfId="1" applyNumberFormat="1" applyFont="1" applyBorder="1"/>
    <xf numFmtId="38" fontId="4" fillId="0" borderId="0" xfId="1" applyNumberFormat="1" applyFont="1" applyBorder="1"/>
    <xf numFmtId="37" fontId="9" fillId="0" borderId="4" xfId="0" applyNumberFormat="1" applyFont="1" applyBorder="1"/>
    <xf numFmtId="37" fontId="10" fillId="0" borderId="4" xfId="0" applyNumberFormat="1" applyFont="1" applyBorder="1"/>
    <xf numFmtId="37" fontId="11" fillId="0" borderId="3" xfId="0" applyNumberFormat="1" applyFont="1" applyBorder="1" applyAlignment="1">
      <alignment horizontal="center"/>
    </xf>
    <xf numFmtId="37" fontId="11" fillId="0" borderId="5" xfId="0" applyNumberFormat="1" applyFont="1" applyBorder="1" applyAlignment="1">
      <alignment horizontal="center"/>
    </xf>
    <xf numFmtId="37" fontId="11" fillId="0" borderId="5" xfId="0" applyNumberFormat="1" applyFont="1" applyBorder="1" applyAlignment="1">
      <alignment horizontal="right"/>
    </xf>
    <xf numFmtId="37" fontId="4" fillId="0" borderId="0" xfId="0" applyNumberFormat="1" applyFont="1" applyBorder="1" applyAlignment="1">
      <alignment horizontal="center"/>
    </xf>
    <xf numFmtId="37" fontId="11" fillId="0" borderId="6" xfId="0" applyNumberFormat="1" applyFont="1" applyBorder="1" applyAlignment="1">
      <alignment horizontal="center"/>
    </xf>
    <xf numFmtId="37" fontId="11" fillId="0" borderId="7" xfId="0" applyNumberFormat="1" applyFont="1" applyBorder="1" applyAlignment="1">
      <alignment horizontal="center"/>
    </xf>
    <xf numFmtId="37" fontId="13" fillId="0" borderId="0" xfId="0" applyNumberFormat="1" applyFont="1" applyBorder="1" applyAlignment="1">
      <alignment horizontal="center"/>
    </xf>
    <xf numFmtId="37" fontId="13" fillId="0" borderId="8" xfId="0" applyNumberFormat="1" applyFont="1" applyBorder="1" applyAlignment="1">
      <alignment horizontal="center"/>
    </xf>
    <xf numFmtId="37" fontId="4" fillId="0" borderId="8" xfId="0" applyNumberFormat="1" applyFont="1" applyBorder="1"/>
    <xf numFmtId="37" fontId="11" fillId="0" borderId="4" xfId="0" applyNumberFormat="1" applyFont="1" applyBorder="1" applyAlignment="1">
      <alignment horizontal="right"/>
    </xf>
    <xf numFmtId="38" fontId="7" fillId="0" borderId="8" xfId="1" applyNumberFormat="1" applyFont="1" applyBorder="1"/>
    <xf numFmtId="0" fontId="4" fillId="0" borderId="0" xfId="0" applyFont="1" applyFill="1"/>
    <xf numFmtId="38" fontId="4" fillId="0" borderId="0" xfId="1" applyNumberFormat="1" applyFont="1"/>
    <xf numFmtId="38" fontId="4" fillId="0" borderId="0" xfId="0" applyNumberFormat="1" applyFont="1"/>
    <xf numFmtId="37" fontId="4" fillId="0" borderId="4" xfId="0" applyNumberFormat="1" applyFont="1" applyFill="1" applyBorder="1"/>
    <xf numFmtId="38" fontId="7" fillId="0" borderId="0" xfId="1" applyNumberFormat="1" applyFont="1" applyFill="1"/>
    <xf numFmtId="37" fontId="4" fillId="0" borderId="0" xfId="0" applyNumberFormat="1" applyFont="1" applyFill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8" xfId="1" applyNumberFormat="1" applyFont="1" applyBorder="1"/>
    <xf numFmtId="37" fontId="11" fillId="0" borderId="9" xfId="0" applyNumberFormat="1" applyFont="1" applyBorder="1" applyAlignment="1">
      <alignment horizontal="right"/>
    </xf>
    <xf numFmtId="37" fontId="11" fillId="0" borderId="10" xfId="0" applyNumberFormat="1" applyFont="1" applyBorder="1" applyAlignment="1">
      <alignment horizontal="right"/>
    </xf>
    <xf numFmtId="37" fontId="11" fillId="0" borderId="6" xfId="0" applyNumberFormat="1" applyFont="1" applyBorder="1" applyAlignment="1">
      <alignment horizontal="right"/>
    </xf>
    <xf numFmtId="38" fontId="4" fillId="0" borderId="11" xfId="1" applyNumberFormat="1" applyFont="1" applyBorder="1"/>
    <xf numFmtId="38" fontId="4" fillId="0" borderId="12" xfId="1" applyNumberFormat="1" applyFont="1" applyBorder="1"/>
    <xf numFmtId="37" fontId="11" fillId="0" borderId="0" xfId="0" applyNumberFormat="1" applyFont="1" applyBorder="1" applyAlignment="1">
      <alignment horizontal="right"/>
    </xf>
    <xf numFmtId="37" fontId="14" fillId="2" borderId="13" xfId="0" applyNumberFormat="1" applyFont="1" applyFill="1" applyBorder="1" applyAlignment="1">
      <alignment horizontal="centerContinuous"/>
    </xf>
    <xf numFmtId="37" fontId="14" fillId="2" borderId="14" xfId="0" applyNumberFormat="1" applyFont="1" applyFill="1" applyBorder="1" applyAlignment="1">
      <alignment horizontal="centerContinuous"/>
    </xf>
    <xf numFmtId="38" fontId="7" fillId="0" borderId="12" xfId="1" applyNumberFormat="1" applyFont="1" applyBorder="1"/>
    <xf numFmtId="37" fontId="4" fillId="0" borderId="15" xfId="0" applyNumberFormat="1" applyFont="1" applyBorder="1"/>
    <xf numFmtId="37" fontId="4" fillId="0" borderId="16" xfId="0" applyNumberFormat="1" applyFont="1" applyBorder="1"/>
    <xf numFmtId="37" fontId="4" fillId="0" borderId="17" xfId="0" applyNumberFormat="1" applyFont="1" applyBorder="1"/>
    <xf numFmtId="37" fontId="4" fillId="0" borderId="18" xfId="0" applyNumberFormat="1" applyFont="1" applyBorder="1"/>
    <xf numFmtId="37" fontId="4" fillId="0" borderId="19" xfId="0" applyNumberFormat="1" applyFont="1" applyBorder="1"/>
    <xf numFmtId="37" fontId="8" fillId="0" borderId="20" xfId="0" applyNumberFormat="1" applyFont="1" applyBorder="1"/>
    <xf numFmtId="37" fontId="8" fillId="0" borderId="0" xfId="0" applyNumberFormat="1" applyFont="1" applyBorder="1" applyAlignment="1">
      <alignment horizontal="right"/>
    </xf>
    <xf numFmtId="37" fontId="8" fillId="0" borderId="21" xfId="0" applyNumberFormat="1" applyFont="1" applyBorder="1" applyAlignment="1">
      <alignment horizontal="right"/>
    </xf>
    <xf numFmtId="37" fontId="4" fillId="0" borderId="20" xfId="0" applyNumberFormat="1" applyFont="1" applyBorder="1"/>
    <xf numFmtId="37" fontId="4" fillId="0" borderId="21" xfId="0" applyNumberFormat="1" applyFont="1" applyBorder="1"/>
    <xf numFmtId="38" fontId="7" fillId="0" borderId="0" xfId="1" applyNumberFormat="1" applyFont="1" applyBorder="1"/>
    <xf numFmtId="38" fontId="7" fillId="0" borderId="21" xfId="1" applyNumberFormat="1" applyFont="1" applyBorder="1"/>
    <xf numFmtId="37" fontId="4" fillId="0" borderId="22" xfId="0" applyNumberFormat="1" applyFont="1" applyBorder="1"/>
    <xf numFmtId="37" fontId="4" fillId="0" borderId="23" xfId="0" applyNumberFormat="1" applyFont="1" applyBorder="1"/>
    <xf numFmtId="37" fontId="4" fillId="0" borderId="24" xfId="0" applyNumberFormat="1" applyFont="1" applyBorder="1"/>
    <xf numFmtId="37" fontId="4" fillId="0" borderId="25" xfId="0" applyNumberFormat="1" applyFont="1" applyBorder="1"/>
    <xf numFmtId="37" fontId="5" fillId="0" borderId="26" xfId="0" applyNumberFormat="1" applyFont="1" applyBorder="1"/>
    <xf numFmtId="37" fontId="4" fillId="0" borderId="26" xfId="0" applyNumberFormat="1" applyFont="1" applyBorder="1"/>
    <xf numFmtId="37" fontId="4" fillId="0" borderId="27" xfId="0" applyNumberFormat="1" applyFont="1" applyBorder="1"/>
    <xf numFmtId="37" fontId="4" fillId="0" borderId="28" xfId="0" applyNumberFormat="1" applyFont="1" applyBorder="1"/>
    <xf numFmtId="15" fontId="4" fillId="0" borderId="19" xfId="0" applyNumberFormat="1" applyFont="1" applyBorder="1" applyAlignment="1">
      <alignment horizontal="left"/>
    </xf>
    <xf numFmtId="37" fontId="4" fillId="0" borderId="0" xfId="0" applyNumberFormat="1" applyFont="1" applyBorder="1" applyAlignment="1">
      <alignment horizontal="left"/>
    </xf>
    <xf numFmtId="15" fontId="4" fillId="0" borderId="19" xfId="0" applyNumberFormat="1" applyFont="1" applyBorder="1"/>
    <xf numFmtId="37" fontId="4" fillId="0" borderId="0" xfId="0" applyNumberFormat="1" applyFont="1" applyBorder="1" applyProtection="1"/>
    <xf numFmtId="37" fontId="4" fillId="0" borderId="0" xfId="0" applyNumberFormat="1" applyFont="1" applyBorder="1" applyAlignment="1">
      <alignment horizontal="fill" wrapText="1"/>
    </xf>
    <xf numFmtId="37" fontId="5" fillId="0" borderId="29" xfId="0" applyNumberFormat="1" applyFont="1" applyBorder="1"/>
    <xf numFmtId="0" fontId="11" fillId="0" borderId="3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37" fontId="11" fillId="0" borderId="14" xfId="0" applyNumberFormat="1" applyFont="1" applyBorder="1" applyAlignment="1">
      <alignment horizontal="center"/>
    </xf>
    <xf numFmtId="37" fontId="11" fillId="0" borderId="14" xfId="0" applyNumberFormat="1" applyFont="1" applyBorder="1" applyAlignment="1">
      <alignment horizontal="left"/>
    </xf>
    <xf numFmtId="0" fontId="16" fillId="0" borderId="31" xfId="0" applyFont="1" applyBorder="1" applyAlignment="1">
      <alignment horizontal="centerContinuous"/>
    </xf>
    <xf numFmtId="0" fontId="4" fillId="0" borderId="19" xfId="0" applyFont="1" applyBorder="1"/>
    <xf numFmtId="38" fontId="4" fillId="0" borderId="32" xfId="0" applyNumberFormat="1" applyFont="1" applyBorder="1"/>
    <xf numFmtId="38" fontId="4" fillId="0" borderId="33" xfId="0" applyNumberFormat="1" applyFont="1" applyBorder="1"/>
    <xf numFmtId="0" fontId="4" fillId="0" borderId="22" xfId="0" applyFont="1" applyBorder="1"/>
    <xf numFmtId="37" fontId="5" fillId="0" borderId="0" xfId="0" applyNumberFormat="1" applyFont="1" applyBorder="1"/>
    <xf numFmtId="14" fontId="11" fillId="0" borderId="34" xfId="0" applyNumberFormat="1" applyFont="1" applyBorder="1" applyAlignment="1">
      <alignment horizontal="center"/>
    </xf>
    <xf numFmtId="37" fontId="11" fillId="0" borderId="1" xfId="0" applyNumberFormat="1" applyFont="1" applyBorder="1"/>
    <xf numFmtId="14" fontId="5" fillId="0" borderId="4" xfId="0" applyNumberFormat="1" applyFont="1" applyBorder="1"/>
    <xf numFmtId="6" fontId="5" fillId="0" borderId="0" xfId="3" applyNumberFormat="1" applyFont="1" applyBorder="1"/>
    <xf numFmtId="192" fontId="4" fillId="0" borderId="0" xfId="0" applyNumberFormat="1" applyFont="1"/>
    <xf numFmtId="192" fontId="4" fillId="0" borderId="0" xfId="0" applyNumberFormat="1" applyFont="1" applyBorder="1"/>
    <xf numFmtId="37" fontId="18" fillId="0" borderId="0" xfId="0" applyNumberFormat="1" applyFont="1"/>
    <xf numFmtId="37" fontId="4" fillId="0" borderId="0" xfId="0" applyNumberFormat="1" applyFont="1" applyAlignment="1">
      <alignment horizontal="centerContinuous"/>
    </xf>
    <xf numFmtId="37" fontId="4" fillId="0" borderId="0" xfId="0" applyNumberFormat="1" applyFont="1" applyAlignment="1">
      <alignment horizontal="center"/>
    </xf>
    <xf numFmtId="192" fontId="12" fillId="0" borderId="3" xfId="0" applyNumberFormat="1" applyFont="1" applyBorder="1" applyAlignment="1">
      <alignment horizontal="center"/>
    </xf>
    <xf numFmtId="37" fontId="12" fillId="1" borderId="6" xfId="0" applyNumberFormat="1" applyFont="1" applyFill="1" applyBorder="1" applyAlignment="1">
      <alignment horizontal="center"/>
    </xf>
    <xf numFmtId="37" fontId="4" fillId="1" borderId="0" xfId="0" applyNumberFormat="1" applyFont="1" applyFill="1" applyAlignment="1">
      <alignment horizontal="centerContinuous"/>
    </xf>
    <xf numFmtId="0" fontId="4" fillId="1" borderId="0" xfId="0" applyFont="1" applyFill="1" applyAlignment="1">
      <alignment horizontal="centerContinuous"/>
    </xf>
    <xf numFmtId="37" fontId="4" fillId="1" borderId="13" xfId="0" applyNumberFormat="1" applyFont="1" applyFill="1" applyBorder="1" applyAlignment="1">
      <alignment horizontal="center"/>
    </xf>
    <xf numFmtId="0" fontId="4" fillId="1" borderId="14" xfId="0" applyFont="1" applyFill="1" applyBorder="1" applyAlignment="1">
      <alignment horizontal="center"/>
    </xf>
    <xf numFmtId="37" fontId="4" fillId="1" borderId="3" xfId="0" applyNumberFormat="1" applyFont="1" applyFill="1" applyBorder="1" applyAlignment="1">
      <alignment horizontal="center"/>
    </xf>
    <xf numFmtId="192" fontId="4" fillId="1" borderId="3" xfId="0" applyNumberFormat="1" applyFont="1" applyFill="1" applyBorder="1" applyAlignment="1">
      <alignment horizontal="center"/>
    </xf>
    <xf numFmtId="37" fontId="4" fillId="1" borderId="4" xfId="0" applyNumberFormat="1" applyFont="1" applyFill="1" applyBorder="1" applyAlignment="1">
      <alignment horizontal="center"/>
    </xf>
    <xf numFmtId="0" fontId="4" fillId="1" borderId="4" xfId="0" applyFont="1" applyFill="1" applyBorder="1" applyAlignment="1">
      <alignment horizontal="center"/>
    </xf>
    <xf numFmtId="37" fontId="4" fillId="1" borderId="6" xfId="0" applyNumberFormat="1" applyFont="1" applyFill="1" applyBorder="1" applyAlignment="1">
      <alignment horizontal="center"/>
    </xf>
    <xf numFmtId="0" fontId="4" fillId="1" borderId="6" xfId="0" applyFont="1" applyFill="1" applyBorder="1" applyAlignment="1">
      <alignment horizontal="center"/>
    </xf>
    <xf numFmtId="17" fontId="19" fillId="0" borderId="3" xfId="0" applyNumberFormat="1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92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/>
    <xf numFmtId="185" fontId="4" fillId="0" borderId="35" xfId="0" applyNumberFormat="1" applyFont="1" applyBorder="1"/>
    <xf numFmtId="179" fontId="4" fillId="0" borderId="1" xfId="1" applyNumberFormat="1" applyFont="1" applyBorder="1"/>
    <xf numFmtId="37" fontId="18" fillId="0" borderId="17" xfId="0" applyNumberFormat="1" applyFont="1" applyBorder="1"/>
    <xf numFmtId="37" fontId="20" fillId="0" borderId="20" xfId="0" applyNumberFormat="1" applyFont="1" applyBorder="1"/>
    <xf numFmtId="185" fontId="4" fillId="0" borderId="36" xfId="0" applyNumberFormat="1" applyFont="1" applyBorder="1"/>
    <xf numFmtId="37" fontId="18" fillId="0" borderId="0" xfId="0" applyNumberFormat="1" applyFont="1" applyBorder="1" applyAlignment="1">
      <alignment horizontal="centerContinuous"/>
    </xf>
    <xf numFmtId="37" fontId="22" fillId="0" borderId="0" xfId="0" applyNumberFormat="1" applyFont="1" applyBorder="1" applyAlignment="1">
      <alignment horizontal="center"/>
    </xf>
    <xf numFmtId="37" fontId="18" fillId="0" borderId="20" xfId="0" applyNumberFormat="1" applyFont="1" applyBorder="1" applyAlignment="1">
      <alignment horizontal="centerContinuous"/>
    </xf>
    <xf numFmtId="0" fontId="4" fillId="0" borderId="21" xfId="0" applyFont="1" applyBorder="1"/>
    <xf numFmtId="0" fontId="0" fillId="0" borderId="1" xfId="0" applyBorder="1"/>
    <xf numFmtId="37" fontId="4" fillId="0" borderId="1" xfId="0" applyNumberFormat="1" applyFont="1" applyBorder="1"/>
    <xf numFmtId="37" fontId="4" fillId="0" borderId="37" xfId="0" applyNumberFormat="1" applyFont="1" applyBorder="1"/>
    <xf numFmtId="37" fontId="9" fillId="0" borderId="1" xfId="0" applyNumberFormat="1" applyFont="1" applyBorder="1"/>
    <xf numFmtId="14" fontId="4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37" fontId="11" fillId="0" borderId="38" xfId="0" applyNumberFormat="1" applyFont="1" applyBorder="1" applyAlignment="1">
      <alignment horizontal="center"/>
    </xf>
    <xf numFmtId="37" fontId="11" fillId="0" borderId="13" xfId="0" applyNumberFormat="1" applyFont="1" applyBorder="1" applyAlignment="1">
      <alignment horizontal="centerContinuous"/>
    </xf>
    <xf numFmtId="37" fontId="4" fillId="0" borderId="31" xfId="0" applyNumberFormat="1" applyFont="1" applyBorder="1" applyAlignment="1">
      <alignment horizontal="centerContinuous"/>
    </xf>
    <xf numFmtId="37" fontId="4" fillId="0" borderId="14" xfId="0" applyNumberFormat="1" applyFont="1" applyBorder="1" applyAlignment="1">
      <alignment horizontal="centerContinuous"/>
    </xf>
    <xf numFmtId="37" fontId="4" fillId="0" borderId="8" xfId="0" applyNumberFormat="1" applyFont="1" applyBorder="1" applyProtection="1"/>
    <xf numFmtId="6" fontId="10" fillId="0" borderId="39" xfId="0" applyNumberFormat="1" applyFont="1" applyBorder="1"/>
    <xf numFmtId="6" fontId="10" fillId="0" borderId="39" xfId="1" applyNumberFormat="1" applyFont="1" applyBorder="1"/>
    <xf numFmtId="6" fontId="4" fillId="0" borderId="39" xfId="0" applyNumberFormat="1" applyFont="1" applyBorder="1"/>
    <xf numFmtId="6" fontId="4" fillId="0" borderId="40" xfId="0" applyNumberFormat="1" applyFont="1" applyBorder="1"/>
    <xf numFmtId="37" fontId="4" fillId="0" borderId="0" xfId="0" applyNumberFormat="1" applyFont="1" applyBorder="1" applyAlignment="1">
      <alignment horizontal="right"/>
    </xf>
    <xf numFmtId="37" fontId="11" fillId="0" borderId="38" xfId="0" applyNumberFormat="1" applyFont="1" applyBorder="1" applyAlignment="1">
      <alignment horizontal="centerContinuous"/>
    </xf>
    <xf numFmtId="37" fontId="15" fillId="0" borderId="12" xfId="0" applyNumberFormat="1" applyFont="1" applyBorder="1" applyAlignment="1">
      <alignment horizontal="centerContinuous"/>
    </xf>
    <xf numFmtId="37" fontId="16" fillId="0" borderId="12" xfId="0" applyNumberFormat="1" applyFont="1" applyBorder="1" applyAlignment="1">
      <alignment horizontal="centerContinuous"/>
    </xf>
    <xf numFmtId="0" fontId="4" fillId="0" borderId="8" xfId="0" applyFont="1" applyBorder="1"/>
    <xf numFmtId="38" fontId="11" fillId="0" borderId="41" xfId="1" applyNumberFormat="1" applyFont="1" applyBorder="1" applyAlignment="1">
      <alignment horizontal="center"/>
    </xf>
    <xf numFmtId="0" fontId="4" fillId="0" borderId="23" xfId="0" applyFont="1" applyBorder="1"/>
    <xf numFmtId="37" fontId="4" fillId="0" borderId="42" xfId="0" applyNumberFormat="1" applyFont="1" applyBorder="1" applyAlignment="1">
      <alignment horizontal="center"/>
    </xf>
    <xf numFmtId="17" fontId="4" fillId="0" borderId="42" xfId="0" applyNumberFormat="1" applyFont="1" applyBorder="1" applyAlignment="1">
      <alignment horizontal="center"/>
    </xf>
    <xf numFmtId="37" fontId="5" fillId="0" borderId="43" xfId="0" applyNumberFormat="1" applyFont="1" applyBorder="1"/>
    <xf numFmtId="37" fontId="5" fillId="0" borderId="44" xfId="0" applyNumberFormat="1" applyFont="1" applyBorder="1"/>
    <xf numFmtId="37" fontId="11" fillId="0" borderId="45" xfId="0" applyNumberFormat="1" applyFont="1" applyBorder="1" applyAlignment="1">
      <alignment horizontal="center"/>
    </xf>
    <xf numFmtId="37" fontId="5" fillId="0" borderId="46" xfId="0" applyNumberFormat="1" applyFont="1" applyBorder="1"/>
    <xf numFmtId="37" fontId="11" fillId="0" borderId="47" xfId="0" applyNumberFormat="1" applyFont="1" applyBorder="1" applyAlignment="1">
      <alignment horizontal="center"/>
    </xf>
    <xf numFmtId="38" fontId="5" fillId="0" borderId="39" xfId="3" applyNumberFormat="1" applyFont="1" applyBorder="1"/>
    <xf numFmtId="38" fontId="5" fillId="0" borderId="39" xfId="0" applyNumberFormat="1" applyFont="1" applyBorder="1"/>
    <xf numFmtId="37" fontId="5" fillId="0" borderId="22" xfId="0" applyNumberFormat="1" applyFont="1" applyBorder="1" applyAlignment="1">
      <alignment horizontal="center"/>
    </xf>
    <xf numFmtId="14" fontId="5" fillId="0" borderId="23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37" fontId="11" fillId="0" borderId="48" xfId="0" applyNumberFormat="1" applyFont="1" applyBorder="1" applyAlignment="1">
      <alignment horizontal="centerContinuous"/>
    </xf>
    <xf numFmtId="37" fontId="11" fillId="0" borderId="49" xfId="0" applyNumberFormat="1" applyFont="1" applyBorder="1" applyAlignment="1">
      <alignment horizontal="centerContinuous"/>
    </xf>
    <xf numFmtId="37" fontId="5" fillId="0" borderId="8" xfId="0" applyNumberFormat="1" applyFont="1" applyBorder="1"/>
    <xf numFmtId="37" fontId="5" fillId="0" borderId="40" xfId="0" applyNumberFormat="1" applyFont="1" applyBorder="1"/>
    <xf numFmtId="6" fontId="4" fillId="0" borderId="0" xfId="3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89" fontId="23" fillId="0" borderId="0" xfId="0" quotePrefix="1" applyNumberFormat="1" applyFont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190" fontId="23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180" fontId="4" fillId="0" borderId="5" xfId="1" applyNumberFormat="1" applyFont="1" applyBorder="1"/>
    <xf numFmtId="185" fontId="4" fillId="0" borderId="5" xfId="0" applyNumberFormat="1" applyFont="1" applyFill="1" applyBorder="1" applyProtection="1"/>
    <xf numFmtId="0" fontId="4" fillId="0" borderId="0" xfId="0" applyFont="1" applyAlignment="1">
      <alignment horizontal="left"/>
    </xf>
    <xf numFmtId="185" fontId="4" fillId="0" borderId="0" xfId="0" applyNumberFormat="1" applyFont="1" applyProtection="1"/>
    <xf numFmtId="185" fontId="4" fillId="0" borderId="5" xfId="0" applyNumberFormat="1" applyFont="1" applyBorder="1" applyProtection="1"/>
    <xf numFmtId="186" fontId="4" fillId="0" borderId="0" xfId="0" applyNumberFormat="1" applyFont="1" applyProtection="1"/>
    <xf numFmtId="191" fontId="4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left"/>
    </xf>
    <xf numFmtId="193" fontId="23" fillId="0" borderId="0" xfId="0" quotePrefix="1" applyNumberFormat="1" applyFont="1" applyAlignment="1">
      <alignment horizontal="left"/>
    </xf>
    <xf numFmtId="5" fontId="4" fillId="0" borderId="5" xfId="0" applyNumberFormat="1" applyFont="1" applyBorder="1" applyProtection="1"/>
    <xf numFmtId="5" fontId="4" fillId="0" borderId="0" xfId="0" applyNumberFormat="1" applyFont="1" applyProtection="1"/>
    <xf numFmtId="194" fontId="23" fillId="0" borderId="0" xfId="0" quotePrefix="1" applyNumberFormat="1" applyFont="1" applyAlignment="1">
      <alignment horizontal="left"/>
    </xf>
    <xf numFmtId="5" fontId="4" fillId="0" borderId="0" xfId="0" applyNumberFormat="1" applyFont="1" applyBorder="1" applyProtection="1"/>
    <xf numFmtId="38" fontId="4" fillId="0" borderId="0" xfId="1" applyNumberFormat="1" applyFont="1" applyProtection="1"/>
    <xf numFmtId="0" fontId="23" fillId="0" borderId="0" xfId="0" applyFont="1" applyAlignment="1">
      <alignment horizontal="left"/>
    </xf>
    <xf numFmtId="195" fontId="23" fillId="0" borderId="0" xfId="0" quotePrefix="1" applyNumberFormat="1" applyFont="1" applyAlignment="1">
      <alignment horizontal="left"/>
    </xf>
    <xf numFmtId="0" fontId="23" fillId="0" borderId="0" xfId="0" applyFont="1"/>
    <xf numFmtId="5" fontId="4" fillId="3" borderId="0" xfId="0" applyNumberFormat="1" applyFont="1" applyFill="1" applyProtection="1"/>
    <xf numFmtId="5" fontId="4" fillId="3" borderId="5" xfId="0" applyNumberFormat="1" applyFont="1" applyFill="1" applyBorder="1" applyProtection="1"/>
    <xf numFmtId="5" fontId="4" fillId="3" borderId="0" xfId="0" applyNumberFormat="1" applyFont="1" applyFill="1" applyBorder="1" applyProtection="1"/>
    <xf numFmtId="5" fontId="21" fillId="3" borderId="5" xfId="0" applyNumberFormat="1" applyFont="1" applyFill="1" applyBorder="1" applyProtection="1"/>
    <xf numFmtId="0" fontId="17" fillId="4" borderId="0" xfId="0" applyFont="1" applyFill="1" applyAlignment="1">
      <alignment horizontal="left"/>
    </xf>
    <xf numFmtId="5" fontId="5" fillId="4" borderId="5" xfId="0" applyNumberFormat="1" applyFont="1" applyFill="1" applyBorder="1"/>
    <xf numFmtId="0" fontId="4" fillId="0" borderId="25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0" xfId="0" applyFont="1" applyBorder="1"/>
    <xf numFmtId="37" fontId="23" fillId="0" borderId="0" xfId="0" applyNumberFormat="1" applyFont="1" applyBorder="1"/>
    <xf numFmtId="38" fontId="5" fillId="0" borderId="0" xfId="1" applyNumberFormat="1" applyFont="1" applyBorder="1"/>
    <xf numFmtId="38" fontId="5" fillId="0" borderId="0" xfId="1" applyNumberFormat="1" applyFont="1" applyBorder="1" applyAlignment="1"/>
    <xf numFmtId="38" fontId="11" fillId="0" borderId="50" xfId="1" applyNumberFormat="1" applyFont="1" applyBorder="1" applyAlignment="1">
      <alignment horizontal="center"/>
    </xf>
    <xf numFmtId="37" fontId="11" fillId="0" borderId="51" xfId="0" applyNumberFormat="1" applyFont="1" applyBorder="1" applyAlignment="1">
      <alignment horizontal="centerContinuous"/>
    </xf>
    <xf numFmtId="37" fontId="4" fillId="0" borderId="23" xfId="0" applyNumberFormat="1" applyFont="1" applyBorder="1" applyAlignment="1">
      <alignment horizontal="right"/>
    </xf>
    <xf numFmtId="185" fontId="4" fillId="0" borderId="0" xfId="0" applyNumberFormat="1" applyFont="1"/>
    <xf numFmtId="185" fontId="4" fillId="0" borderId="0" xfId="0" applyNumberFormat="1" applyFont="1" applyBorder="1"/>
    <xf numFmtId="185" fontId="4" fillId="0" borderId="0" xfId="1" applyNumberFormat="1" applyFont="1" applyBorder="1" applyAlignment="1">
      <alignment horizontal="center"/>
    </xf>
    <xf numFmtId="37" fontId="11" fillId="0" borderId="52" xfId="0" applyNumberFormat="1" applyFont="1" applyBorder="1" applyAlignment="1">
      <alignment horizontal="center"/>
    </xf>
    <xf numFmtId="37" fontId="11" fillId="0" borderId="4" xfId="0" applyNumberFormat="1" applyFont="1" applyBorder="1" applyAlignment="1">
      <alignment horizontal="center"/>
    </xf>
    <xf numFmtId="38" fontId="7" fillId="0" borderId="11" xfId="1" applyNumberFormat="1" applyFont="1" applyBorder="1"/>
    <xf numFmtId="37" fontId="4" fillId="0" borderId="10" xfId="0" applyNumberFormat="1" applyFont="1" applyBorder="1"/>
    <xf numFmtId="14" fontId="4" fillId="0" borderId="22" xfId="0" applyNumberFormat="1" applyFont="1" applyBorder="1"/>
    <xf numFmtId="14" fontId="4" fillId="0" borderId="42" xfId="0" applyNumberFormat="1" applyFont="1" applyBorder="1" applyAlignment="1">
      <alignment horizontal="center"/>
    </xf>
    <xf numFmtId="14" fontId="4" fillId="0" borderId="19" xfId="0" applyNumberFormat="1" applyFont="1" applyBorder="1" applyAlignment="1">
      <alignment horizontal="center"/>
    </xf>
    <xf numFmtId="2" fontId="4" fillId="0" borderId="8" xfId="0" applyNumberFormat="1" applyFont="1" applyBorder="1"/>
    <xf numFmtId="2" fontId="4" fillId="0" borderId="8" xfId="0" applyNumberFormat="1" applyFont="1" applyBorder="1" applyAlignment="1">
      <alignment horizontal="center"/>
    </xf>
    <xf numFmtId="2" fontId="4" fillId="0" borderId="8" xfId="1" applyNumberFormat="1" applyFont="1" applyBorder="1"/>
    <xf numFmtId="2" fontId="4" fillId="0" borderId="8" xfId="1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37" fontId="5" fillId="0" borderId="53" xfId="0" applyNumberFormat="1" applyFont="1" applyBorder="1"/>
    <xf numFmtId="38" fontId="24" fillId="0" borderId="0" xfId="2" applyNumberFormat="1" applyFont="1"/>
    <xf numFmtId="5" fontId="17" fillId="0" borderId="5" xfId="0" applyNumberFormat="1" applyFont="1" applyBorder="1"/>
    <xf numFmtId="37" fontId="4" fillId="0" borderId="53" xfId="0" applyNumberFormat="1" applyFont="1" applyBorder="1"/>
    <xf numFmtId="0" fontId="4" fillId="0" borderId="0" xfId="0" quotePrefix="1" applyFont="1" applyBorder="1" applyAlignment="1">
      <alignment horizontal="center"/>
    </xf>
    <xf numFmtId="37" fontId="4" fillId="0" borderId="19" xfId="0" applyNumberFormat="1" applyFont="1" applyBorder="1" applyAlignment="1">
      <alignment horizontal="center"/>
    </xf>
    <xf numFmtId="38" fontId="4" fillId="0" borderId="39" xfId="3" applyNumberFormat="1" applyFont="1" applyBorder="1"/>
    <xf numFmtId="37" fontId="4" fillId="0" borderId="52" xfId="0" applyNumberFormat="1" applyFont="1" applyBorder="1"/>
    <xf numFmtId="178" fontId="4" fillId="0" borderId="0" xfId="4" applyFont="1"/>
    <xf numFmtId="178" fontId="5" fillId="0" borderId="0" xfId="4" applyFont="1"/>
    <xf numFmtId="38" fontId="5" fillId="0" borderId="0" xfId="1" applyNumberFormat="1" applyFont="1"/>
    <xf numFmtId="178" fontId="4" fillId="0" borderId="0" xfId="4" applyFont="1" applyBorder="1" applyAlignment="1">
      <alignment horizontal="center"/>
    </xf>
    <xf numFmtId="178" fontId="4" fillId="0" borderId="0" xfId="4" applyFont="1" applyAlignment="1">
      <alignment horizontal="center"/>
    </xf>
    <xf numFmtId="178" fontId="4" fillId="0" borderId="11" xfId="4" applyFont="1" applyBorder="1"/>
    <xf numFmtId="178" fontId="4" fillId="0" borderId="11" xfId="4" applyFont="1" applyBorder="1" applyAlignment="1">
      <alignment horizontal="center"/>
    </xf>
    <xf numFmtId="178" fontId="4" fillId="0" borderId="0" xfId="4" applyFont="1" applyAlignment="1">
      <alignment horizontal="left"/>
    </xf>
    <xf numFmtId="178" fontId="4" fillId="0" borderId="0" xfId="4" quotePrefix="1" applyFont="1" applyAlignment="1">
      <alignment horizontal="center"/>
    </xf>
    <xf numFmtId="1" fontId="4" fillId="0" borderId="0" xfId="4" quotePrefix="1" applyNumberFormat="1" applyFont="1" applyAlignment="1">
      <alignment horizontal="center"/>
    </xf>
    <xf numFmtId="178" fontId="4" fillId="5" borderId="0" xfId="4" applyFont="1" applyFill="1"/>
    <xf numFmtId="37" fontId="4" fillId="5" borderId="0" xfId="4" applyNumberFormat="1" applyFont="1" applyFill="1" applyProtection="1"/>
    <xf numFmtId="178" fontId="5" fillId="5" borderId="0" xfId="4" applyFont="1" applyFill="1" applyAlignment="1">
      <alignment horizontal="left"/>
    </xf>
    <xf numFmtId="37" fontId="4" fillId="0" borderId="0" xfId="4" applyNumberFormat="1" applyFont="1" applyAlignment="1" applyProtection="1">
      <alignment horizontal="right"/>
    </xf>
    <xf numFmtId="37" fontId="4" fillId="0" borderId="0" xfId="4" quotePrefix="1" applyNumberFormat="1" applyFont="1" applyAlignment="1" applyProtection="1">
      <alignment horizontal="right"/>
    </xf>
    <xf numFmtId="37" fontId="4" fillId="0" borderId="0" xfId="4" applyNumberFormat="1" applyFont="1" applyBorder="1" applyProtection="1"/>
    <xf numFmtId="37" fontId="4" fillId="0" borderId="0" xfId="4" applyNumberFormat="1" applyFont="1"/>
    <xf numFmtId="1" fontId="4" fillId="0" borderId="0" xfId="4" applyNumberFormat="1" applyFont="1" applyAlignment="1">
      <alignment horizontal="center"/>
    </xf>
    <xf numFmtId="178" fontId="4" fillId="0" borderId="0" xfId="4" applyFont="1" applyAlignment="1">
      <alignment horizontal="centerContinuous"/>
    </xf>
    <xf numFmtId="178" fontId="5" fillId="0" borderId="0" xfId="4" applyFont="1" applyAlignment="1">
      <alignment horizontal="centerContinuous"/>
    </xf>
    <xf numFmtId="179" fontId="4" fillId="0" borderId="0" xfId="1" applyNumberFormat="1" applyFont="1" applyBorder="1"/>
    <xf numFmtId="180" fontId="4" fillId="0" borderId="0" xfId="1" applyNumberFormat="1" applyFont="1" applyBorder="1"/>
    <xf numFmtId="185" fontId="4" fillId="0" borderId="0" xfId="0" applyNumberFormat="1" applyFont="1" applyBorder="1" applyAlignment="1">
      <alignment horizontal="center"/>
    </xf>
    <xf numFmtId="0" fontId="0" fillId="0" borderId="25" xfId="0" applyBorder="1"/>
    <xf numFmtId="179" fontId="4" fillId="0" borderId="37" xfId="0" applyNumberFormat="1" applyFont="1" applyBorder="1"/>
    <xf numFmtId="197" fontId="4" fillId="0" borderId="21" xfId="0" applyNumberFormat="1" applyFont="1" applyBorder="1"/>
    <xf numFmtId="37" fontId="9" fillId="0" borderId="0" xfId="0" applyNumberFormat="1" applyFont="1"/>
    <xf numFmtId="17" fontId="6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37" fontId="25" fillId="0" borderId="0" xfId="0" applyNumberFormat="1" applyFont="1" applyAlignment="1">
      <alignment horizontal="right"/>
    </xf>
    <xf numFmtId="40" fontId="4" fillId="0" borderId="0" xfId="1" applyFont="1"/>
    <xf numFmtId="0" fontId="25" fillId="0" borderId="0" xfId="0" applyFont="1" applyAlignment="1">
      <alignment horizontal="center"/>
    </xf>
    <xf numFmtId="179" fontId="10" fillId="0" borderId="21" xfId="1" applyNumberFormat="1" applyFont="1" applyBorder="1"/>
    <xf numFmtId="178" fontId="9" fillId="0" borderId="0" xfId="4" applyFont="1"/>
    <xf numFmtId="178" fontId="9" fillId="0" borderId="0" xfId="4" applyFont="1" applyAlignment="1">
      <alignment horizontal="center"/>
    </xf>
    <xf numFmtId="178" fontId="28" fillId="0" borderId="0" xfId="4" applyFont="1" applyAlignment="1">
      <alignment horizontal="center"/>
    </xf>
    <xf numFmtId="0" fontId="4" fillId="0" borderId="0" xfId="0" applyFont="1" applyAlignment="1">
      <alignment horizontal="centerContinuous"/>
    </xf>
    <xf numFmtId="178" fontId="8" fillId="0" borderId="0" xfId="4" applyFont="1" applyAlignment="1">
      <alignment horizontal="centerContinuous"/>
    </xf>
    <xf numFmtId="178" fontId="5" fillId="0" borderId="0" xfId="4" applyFont="1" applyAlignment="1">
      <alignment horizontal="center"/>
    </xf>
    <xf numFmtId="196" fontId="5" fillId="0" borderId="0" xfId="4" quotePrefix="1" applyNumberFormat="1" applyFont="1" applyAlignment="1">
      <alignment horizontal="centerContinuous"/>
    </xf>
    <xf numFmtId="178" fontId="5" fillId="0" borderId="0" xfId="4" quotePrefix="1" applyFont="1" applyAlignment="1">
      <alignment horizontal="center"/>
    </xf>
    <xf numFmtId="189" fontId="25" fillId="0" borderId="0" xfId="4" quotePrefix="1" applyNumberFormat="1" applyFont="1" applyAlignment="1">
      <alignment horizontal="centerContinuous"/>
    </xf>
    <xf numFmtId="38" fontId="4" fillId="0" borderId="1" xfId="1" applyNumberFormat="1" applyFont="1" applyBorder="1"/>
    <xf numFmtId="38" fontId="5" fillId="0" borderId="0" xfId="1" applyNumberFormat="1" applyFont="1" applyProtection="1"/>
    <xf numFmtId="38" fontId="5" fillId="4" borderId="0" xfId="1" applyNumberFormat="1" applyFont="1" applyFill="1"/>
    <xf numFmtId="38" fontId="4" fillId="0" borderId="0" xfId="1" applyNumberFormat="1" applyFont="1" applyBorder="1" applyAlignment="1">
      <alignment horizontal="right"/>
    </xf>
    <xf numFmtId="37" fontId="4" fillId="0" borderId="11" xfId="0" applyNumberFormat="1" applyFont="1" applyBorder="1" applyAlignment="1">
      <alignment horizontal="center"/>
    </xf>
    <xf numFmtId="0" fontId="29" fillId="0" borderId="0" xfId="0" applyFont="1"/>
    <xf numFmtId="22" fontId="1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Border="1"/>
    <xf numFmtId="178" fontId="32" fillId="0" borderId="0" xfId="5" applyFont="1"/>
    <xf numFmtId="178" fontId="3" fillId="0" borderId="0" xfId="5"/>
    <xf numFmtId="14" fontId="3" fillId="0" borderId="0" xfId="5" applyNumberFormat="1"/>
    <xf numFmtId="178" fontId="32" fillId="0" borderId="0" xfId="5" applyFont="1" applyAlignment="1">
      <alignment horizontal="center"/>
    </xf>
    <xf numFmtId="178" fontId="3" fillId="0" borderId="0" xfId="5" applyFont="1"/>
    <xf numFmtId="0" fontId="3" fillId="0" borderId="0" xfId="5" applyNumberFormat="1" applyFont="1" applyAlignment="1">
      <alignment horizontal="center"/>
    </xf>
    <xf numFmtId="178" fontId="33" fillId="0" borderId="0" xfId="5" applyFont="1" applyAlignment="1">
      <alignment horizontal="left"/>
    </xf>
    <xf numFmtId="37" fontId="33" fillId="0" borderId="0" xfId="5" applyNumberFormat="1" applyFont="1" applyAlignment="1">
      <alignment horizontal="left"/>
    </xf>
    <xf numFmtId="178" fontId="32" fillId="0" borderId="0" xfId="5" applyFont="1" applyAlignment="1">
      <alignment horizontal="centerContinuous"/>
    </xf>
    <xf numFmtId="0" fontId="3" fillId="0" borderId="0" xfId="5" quotePrefix="1" applyNumberFormat="1" applyFont="1" applyAlignment="1">
      <alignment horizontal="center"/>
    </xf>
    <xf numFmtId="178" fontId="33" fillId="0" borderId="0" xfId="5" applyFont="1"/>
    <xf numFmtId="6" fontId="4" fillId="5" borderId="0" xfId="3" applyNumberFormat="1" applyFont="1" applyFill="1" applyBorder="1" applyProtection="1"/>
    <xf numFmtId="38" fontId="4" fillId="0" borderId="0" xfId="4" applyNumberFormat="1" applyFont="1" applyAlignment="1">
      <alignment horizontal="centerContinuous"/>
    </xf>
    <xf numFmtId="38" fontId="4" fillId="0" borderId="0" xfId="4" applyNumberFormat="1" applyFont="1"/>
    <xf numFmtId="38" fontId="4" fillId="0" borderId="0" xfId="4" applyNumberFormat="1" applyFont="1" applyAlignment="1">
      <alignment horizontal="center"/>
    </xf>
    <xf numFmtId="38" fontId="4" fillId="0" borderId="11" xfId="4" applyNumberFormat="1" applyFont="1" applyBorder="1" applyAlignment="1">
      <alignment horizontal="center"/>
    </xf>
    <xf numFmtId="38" fontId="4" fillId="0" borderId="0" xfId="4" applyNumberFormat="1" applyFont="1" applyBorder="1" applyProtection="1"/>
    <xf numFmtId="38" fontId="4" fillId="5" borderId="31" xfId="3" applyNumberFormat="1" applyFont="1" applyFill="1" applyBorder="1" applyProtection="1"/>
    <xf numFmtId="0" fontId="4" fillId="0" borderId="0" xfId="5" quotePrefix="1" applyNumberFormat="1" applyFont="1" applyAlignment="1">
      <alignment horizontal="center"/>
    </xf>
    <xf numFmtId="38" fontId="4" fillId="0" borderId="0" xfId="4" quotePrefix="1" applyNumberFormat="1" applyFont="1" applyBorder="1" applyAlignment="1">
      <alignment horizontal="center"/>
    </xf>
    <xf numFmtId="178" fontId="4" fillId="0" borderId="0" xfId="4" applyFont="1" applyBorder="1" applyAlignment="1">
      <alignment horizontal="left"/>
    </xf>
    <xf numFmtId="178" fontId="4" fillId="5" borderId="0" xfId="4" applyFont="1" applyFill="1" applyAlignment="1">
      <alignment horizontal="left"/>
    </xf>
    <xf numFmtId="178" fontId="32" fillId="0" borderId="0" xfId="5" applyFont="1" applyAlignment="1">
      <alignment horizontal="left"/>
    </xf>
    <xf numFmtId="209" fontId="4" fillId="0" borderId="0" xfId="4" quotePrefix="1" applyNumberFormat="1" applyFont="1" applyBorder="1" applyAlignment="1">
      <alignment horizontal="center"/>
    </xf>
    <xf numFmtId="14" fontId="4" fillId="0" borderId="0" xfId="4" applyNumberFormat="1" applyFont="1" applyBorder="1" applyAlignment="1">
      <alignment horizontal="center"/>
    </xf>
    <xf numFmtId="38" fontId="4" fillId="0" borderId="0" xfId="1" quotePrefix="1" applyNumberFormat="1" applyFont="1" applyProtection="1"/>
    <xf numFmtId="5" fontId="4" fillId="0" borderId="0" xfId="0" quotePrefix="1" applyNumberFormat="1" applyFont="1" applyProtection="1"/>
    <xf numFmtId="0" fontId="4" fillId="0" borderId="0" xfId="0" quotePrefix="1" applyFont="1"/>
    <xf numFmtId="38" fontId="5" fillId="0" borderId="0" xfId="1" quotePrefix="1" applyNumberFormat="1" applyFont="1" applyProtection="1"/>
    <xf numFmtId="14" fontId="4" fillId="0" borderId="0" xfId="0" quotePrefix="1" applyNumberFormat="1" applyFont="1"/>
    <xf numFmtId="0" fontId="4" fillId="0" borderId="0" xfId="0" applyFont="1" applyBorder="1" applyAlignment="1">
      <alignment horizontal="left"/>
    </xf>
    <xf numFmtId="185" fontId="4" fillId="0" borderId="0" xfId="0" applyNumberFormat="1" applyFont="1" applyFill="1" applyBorder="1" applyProtection="1"/>
    <xf numFmtId="185" fontId="4" fillId="0" borderId="0" xfId="0" applyNumberFormat="1" applyFont="1" applyBorder="1" applyProtection="1"/>
    <xf numFmtId="5" fontId="17" fillId="0" borderId="0" xfId="0" applyNumberFormat="1" applyFont="1" applyBorder="1"/>
    <xf numFmtId="5" fontId="5" fillId="4" borderId="0" xfId="0" applyNumberFormat="1" applyFont="1" applyFill="1" applyBorder="1"/>
    <xf numFmtId="5" fontId="21" fillId="3" borderId="0" xfId="0" applyNumberFormat="1" applyFont="1" applyFill="1" applyBorder="1" applyProtection="1"/>
    <xf numFmtId="5" fontId="4" fillId="0" borderId="0" xfId="0" applyNumberFormat="1" applyFont="1" applyFill="1" applyBorder="1" applyProtection="1"/>
    <xf numFmtId="5" fontId="4" fillId="0" borderId="5" xfId="0" applyNumberFormat="1" applyFont="1" applyFill="1" applyBorder="1" applyProtection="1"/>
    <xf numFmtId="5" fontId="4" fillId="0" borderId="0" xfId="0" applyNumberFormat="1" applyFont="1" applyFill="1" applyProtection="1"/>
    <xf numFmtId="0" fontId="5" fillId="0" borderId="0" xfId="0" applyFont="1" applyFill="1"/>
    <xf numFmtId="5" fontId="21" fillId="0" borderId="0" xfId="0" applyNumberFormat="1" applyFont="1" applyFill="1" applyBorder="1" applyProtection="1"/>
    <xf numFmtId="178" fontId="9" fillId="0" borderId="0" xfId="4" quotePrefix="1" applyFont="1"/>
    <xf numFmtId="37" fontId="4" fillId="0" borderId="0" xfId="0" quotePrefix="1" applyNumberFormat="1" applyFont="1" applyBorder="1"/>
    <xf numFmtId="38" fontId="4" fillId="0" borderId="0" xfId="1" quotePrefix="1" applyNumberFormat="1" applyFont="1"/>
    <xf numFmtId="1" fontId="37" fillId="0" borderId="0" xfId="1" applyNumberFormat="1" applyFont="1" applyAlignment="1">
      <alignment wrapText="1"/>
    </xf>
    <xf numFmtId="5" fontId="38" fillId="6" borderId="0" xfId="0" applyNumberFormat="1" applyFont="1" applyFill="1" applyBorder="1" applyProtection="1"/>
    <xf numFmtId="5" fontId="5" fillId="6" borderId="0" xfId="0" applyNumberFormat="1" applyFont="1" applyFill="1" applyBorder="1" applyProtection="1"/>
    <xf numFmtId="5" fontId="5" fillId="7" borderId="5" xfId="0" applyNumberFormat="1" applyFont="1" applyFill="1" applyBorder="1" applyProtection="1"/>
    <xf numFmtId="5" fontId="4" fillId="8" borderId="0" xfId="0" applyNumberFormat="1" applyFont="1" applyFill="1" applyBorder="1" applyProtection="1"/>
    <xf numFmtId="5" fontId="23" fillId="6" borderId="0" xfId="0" applyNumberFormat="1" applyFont="1" applyFill="1" applyBorder="1" applyProtection="1"/>
    <xf numFmtId="6" fontId="4" fillId="9" borderId="0" xfId="0" applyNumberFormat="1" applyFont="1" applyFill="1"/>
    <xf numFmtId="6" fontId="4" fillId="0" borderId="0" xfId="0" applyNumberFormat="1" applyFont="1"/>
    <xf numFmtId="6" fontId="4" fillId="0" borderId="0" xfId="1" applyNumberFormat="1" applyFont="1"/>
    <xf numFmtId="6" fontId="5" fillId="9" borderId="5" xfId="0" applyNumberFormat="1" applyFont="1" applyFill="1" applyBorder="1" applyProtection="1"/>
    <xf numFmtId="6" fontId="5" fillId="7" borderId="5" xfId="0" applyNumberFormat="1" applyFont="1" applyFill="1" applyBorder="1" applyProtection="1"/>
    <xf numFmtId="0" fontId="0" fillId="0" borderId="0" xfId="0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85" fontId="4" fillId="0" borderId="5" xfId="1" applyNumberFormat="1" applyFont="1" applyBorder="1"/>
    <xf numFmtId="38" fontId="1" fillId="0" borderId="0" xfId="0" applyNumberFormat="1" applyFont="1"/>
    <xf numFmtId="0" fontId="5" fillId="10" borderId="0" xfId="0" applyFont="1" applyFill="1" applyAlignment="1">
      <alignment horizontal="left"/>
    </xf>
    <xf numFmtId="38" fontId="5" fillId="10" borderId="0" xfId="1" applyNumberFormat="1" applyFont="1" applyFill="1" applyProtection="1"/>
    <xf numFmtId="185" fontId="5" fillId="11" borderId="5" xfId="0" applyNumberFormat="1" applyFont="1" applyFill="1" applyBorder="1" applyProtection="1"/>
    <xf numFmtId="185" fontId="5" fillId="10" borderId="5" xfId="1" applyNumberFormat="1" applyFont="1" applyFill="1" applyBorder="1" applyProtection="1"/>
    <xf numFmtId="185" fontId="5" fillId="11" borderId="0" xfId="0" applyNumberFormat="1" applyFont="1" applyFill="1" applyBorder="1" applyProtection="1"/>
    <xf numFmtId="0" fontId="5" fillId="11" borderId="0" xfId="0" applyFont="1" applyFill="1" applyAlignment="1">
      <alignment horizontal="left"/>
    </xf>
    <xf numFmtId="38" fontId="4" fillId="11" borderId="0" xfId="1" applyNumberFormat="1" applyFont="1" applyFill="1" applyProtection="1"/>
    <xf numFmtId="5" fontId="5" fillId="11" borderId="5" xfId="0" applyNumberFormat="1" applyFont="1" applyFill="1" applyBorder="1" applyProtection="1"/>
    <xf numFmtId="5" fontId="5" fillId="11" borderId="0" xfId="0" applyNumberFormat="1" applyFont="1" applyFill="1" applyBorder="1" applyProtection="1"/>
    <xf numFmtId="38" fontId="4" fillId="10" borderId="0" xfId="1" applyNumberFormat="1" applyFont="1" applyFill="1" applyProtection="1"/>
    <xf numFmtId="5" fontId="5" fillId="10" borderId="5" xfId="0" applyNumberFormat="1" applyFont="1" applyFill="1" applyBorder="1" applyProtection="1"/>
    <xf numFmtId="5" fontId="5" fillId="10" borderId="0" xfId="0" applyNumberFormat="1" applyFont="1" applyFill="1" applyBorder="1" applyProtection="1"/>
    <xf numFmtId="38" fontId="5" fillId="11" borderId="0" xfId="1" applyNumberFormat="1" applyFont="1" applyFill="1"/>
    <xf numFmtId="5" fontId="5" fillId="11" borderId="5" xfId="0" applyNumberFormat="1" applyFont="1" applyFill="1" applyBorder="1"/>
    <xf numFmtId="5" fontId="5" fillId="11" borderId="0" xfId="0" applyNumberFormat="1" applyFont="1" applyFill="1" applyBorder="1"/>
    <xf numFmtId="37" fontId="4" fillId="0" borderId="0" xfId="0" quotePrefix="1" applyNumberFormat="1" applyFont="1" applyBorder="1" applyAlignment="1">
      <alignment horizontal="center"/>
    </xf>
    <xf numFmtId="37" fontId="4" fillId="0" borderId="54" xfId="0" applyNumberFormat="1" applyFont="1" applyBorder="1" applyAlignment="1">
      <alignment horizontal="center"/>
    </xf>
    <xf numFmtId="188" fontId="4" fillId="0" borderId="0" xfId="4" applyNumberFormat="1" applyFont="1" applyAlignment="1">
      <alignment horizontal="center"/>
    </xf>
    <xf numFmtId="38" fontId="4" fillId="5" borderId="31" xfId="3" applyNumberFormat="1" applyFont="1" applyFill="1" applyBorder="1" applyAlignment="1" applyProtection="1">
      <alignment horizontal="center"/>
    </xf>
    <xf numFmtId="37" fontId="4" fillId="0" borderId="0" xfId="4" applyNumberFormat="1" applyFont="1" applyBorder="1" applyAlignment="1">
      <alignment horizontal="center"/>
    </xf>
    <xf numFmtId="38" fontId="7" fillId="0" borderId="0" xfId="1" applyNumberFormat="1" applyFont="1" applyAlignment="1">
      <alignment horizontal="center"/>
    </xf>
    <xf numFmtId="38" fontId="7" fillId="0" borderId="0" xfId="1" applyNumberFormat="1" applyFont="1" applyBorder="1" applyAlignment="1">
      <alignment horizontal="center"/>
    </xf>
    <xf numFmtId="185" fontId="4" fillId="0" borderId="0" xfId="1" applyNumberFormat="1" applyFont="1" applyBorder="1" applyAlignment="1"/>
    <xf numFmtId="38" fontId="4" fillId="0" borderId="0" xfId="1" applyNumberFormat="1" applyFont="1" applyFill="1" applyProtection="1"/>
    <xf numFmtId="40" fontId="4" fillId="0" borderId="0" xfId="1" applyFont="1" applyFill="1"/>
    <xf numFmtId="0" fontId="4" fillId="0" borderId="0" xfId="0" applyFont="1" applyFill="1" applyBorder="1"/>
    <xf numFmtId="1" fontId="6" fillId="0" borderId="0" xfId="0" applyNumberFormat="1" applyFont="1" applyFill="1" applyBorder="1" applyAlignment="1">
      <alignment horizontal="left"/>
    </xf>
    <xf numFmtId="38" fontId="21" fillId="11" borderId="0" xfId="1" applyNumberFormat="1" applyFont="1" applyFill="1"/>
    <xf numFmtId="5" fontId="5" fillId="7" borderId="0" xfId="0" applyNumberFormat="1" applyFont="1" applyFill="1" applyBorder="1" applyProtection="1"/>
    <xf numFmtId="6" fontId="5" fillId="7" borderId="0" xfId="0" applyNumberFormat="1" applyFont="1" applyFill="1" applyBorder="1" applyProtection="1"/>
    <xf numFmtId="37" fontId="10" fillId="0" borderId="3" xfId="0" applyNumberFormat="1" applyFont="1" applyBorder="1"/>
    <xf numFmtId="192" fontId="19" fillId="0" borderId="3" xfId="0" applyNumberFormat="1" applyFont="1" applyBorder="1" applyAlignment="1">
      <alignment horizontal="center"/>
    </xf>
    <xf numFmtId="37" fontId="19" fillId="1" borderId="6" xfId="0" applyNumberFormat="1" applyFont="1" applyFill="1" applyBorder="1" applyAlignment="1">
      <alignment horizontal="center"/>
    </xf>
    <xf numFmtId="37" fontId="11" fillId="0" borderId="0" xfId="0" applyNumberFormat="1" applyFont="1" applyBorder="1" applyAlignment="1">
      <alignment horizontal="center"/>
    </xf>
    <xf numFmtId="37" fontId="11" fillId="0" borderId="8" xfId="0" applyNumberFormat="1" applyFont="1" applyBorder="1" applyAlignment="1">
      <alignment horizontal="center"/>
    </xf>
    <xf numFmtId="38" fontId="17" fillId="0" borderId="0" xfId="1" applyNumberFormat="1" applyFont="1" applyBorder="1"/>
    <xf numFmtId="1" fontId="4" fillId="0" borderId="42" xfId="0" applyNumberFormat="1" applyFont="1" applyBorder="1" applyAlignment="1">
      <alignment horizontal="center"/>
    </xf>
    <xf numFmtId="214" fontId="4" fillId="0" borderId="5" xfId="0" applyNumberFormat="1" applyFont="1" applyBorder="1" applyProtection="1"/>
    <xf numFmtId="38" fontId="17" fillId="0" borderId="0" xfId="0" applyNumberFormat="1" applyFont="1"/>
    <xf numFmtId="37" fontId="0" fillId="0" borderId="0" xfId="0" applyNumberFormat="1" applyProtection="1"/>
    <xf numFmtId="0" fontId="39" fillId="0" borderId="0" xfId="0" applyFont="1" applyProtection="1">
      <protection locked="0"/>
    </xf>
    <xf numFmtId="37" fontId="39" fillId="0" borderId="0" xfId="0" applyNumberFormat="1" applyFont="1" applyProtection="1">
      <protection locked="0"/>
    </xf>
    <xf numFmtId="0" fontId="17" fillId="0" borderId="0" xfId="0" applyFont="1"/>
    <xf numFmtId="37" fontId="40" fillId="0" borderId="0" xfId="0" applyNumberFormat="1" applyFont="1"/>
    <xf numFmtId="0" fontId="39" fillId="0" borderId="0" xfId="0" applyFont="1" applyAlignment="1" applyProtection="1">
      <alignment horizontal="center"/>
      <protection locked="0"/>
    </xf>
    <xf numFmtId="37" fontId="0" fillId="0" borderId="0" xfId="0" applyNumberFormat="1"/>
    <xf numFmtId="14" fontId="5" fillId="0" borderId="0" xfId="0" applyNumberFormat="1" applyFont="1" applyAlignment="1">
      <alignment horizontal="left"/>
    </xf>
    <xf numFmtId="0" fontId="35" fillId="0" borderId="0" xfId="0" applyFont="1"/>
    <xf numFmtId="1" fontId="21" fillId="0" borderId="0" xfId="0" applyNumberFormat="1" applyFont="1" applyBorder="1" applyAlignment="1">
      <alignment horizontal="center"/>
    </xf>
    <xf numFmtId="38" fontId="41" fillId="0" borderId="0" xfId="0" applyNumberFormat="1" applyFont="1"/>
    <xf numFmtId="38" fontId="41" fillId="0" borderId="4" xfId="0" applyNumberFormat="1" applyFont="1" applyBorder="1"/>
    <xf numFmtId="0" fontId="0" fillId="0" borderId="0" xfId="0" applyProtection="1">
      <protection locked="0"/>
    </xf>
    <xf numFmtId="216" fontId="1" fillId="0" borderId="0" xfId="0" applyNumberFormat="1" applyFont="1"/>
    <xf numFmtId="216" fontId="35" fillId="0" borderId="0" xfId="0" applyNumberFormat="1" applyFont="1" applyAlignment="1">
      <alignment horizontal="center"/>
    </xf>
    <xf numFmtId="216" fontId="0" fillId="8" borderId="0" xfId="0" applyNumberFormat="1" applyFill="1" applyAlignment="1">
      <alignment horizontal="center"/>
    </xf>
    <xf numFmtId="216" fontId="0" fillId="0" borderId="0" xfId="0" applyNumberFormat="1" applyFill="1" applyAlignment="1">
      <alignment horizontal="center"/>
    </xf>
    <xf numFmtId="216" fontId="1" fillId="12" borderId="0" xfId="0" applyNumberFormat="1" applyFont="1" applyFill="1" applyAlignment="1">
      <alignment horizontal="center"/>
    </xf>
    <xf numFmtId="216" fontId="0" fillId="0" borderId="0" xfId="0" applyNumberFormat="1"/>
    <xf numFmtId="216" fontId="36" fillId="0" borderId="0" xfId="0" applyNumberFormat="1" applyFont="1" applyAlignment="1">
      <alignment horizontal="center"/>
    </xf>
    <xf numFmtId="216" fontId="36" fillId="0" borderId="0" xfId="0" applyNumberFormat="1" applyFont="1" applyFill="1" applyAlignment="1">
      <alignment horizontal="center"/>
    </xf>
    <xf numFmtId="216" fontId="36" fillId="0" borderId="0" xfId="0" applyNumberFormat="1" applyFont="1"/>
    <xf numFmtId="216" fontId="1" fillId="0" borderId="0" xfId="0" applyNumberFormat="1" applyFont="1" applyAlignment="1">
      <alignment horizontal="center"/>
    </xf>
    <xf numFmtId="216" fontId="1" fillId="0" borderId="0" xfId="0" applyNumberFormat="1" applyFont="1" applyFill="1" applyBorder="1" applyAlignment="1">
      <alignment horizontal="center"/>
    </xf>
    <xf numFmtId="216" fontId="1" fillId="13" borderId="0" xfId="0" applyNumberFormat="1" applyFont="1" applyFill="1" applyAlignment="1">
      <alignment horizontal="center"/>
    </xf>
    <xf numFmtId="216" fontId="1" fillId="14" borderId="0" xfId="0" applyNumberFormat="1" applyFont="1" applyFill="1" applyAlignment="1">
      <alignment horizontal="center"/>
    </xf>
    <xf numFmtId="216" fontId="1" fillId="15" borderId="0" xfId="0" applyNumberFormat="1" applyFont="1" applyFill="1" applyAlignment="1">
      <alignment horizontal="center"/>
    </xf>
    <xf numFmtId="216" fontId="0" fillId="0" borderId="0" xfId="0" quotePrefix="1" applyNumberFormat="1"/>
    <xf numFmtId="216" fontId="0" fillId="0" borderId="0" xfId="0" applyNumberFormat="1" applyFill="1"/>
    <xf numFmtId="216" fontId="0" fillId="0" borderId="0" xfId="0" applyNumberFormat="1" applyFill="1" applyBorder="1"/>
    <xf numFmtId="216" fontId="2" fillId="0" borderId="0" xfId="1" applyNumberFormat="1" applyFont="1" applyFill="1" applyAlignment="1"/>
    <xf numFmtId="216" fontId="2" fillId="0" borderId="0" xfId="0" applyNumberFormat="1" applyFont="1" applyFill="1" applyBorder="1"/>
    <xf numFmtId="216" fontId="2" fillId="0" borderId="0" xfId="1" applyNumberFormat="1" applyFont="1" applyAlignment="1"/>
    <xf numFmtId="216" fontId="1" fillId="0" borderId="0" xfId="0" applyNumberFormat="1" applyFont="1" applyFill="1" applyBorder="1"/>
    <xf numFmtId="216" fontId="0" fillId="0" borderId="0" xfId="0" applyNumberFormat="1" applyBorder="1"/>
    <xf numFmtId="216" fontId="2" fillId="0" borderId="0" xfId="1" applyNumberFormat="1" applyFont="1" applyFill="1" applyBorder="1" applyAlignment="1"/>
    <xf numFmtId="216" fontId="1" fillId="0" borderId="0" xfId="0" applyNumberFormat="1" applyFont="1" applyBorder="1"/>
    <xf numFmtId="216" fontId="1" fillId="0" borderId="11" xfId="0" applyNumberFormat="1" applyFont="1" applyBorder="1"/>
    <xf numFmtId="216" fontId="1" fillId="0" borderId="31" xfId="0" applyNumberFormat="1" applyFont="1" applyBorder="1"/>
    <xf numFmtId="216" fontId="1" fillId="0" borderId="31" xfId="0" applyNumberFormat="1" applyFont="1" applyFill="1" applyBorder="1"/>
    <xf numFmtId="216" fontId="1" fillId="0" borderId="31" xfId="1" applyNumberFormat="1" applyFont="1" applyBorder="1"/>
    <xf numFmtId="216" fontId="1" fillId="0" borderId="31" xfId="1" applyNumberFormat="1" applyFont="1" applyFill="1" applyBorder="1"/>
    <xf numFmtId="216" fontId="1" fillId="0" borderId="0" xfId="0" applyNumberFormat="1" applyFont="1" applyFill="1"/>
    <xf numFmtId="216" fontId="10" fillId="0" borderId="0" xfId="1" applyNumberFormat="1" applyFont="1" applyBorder="1"/>
    <xf numFmtId="216" fontId="10" fillId="0" borderId="0" xfId="0" applyNumberFormat="1" applyFont="1" applyBorder="1"/>
    <xf numFmtId="216" fontId="0" fillId="0" borderId="0" xfId="0" applyNumberFormat="1" applyBorder="1" applyProtection="1"/>
    <xf numFmtId="216" fontId="1" fillId="0" borderId="0" xfId="0" quotePrefix="1" applyNumberFormat="1" applyFont="1"/>
    <xf numFmtId="216" fontId="1" fillId="12" borderId="55" xfId="0" applyNumberFormat="1" applyFont="1" applyFill="1" applyBorder="1" applyAlignment="1">
      <alignment horizontal="centerContinuous"/>
    </xf>
    <xf numFmtId="216" fontId="1" fillId="12" borderId="56" xfId="0" applyNumberFormat="1" applyFont="1" applyFill="1" applyBorder="1" applyAlignment="1">
      <alignment horizontal="centerContinuous"/>
    </xf>
    <xf numFmtId="216" fontId="1" fillId="12" borderId="57" xfId="0" applyNumberFormat="1" applyFont="1" applyFill="1" applyBorder="1" applyAlignment="1">
      <alignment horizontal="centerContinuous"/>
    </xf>
    <xf numFmtId="15" fontId="6" fillId="0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42" fillId="16" borderId="5" xfId="0" applyFont="1" applyFill="1" applyBorder="1" applyAlignment="1">
      <alignment horizontal="center"/>
    </xf>
    <xf numFmtId="0" fontId="42" fillId="17" borderId="5" xfId="0" applyFont="1" applyFill="1" applyBorder="1" applyAlignment="1">
      <alignment horizontal="center"/>
    </xf>
    <xf numFmtId="14" fontId="42" fillId="17" borderId="5" xfId="0" applyNumberFormat="1" applyFont="1" applyFill="1" applyBorder="1" applyAlignment="1">
      <alignment horizontal="center"/>
    </xf>
    <xf numFmtId="8" fontId="43" fillId="18" borderId="5" xfId="3" applyFont="1" applyFill="1" applyBorder="1"/>
    <xf numFmtId="0" fontId="44" fillId="17" borderId="5" xfId="0" applyFont="1" applyFill="1" applyBorder="1" applyAlignment="1">
      <alignment horizontal="center"/>
    </xf>
    <xf numFmtId="14" fontId="44" fillId="17" borderId="5" xfId="0" applyNumberFormat="1" applyFont="1" applyFill="1" applyBorder="1" applyAlignment="1">
      <alignment horizontal="center"/>
    </xf>
    <xf numFmtId="8" fontId="0" fillId="18" borderId="5" xfId="3" applyFont="1" applyFill="1" applyBorder="1"/>
    <xf numFmtId="44" fontId="44" fillId="17" borderId="5" xfId="3" applyNumberFormat="1" applyFont="1" applyFill="1" applyBorder="1"/>
    <xf numFmtId="44" fontId="0" fillId="18" borderId="5" xfId="3" applyNumberFormat="1" applyFont="1" applyFill="1" applyBorder="1"/>
    <xf numFmtId="15" fontId="44" fillId="17" borderId="5" xfId="0" applyNumberFormat="1" applyFont="1" applyFill="1" applyBorder="1" applyAlignment="1">
      <alignment horizontal="center"/>
    </xf>
    <xf numFmtId="8" fontId="42" fillId="18" borderId="5" xfId="3" applyFont="1" applyFill="1" applyBorder="1"/>
    <xf numFmtId="15" fontId="42" fillId="17" borderId="5" xfId="0" applyNumberFormat="1" applyFont="1" applyFill="1" applyBorder="1" applyAlignment="1">
      <alignment horizontal="center"/>
    </xf>
    <xf numFmtId="0" fontId="43" fillId="18" borderId="5" xfId="0" applyFont="1" applyFill="1" applyBorder="1"/>
    <xf numFmtId="8" fontId="44" fillId="0" borderId="0" xfId="3" applyFont="1"/>
    <xf numFmtId="44" fontId="0" fillId="0" borderId="0" xfId="0" applyNumberFormat="1"/>
    <xf numFmtId="1" fontId="0" fillId="0" borderId="0" xfId="0" applyNumberForma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216" fontId="30" fillId="0" borderId="58" xfId="0" applyNumberFormat="1" applyFont="1" applyBorder="1"/>
    <xf numFmtId="216" fontId="0" fillId="0" borderId="52" xfId="0" applyNumberFormat="1" applyBorder="1"/>
    <xf numFmtId="216" fontId="0" fillId="0" borderId="59" xfId="0" applyNumberFormat="1" applyBorder="1"/>
    <xf numFmtId="216" fontId="0" fillId="0" borderId="5" xfId="0" applyNumberFormat="1" applyBorder="1"/>
    <xf numFmtId="216" fontId="0" fillId="19" borderId="5" xfId="0" applyNumberFormat="1" applyFill="1" applyBorder="1"/>
    <xf numFmtId="8" fontId="43" fillId="3" borderId="5" xfId="3" applyFont="1" applyFill="1" applyBorder="1"/>
    <xf numFmtId="216" fontId="0" fillId="0" borderId="0" xfId="0" applyNumberFormat="1" applyAlignment="1">
      <alignment horizontal="center"/>
    </xf>
    <xf numFmtId="37" fontId="5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1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80" fontId="5" fillId="0" borderId="5" xfId="1" applyNumberFormat="1" applyFont="1" applyBorder="1"/>
    <xf numFmtId="185" fontId="5" fillId="0" borderId="5" xfId="0" applyNumberFormat="1" applyFont="1" applyFill="1" applyBorder="1" applyProtection="1"/>
    <xf numFmtId="185" fontId="5" fillId="0" borderId="5" xfId="0" applyNumberFormat="1" applyFont="1" applyBorder="1" applyProtection="1"/>
    <xf numFmtId="185" fontId="5" fillId="0" borderId="0" xfId="0" applyNumberFormat="1" applyFont="1" applyProtection="1"/>
    <xf numFmtId="14" fontId="5" fillId="0" borderId="0" xfId="0" quotePrefix="1" applyNumberFormat="1" applyFont="1"/>
    <xf numFmtId="5" fontId="5" fillId="0" borderId="0" xfId="0" quotePrefix="1" applyNumberFormat="1" applyFont="1" applyProtection="1"/>
    <xf numFmtId="0" fontId="5" fillId="0" borderId="0" xfId="0" quotePrefix="1" applyFont="1"/>
    <xf numFmtId="5" fontId="5" fillId="0" borderId="5" xfId="0" applyNumberFormat="1" applyFont="1" applyBorder="1" applyProtection="1"/>
    <xf numFmtId="5" fontId="5" fillId="0" borderId="0" xfId="0" applyNumberFormat="1" applyFont="1" applyProtection="1"/>
    <xf numFmtId="5" fontId="5" fillId="0" borderId="0" xfId="0" applyNumberFormat="1" applyFont="1" applyBorder="1" applyProtection="1"/>
    <xf numFmtId="186" fontId="5" fillId="0" borderId="0" xfId="0" applyNumberFormat="1" applyFont="1" applyProtection="1"/>
    <xf numFmtId="5" fontId="5" fillId="0" borderId="0" xfId="0" applyNumberFormat="1" applyFont="1"/>
    <xf numFmtId="5" fontId="5" fillId="3" borderId="0" xfId="0" applyNumberFormat="1" applyFont="1" applyFill="1" applyProtection="1"/>
    <xf numFmtId="5" fontId="5" fillId="3" borderId="5" xfId="0" applyNumberFormat="1" applyFont="1" applyFill="1" applyBorder="1" applyProtection="1"/>
    <xf numFmtId="5" fontId="17" fillId="3" borderId="5" xfId="0" applyNumberFormat="1" applyFont="1" applyFill="1" applyBorder="1" applyProtection="1"/>
    <xf numFmtId="5" fontId="5" fillId="3" borderId="0" xfId="0" applyNumberFormat="1" applyFont="1" applyFill="1" applyBorder="1" applyProtection="1"/>
    <xf numFmtId="6" fontId="5" fillId="9" borderId="0" xfId="0" applyNumberFormat="1" applyFont="1" applyFill="1"/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Liquids Book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809625</xdr:colOff>
          <xdr:row>3</xdr:row>
          <xdr:rowOff>0</xdr:rowOff>
        </xdr:from>
        <xdr:to>
          <xdr:col>1</xdr:col>
          <xdr:colOff>9525</xdr:colOff>
          <xdr:row>6</xdr:row>
          <xdr:rowOff>9525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86DEB0C-5060-2BBF-AFF5-BE36E0119B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809625</xdr:colOff>
          <xdr:row>3</xdr:row>
          <xdr:rowOff>0</xdr:rowOff>
        </xdr:from>
        <xdr:to>
          <xdr:col>1</xdr:col>
          <xdr:colOff>9525</xdr:colOff>
          <xdr:row>6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99FE07A-19A0-ADEC-5ABD-CBBFF96F4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052E273F-B2CF-FAB8-ADD3-F05802506F63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1265" name="Rectangle 1">
          <a:extLst>
            <a:ext uri="{FF2B5EF4-FFF2-40B4-BE49-F238E27FC236}">
              <a16:creationId xmlns:a16="http://schemas.microsoft.com/office/drawing/2014/main" id="{E0E9B208-3BF6-6FE2-B285-C9621C007E49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2289" name="Rectangle 1">
          <a:extLst>
            <a:ext uri="{FF2B5EF4-FFF2-40B4-BE49-F238E27FC236}">
              <a16:creationId xmlns:a16="http://schemas.microsoft.com/office/drawing/2014/main" id="{2702FF68-D70D-D233-6AF6-0E4EB8F883B6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3313" name="Rectangle 1">
          <a:extLst>
            <a:ext uri="{FF2B5EF4-FFF2-40B4-BE49-F238E27FC236}">
              <a16:creationId xmlns:a16="http://schemas.microsoft.com/office/drawing/2014/main" id="{9C4BC850-C103-696D-BB4F-B5AEA5AC5719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4337" name="Rectangle 1">
          <a:extLst>
            <a:ext uri="{FF2B5EF4-FFF2-40B4-BE49-F238E27FC236}">
              <a16:creationId xmlns:a16="http://schemas.microsoft.com/office/drawing/2014/main" id="{762FE455-DA3D-C60A-97D1-E7AC41F94E32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5361" name="Rectangle 1">
          <a:extLst>
            <a:ext uri="{FF2B5EF4-FFF2-40B4-BE49-F238E27FC236}">
              <a16:creationId xmlns:a16="http://schemas.microsoft.com/office/drawing/2014/main" id="{891DAA24-50E2-C104-454B-338A5A4CC6A1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F498D4EA-9821-7291-2801-511C09930657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2D695357-4FFD-500C-F3FD-28EAD3B20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9525</xdr:colOff>
      <xdr:row>41</xdr:row>
      <xdr:rowOff>28575</xdr:rowOff>
    </xdr:from>
    <xdr:to>
      <xdr:col>36</xdr:col>
      <xdr:colOff>9525</xdr:colOff>
      <xdr:row>42</xdr:row>
      <xdr:rowOff>28575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2779B42B-BC16-C75E-1E0F-45F269239106}"/>
            </a:ext>
          </a:extLst>
        </xdr:cNvPr>
        <xdr:cNvSpPr>
          <a:spLocks noChangeArrowheads="1"/>
        </xdr:cNvSpPr>
      </xdr:nvSpPr>
      <xdr:spPr bwMode="auto">
        <a:xfrm>
          <a:off x="33756600" y="6686550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4097" name="Rectangle 1">
          <a:extLst>
            <a:ext uri="{FF2B5EF4-FFF2-40B4-BE49-F238E27FC236}">
              <a16:creationId xmlns:a16="http://schemas.microsoft.com/office/drawing/2014/main" id="{801DE2C6-BB7B-8034-5650-004AC7DF930D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54E2810F-BAB9-9C55-8E41-1F974C35650D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2956024D-2D57-4F17-477F-25C12A237D54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4DE73ADF-DEA7-5415-5853-7B14B1EB6C24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232BA624-0100-578E-F9C3-B6BC51DECA30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8193" name="Rectangle 1">
          <a:extLst>
            <a:ext uri="{FF2B5EF4-FFF2-40B4-BE49-F238E27FC236}">
              <a16:creationId xmlns:a16="http://schemas.microsoft.com/office/drawing/2014/main" id="{649C110D-DD65-3613-8A99-C0B00798FB02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9217" name="Rectangle 1">
          <a:extLst>
            <a:ext uri="{FF2B5EF4-FFF2-40B4-BE49-F238E27FC236}">
              <a16:creationId xmlns:a16="http://schemas.microsoft.com/office/drawing/2014/main" id="{B9E15AB2-A5A0-16CA-E243-666E8E07588B}"/>
            </a:ext>
          </a:extLst>
        </xdr:cNvPr>
        <xdr:cNvSpPr>
          <a:spLocks noChangeArrowheads="1"/>
        </xdr:cNvSpPr>
      </xdr:nvSpPr>
      <xdr:spPr bwMode="auto">
        <a:xfrm>
          <a:off x="33747075" y="665797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PAIN04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TopPage"/>
      <sheetName val="Input"/>
      <sheetName val="2%GASOIL"/>
      <sheetName val="IPEGASOIL"/>
      <sheetName val="EN590GASOIL"/>
      <sheetName val="TAB6"/>
      <sheetName val="TAB7"/>
      <sheetName val="TAB8"/>
      <sheetName val="TAB9"/>
      <sheetName val="TAB10"/>
      <sheetName val="TAB11"/>
      <sheetName val="TAB12"/>
      <sheetName val="Module1"/>
      <sheetName val="Orig Sched"/>
      <sheetName val="Module2"/>
    </sheetNames>
    <sheetDataSet>
      <sheetData sheetId="0">
        <row r="13">
          <cell r="AA13">
            <v>0</v>
          </cell>
        </row>
        <row r="14">
          <cell r="AA14">
            <v>0</v>
          </cell>
        </row>
        <row r="15">
          <cell r="AA15">
            <v>0</v>
          </cell>
        </row>
        <row r="16">
          <cell r="AA16">
            <v>0</v>
          </cell>
        </row>
        <row r="19">
          <cell r="AA19">
            <v>0</v>
          </cell>
        </row>
        <row r="20">
          <cell r="AA20">
            <v>0</v>
          </cell>
        </row>
        <row r="21">
          <cell r="AA21">
            <v>0</v>
          </cell>
        </row>
        <row r="24">
          <cell r="AA24">
            <v>0</v>
          </cell>
        </row>
        <row r="25">
          <cell r="AA25">
            <v>0</v>
          </cell>
        </row>
        <row r="26">
          <cell r="AA26">
            <v>0</v>
          </cell>
        </row>
        <row r="28">
          <cell r="AA28">
            <v>0</v>
          </cell>
        </row>
        <row r="33">
          <cell r="AA33">
            <v>388.52219360000004</v>
          </cell>
        </row>
        <row r="34">
          <cell r="AA34">
            <v>0</v>
          </cell>
        </row>
        <row r="35">
          <cell r="AA35">
            <v>0</v>
          </cell>
        </row>
        <row r="36">
          <cell r="AA36">
            <v>388.52219360000004</v>
          </cell>
        </row>
        <row r="37">
          <cell r="AA37" t="str">
            <v/>
          </cell>
        </row>
        <row r="38">
          <cell r="AA38" t="str">
            <v/>
          </cell>
        </row>
        <row r="39">
          <cell r="AA39">
            <v>0</v>
          </cell>
        </row>
        <row r="40">
          <cell r="AA40" t="str">
            <v/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0">
          <cell r="AA50">
            <v>0</v>
          </cell>
        </row>
        <row r="51">
          <cell r="AA51">
            <v>0</v>
          </cell>
        </row>
        <row r="52">
          <cell r="AA52">
            <v>0</v>
          </cell>
        </row>
        <row r="53">
          <cell r="AA53">
            <v>0</v>
          </cell>
        </row>
        <row r="56">
          <cell r="AA56">
            <v>388.52219360000004</v>
          </cell>
        </row>
        <row r="57">
          <cell r="AA57">
            <v>0</v>
          </cell>
        </row>
        <row r="58">
          <cell r="AA58">
            <v>0</v>
          </cell>
        </row>
        <row r="60">
          <cell r="AA60">
            <v>388.52219360000004</v>
          </cell>
        </row>
        <row r="61">
          <cell r="AA61">
            <v>0</v>
          </cell>
        </row>
        <row r="62">
          <cell r="AA62">
            <v>0</v>
          </cell>
        </row>
        <row r="63">
          <cell r="AA63">
            <v>388.52219360000004</v>
          </cell>
        </row>
        <row r="66">
          <cell r="AA66">
            <v>0</v>
          </cell>
        </row>
        <row r="69">
          <cell r="AA69">
            <v>388.52219360000004</v>
          </cell>
        </row>
        <row r="70">
          <cell r="AA70">
            <v>0</v>
          </cell>
        </row>
        <row r="71">
          <cell r="AA71">
            <v>0</v>
          </cell>
        </row>
        <row r="72">
          <cell r="AA72">
            <v>388.52219360000004</v>
          </cell>
        </row>
        <row r="75">
          <cell r="AA75">
            <v>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0">
          <cell r="AA80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4">
          <cell r="AA84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0</v>
          </cell>
        </row>
        <row r="88">
          <cell r="AA88">
            <v>0</v>
          </cell>
        </row>
        <row r="89">
          <cell r="AA89">
            <v>0</v>
          </cell>
        </row>
      </sheetData>
      <sheetData sheetId="1"/>
      <sheetData sheetId="2">
        <row r="6">
          <cell r="L6">
            <v>388522.1936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388522.1936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2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3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3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3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4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4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5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10"/>
  <sheetViews>
    <sheetView showGridLines="0" zoomScale="70" workbookViewId="0">
      <selection activeCell="A42" sqref="A42"/>
    </sheetView>
  </sheetViews>
  <sheetFormatPr defaultRowHeight="12.75" x14ac:dyDescent="0.2"/>
  <cols>
    <col min="1" max="1" width="43.5703125" customWidth="1"/>
    <col min="3" max="3" width="10.28515625" customWidth="1"/>
  </cols>
  <sheetData>
    <row r="1" spans="1:29" x14ac:dyDescent="0.2">
      <c r="A1" s="168" t="s">
        <v>0</v>
      </c>
      <c r="B1" s="40"/>
      <c r="C1" s="1"/>
      <c r="D1" s="40"/>
      <c r="E1" s="1"/>
      <c r="F1" s="1"/>
      <c r="G1" s="40"/>
      <c r="H1" s="40"/>
      <c r="I1" s="1"/>
      <c r="J1" s="40"/>
      <c r="K1" s="1"/>
      <c r="L1" s="40"/>
      <c r="M1" s="1"/>
      <c r="N1" s="40"/>
      <c r="O1" s="1"/>
      <c r="P1" s="40"/>
      <c r="Q1" s="1"/>
      <c r="R1" s="40"/>
      <c r="S1" s="1"/>
      <c r="T1" s="1"/>
      <c r="U1" s="1"/>
      <c r="V1" s="1"/>
      <c r="W1" s="1"/>
      <c r="X1" s="40"/>
      <c r="Y1" s="40"/>
      <c r="Z1" s="40"/>
      <c r="AA1" s="40"/>
      <c r="AB1" s="40"/>
      <c r="AC1" s="1"/>
    </row>
    <row r="2" spans="1:29" ht="13.5" thickBot="1" x14ac:dyDescent="0.25">
      <c r="A2" s="168" t="s">
        <v>1</v>
      </c>
      <c r="B2" s="40"/>
      <c r="C2" s="169"/>
      <c r="D2" s="40"/>
      <c r="E2" s="169"/>
      <c r="F2" s="169"/>
      <c r="G2" s="40"/>
      <c r="H2" s="40"/>
      <c r="I2" s="169"/>
      <c r="J2" s="40"/>
      <c r="K2" s="169"/>
      <c r="L2" s="40"/>
      <c r="M2" s="169"/>
      <c r="N2" s="40"/>
      <c r="O2" s="169"/>
      <c r="P2" s="40"/>
      <c r="Q2" s="169"/>
      <c r="R2" s="280"/>
      <c r="S2" s="169"/>
      <c r="T2" s="169"/>
      <c r="U2" s="169"/>
      <c r="V2" s="169"/>
      <c r="W2" s="169"/>
      <c r="Y2" s="25"/>
      <c r="Z2" s="277" t="s">
        <v>2</v>
      </c>
      <c r="AA2" s="277"/>
      <c r="AB2" s="277"/>
      <c r="AC2" s="128"/>
    </row>
    <row r="3" spans="1:29" x14ac:dyDescent="0.2">
      <c r="A3" s="168" t="s">
        <v>3</v>
      </c>
      <c r="B3" s="40"/>
      <c r="C3" s="390" t="s">
        <v>4</v>
      </c>
      <c r="D3" s="40"/>
      <c r="E3" s="1"/>
      <c r="F3" s="1"/>
      <c r="G3" s="40"/>
      <c r="H3" s="40"/>
      <c r="I3" s="1"/>
      <c r="J3" s="40"/>
      <c r="K3" s="1"/>
      <c r="L3" s="40"/>
      <c r="M3" s="1"/>
      <c r="N3" s="40"/>
      <c r="O3" s="1"/>
      <c r="P3" s="40"/>
      <c r="Q3" s="1"/>
      <c r="R3" s="40"/>
      <c r="S3" s="363"/>
      <c r="T3" s="1"/>
      <c r="U3" s="1"/>
      <c r="V3" s="1"/>
      <c r="W3" s="1"/>
      <c r="X3" s="40"/>
      <c r="Y3" s="40"/>
      <c r="Z3" s="40"/>
      <c r="AA3" s="40"/>
      <c r="AB3" s="40"/>
      <c r="AC3" s="1"/>
    </row>
    <row r="4" spans="1:29" ht="13.5" x14ac:dyDescent="0.25">
      <c r="A4" s="170">
        <v>35702</v>
      </c>
      <c r="B4" s="40"/>
      <c r="C4" s="171"/>
      <c r="D4" s="40"/>
      <c r="E4" s="171"/>
      <c r="F4" s="1"/>
      <c r="G4" s="51"/>
      <c r="H4" s="40"/>
      <c r="I4" s="171"/>
      <c r="J4" s="40"/>
      <c r="K4" s="171"/>
      <c r="L4" s="40"/>
      <c r="M4" s="171"/>
      <c r="N4" s="40"/>
      <c r="O4" s="171"/>
      <c r="P4" s="40"/>
      <c r="Q4" s="171"/>
      <c r="R4" s="40"/>
      <c r="S4" s="317"/>
      <c r="T4" s="317"/>
      <c r="U4" s="171"/>
      <c r="V4" s="317"/>
      <c r="W4" s="317"/>
      <c r="X4" s="171"/>
      <c r="Y4" s="40"/>
      <c r="Z4" s="171"/>
      <c r="AA4" s="40"/>
      <c r="AB4" s="40"/>
      <c r="AC4" s="171"/>
    </row>
    <row r="5" spans="1:29" x14ac:dyDescent="0.2">
      <c r="A5" s="1"/>
      <c r="B5" s="40"/>
      <c r="C5" s="31" t="s">
        <v>5</v>
      </c>
      <c r="D5" s="40"/>
      <c r="E5" s="31" t="s">
        <v>6</v>
      </c>
      <c r="F5" s="1"/>
      <c r="G5" s="40" t="s">
        <v>7</v>
      </c>
      <c r="H5" s="40"/>
      <c r="I5" s="31" t="s">
        <v>8</v>
      </c>
      <c r="J5" s="40"/>
      <c r="K5" s="31" t="s">
        <v>9</v>
      </c>
      <c r="L5" s="40"/>
      <c r="M5" s="31" t="s">
        <v>10</v>
      </c>
      <c r="N5" s="40"/>
      <c r="O5" s="31" t="s">
        <v>11</v>
      </c>
      <c r="P5" s="40"/>
      <c r="Q5" s="31" t="s">
        <v>12</v>
      </c>
      <c r="R5" s="40"/>
      <c r="S5" s="364" t="s">
        <v>7</v>
      </c>
      <c r="T5" s="31"/>
      <c r="U5" s="31" t="s">
        <v>13</v>
      </c>
      <c r="V5" s="31"/>
      <c r="W5" s="31"/>
      <c r="X5" s="31" t="s">
        <v>14</v>
      </c>
      <c r="Y5" s="40"/>
      <c r="Z5" s="31" t="s">
        <v>15</v>
      </c>
      <c r="AA5" s="40"/>
      <c r="AB5" s="40"/>
      <c r="AC5" s="31" t="s">
        <v>16</v>
      </c>
    </row>
    <row r="6" spans="1:29" x14ac:dyDescent="0.2">
      <c r="A6" s="1"/>
      <c r="B6" s="40"/>
      <c r="C6" s="345"/>
      <c r="D6" s="40"/>
      <c r="E6" s="345"/>
      <c r="F6" s="1"/>
      <c r="G6" s="51"/>
      <c r="H6" s="40"/>
      <c r="I6" s="281"/>
      <c r="J6" s="40"/>
      <c r="K6" s="281"/>
      <c r="L6" s="40"/>
      <c r="M6" s="281"/>
      <c r="N6" s="40"/>
      <c r="O6" s="281"/>
      <c r="P6" s="40"/>
      <c r="Q6" s="281"/>
      <c r="R6" s="40"/>
      <c r="S6" s="281" t="s">
        <v>17</v>
      </c>
      <c r="T6" s="31"/>
      <c r="U6" s="281"/>
      <c r="V6" s="31"/>
      <c r="W6" s="31"/>
      <c r="X6" s="281"/>
      <c r="Y6" s="40"/>
      <c r="Z6" s="281" t="s">
        <v>18</v>
      </c>
      <c r="AA6" s="40"/>
      <c r="AB6" s="40"/>
      <c r="AC6" s="172" t="s">
        <v>19</v>
      </c>
    </row>
    <row r="7" spans="1:29" x14ac:dyDescent="0.2">
      <c r="A7" s="1"/>
      <c r="B7" s="40"/>
      <c r="C7" s="173"/>
      <c r="D7" s="40"/>
      <c r="E7" s="173"/>
      <c r="F7" s="1"/>
      <c r="G7" s="40"/>
      <c r="H7" s="40"/>
      <c r="I7" s="173"/>
      <c r="J7" s="40"/>
      <c r="K7" s="173"/>
      <c r="L7" s="40"/>
      <c r="M7" s="173"/>
      <c r="N7" s="40"/>
      <c r="O7" s="173"/>
      <c r="P7" s="40"/>
      <c r="Q7" s="173"/>
      <c r="R7" s="40"/>
      <c r="S7" s="173"/>
      <c r="T7" s="173"/>
      <c r="U7" s="173"/>
      <c r="V7" s="173"/>
      <c r="W7" s="173"/>
      <c r="X7" s="173"/>
      <c r="Y7" s="40"/>
      <c r="Z7" s="173"/>
      <c r="AA7" s="40"/>
      <c r="AB7" s="40"/>
      <c r="AC7" s="173"/>
    </row>
    <row r="8" spans="1:29" x14ac:dyDescent="0.2">
      <c r="A8" s="1"/>
      <c r="B8" s="1"/>
      <c r="C8" s="174"/>
      <c r="D8" s="40"/>
      <c r="E8" s="174"/>
      <c r="F8" s="174"/>
      <c r="G8" s="40"/>
      <c r="H8" s="40"/>
      <c r="I8" s="174"/>
      <c r="J8" s="40"/>
      <c r="K8" s="174"/>
      <c r="L8" s="40"/>
      <c r="M8" s="174"/>
      <c r="N8" s="40"/>
      <c r="O8" s="174"/>
      <c r="P8" s="40"/>
      <c r="Q8" s="174"/>
      <c r="R8" s="40"/>
      <c r="S8" s="174"/>
      <c r="T8" s="174"/>
      <c r="U8" s="174"/>
      <c r="V8" s="174"/>
      <c r="W8" s="174"/>
      <c r="X8" s="40"/>
      <c r="Y8" s="40"/>
      <c r="Z8" s="40"/>
      <c r="AA8" s="40"/>
      <c r="AB8" s="40"/>
      <c r="AC8" s="174"/>
    </row>
    <row r="9" spans="1:29" x14ac:dyDescent="0.2">
      <c r="A9" s="1"/>
      <c r="B9" s="40"/>
      <c r="C9" s="173"/>
      <c r="D9" s="40"/>
      <c r="E9" s="173"/>
      <c r="F9" s="173"/>
      <c r="G9" s="40"/>
      <c r="H9" s="40"/>
      <c r="I9" s="173"/>
      <c r="J9" s="40"/>
      <c r="K9" s="173"/>
      <c r="L9" s="40"/>
      <c r="M9" s="173"/>
      <c r="N9" s="40"/>
      <c r="O9" s="173"/>
      <c r="P9" s="40"/>
      <c r="Q9" s="173"/>
      <c r="R9" s="40"/>
      <c r="S9" s="173"/>
      <c r="T9" s="173"/>
      <c r="U9" s="173"/>
      <c r="V9" s="173"/>
      <c r="W9" s="173"/>
      <c r="X9" s="40"/>
      <c r="Y9" s="40"/>
      <c r="Z9" s="40"/>
      <c r="AA9" s="40"/>
      <c r="AB9" s="40"/>
      <c r="AC9" s="173"/>
    </row>
    <row r="10" spans="1:29" x14ac:dyDescent="0.2">
      <c r="A10" s="175" t="s">
        <v>20</v>
      </c>
      <c r="B10" s="40" t="s">
        <v>21</v>
      </c>
      <c r="C10" s="1"/>
      <c r="D10" s="40"/>
      <c r="E10" s="1"/>
      <c r="F10" s="1"/>
      <c r="G10" s="40"/>
      <c r="H10" s="40"/>
      <c r="I10" s="1"/>
      <c r="J10" s="40"/>
      <c r="K10" s="1"/>
      <c r="L10" s="40"/>
      <c r="M10" s="1"/>
      <c r="N10" s="40"/>
      <c r="O10" s="1"/>
      <c r="P10" s="40"/>
      <c r="Q10" s="1"/>
      <c r="R10" s="40"/>
      <c r="S10" s="1"/>
      <c r="T10" s="1"/>
      <c r="U10" s="1"/>
      <c r="V10" s="1"/>
      <c r="W10" s="1"/>
      <c r="X10" s="40"/>
      <c r="Y10" s="40"/>
      <c r="Z10" s="40"/>
      <c r="AA10" s="40"/>
      <c r="AB10" s="40"/>
      <c r="AC10" s="1"/>
    </row>
    <row r="11" spans="1:29" x14ac:dyDescent="0.2">
      <c r="A11" s="175"/>
      <c r="B11" s="40"/>
      <c r="C11" s="1"/>
      <c r="D11" s="40"/>
      <c r="E11" s="1"/>
      <c r="F11" s="1"/>
      <c r="G11" s="40"/>
      <c r="H11" s="40"/>
      <c r="I11" s="1"/>
      <c r="J11" s="40"/>
      <c r="K11" s="1"/>
      <c r="L11" s="40"/>
      <c r="M11" s="1"/>
      <c r="N11" s="40"/>
      <c r="O11" s="1"/>
      <c r="P11" s="40"/>
      <c r="Q11" s="1"/>
      <c r="R11" s="40"/>
      <c r="S11" s="1"/>
      <c r="T11" s="1"/>
      <c r="U11" s="1"/>
      <c r="V11" s="1"/>
      <c r="W11" s="1"/>
      <c r="X11" s="40"/>
      <c r="Y11" s="40"/>
      <c r="Z11" s="40"/>
      <c r="AA11" s="40"/>
      <c r="AB11" s="40"/>
      <c r="AC11" s="1"/>
    </row>
    <row r="12" spans="1:29" ht="13.5" x14ac:dyDescent="0.25">
      <c r="A12" s="176">
        <v>35702</v>
      </c>
      <c r="B12" s="40"/>
      <c r="C12" s="1"/>
      <c r="D12" s="40"/>
      <c r="E12" s="1"/>
      <c r="F12" s="1"/>
      <c r="G12" s="40"/>
      <c r="H12" s="40"/>
      <c r="I12" s="1"/>
      <c r="J12" s="40"/>
      <c r="K12" s="1"/>
      <c r="L12" s="40"/>
      <c r="M12" s="1"/>
      <c r="N12" s="40"/>
      <c r="O12" s="1"/>
      <c r="P12" s="40"/>
      <c r="Q12" s="1"/>
      <c r="R12" s="40"/>
      <c r="S12" s="1"/>
      <c r="T12" s="1"/>
      <c r="U12" s="1"/>
      <c r="V12" s="1"/>
      <c r="W12" s="1"/>
      <c r="X12" s="40"/>
      <c r="Y12" s="40"/>
      <c r="Z12" s="40"/>
      <c r="AA12" s="40"/>
      <c r="AB12" s="40"/>
      <c r="AC12" s="1"/>
    </row>
    <row r="13" spans="1:29" x14ac:dyDescent="0.2">
      <c r="A13" s="177" t="s">
        <v>22</v>
      </c>
      <c r="B13" s="40"/>
      <c r="C13" s="178"/>
      <c r="D13" s="40"/>
      <c r="E13" s="178"/>
      <c r="F13" s="173"/>
      <c r="G13" s="178"/>
      <c r="H13" s="40"/>
      <c r="I13" s="178"/>
      <c r="J13" s="40"/>
      <c r="K13" s="178"/>
      <c r="L13" s="40"/>
      <c r="M13" s="178"/>
      <c r="N13" s="40"/>
      <c r="O13" s="178"/>
      <c r="P13" s="40"/>
      <c r="Q13" s="178"/>
      <c r="R13" s="40"/>
      <c r="S13" s="178"/>
      <c r="T13" s="256"/>
      <c r="U13" s="178"/>
      <c r="V13" s="256"/>
      <c r="W13" s="256"/>
      <c r="X13" s="178"/>
      <c r="Y13" s="40"/>
      <c r="Z13" s="178"/>
      <c r="AA13" s="40"/>
      <c r="AB13" s="40"/>
      <c r="AC13" s="178"/>
    </row>
    <row r="14" spans="1:29" x14ac:dyDescent="0.2">
      <c r="A14" s="177" t="s">
        <v>23</v>
      </c>
      <c r="B14" s="40"/>
      <c r="C14" s="179"/>
      <c r="D14" s="40"/>
      <c r="E14" s="179"/>
      <c r="F14" s="173"/>
      <c r="G14" s="179"/>
      <c r="H14" s="40"/>
      <c r="I14" s="179"/>
      <c r="J14" s="40"/>
      <c r="K14" s="179"/>
      <c r="L14" s="40"/>
      <c r="M14" s="179"/>
      <c r="N14" s="40"/>
      <c r="O14" s="179"/>
      <c r="P14" s="40"/>
      <c r="Q14" s="179"/>
      <c r="R14" s="40"/>
      <c r="S14" s="179"/>
      <c r="T14" s="318"/>
      <c r="U14" s="179"/>
      <c r="V14" s="318"/>
      <c r="W14" s="318"/>
      <c r="X14" s="179"/>
      <c r="Y14" s="40"/>
      <c r="Z14" s="179"/>
      <c r="AA14" s="40"/>
      <c r="AB14" s="40"/>
      <c r="AC14" s="179"/>
    </row>
    <row r="15" spans="1:29" x14ac:dyDescent="0.2">
      <c r="A15" s="348" t="s">
        <v>24</v>
      </c>
      <c r="B15" s="349"/>
      <c r="C15" s="350"/>
      <c r="D15" s="349"/>
      <c r="E15" s="350"/>
      <c r="F15" s="173"/>
      <c r="G15" s="350"/>
      <c r="H15" s="40"/>
      <c r="I15" s="350"/>
      <c r="J15" s="349"/>
      <c r="K15" s="350"/>
      <c r="L15" s="349"/>
      <c r="M15" s="350"/>
      <c r="N15" s="349"/>
      <c r="O15" s="350"/>
      <c r="P15" s="349"/>
      <c r="Q15" s="350"/>
      <c r="R15" s="349"/>
      <c r="S15" s="350"/>
      <c r="T15" s="352"/>
      <c r="U15" s="350"/>
      <c r="V15" s="352"/>
      <c r="W15" s="352"/>
      <c r="X15" s="350"/>
      <c r="Y15" s="349"/>
      <c r="Z15" s="350"/>
      <c r="AA15" s="349"/>
      <c r="AB15" s="349"/>
      <c r="AC15" s="350"/>
    </row>
    <row r="16" spans="1:29" x14ac:dyDescent="0.2">
      <c r="A16" s="180" t="s">
        <v>25</v>
      </c>
      <c r="B16" s="40"/>
      <c r="C16" s="182"/>
      <c r="D16" s="40"/>
      <c r="E16" s="182"/>
      <c r="F16" s="173"/>
      <c r="G16" s="182"/>
      <c r="H16" s="40"/>
      <c r="I16" s="182"/>
      <c r="J16" s="40"/>
      <c r="K16" s="182"/>
      <c r="L16" s="40"/>
      <c r="M16" s="182"/>
      <c r="N16" s="40"/>
      <c r="O16" s="182"/>
      <c r="P16" s="40"/>
      <c r="Q16" s="182"/>
      <c r="R16" s="40"/>
      <c r="S16" s="182"/>
      <c r="T16" s="319"/>
      <c r="U16" s="182"/>
      <c r="V16" s="319"/>
      <c r="W16" s="319"/>
      <c r="X16" s="182"/>
      <c r="Y16" s="40"/>
      <c r="Z16" s="182"/>
      <c r="AA16" s="40"/>
      <c r="AB16" s="40"/>
      <c r="AC16" s="182"/>
    </row>
    <row r="17" spans="1:29" x14ac:dyDescent="0.2">
      <c r="A17" s="180" t="s">
        <v>26</v>
      </c>
      <c r="B17" s="40"/>
      <c r="C17" s="1"/>
      <c r="D17" s="40"/>
      <c r="E17" s="1"/>
      <c r="F17" s="173"/>
      <c r="G17" s="1"/>
      <c r="H17" s="40"/>
      <c r="I17" s="1"/>
      <c r="J17" s="40"/>
      <c r="K17" s="1"/>
      <c r="L17" s="40"/>
      <c r="M17" s="1"/>
      <c r="N17" s="40"/>
      <c r="O17" s="1"/>
      <c r="P17" s="40"/>
      <c r="Q17" s="1"/>
      <c r="R17" s="40"/>
      <c r="S17" s="1"/>
      <c r="T17" s="1"/>
      <c r="U17" s="1"/>
      <c r="V17" s="1"/>
      <c r="W17" s="1"/>
      <c r="X17" s="1"/>
      <c r="Y17" s="40"/>
      <c r="Z17" s="1"/>
      <c r="AA17" s="40"/>
      <c r="AB17" s="40"/>
      <c r="AC17" s="1"/>
    </row>
    <row r="18" spans="1:29" x14ac:dyDescent="0.2">
      <c r="A18" s="180"/>
      <c r="B18" s="40"/>
      <c r="C18" s="181"/>
      <c r="D18" s="40"/>
      <c r="E18" s="181"/>
      <c r="F18" s="173"/>
      <c r="G18" s="181"/>
      <c r="H18" s="40"/>
      <c r="I18" s="181"/>
      <c r="J18" s="40"/>
      <c r="K18" s="181"/>
      <c r="L18" s="40"/>
      <c r="M18" s="181"/>
      <c r="N18" s="40"/>
      <c r="O18" s="181"/>
      <c r="P18" s="40"/>
      <c r="Q18" s="181"/>
      <c r="R18" s="40"/>
      <c r="S18" s="181"/>
      <c r="T18" s="181"/>
      <c r="U18" s="181"/>
      <c r="V18" s="181"/>
      <c r="W18" s="181"/>
      <c r="X18" s="181"/>
      <c r="Y18" s="40"/>
      <c r="Z18" s="181"/>
      <c r="AA18" s="40"/>
      <c r="AB18" s="40"/>
      <c r="AC18" s="181"/>
    </row>
    <row r="19" spans="1:29" x14ac:dyDescent="0.2">
      <c r="A19" s="180" t="s">
        <v>27</v>
      </c>
      <c r="B19" s="40"/>
      <c r="C19" s="182"/>
      <c r="D19" s="40"/>
      <c r="E19" s="182"/>
      <c r="F19" s="173"/>
      <c r="G19" s="182"/>
      <c r="H19" s="40"/>
      <c r="I19" s="182"/>
      <c r="J19" s="40"/>
      <c r="K19" s="182"/>
      <c r="L19" s="40"/>
      <c r="M19" s="182"/>
      <c r="N19" s="40"/>
      <c r="O19" s="182"/>
      <c r="P19" s="40"/>
      <c r="Q19" s="182"/>
      <c r="R19" s="40"/>
      <c r="S19" s="182"/>
      <c r="T19" s="319"/>
      <c r="U19" s="182"/>
      <c r="V19" s="319"/>
      <c r="W19" s="319"/>
      <c r="X19" s="182"/>
      <c r="Y19" s="40"/>
      <c r="Z19" s="182"/>
      <c r="AA19" s="40"/>
      <c r="AB19" s="40"/>
      <c r="AC19" s="182"/>
    </row>
    <row r="20" spans="1:29" x14ac:dyDescent="0.2">
      <c r="A20" s="180" t="s">
        <v>28</v>
      </c>
      <c r="B20" s="40" t="s">
        <v>21</v>
      </c>
      <c r="C20" s="182"/>
      <c r="D20" s="40"/>
      <c r="E20" s="182"/>
      <c r="F20" s="173"/>
      <c r="G20" s="182"/>
      <c r="H20" s="40"/>
      <c r="I20" s="182"/>
      <c r="J20" s="40"/>
      <c r="K20" s="182"/>
      <c r="L20" s="40"/>
      <c r="M20" s="182"/>
      <c r="N20" s="40"/>
      <c r="O20" s="182"/>
      <c r="P20" s="40"/>
      <c r="Q20" s="182"/>
      <c r="R20" s="40"/>
      <c r="S20" s="182"/>
      <c r="T20" s="319"/>
      <c r="U20" s="182"/>
      <c r="V20" s="319"/>
      <c r="W20" s="319"/>
      <c r="X20" s="182"/>
      <c r="Y20" s="40"/>
      <c r="Z20" s="182"/>
      <c r="AA20" s="40"/>
      <c r="AB20" s="40"/>
      <c r="AC20" s="182"/>
    </row>
    <row r="21" spans="1:29" x14ac:dyDescent="0.2">
      <c r="A21" s="180" t="s">
        <v>29</v>
      </c>
      <c r="B21" s="191"/>
      <c r="C21" s="182"/>
      <c r="D21" s="191"/>
      <c r="E21" s="182"/>
      <c r="F21" s="173"/>
      <c r="G21" s="182"/>
      <c r="H21" s="40"/>
      <c r="I21" s="182"/>
      <c r="J21" s="191"/>
      <c r="K21" s="182"/>
      <c r="L21" s="191"/>
      <c r="M21" s="182"/>
      <c r="N21" s="191"/>
      <c r="O21" s="182"/>
      <c r="P21" s="191"/>
      <c r="Q21" s="182"/>
      <c r="R21" s="191"/>
      <c r="S21" s="182"/>
      <c r="T21" s="319"/>
      <c r="U21" s="182"/>
      <c r="V21" s="319"/>
      <c r="W21" s="319"/>
      <c r="X21" s="182"/>
      <c r="Y21" s="191"/>
      <c r="Z21" s="182"/>
      <c r="AA21" s="191"/>
      <c r="AB21" s="191"/>
      <c r="AC21" s="182"/>
    </row>
    <row r="22" spans="1:29" x14ac:dyDescent="0.2">
      <c r="A22" s="1"/>
      <c r="B22" s="40"/>
      <c r="C22" s="181"/>
      <c r="D22" s="40"/>
      <c r="E22" s="181"/>
      <c r="F22" s="173"/>
      <c r="G22" s="181"/>
      <c r="H22" s="40"/>
      <c r="I22" s="181"/>
      <c r="J22" s="40"/>
      <c r="K22" s="181"/>
      <c r="L22" s="40"/>
      <c r="M22" s="181"/>
      <c r="N22" s="40"/>
      <c r="O22" s="181"/>
      <c r="P22" s="40"/>
      <c r="Q22" s="181"/>
      <c r="R22" s="40"/>
      <c r="S22" s="181"/>
      <c r="T22" s="181"/>
      <c r="U22" s="181"/>
      <c r="V22" s="181"/>
      <c r="W22" s="181"/>
      <c r="X22" s="181"/>
      <c r="Y22" s="40"/>
      <c r="Z22" s="181"/>
      <c r="AA22" s="40"/>
      <c r="AB22" s="40"/>
      <c r="AC22" s="181"/>
    </row>
    <row r="23" spans="1:29" ht="13.5" x14ac:dyDescent="0.25">
      <c r="A23" s="176">
        <v>35673</v>
      </c>
      <c r="B23" s="40"/>
      <c r="C23" s="1"/>
      <c r="D23" s="40"/>
      <c r="E23" s="1"/>
      <c r="F23" s="173"/>
      <c r="G23" s="1"/>
      <c r="H23" s="40"/>
      <c r="I23" s="1"/>
      <c r="J23" s="40"/>
      <c r="K23" s="1"/>
      <c r="L23" s="40"/>
      <c r="M23" s="1"/>
      <c r="N23" s="40"/>
      <c r="O23" s="1"/>
      <c r="P23" s="40"/>
      <c r="Q23" s="1"/>
      <c r="R23" s="40"/>
      <c r="S23" s="1"/>
      <c r="T23" s="1"/>
      <c r="U23" s="1"/>
      <c r="V23" s="1"/>
      <c r="W23" s="1"/>
      <c r="X23" s="1"/>
      <c r="Y23" s="40"/>
      <c r="Z23" s="1"/>
      <c r="AA23" s="40"/>
      <c r="AB23" s="40"/>
      <c r="AC23" s="1"/>
    </row>
    <row r="24" spans="1:29" x14ac:dyDescent="0.2">
      <c r="A24" s="180" t="s">
        <v>27</v>
      </c>
      <c r="B24" s="40"/>
      <c r="C24" s="182"/>
      <c r="D24" s="40"/>
      <c r="E24" s="182"/>
      <c r="F24" s="173"/>
      <c r="G24" s="182"/>
      <c r="H24" s="40"/>
      <c r="I24" s="182"/>
      <c r="J24" s="40"/>
      <c r="K24" s="182"/>
      <c r="L24" s="40"/>
      <c r="M24" s="182"/>
      <c r="N24" s="40"/>
      <c r="O24" s="182"/>
      <c r="P24" s="40"/>
      <c r="Q24" s="182"/>
      <c r="R24" s="40"/>
      <c r="S24" s="182"/>
      <c r="T24" s="319"/>
      <c r="U24" s="182"/>
      <c r="V24" s="319"/>
      <c r="W24" s="319"/>
      <c r="X24" s="182"/>
      <c r="Y24" s="40"/>
      <c r="Z24" s="182"/>
      <c r="AA24" s="40"/>
      <c r="AB24" s="40"/>
      <c r="AC24" s="182"/>
    </row>
    <row r="25" spans="1:29" x14ac:dyDescent="0.2">
      <c r="A25" s="180" t="s">
        <v>28</v>
      </c>
      <c r="B25" s="40"/>
      <c r="C25" s="182"/>
      <c r="D25" s="40"/>
      <c r="E25" s="182"/>
      <c r="F25" s="173"/>
      <c r="G25" s="182"/>
      <c r="H25" s="40"/>
      <c r="I25" s="182"/>
      <c r="J25" s="40"/>
      <c r="K25" s="182"/>
      <c r="L25" s="40"/>
      <c r="M25" s="182"/>
      <c r="N25" s="40"/>
      <c r="O25" s="182"/>
      <c r="P25" s="40"/>
      <c r="Q25" s="182"/>
      <c r="R25" s="40"/>
      <c r="S25" s="182"/>
      <c r="T25" s="319"/>
      <c r="U25" s="182"/>
      <c r="V25" s="319"/>
      <c r="W25" s="319"/>
      <c r="X25" s="182"/>
      <c r="Y25" s="40"/>
      <c r="Z25" s="182"/>
      <c r="AA25" s="40"/>
      <c r="AB25" s="40"/>
      <c r="AC25" s="182"/>
    </row>
    <row r="26" spans="1:29" x14ac:dyDescent="0.2">
      <c r="A26" s="180" t="s">
        <v>29</v>
      </c>
      <c r="B26" s="191"/>
      <c r="C26" s="182"/>
      <c r="D26" s="191"/>
      <c r="E26" s="182"/>
      <c r="F26" s="173"/>
      <c r="G26" s="182"/>
      <c r="H26" s="40"/>
      <c r="I26" s="182"/>
      <c r="J26" s="191"/>
      <c r="K26" s="182"/>
      <c r="L26" s="191"/>
      <c r="M26" s="182"/>
      <c r="N26" s="191"/>
      <c r="O26" s="182"/>
      <c r="P26" s="191"/>
      <c r="Q26" s="182"/>
      <c r="R26" s="191"/>
      <c r="S26" s="182"/>
      <c r="T26" s="319"/>
      <c r="U26" s="182"/>
      <c r="V26" s="319"/>
      <c r="W26" s="319"/>
      <c r="X26" s="182"/>
      <c r="Y26" s="191"/>
      <c r="Z26" s="182"/>
      <c r="AA26" s="191"/>
      <c r="AB26" s="191"/>
      <c r="AC26" s="182"/>
    </row>
    <row r="27" spans="1:29" x14ac:dyDescent="0.2">
      <c r="A27" s="1"/>
      <c r="B27" s="191"/>
      <c r="C27" s="1"/>
      <c r="D27" s="191"/>
      <c r="E27" s="1"/>
      <c r="F27" s="173"/>
      <c r="G27" s="1"/>
      <c r="H27" s="40"/>
      <c r="I27" s="1"/>
      <c r="J27" s="191"/>
      <c r="K27" s="1"/>
      <c r="L27" s="191"/>
      <c r="M27" s="1"/>
      <c r="N27" s="191"/>
      <c r="O27" s="1"/>
      <c r="P27" s="191"/>
      <c r="Q27" s="1"/>
      <c r="R27" s="191"/>
      <c r="S27" s="1"/>
      <c r="T27" s="1"/>
      <c r="U27" s="1"/>
      <c r="V27" s="1"/>
      <c r="W27" s="1"/>
      <c r="X27" s="1"/>
      <c r="Y27" s="191"/>
      <c r="Z27" s="1"/>
      <c r="AA27" s="191"/>
      <c r="AB27" s="191"/>
      <c r="AC27" s="1"/>
    </row>
    <row r="28" spans="1:29" x14ac:dyDescent="0.2">
      <c r="A28" s="184">
        <v>35673</v>
      </c>
      <c r="B28" s="191"/>
      <c r="C28" s="182"/>
      <c r="D28" s="191"/>
      <c r="E28" s="182"/>
      <c r="F28" s="173"/>
      <c r="G28" s="182"/>
      <c r="H28" s="40"/>
      <c r="I28" s="182"/>
      <c r="J28" s="191"/>
      <c r="K28" s="182"/>
      <c r="L28" s="191"/>
      <c r="M28" s="182"/>
      <c r="N28" s="191"/>
      <c r="O28" s="182"/>
      <c r="P28" s="191"/>
      <c r="Q28" s="182"/>
      <c r="R28" s="191"/>
      <c r="S28" s="182"/>
      <c r="T28" s="319"/>
      <c r="U28" s="182"/>
      <c r="V28" s="319"/>
      <c r="W28" s="319"/>
      <c r="X28" s="182"/>
      <c r="Y28" s="191"/>
      <c r="Z28" s="182"/>
      <c r="AA28" s="191"/>
      <c r="AB28" s="191"/>
      <c r="AC28" s="182"/>
    </row>
    <row r="29" spans="1:29" x14ac:dyDescent="0.2">
      <c r="A29" s="1"/>
      <c r="B29" s="191"/>
      <c r="C29" s="1"/>
      <c r="D29" s="191"/>
      <c r="E29" s="1"/>
      <c r="F29" s="173"/>
      <c r="G29" s="1"/>
      <c r="H29" s="40"/>
      <c r="I29" s="1"/>
      <c r="J29" s="191"/>
      <c r="K29" s="1"/>
      <c r="L29" s="191"/>
      <c r="M29" s="1"/>
      <c r="N29" s="191"/>
      <c r="O29" s="1"/>
      <c r="P29" s="191"/>
      <c r="Q29" s="1"/>
      <c r="R29" s="191"/>
      <c r="S29" s="1"/>
      <c r="T29" s="316"/>
      <c r="U29" s="1"/>
      <c r="V29" s="316"/>
      <c r="W29" s="316"/>
      <c r="X29" s="1"/>
      <c r="Y29" s="191"/>
      <c r="Z29" s="1"/>
      <c r="AA29" s="191"/>
      <c r="AB29" s="191"/>
      <c r="AC29" s="1"/>
    </row>
    <row r="30" spans="1:29" x14ac:dyDescent="0.2">
      <c r="A30" s="185" t="s">
        <v>30</v>
      </c>
      <c r="B30" s="191"/>
      <c r="C30" s="1"/>
      <c r="D30" s="191"/>
      <c r="E30" s="1"/>
      <c r="F30" s="173"/>
      <c r="G30" s="1"/>
      <c r="H30" s="40"/>
      <c r="I30" s="1"/>
      <c r="J30" s="191"/>
      <c r="K30" s="1"/>
      <c r="L30" s="191"/>
      <c r="M30" s="1"/>
      <c r="N30" s="191"/>
      <c r="O30" s="1"/>
      <c r="P30" s="191"/>
      <c r="Q30" s="1"/>
      <c r="R30" s="191"/>
      <c r="S30" s="1"/>
      <c r="T30" s="1"/>
      <c r="U30" s="1"/>
      <c r="V30" s="1"/>
      <c r="W30" s="1"/>
      <c r="X30" s="1"/>
      <c r="Y30" s="191"/>
      <c r="Z30" s="1"/>
      <c r="AA30" s="191"/>
      <c r="AB30" s="191"/>
      <c r="AC30" s="1"/>
    </row>
    <row r="31" spans="1:29" x14ac:dyDescent="0.2">
      <c r="A31" s="1"/>
      <c r="B31" s="191"/>
      <c r="C31" s="1"/>
      <c r="D31" s="191"/>
      <c r="E31" s="1"/>
      <c r="F31" s="173"/>
      <c r="G31" s="1"/>
      <c r="H31" s="40"/>
      <c r="I31" s="1"/>
      <c r="J31" s="191"/>
      <c r="K31" s="1"/>
      <c r="L31" s="191"/>
      <c r="M31" s="1"/>
      <c r="N31" s="191"/>
      <c r="O31" s="1"/>
      <c r="P31" s="191"/>
      <c r="Q31" s="1"/>
      <c r="R31" s="191"/>
      <c r="S31" s="1"/>
      <c r="T31" s="1"/>
      <c r="U31" s="1"/>
      <c r="V31" s="1"/>
      <c r="W31" s="1"/>
      <c r="X31" s="1"/>
      <c r="Y31" s="191"/>
      <c r="Z31" s="1"/>
      <c r="AA31" s="191"/>
      <c r="AB31" s="191"/>
      <c r="AC31" s="1"/>
    </row>
    <row r="32" spans="1:29" ht="13.5" x14ac:dyDescent="0.25">
      <c r="A32" s="186">
        <v>35673</v>
      </c>
      <c r="B32" s="191"/>
      <c r="C32" s="181"/>
      <c r="D32" s="191"/>
      <c r="E32" s="181"/>
      <c r="F32" s="173"/>
      <c r="G32" s="181"/>
      <c r="H32" s="40"/>
      <c r="I32" s="181"/>
      <c r="J32" s="191"/>
      <c r="K32" s="181"/>
      <c r="L32" s="191"/>
      <c r="M32" s="181"/>
      <c r="N32" s="191"/>
      <c r="O32" s="181"/>
      <c r="P32" s="191"/>
      <c r="Q32" s="181"/>
      <c r="R32" s="191"/>
      <c r="S32" s="181"/>
      <c r="T32" s="181"/>
      <c r="U32" s="181"/>
      <c r="V32" s="181"/>
      <c r="W32" s="181"/>
      <c r="X32" s="181"/>
      <c r="Y32" s="191"/>
      <c r="Z32" s="181"/>
      <c r="AA32" s="191"/>
      <c r="AB32" s="191"/>
      <c r="AC32" s="181"/>
    </row>
    <row r="33" spans="1:29" x14ac:dyDescent="0.2">
      <c r="A33" s="180" t="s">
        <v>31</v>
      </c>
      <c r="B33" s="191"/>
      <c r="C33" s="187"/>
      <c r="D33" s="191"/>
      <c r="E33" s="187"/>
      <c r="F33" s="173"/>
      <c r="G33" s="187"/>
      <c r="H33" s="40"/>
      <c r="I33" s="187"/>
      <c r="J33" s="191"/>
      <c r="K33" s="187"/>
      <c r="L33" s="191"/>
      <c r="M33" s="187"/>
      <c r="N33" s="191"/>
      <c r="O33" s="187"/>
      <c r="P33" s="191"/>
      <c r="Q33" s="187"/>
      <c r="R33" s="191"/>
      <c r="S33" s="187"/>
      <c r="T33" s="190"/>
      <c r="U33" s="187"/>
      <c r="V33" s="190"/>
      <c r="W33" s="190"/>
      <c r="X33" s="187"/>
      <c r="Y33" s="191"/>
      <c r="Z33" s="187"/>
      <c r="AA33" s="191"/>
      <c r="AB33" s="191"/>
      <c r="AC33" s="187"/>
    </row>
    <row r="34" spans="1:29" x14ac:dyDescent="0.2">
      <c r="A34" s="180" t="s">
        <v>32</v>
      </c>
      <c r="B34" s="191"/>
      <c r="C34" s="187"/>
      <c r="D34" s="191"/>
      <c r="E34" s="187"/>
      <c r="F34" s="173"/>
      <c r="G34" s="187"/>
      <c r="H34" s="40"/>
      <c r="I34" s="187"/>
      <c r="J34" s="191"/>
      <c r="K34" s="187"/>
      <c r="L34" s="191"/>
      <c r="M34" s="187"/>
      <c r="N34" s="191"/>
      <c r="O34" s="187"/>
      <c r="P34" s="191"/>
      <c r="Q34" s="187"/>
      <c r="R34" s="312"/>
      <c r="S34" s="187"/>
      <c r="T34" s="190"/>
      <c r="U34" s="187"/>
      <c r="V34" s="190"/>
      <c r="W34" s="190"/>
      <c r="X34" s="187"/>
      <c r="Y34" s="312"/>
      <c r="Z34" s="187"/>
      <c r="AA34" s="312"/>
      <c r="AB34" s="312"/>
      <c r="AC34" s="187"/>
    </row>
    <row r="35" spans="1:29" x14ac:dyDescent="0.2">
      <c r="A35" s="180" t="s">
        <v>33</v>
      </c>
      <c r="B35" s="191"/>
      <c r="C35" s="187"/>
      <c r="D35" s="191"/>
      <c r="E35" s="187"/>
      <c r="F35" s="173"/>
      <c r="G35" s="187"/>
      <c r="H35" s="40"/>
      <c r="I35" s="187"/>
      <c r="J35" s="191"/>
      <c r="K35" s="187"/>
      <c r="L35" s="191"/>
      <c r="M35" s="187"/>
      <c r="N35" s="191"/>
      <c r="O35" s="187"/>
      <c r="P35" s="191"/>
      <c r="Q35" s="187"/>
      <c r="R35" s="191"/>
      <c r="S35" s="187"/>
      <c r="T35" s="190"/>
      <c r="U35" s="187"/>
      <c r="V35" s="190"/>
      <c r="W35" s="190"/>
      <c r="X35" s="187"/>
      <c r="Y35" s="191"/>
      <c r="Z35" s="187"/>
      <c r="AA35" s="191"/>
      <c r="AB35" s="191"/>
      <c r="AC35" s="187"/>
    </row>
    <row r="36" spans="1:29" x14ac:dyDescent="0.2">
      <c r="A36" s="180" t="s">
        <v>34</v>
      </c>
      <c r="B36" s="191"/>
      <c r="C36" s="187"/>
      <c r="D36" s="191"/>
      <c r="E36" s="187"/>
      <c r="F36" s="173"/>
      <c r="G36" s="187"/>
      <c r="H36" s="40"/>
      <c r="I36" s="187"/>
      <c r="J36" s="191"/>
      <c r="K36" s="187"/>
      <c r="L36" s="191"/>
      <c r="M36" s="187"/>
      <c r="N36" s="191"/>
      <c r="O36" s="187"/>
      <c r="P36" s="191"/>
      <c r="Q36" s="187"/>
      <c r="R36" s="312"/>
      <c r="S36" s="187"/>
      <c r="T36" s="190"/>
      <c r="U36" s="187"/>
      <c r="V36" s="190"/>
      <c r="W36" s="190"/>
      <c r="X36" s="187"/>
      <c r="Y36" s="312"/>
      <c r="Z36" s="187"/>
      <c r="AA36" s="312"/>
      <c r="AB36" s="312"/>
      <c r="AC36" s="187"/>
    </row>
    <row r="37" spans="1:29" x14ac:dyDescent="0.2">
      <c r="A37" s="1"/>
      <c r="B37" s="191"/>
      <c r="C37" s="188"/>
      <c r="D37" s="191"/>
      <c r="E37" s="188"/>
      <c r="F37" s="173"/>
      <c r="G37" s="188"/>
      <c r="H37" s="40"/>
      <c r="I37" s="188"/>
      <c r="J37" s="191"/>
      <c r="K37" s="188"/>
      <c r="L37" s="191"/>
      <c r="M37" s="188"/>
      <c r="N37" s="191"/>
      <c r="O37" s="188"/>
      <c r="P37" s="191"/>
      <c r="Q37" s="188"/>
      <c r="R37" s="312"/>
      <c r="S37" s="188"/>
      <c r="T37" s="313"/>
      <c r="U37" s="188"/>
      <c r="V37" s="313"/>
      <c r="W37" s="313"/>
      <c r="X37" s="188"/>
      <c r="Y37" s="312"/>
      <c r="Z37" s="188"/>
      <c r="AA37" s="312"/>
      <c r="AB37" s="312"/>
      <c r="AC37" s="188"/>
    </row>
    <row r="38" spans="1:29" ht="13.5" x14ac:dyDescent="0.25">
      <c r="A38" s="189">
        <v>35702</v>
      </c>
      <c r="B38" s="191"/>
      <c r="C38" s="1"/>
      <c r="D38" s="191"/>
      <c r="E38" s="1"/>
      <c r="F38" s="173"/>
      <c r="G38" s="1"/>
      <c r="H38" s="40"/>
      <c r="I38" s="1"/>
      <c r="J38" s="191"/>
      <c r="K38" s="1"/>
      <c r="L38" s="191"/>
      <c r="M38" s="1"/>
      <c r="N38" s="191"/>
      <c r="O38" s="1"/>
      <c r="P38" s="191"/>
      <c r="Q38" s="1"/>
      <c r="R38" s="312"/>
      <c r="S38" s="1"/>
      <c r="T38" s="314"/>
      <c r="U38" s="1"/>
      <c r="V38" s="314"/>
      <c r="W38" s="314"/>
      <c r="X38" s="1"/>
      <c r="Y38" s="312"/>
      <c r="Z38" s="1"/>
      <c r="AA38" s="312"/>
      <c r="AB38" s="312"/>
      <c r="AC38" s="1"/>
    </row>
    <row r="39" spans="1:29" x14ac:dyDescent="0.2">
      <c r="A39" s="180" t="s">
        <v>35</v>
      </c>
      <c r="B39" s="278"/>
      <c r="C39" s="187"/>
      <c r="D39" s="278"/>
      <c r="E39" s="187"/>
      <c r="F39" s="173"/>
      <c r="G39" s="187"/>
      <c r="H39" s="40"/>
      <c r="I39" s="187"/>
      <c r="J39" s="278"/>
      <c r="K39" s="187"/>
      <c r="L39" s="278"/>
      <c r="M39" s="187"/>
      <c r="N39" s="278"/>
      <c r="O39" s="187"/>
      <c r="P39" s="315"/>
      <c r="Q39" s="187"/>
      <c r="R39" s="315"/>
      <c r="S39" s="187"/>
      <c r="T39" s="190"/>
      <c r="U39" s="187"/>
      <c r="V39" s="190"/>
      <c r="W39" s="190"/>
      <c r="X39" s="187"/>
      <c r="Y39" s="278"/>
      <c r="Z39" s="187"/>
      <c r="AA39" s="278"/>
      <c r="AB39" s="278"/>
      <c r="AC39" s="187"/>
    </row>
    <row r="40" spans="1:29" x14ac:dyDescent="0.2">
      <c r="A40" s="180" t="s">
        <v>36</v>
      </c>
      <c r="B40" s="191"/>
      <c r="C40" s="188"/>
      <c r="D40" s="191"/>
      <c r="E40" s="188"/>
      <c r="F40" s="173"/>
      <c r="G40" s="188"/>
      <c r="H40" s="40"/>
      <c r="I40" s="188"/>
      <c r="J40" s="191"/>
      <c r="K40" s="188"/>
      <c r="L40" s="191"/>
      <c r="M40" s="188"/>
      <c r="N40" s="191"/>
      <c r="O40" s="188"/>
      <c r="P40" s="191"/>
      <c r="Q40" s="188"/>
      <c r="R40" s="312"/>
      <c r="S40" s="188"/>
      <c r="T40" s="188"/>
      <c r="U40" s="188"/>
      <c r="V40" s="188"/>
      <c r="W40" s="313"/>
      <c r="X40" s="188"/>
      <c r="Y40" s="312"/>
      <c r="Z40" s="188"/>
      <c r="AA40" s="312"/>
      <c r="AB40" s="312"/>
      <c r="AC40" s="188"/>
    </row>
    <row r="41" spans="1:29" x14ac:dyDescent="0.2">
      <c r="A41" s="180" t="s">
        <v>37</v>
      </c>
      <c r="B41" s="191"/>
      <c r="C41" s="188"/>
      <c r="D41" s="191"/>
      <c r="E41" s="188"/>
      <c r="F41" s="173"/>
      <c r="G41" s="188"/>
      <c r="H41" s="40"/>
      <c r="I41" s="188"/>
      <c r="J41" s="191"/>
      <c r="K41" s="188"/>
      <c r="L41" s="191"/>
      <c r="M41" s="188"/>
      <c r="N41" s="191"/>
      <c r="O41" s="188"/>
      <c r="P41" s="191"/>
      <c r="Q41" s="188"/>
      <c r="R41" s="312"/>
      <c r="S41" s="188"/>
      <c r="T41" s="188"/>
      <c r="U41" s="188"/>
      <c r="V41" s="188"/>
      <c r="W41" s="313"/>
      <c r="X41" s="188"/>
      <c r="Y41" s="312"/>
      <c r="Z41" s="188"/>
      <c r="AA41" s="312"/>
      <c r="AB41" s="312"/>
      <c r="AC41" s="188"/>
    </row>
    <row r="42" spans="1:29" x14ac:dyDescent="0.2">
      <c r="A42" s="180" t="s">
        <v>38</v>
      </c>
      <c r="B42" s="191"/>
      <c r="C42" s="190"/>
      <c r="D42" s="191"/>
      <c r="E42" s="190"/>
      <c r="F42" s="173"/>
      <c r="G42" s="190"/>
      <c r="H42" s="40"/>
      <c r="I42" s="190"/>
      <c r="J42" s="191"/>
      <c r="K42" s="190"/>
      <c r="L42" s="191"/>
      <c r="M42" s="190"/>
      <c r="N42" s="191"/>
      <c r="O42" s="190"/>
      <c r="P42" s="191"/>
      <c r="Q42" s="190"/>
      <c r="R42" s="312"/>
      <c r="S42" s="190"/>
      <c r="T42" s="190"/>
      <c r="U42" s="190"/>
      <c r="V42" s="190"/>
      <c r="W42" s="190"/>
      <c r="X42" s="190"/>
      <c r="Y42" s="312"/>
      <c r="Z42" s="190"/>
      <c r="AA42" s="312"/>
      <c r="AB42" s="312"/>
      <c r="AC42" s="190"/>
    </row>
    <row r="43" spans="1:29" x14ac:dyDescent="0.2">
      <c r="A43" s="180" t="s">
        <v>39</v>
      </c>
      <c r="B43" s="191"/>
      <c r="C43" s="190"/>
      <c r="D43" s="191"/>
      <c r="E43" s="190"/>
      <c r="F43" s="173"/>
      <c r="G43" s="190"/>
      <c r="H43" s="40"/>
      <c r="I43" s="190"/>
      <c r="J43" s="191"/>
      <c r="K43" s="190"/>
      <c r="L43" s="191"/>
      <c r="M43" s="190"/>
      <c r="N43" s="191"/>
      <c r="O43" s="190"/>
      <c r="P43" s="191"/>
      <c r="Q43" s="190"/>
      <c r="R43" s="312"/>
      <c r="S43" s="190"/>
      <c r="T43" s="190"/>
      <c r="U43" s="190"/>
      <c r="V43" s="190"/>
      <c r="W43" s="190"/>
      <c r="X43" s="190"/>
      <c r="Y43" s="312"/>
      <c r="Z43" s="190"/>
      <c r="AA43" s="312"/>
      <c r="AB43" s="312"/>
      <c r="AC43" s="190"/>
    </row>
    <row r="44" spans="1:29" x14ac:dyDescent="0.2">
      <c r="A44" s="180" t="s">
        <v>40</v>
      </c>
      <c r="B44" s="191"/>
      <c r="C44" s="190"/>
      <c r="D44" s="191"/>
      <c r="E44" s="190"/>
      <c r="F44" s="173"/>
      <c r="G44" s="190"/>
      <c r="H44" s="40"/>
      <c r="I44" s="190"/>
      <c r="J44" s="191"/>
      <c r="K44" s="190"/>
      <c r="L44" s="191"/>
      <c r="M44" s="190"/>
      <c r="N44" s="191"/>
      <c r="O44" s="190"/>
      <c r="P44" s="191"/>
      <c r="Q44" s="190"/>
      <c r="R44" s="312"/>
      <c r="S44" s="190"/>
      <c r="T44" s="190"/>
      <c r="U44" s="190"/>
      <c r="V44" s="190"/>
      <c r="W44" s="190"/>
      <c r="X44" s="190"/>
      <c r="Y44" s="312"/>
      <c r="Z44" s="190"/>
      <c r="AA44" s="312"/>
      <c r="AB44" s="312"/>
      <c r="AC44" s="190"/>
    </row>
    <row r="45" spans="1:29" x14ac:dyDescent="0.2">
      <c r="A45" s="180" t="s">
        <v>41</v>
      </c>
      <c r="B45" s="191"/>
      <c r="C45" s="190"/>
      <c r="D45" s="191"/>
      <c r="E45" s="190"/>
      <c r="F45" s="173"/>
      <c r="G45" s="190"/>
      <c r="H45" s="40"/>
      <c r="I45" s="190"/>
      <c r="J45" s="191"/>
      <c r="K45" s="190"/>
      <c r="L45" s="191"/>
      <c r="M45" s="190"/>
      <c r="N45" s="191"/>
      <c r="O45" s="190"/>
      <c r="P45" s="191"/>
      <c r="Q45" s="190"/>
      <c r="R45" s="312"/>
      <c r="S45" s="190"/>
      <c r="T45" s="190"/>
      <c r="U45" s="190"/>
      <c r="V45" s="190"/>
      <c r="W45" s="190"/>
      <c r="X45" s="190"/>
      <c r="Y45" s="312"/>
      <c r="Z45" s="190"/>
      <c r="AA45" s="312"/>
      <c r="AB45" s="312"/>
      <c r="AC45" s="190"/>
    </row>
    <row r="46" spans="1:29" x14ac:dyDescent="0.2">
      <c r="A46" s="180" t="s">
        <v>42</v>
      </c>
      <c r="B46" s="191"/>
      <c r="C46" s="190"/>
      <c r="D46" s="191"/>
      <c r="E46" s="190"/>
      <c r="F46" s="173"/>
      <c r="G46" s="190"/>
      <c r="H46" s="40"/>
      <c r="I46" s="190"/>
      <c r="J46" s="191"/>
      <c r="K46" s="190"/>
      <c r="L46" s="191"/>
      <c r="M46" s="190"/>
      <c r="N46" s="191"/>
      <c r="O46" s="190"/>
      <c r="P46" s="191"/>
      <c r="Q46" s="190"/>
      <c r="R46" s="312"/>
      <c r="S46" s="190"/>
      <c r="T46" s="190"/>
      <c r="U46" s="190"/>
      <c r="V46" s="190"/>
      <c r="W46" s="190"/>
      <c r="X46" s="190"/>
      <c r="Y46" s="312"/>
      <c r="Z46" s="190"/>
      <c r="AA46" s="312"/>
      <c r="AB46" s="312"/>
      <c r="AC46" s="190"/>
    </row>
    <row r="47" spans="1:29" x14ac:dyDescent="0.2">
      <c r="A47" s="180" t="s">
        <v>43</v>
      </c>
      <c r="B47" s="191"/>
      <c r="C47" s="190"/>
      <c r="D47" s="191"/>
      <c r="E47" s="190"/>
      <c r="F47" s="173"/>
      <c r="G47" s="190"/>
      <c r="H47" s="40"/>
      <c r="I47" s="190"/>
      <c r="J47" s="191"/>
      <c r="K47" s="190"/>
      <c r="L47" s="191"/>
      <c r="M47" s="190"/>
      <c r="N47" s="191"/>
      <c r="O47" s="190"/>
      <c r="P47" s="191"/>
      <c r="Q47" s="190"/>
      <c r="R47" s="191"/>
      <c r="S47" s="190"/>
      <c r="T47" s="190"/>
      <c r="U47" s="190"/>
      <c r="V47" s="190"/>
      <c r="W47" s="190"/>
      <c r="X47" s="190"/>
      <c r="Y47" s="191"/>
      <c r="Z47" s="190"/>
      <c r="AA47" s="191"/>
      <c r="AB47" s="191"/>
      <c r="AC47" s="190"/>
    </row>
    <row r="48" spans="1:29" x14ac:dyDescent="0.2">
      <c r="A48" s="180" t="s">
        <v>44</v>
      </c>
      <c r="B48" s="191"/>
      <c r="C48" s="190"/>
      <c r="D48" s="191"/>
      <c r="E48" s="190"/>
      <c r="F48" s="173"/>
      <c r="G48" s="190"/>
      <c r="H48" s="40"/>
      <c r="I48" s="190"/>
      <c r="J48" s="191"/>
      <c r="K48" s="190"/>
      <c r="L48" s="191"/>
      <c r="M48" s="190"/>
      <c r="N48" s="191"/>
      <c r="O48" s="190"/>
      <c r="P48" s="191"/>
      <c r="Q48" s="190"/>
      <c r="R48" s="312"/>
      <c r="S48" s="190"/>
      <c r="T48" s="190"/>
      <c r="U48" s="190"/>
      <c r="V48" s="190"/>
      <c r="W48" s="190"/>
      <c r="X48" s="190"/>
      <c r="Y48" s="312"/>
      <c r="Z48" s="190"/>
      <c r="AA48" s="312"/>
      <c r="AB48" s="312"/>
      <c r="AC48" s="190"/>
    </row>
    <row r="49" spans="1:29" x14ac:dyDescent="0.2">
      <c r="A49" s="180" t="s">
        <v>45</v>
      </c>
      <c r="B49" s="191"/>
      <c r="C49" s="190"/>
      <c r="D49" s="191"/>
      <c r="E49" s="190"/>
      <c r="F49" s="173"/>
      <c r="G49" s="190"/>
      <c r="H49" s="40"/>
      <c r="I49" s="190"/>
      <c r="J49" s="191"/>
      <c r="K49" s="190"/>
      <c r="L49" s="191"/>
      <c r="M49" s="190"/>
      <c r="N49" s="191"/>
      <c r="O49" s="190"/>
      <c r="P49" s="191"/>
      <c r="Q49" s="190"/>
      <c r="R49" s="191"/>
      <c r="S49" s="190"/>
      <c r="T49" s="190"/>
      <c r="U49" s="190"/>
      <c r="V49" s="190"/>
      <c r="W49" s="190"/>
      <c r="X49" s="190"/>
      <c r="Y49" s="191"/>
      <c r="Z49" s="190"/>
      <c r="AA49" s="191"/>
      <c r="AB49" s="191"/>
      <c r="AC49" s="190"/>
    </row>
    <row r="50" spans="1:29" x14ac:dyDescent="0.2">
      <c r="A50" s="353" t="s">
        <v>46</v>
      </c>
      <c r="B50" s="354"/>
      <c r="C50" s="355"/>
      <c r="D50" s="354"/>
      <c r="E50" s="355"/>
      <c r="F50" s="173"/>
      <c r="G50" s="355"/>
      <c r="H50" s="40"/>
      <c r="I50" s="355"/>
      <c r="J50" s="354"/>
      <c r="K50" s="355"/>
      <c r="L50" s="354"/>
      <c r="M50" s="355"/>
      <c r="N50" s="354"/>
      <c r="O50" s="355"/>
      <c r="P50" s="354"/>
      <c r="Q50" s="355"/>
      <c r="R50" s="354"/>
      <c r="S50" s="355"/>
      <c r="T50" s="356"/>
      <c r="U50" s="355"/>
      <c r="V50" s="356"/>
      <c r="W50" s="356"/>
      <c r="X50" s="355"/>
      <c r="Y50" s="354"/>
      <c r="Z50" s="355"/>
      <c r="AA50" s="354"/>
      <c r="AB50" s="354"/>
      <c r="AC50" s="355"/>
    </row>
    <row r="51" spans="1:29" x14ac:dyDescent="0.2">
      <c r="A51" s="180" t="s">
        <v>47</v>
      </c>
      <c r="B51" s="191"/>
      <c r="C51" s="187"/>
      <c r="D51" s="191"/>
      <c r="E51" s="187"/>
      <c r="F51" s="173"/>
      <c r="G51" s="187"/>
      <c r="H51" s="40"/>
      <c r="I51" s="187"/>
      <c r="J51" s="191"/>
      <c r="K51" s="187"/>
      <c r="L51" s="191"/>
      <c r="M51" s="187"/>
      <c r="N51" s="191"/>
      <c r="O51" s="187"/>
      <c r="P51" s="191"/>
      <c r="Q51" s="187"/>
      <c r="R51" s="191"/>
      <c r="S51" s="187"/>
      <c r="T51" s="190"/>
      <c r="U51" s="187"/>
      <c r="V51" s="190"/>
      <c r="W51" s="190"/>
      <c r="X51" s="187"/>
      <c r="Y51" s="191"/>
      <c r="Z51" s="187"/>
      <c r="AA51" s="191"/>
      <c r="AB51" s="191"/>
      <c r="AC51" s="187"/>
    </row>
    <row r="52" spans="1:29" x14ac:dyDescent="0.2">
      <c r="A52" s="180" t="s">
        <v>48</v>
      </c>
      <c r="B52" s="191"/>
      <c r="C52" s="187"/>
      <c r="D52" s="191"/>
      <c r="E52" s="187"/>
      <c r="F52" s="173"/>
      <c r="G52" s="187"/>
      <c r="H52" s="40"/>
      <c r="I52" s="187"/>
      <c r="J52" s="191"/>
      <c r="K52" s="187"/>
      <c r="L52" s="191"/>
      <c r="M52" s="187"/>
      <c r="N52" s="191"/>
      <c r="O52" s="187"/>
      <c r="P52" s="191"/>
      <c r="Q52" s="187"/>
      <c r="R52" s="191"/>
      <c r="S52" s="187"/>
      <c r="T52" s="190"/>
      <c r="U52" s="187"/>
      <c r="V52" s="190"/>
      <c r="W52" s="190"/>
      <c r="X52" s="187"/>
      <c r="Y52" s="191"/>
      <c r="Z52" s="187"/>
      <c r="AA52" s="191"/>
      <c r="AB52" s="191"/>
      <c r="AC52" s="187"/>
    </row>
    <row r="53" spans="1:29" x14ac:dyDescent="0.2">
      <c r="A53" s="353" t="s">
        <v>49</v>
      </c>
      <c r="B53" s="357"/>
      <c r="C53" s="358"/>
      <c r="D53" s="357"/>
      <c r="E53" s="358"/>
      <c r="F53" s="173"/>
      <c r="G53" s="358"/>
      <c r="H53" s="40"/>
      <c r="I53" s="358"/>
      <c r="J53" s="357"/>
      <c r="K53" s="358"/>
      <c r="L53" s="357"/>
      <c r="M53" s="358"/>
      <c r="N53" s="357"/>
      <c r="O53" s="358"/>
      <c r="P53" s="357"/>
      <c r="Q53" s="358"/>
      <c r="R53" s="357"/>
      <c r="S53" s="358"/>
      <c r="T53" s="359"/>
      <c r="U53" s="358"/>
      <c r="V53" s="359"/>
      <c r="W53" s="359"/>
      <c r="X53" s="358"/>
      <c r="Y53" s="357"/>
      <c r="Z53" s="358"/>
      <c r="AA53" s="357"/>
      <c r="AB53" s="357"/>
      <c r="AC53" s="358"/>
    </row>
    <row r="54" spans="1:29" x14ac:dyDescent="0.2">
      <c r="A54" s="1"/>
      <c r="B54" s="191"/>
      <c r="C54" s="188"/>
      <c r="D54" s="191"/>
      <c r="E54" s="188"/>
      <c r="F54" s="173"/>
      <c r="G54" s="188"/>
      <c r="H54" s="40"/>
      <c r="I54" s="188"/>
      <c r="J54" s="191"/>
      <c r="K54" s="188"/>
      <c r="L54" s="191"/>
      <c r="M54" s="188"/>
      <c r="N54" s="191"/>
      <c r="O54" s="188"/>
      <c r="P54" s="191"/>
      <c r="Q54" s="188"/>
      <c r="R54" s="191"/>
      <c r="S54" s="188"/>
      <c r="T54" s="188"/>
      <c r="U54" s="188"/>
      <c r="V54" s="188"/>
      <c r="W54" s="188"/>
      <c r="X54" s="188"/>
      <c r="Y54" s="191"/>
      <c r="Z54" s="188"/>
      <c r="AA54" s="191"/>
      <c r="AB54" s="191"/>
      <c r="AC54" s="188"/>
    </row>
    <row r="55" spans="1:29" ht="13.5" x14ac:dyDescent="0.25">
      <c r="A55" s="186">
        <v>35702</v>
      </c>
      <c r="B55" s="40"/>
      <c r="C55" s="1"/>
      <c r="D55" s="40"/>
      <c r="E55" s="1"/>
      <c r="F55" s="173"/>
      <c r="G55" s="1"/>
      <c r="H55" s="40"/>
      <c r="I55" s="1"/>
      <c r="J55" s="40"/>
      <c r="K55" s="1"/>
      <c r="L55" s="40"/>
      <c r="M55" s="1"/>
      <c r="N55" s="40"/>
      <c r="O55" s="1"/>
      <c r="P55" s="40"/>
      <c r="Q55" s="1"/>
      <c r="R55" s="40"/>
      <c r="S55" s="1"/>
      <c r="T55" s="1"/>
      <c r="U55" s="1"/>
      <c r="V55" s="1"/>
      <c r="W55" s="1"/>
      <c r="X55" s="1"/>
      <c r="Y55" s="40"/>
      <c r="Z55" s="1"/>
      <c r="AA55" s="40"/>
      <c r="AB55" s="40"/>
      <c r="AC55" s="1"/>
    </row>
    <row r="56" spans="1:29" x14ac:dyDescent="0.2">
      <c r="A56" s="180" t="s">
        <v>50</v>
      </c>
      <c r="B56" s="191"/>
      <c r="C56" s="187"/>
      <c r="D56" s="191"/>
      <c r="E56" s="187"/>
      <c r="F56" s="173"/>
      <c r="G56" s="187"/>
      <c r="H56" s="40"/>
      <c r="I56" s="187"/>
      <c r="J56" s="191"/>
      <c r="K56" s="187"/>
      <c r="L56" s="191"/>
      <c r="M56" s="187"/>
      <c r="N56" s="191"/>
      <c r="O56" s="187"/>
      <c r="P56" s="191"/>
      <c r="Q56" s="187"/>
      <c r="R56" s="191"/>
      <c r="S56" s="187"/>
      <c r="T56" s="190"/>
      <c r="U56" s="187"/>
      <c r="V56" s="190"/>
      <c r="W56" s="190"/>
      <c r="X56" s="187"/>
      <c r="Y56" s="191"/>
      <c r="Z56" s="187"/>
      <c r="AA56" s="191"/>
      <c r="AB56" s="191"/>
      <c r="AC56" s="187"/>
    </row>
    <row r="57" spans="1:29" x14ac:dyDescent="0.2">
      <c r="A57" s="180" t="s">
        <v>51</v>
      </c>
      <c r="B57" s="191"/>
      <c r="C57" s="385"/>
      <c r="D57" s="191"/>
      <c r="E57" s="385"/>
      <c r="F57" s="173"/>
      <c r="G57" s="385"/>
      <c r="H57" s="40"/>
      <c r="I57" s="385"/>
      <c r="J57" s="191"/>
      <c r="K57" s="385"/>
      <c r="L57" s="191"/>
      <c r="M57" s="385"/>
      <c r="N57" s="191"/>
      <c r="O57" s="385"/>
      <c r="P57" s="191"/>
      <c r="Q57" s="385"/>
      <c r="R57" s="191"/>
      <c r="S57" s="385"/>
      <c r="T57" s="190"/>
      <c r="U57" s="385"/>
      <c r="V57" s="190"/>
      <c r="W57" s="190"/>
      <c r="X57" s="385"/>
      <c r="Y57" s="191"/>
      <c r="Z57" s="385"/>
      <c r="AA57" s="191"/>
      <c r="AB57" s="191"/>
      <c r="AC57" s="385"/>
    </row>
    <row r="58" spans="1:29" x14ac:dyDescent="0.2">
      <c r="A58" s="180" t="s">
        <v>52</v>
      </c>
      <c r="B58" s="191"/>
      <c r="C58" s="187"/>
      <c r="D58" s="191"/>
      <c r="E58" s="187"/>
      <c r="F58" s="173"/>
      <c r="G58" s="187"/>
      <c r="H58" s="40"/>
      <c r="I58" s="187"/>
      <c r="J58" s="191"/>
      <c r="K58" s="187"/>
      <c r="L58" s="191"/>
      <c r="M58" s="187"/>
      <c r="N58" s="191"/>
      <c r="O58" s="187"/>
      <c r="P58" s="191"/>
      <c r="Q58" s="187"/>
      <c r="R58" s="191"/>
      <c r="S58" s="187"/>
      <c r="T58" s="190"/>
      <c r="U58" s="187"/>
      <c r="V58" s="190"/>
      <c r="W58" s="190"/>
      <c r="X58" s="187"/>
      <c r="Y58" s="191"/>
      <c r="Z58" s="187"/>
      <c r="AA58" s="191"/>
      <c r="AB58" s="191"/>
      <c r="AC58" s="187"/>
    </row>
    <row r="59" spans="1:29" x14ac:dyDescent="0.2">
      <c r="A59" s="180"/>
      <c r="B59" s="191"/>
      <c r="C59" s="190"/>
      <c r="D59" s="191"/>
      <c r="E59" s="190"/>
      <c r="F59" s="173"/>
      <c r="G59" s="190"/>
      <c r="H59" s="40"/>
      <c r="I59" s="190"/>
      <c r="J59" s="191"/>
      <c r="K59" s="190"/>
      <c r="L59" s="191"/>
      <c r="M59" s="190"/>
      <c r="N59" s="191"/>
      <c r="O59" s="190"/>
      <c r="P59" s="191"/>
      <c r="Q59" s="190"/>
      <c r="R59" s="191"/>
      <c r="S59" s="190"/>
      <c r="T59" s="190"/>
      <c r="U59" s="190"/>
      <c r="V59" s="190"/>
      <c r="W59" s="190"/>
      <c r="X59" s="190"/>
      <c r="Y59" s="191"/>
      <c r="Z59" s="190"/>
      <c r="AA59" s="191"/>
      <c r="AB59" s="191"/>
      <c r="AC59" s="190"/>
    </row>
    <row r="60" spans="1:29" x14ac:dyDescent="0.2">
      <c r="A60" s="180" t="s">
        <v>53</v>
      </c>
      <c r="B60" s="191"/>
      <c r="C60" s="187"/>
      <c r="D60" s="191"/>
      <c r="E60" s="187"/>
      <c r="F60" s="173"/>
      <c r="G60" s="187"/>
      <c r="H60" s="40"/>
      <c r="I60" s="187"/>
      <c r="J60" s="191"/>
      <c r="K60" s="187"/>
      <c r="L60" s="191"/>
      <c r="M60" s="187"/>
      <c r="N60" s="191"/>
      <c r="O60" s="187"/>
      <c r="P60" s="191"/>
      <c r="Q60" s="187"/>
      <c r="R60" s="191"/>
      <c r="S60" s="187"/>
      <c r="T60" s="190"/>
      <c r="U60" s="187"/>
      <c r="V60" s="190"/>
      <c r="W60" s="190"/>
      <c r="X60" s="187"/>
      <c r="Y60" s="191"/>
      <c r="Z60" s="187"/>
      <c r="AA60" s="191"/>
      <c r="AB60" s="191"/>
      <c r="AC60" s="187"/>
    </row>
    <row r="61" spans="1:29" x14ac:dyDescent="0.2">
      <c r="A61" s="180" t="s">
        <v>54</v>
      </c>
      <c r="B61" s="191">
        <v>0</v>
      </c>
      <c r="C61" s="187"/>
      <c r="D61" s="191"/>
      <c r="E61" s="187"/>
      <c r="F61" s="191"/>
      <c r="G61" s="187"/>
      <c r="H61" s="191"/>
      <c r="I61" s="187"/>
      <c r="J61" s="191"/>
      <c r="K61" s="187"/>
      <c r="L61" s="191"/>
      <c r="M61" s="187"/>
      <c r="N61" s="191"/>
      <c r="O61" s="187"/>
      <c r="P61" s="191"/>
      <c r="Q61" s="187"/>
      <c r="R61" s="191"/>
      <c r="S61" s="187"/>
      <c r="T61" s="191"/>
      <c r="U61" s="187"/>
      <c r="V61" s="191"/>
      <c r="W61" s="191"/>
      <c r="X61" s="187"/>
      <c r="Y61" s="191"/>
      <c r="Z61" s="187"/>
      <c r="AA61" s="191"/>
      <c r="AB61" s="191"/>
      <c r="AC61" s="187"/>
    </row>
    <row r="62" spans="1:29" x14ac:dyDescent="0.2">
      <c r="A62" s="180" t="s">
        <v>55</v>
      </c>
      <c r="B62" s="191"/>
      <c r="C62" s="187"/>
      <c r="D62" s="191"/>
      <c r="E62" s="187"/>
      <c r="F62" s="173"/>
      <c r="G62" s="187"/>
      <c r="H62" s="40"/>
      <c r="I62" s="187"/>
      <c r="J62" s="191"/>
      <c r="K62" s="187"/>
      <c r="L62" s="191"/>
      <c r="M62" s="187"/>
      <c r="N62" s="191"/>
      <c r="O62" s="187"/>
      <c r="P62" s="191"/>
      <c r="Q62" s="187"/>
      <c r="R62" s="191"/>
      <c r="S62" s="187"/>
      <c r="T62" s="191"/>
      <c r="U62" s="187"/>
      <c r="V62" s="191"/>
      <c r="W62" s="191"/>
      <c r="X62" s="187"/>
      <c r="Y62" s="191"/>
      <c r="Z62" s="187"/>
      <c r="AA62" s="191"/>
      <c r="AB62" s="191"/>
      <c r="AC62" s="187"/>
    </row>
    <row r="63" spans="1:29" x14ac:dyDescent="0.2">
      <c r="A63" s="177" t="s">
        <v>56</v>
      </c>
      <c r="B63" s="191">
        <v>-3.3885530306179135E-3</v>
      </c>
      <c r="C63" s="187"/>
      <c r="D63" s="191"/>
      <c r="E63" s="187"/>
      <c r="F63" s="191"/>
      <c r="G63" s="187"/>
      <c r="H63" s="191"/>
      <c r="I63" s="187"/>
      <c r="J63" s="191"/>
      <c r="K63" s="187"/>
      <c r="L63" s="191"/>
      <c r="M63" s="187"/>
      <c r="N63" s="191"/>
      <c r="O63" s="187"/>
      <c r="P63" s="191"/>
      <c r="Q63" s="187"/>
      <c r="R63" s="191"/>
      <c r="S63" s="187"/>
      <c r="T63" s="191"/>
      <c r="U63" s="187"/>
      <c r="V63" s="191"/>
      <c r="W63" s="191"/>
      <c r="X63" s="187"/>
      <c r="Y63" s="191"/>
      <c r="Z63" s="187"/>
      <c r="AA63" s="191"/>
      <c r="AB63" s="191"/>
      <c r="AC63" s="187"/>
    </row>
    <row r="64" spans="1:29" x14ac:dyDescent="0.2">
      <c r="A64" s="1"/>
      <c r="B64" s="191"/>
      <c r="C64" s="1"/>
      <c r="D64" s="191"/>
      <c r="E64" s="1"/>
      <c r="F64" s="173"/>
      <c r="G64" s="1"/>
      <c r="H64" s="40"/>
      <c r="I64" s="1"/>
      <c r="J64" s="191"/>
      <c r="K64" s="1"/>
      <c r="L64" s="191"/>
      <c r="M64" s="1"/>
      <c r="N64" s="191"/>
      <c r="O64" s="1"/>
      <c r="P64" s="191"/>
      <c r="Q64" s="1"/>
      <c r="R64" s="191"/>
      <c r="S64" s="1"/>
      <c r="T64" s="191"/>
      <c r="U64" s="1"/>
      <c r="V64" s="191"/>
      <c r="W64" s="191"/>
      <c r="X64" s="1"/>
      <c r="Y64" s="191"/>
      <c r="Z64" s="1"/>
      <c r="AA64" s="191"/>
      <c r="AB64" s="191"/>
      <c r="AC64" s="1"/>
    </row>
    <row r="65" spans="1:29" ht="13.5" x14ac:dyDescent="0.25">
      <c r="A65" s="192" t="s">
        <v>57</v>
      </c>
      <c r="B65" s="40"/>
      <c r="C65" s="1"/>
      <c r="D65" s="40"/>
      <c r="E65" s="1"/>
      <c r="F65" s="173"/>
      <c r="G65" s="1"/>
      <c r="H65" s="40"/>
      <c r="I65" s="1"/>
      <c r="J65" s="40"/>
      <c r="K65" s="1"/>
      <c r="L65" s="40"/>
      <c r="M65" s="1"/>
      <c r="N65" s="40"/>
      <c r="O65" s="1"/>
      <c r="P65" s="40"/>
      <c r="Q65" s="1"/>
      <c r="R65" s="40"/>
      <c r="S65" s="1"/>
      <c r="T65" s="40"/>
      <c r="U65" s="1"/>
      <c r="V65" s="40"/>
      <c r="W65" s="40"/>
      <c r="X65" s="1"/>
      <c r="Y65" s="40"/>
      <c r="Z65" s="1"/>
      <c r="AA65" s="40"/>
      <c r="AB65" s="40"/>
      <c r="AC65" s="1"/>
    </row>
    <row r="66" spans="1:29" x14ac:dyDescent="0.2">
      <c r="A66" s="177" t="s">
        <v>56</v>
      </c>
      <c r="B66" s="191"/>
      <c r="C66" s="187"/>
      <c r="D66" s="191"/>
      <c r="E66" s="187"/>
      <c r="F66" s="173"/>
      <c r="G66" s="187"/>
      <c r="H66" s="40"/>
      <c r="I66" s="187"/>
      <c r="J66" s="191"/>
      <c r="K66" s="187"/>
      <c r="L66" s="191"/>
      <c r="M66" s="187"/>
      <c r="N66" s="191"/>
      <c r="O66" s="187"/>
      <c r="P66" s="191"/>
      <c r="Q66" s="187"/>
      <c r="R66" s="191"/>
      <c r="S66" s="187"/>
      <c r="T66" s="191"/>
      <c r="U66" s="187"/>
      <c r="V66" s="191"/>
      <c r="W66" s="191"/>
      <c r="X66" s="187"/>
      <c r="Y66" s="191"/>
      <c r="Z66" s="187"/>
      <c r="AA66" s="191"/>
      <c r="AB66" s="191"/>
      <c r="AC66" s="187"/>
    </row>
    <row r="67" spans="1:29" x14ac:dyDescent="0.2">
      <c r="A67" s="1"/>
      <c r="B67" s="191">
        <v>3.3885530306179135E-3</v>
      </c>
      <c r="C67" s="183"/>
      <c r="D67" s="191"/>
      <c r="E67" s="183"/>
      <c r="F67" s="191"/>
      <c r="G67" s="183"/>
      <c r="H67" s="191"/>
      <c r="I67" s="183"/>
      <c r="J67" s="191"/>
      <c r="K67" s="183"/>
      <c r="L67" s="191"/>
      <c r="M67" s="183"/>
      <c r="N67" s="191"/>
      <c r="O67" s="183"/>
      <c r="P67" s="191"/>
      <c r="Q67" s="183"/>
      <c r="R67" s="191"/>
      <c r="S67" s="183"/>
      <c r="T67" s="191"/>
      <c r="U67" s="183"/>
      <c r="V67" s="191"/>
      <c r="W67" s="191"/>
      <c r="X67" s="183"/>
      <c r="Y67" s="191"/>
      <c r="Z67" s="183"/>
      <c r="AA67" s="191"/>
      <c r="AB67" s="191"/>
      <c r="AC67" s="183"/>
    </row>
    <row r="68" spans="1:29" ht="13.5" x14ac:dyDescent="0.25">
      <c r="A68" s="193">
        <v>35702</v>
      </c>
      <c r="B68" s="40"/>
      <c r="C68" s="1"/>
      <c r="D68" s="40"/>
      <c r="E68" s="1"/>
      <c r="F68" s="173"/>
      <c r="G68" s="1"/>
      <c r="H68" s="40"/>
      <c r="I68" s="1"/>
      <c r="J68" s="40"/>
      <c r="K68" s="1"/>
      <c r="L68" s="40"/>
      <c r="M68" s="1"/>
      <c r="N68" s="40"/>
      <c r="O68" s="1"/>
      <c r="P68" s="40"/>
      <c r="Q68" s="1"/>
      <c r="R68" s="40"/>
      <c r="S68" s="1"/>
      <c r="T68" s="1"/>
      <c r="U68" s="1"/>
      <c r="V68" s="1"/>
      <c r="W68" s="1"/>
      <c r="X68" s="1"/>
      <c r="Y68" s="40"/>
      <c r="Z68" s="1"/>
      <c r="AA68" s="40"/>
      <c r="AB68" s="40"/>
      <c r="AC68" s="1"/>
    </row>
    <row r="69" spans="1:29" x14ac:dyDescent="0.2">
      <c r="A69" s="180" t="s">
        <v>31</v>
      </c>
      <c r="B69" s="191"/>
      <c r="C69" s="187"/>
      <c r="D69" s="191"/>
      <c r="E69" s="187"/>
      <c r="F69" s="173"/>
      <c r="G69" s="187"/>
      <c r="H69" s="40"/>
      <c r="I69" s="187"/>
      <c r="J69" s="191"/>
      <c r="K69" s="187"/>
      <c r="L69" s="191"/>
      <c r="M69" s="187"/>
      <c r="N69" s="191"/>
      <c r="O69" s="187"/>
      <c r="P69" s="191"/>
      <c r="Q69" s="187"/>
      <c r="R69" s="191"/>
      <c r="S69" s="187"/>
      <c r="T69" s="190"/>
      <c r="U69" s="187"/>
      <c r="V69" s="190"/>
      <c r="W69" s="190"/>
      <c r="X69" s="187"/>
      <c r="Y69" s="191"/>
      <c r="Z69" s="187"/>
      <c r="AA69" s="191"/>
      <c r="AB69" s="191"/>
      <c r="AC69" s="187"/>
    </row>
    <row r="70" spans="1:29" x14ac:dyDescent="0.2">
      <c r="A70" s="180" t="s">
        <v>58</v>
      </c>
      <c r="B70" s="191"/>
      <c r="C70" s="187"/>
      <c r="D70" s="191"/>
      <c r="E70" s="187"/>
      <c r="F70" s="173"/>
      <c r="G70" s="187"/>
      <c r="H70" s="40"/>
      <c r="I70" s="187"/>
      <c r="J70" s="191"/>
      <c r="K70" s="187"/>
      <c r="L70" s="191"/>
      <c r="M70" s="187"/>
      <c r="N70" s="191"/>
      <c r="O70" s="187"/>
      <c r="P70" s="191"/>
      <c r="Q70" s="187"/>
      <c r="R70" s="191"/>
      <c r="S70" s="187"/>
      <c r="T70" s="190"/>
      <c r="U70" s="187"/>
      <c r="V70" s="190"/>
      <c r="W70" s="190"/>
      <c r="X70" s="187"/>
      <c r="Y70" s="191"/>
      <c r="Z70" s="187"/>
      <c r="AA70" s="191"/>
      <c r="AB70" s="191"/>
      <c r="AC70" s="187"/>
    </row>
    <row r="71" spans="1:29" x14ac:dyDescent="0.2">
      <c r="A71" s="180" t="s">
        <v>55</v>
      </c>
      <c r="B71" s="191"/>
      <c r="C71" s="187"/>
      <c r="D71" s="191"/>
      <c r="E71" s="187"/>
      <c r="F71" s="173"/>
      <c r="G71" s="187"/>
      <c r="H71" s="40"/>
      <c r="I71" s="187"/>
      <c r="J71" s="191"/>
      <c r="K71" s="187"/>
      <c r="L71" s="191"/>
      <c r="M71" s="187"/>
      <c r="N71" s="191"/>
      <c r="O71" s="187"/>
      <c r="P71" s="191"/>
      <c r="Q71" s="187"/>
      <c r="R71" s="191"/>
      <c r="S71" s="187"/>
      <c r="T71" s="190"/>
      <c r="U71" s="187"/>
      <c r="V71" s="190"/>
      <c r="W71" s="190"/>
      <c r="X71" s="187"/>
      <c r="Y71" s="191"/>
      <c r="Z71" s="187"/>
      <c r="AA71" s="191"/>
      <c r="AB71" s="191"/>
      <c r="AC71" s="187"/>
    </row>
    <row r="72" spans="1:29" x14ac:dyDescent="0.2">
      <c r="A72" s="177" t="s">
        <v>56</v>
      </c>
      <c r="B72" s="371"/>
      <c r="C72" s="324"/>
      <c r="D72" s="371"/>
      <c r="E72" s="324"/>
      <c r="F72" s="173"/>
      <c r="G72" s="324"/>
      <c r="H72" s="40"/>
      <c r="I72" s="324"/>
      <c r="J72" s="371"/>
      <c r="K72" s="324"/>
      <c r="L72" s="371"/>
      <c r="M72" s="324"/>
      <c r="N72" s="371"/>
      <c r="O72" s="324"/>
      <c r="P72" s="371"/>
      <c r="Q72" s="324"/>
      <c r="R72" s="371"/>
      <c r="S72" s="324"/>
      <c r="T72" s="323"/>
      <c r="U72" s="324"/>
      <c r="V72" s="323"/>
      <c r="W72" s="323"/>
      <c r="X72" s="324"/>
      <c r="Y72" s="371"/>
      <c r="Z72" s="324"/>
      <c r="AA72" s="371"/>
      <c r="AB72" s="371"/>
      <c r="AC72" s="324"/>
    </row>
    <row r="73" spans="1:29" x14ac:dyDescent="0.2">
      <c r="A73" s="177"/>
      <c r="B73" s="191"/>
      <c r="C73" s="1"/>
      <c r="D73" s="191"/>
      <c r="E73" s="1"/>
      <c r="F73" s="173"/>
      <c r="G73" s="1"/>
      <c r="H73" s="40"/>
      <c r="I73" s="1"/>
      <c r="J73" s="191"/>
      <c r="K73" s="1"/>
      <c r="L73" s="191"/>
      <c r="M73" s="1"/>
      <c r="N73" s="191"/>
      <c r="O73" s="1"/>
      <c r="P73" s="191"/>
      <c r="Q73" s="1"/>
      <c r="R73" s="191"/>
      <c r="S73" s="1"/>
      <c r="T73" s="1"/>
      <c r="U73" s="1"/>
      <c r="V73" s="1"/>
      <c r="W73" s="1"/>
      <c r="X73" s="1"/>
      <c r="Y73" s="191"/>
      <c r="Z73" s="1"/>
      <c r="AA73" s="191"/>
      <c r="AB73" s="191"/>
      <c r="AC73" s="1"/>
    </row>
    <row r="74" spans="1:29" ht="13.5" x14ac:dyDescent="0.25">
      <c r="A74" s="194" t="s">
        <v>59</v>
      </c>
      <c r="B74" s="40"/>
      <c r="C74" s="1"/>
      <c r="D74" s="40"/>
      <c r="E74" s="1"/>
      <c r="F74" s="173"/>
      <c r="G74" s="1"/>
      <c r="H74" s="40"/>
      <c r="I74" s="1"/>
      <c r="J74" s="40"/>
      <c r="K74" s="1"/>
      <c r="L74" s="40"/>
      <c r="M74" s="1"/>
      <c r="N74" s="40"/>
      <c r="O74" s="1"/>
      <c r="P74" s="40"/>
      <c r="Q74" s="1"/>
      <c r="R74" s="40"/>
      <c r="S74" s="1"/>
      <c r="T74" s="1"/>
      <c r="U74" s="1"/>
      <c r="V74" s="1"/>
      <c r="W74" s="1"/>
      <c r="X74" s="1"/>
      <c r="Y74" s="40"/>
      <c r="Z74" s="1"/>
      <c r="AA74" s="40"/>
      <c r="AB74" s="40"/>
      <c r="AC74" s="1"/>
    </row>
    <row r="75" spans="1:29" x14ac:dyDescent="0.2">
      <c r="A75" s="180" t="s">
        <v>35</v>
      </c>
      <c r="B75" s="40"/>
      <c r="C75" s="229"/>
      <c r="D75" s="40"/>
      <c r="E75" s="229"/>
      <c r="F75" s="173"/>
      <c r="G75" s="229"/>
      <c r="H75" s="40"/>
      <c r="I75" s="229"/>
      <c r="J75" s="40"/>
      <c r="K75" s="229"/>
      <c r="L75" s="40"/>
      <c r="M75" s="229"/>
      <c r="N75" s="40"/>
      <c r="O75" s="229"/>
      <c r="P75" s="40"/>
      <c r="Q75" s="229"/>
      <c r="R75" s="40"/>
      <c r="S75" s="229"/>
      <c r="T75" s="320"/>
      <c r="U75" s="229"/>
      <c r="V75" s="320"/>
      <c r="W75" s="320"/>
      <c r="X75" s="229"/>
      <c r="Y75" s="330"/>
      <c r="Z75" s="229"/>
      <c r="AA75" s="330"/>
      <c r="AB75" s="330"/>
      <c r="AC75" s="229"/>
    </row>
    <row r="76" spans="1:29" x14ac:dyDescent="0.2">
      <c r="A76" s="180" t="s">
        <v>36</v>
      </c>
      <c r="B76" s="40"/>
      <c r="C76" s="1"/>
      <c r="D76" s="40"/>
      <c r="E76" s="1"/>
      <c r="F76" s="173"/>
      <c r="G76" s="1"/>
      <c r="H76" s="40"/>
      <c r="I76" s="1"/>
      <c r="J76" s="40"/>
      <c r="K76" s="1"/>
      <c r="L76" s="40"/>
      <c r="M76" s="1"/>
      <c r="N76" s="40"/>
      <c r="O76" s="1"/>
      <c r="P76" s="40"/>
      <c r="Q76" s="1"/>
      <c r="R76" s="40"/>
      <c r="S76" s="1"/>
      <c r="T76" s="1"/>
      <c r="U76" s="1"/>
      <c r="V76" s="1"/>
      <c r="W76" s="1"/>
      <c r="X76" s="1"/>
      <c r="Y76" s="40"/>
      <c r="Z76" s="1"/>
      <c r="AA76" s="40"/>
      <c r="AB76" s="40"/>
      <c r="AC76" s="1"/>
    </row>
    <row r="77" spans="1:29" x14ac:dyDescent="0.2">
      <c r="A77" s="180" t="s">
        <v>37</v>
      </c>
      <c r="B77" s="40"/>
      <c r="C77" s="5"/>
      <c r="D77" s="40"/>
      <c r="E77" s="5"/>
      <c r="F77" s="173"/>
      <c r="G77" s="5"/>
      <c r="H77" s="40"/>
      <c r="I77" s="5"/>
      <c r="J77" s="40"/>
      <c r="K77" s="5"/>
      <c r="L77" s="40"/>
      <c r="M77" s="5"/>
      <c r="N77" s="40"/>
      <c r="O77" s="5"/>
      <c r="P77" s="40"/>
      <c r="Q77" s="5"/>
      <c r="R77" s="40"/>
      <c r="S77" s="5"/>
      <c r="T77" s="1"/>
      <c r="U77" s="5"/>
      <c r="V77" s="1"/>
      <c r="W77" s="5"/>
      <c r="X77" s="5"/>
      <c r="Y77" s="40"/>
      <c r="Z77" s="5"/>
      <c r="AA77" s="40"/>
      <c r="AB77" s="40"/>
      <c r="AC77" s="5"/>
    </row>
    <row r="78" spans="1:29" x14ac:dyDescent="0.2">
      <c r="A78" s="180" t="s">
        <v>38</v>
      </c>
      <c r="B78" s="40"/>
      <c r="C78" s="7"/>
      <c r="D78" s="40"/>
      <c r="E78" s="7"/>
      <c r="F78" s="173"/>
      <c r="G78" s="7"/>
      <c r="H78" s="40"/>
      <c r="I78" s="7"/>
      <c r="J78" s="40"/>
      <c r="K78" s="7"/>
      <c r="L78" s="40"/>
      <c r="M78" s="7"/>
      <c r="N78" s="40"/>
      <c r="O78" s="7"/>
      <c r="P78" s="40"/>
      <c r="Q78" s="7"/>
      <c r="R78" s="40"/>
      <c r="S78" s="7"/>
      <c r="T78" s="7"/>
      <c r="U78" s="7"/>
      <c r="V78" s="7"/>
      <c r="W78" s="7"/>
      <c r="X78" s="7"/>
      <c r="Y78" s="40"/>
      <c r="Z78" s="7"/>
      <c r="AA78" s="40"/>
      <c r="AB78" s="40"/>
      <c r="AC78" s="7"/>
    </row>
    <row r="79" spans="1:29" x14ac:dyDescent="0.2">
      <c r="A79" s="180" t="s">
        <v>39</v>
      </c>
      <c r="B79" s="40"/>
      <c r="C79" s="7"/>
      <c r="D79" s="40"/>
      <c r="E79" s="7"/>
      <c r="F79" s="173"/>
      <c r="G79" s="7"/>
      <c r="H79" s="40"/>
      <c r="I79" s="7"/>
      <c r="J79" s="40"/>
      <c r="K79" s="7"/>
      <c r="L79" s="40"/>
      <c r="M79" s="7"/>
      <c r="N79" s="40"/>
      <c r="O79" s="7"/>
      <c r="P79" s="40"/>
      <c r="Q79" s="7"/>
      <c r="R79" s="40"/>
      <c r="S79" s="7"/>
      <c r="T79" s="7"/>
      <c r="U79" s="7"/>
      <c r="V79" s="7"/>
      <c r="W79" s="7"/>
      <c r="X79" s="7"/>
      <c r="Y79" s="40"/>
      <c r="Z79" s="7"/>
      <c r="AA79" s="40"/>
      <c r="AB79" s="40"/>
      <c r="AC79" s="7"/>
    </row>
    <row r="80" spans="1:29" x14ac:dyDescent="0.2">
      <c r="A80" s="180" t="s">
        <v>40</v>
      </c>
      <c r="B80" s="40"/>
      <c r="C80" s="7"/>
      <c r="D80" s="40"/>
      <c r="E80" s="7"/>
      <c r="F80" s="173"/>
      <c r="G80" s="7"/>
      <c r="H80" s="40"/>
      <c r="I80" s="7"/>
      <c r="J80" s="40"/>
      <c r="K80" s="7"/>
      <c r="L80" s="40"/>
      <c r="M80" s="7"/>
      <c r="N80" s="40"/>
      <c r="O80" s="7"/>
      <c r="P80" s="40"/>
      <c r="Q80" s="7"/>
      <c r="R80" s="40"/>
      <c r="S80" s="7"/>
      <c r="T80" s="7"/>
      <c r="U80" s="7"/>
      <c r="V80" s="7"/>
      <c r="W80" s="7"/>
      <c r="X80" s="7"/>
      <c r="Y80" s="40"/>
      <c r="Z80" s="7"/>
      <c r="AA80" s="40"/>
      <c r="AB80" s="40"/>
      <c r="AC80" s="7"/>
    </row>
    <row r="81" spans="1:29" x14ac:dyDescent="0.2">
      <c r="A81" s="180" t="s">
        <v>41</v>
      </c>
      <c r="B81" s="40"/>
      <c r="C81" s="7"/>
      <c r="D81" s="40"/>
      <c r="E81" s="7"/>
      <c r="F81" s="173"/>
      <c r="G81" s="7"/>
      <c r="H81" s="40"/>
      <c r="I81" s="7"/>
      <c r="J81" s="40"/>
      <c r="K81" s="7"/>
      <c r="L81" s="40"/>
      <c r="M81" s="7"/>
      <c r="N81" s="40"/>
      <c r="O81" s="7"/>
      <c r="P81" s="40"/>
      <c r="Q81" s="7"/>
      <c r="R81" s="40"/>
      <c r="S81" s="7"/>
      <c r="T81" s="7"/>
      <c r="U81" s="7"/>
      <c r="V81" s="7"/>
      <c r="W81" s="7"/>
      <c r="X81" s="7"/>
      <c r="Y81" s="40"/>
      <c r="Z81" s="7"/>
      <c r="AA81" s="40"/>
      <c r="AB81" s="40"/>
      <c r="AC81" s="7"/>
    </row>
    <row r="82" spans="1:29" x14ac:dyDescent="0.2">
      <c r="A82" s="180" t="s">
        <v>42</v>
      </c>
      <c r="B82" s="40"/>
      <c r="C82" s="7"/>
      <c r="D82" s="40"/>
      <c r="E82" s="7"/>
      <c r="F82" s="173"/>
      <c r="G82" s="7"/>
      <c r="H82" s="40"/>
      <c r="I82" s="7"/>
      <c r="J82" s="40"/>
      <c r="K82" s="7"/>
      <c r="L82" s="40"/>
      <c r="M82" s="7"/>
      <c r="N82" s="40"/>
      <c r="O82" s="7"/>
      <c r="P82" s="40"/>
      <c r="Q82" s="7"/>
      <c r="R82" s="40"/>
      <c r="S82" s="7"/>
      <c r="T82" s="7"/>
      <c r="U82" s="7"/>
      <c r="V82" s="7"/>
      <c r="W82" s="7"/>
      <c r="X82" s="7"/>
      <c r="Y82" s="40"/>
      <c r="Z82" s="7"/>
      <c r="AA82" s="40"/>
      <c r="AB82" s="40"/>
      <c r="AC82" s="7"/>
    </row>
    <row r="83" spans="1:29" x14ac:dyDescent="0.2">
      <c r="A83" s="180" t="s">
        <v>43</v>
      </c>
      <c r="B83" s="40"/>
      <c r="C83" s="7"/>
      <c r="D83" s="40"/>
      <c r="E83" s="7"/>
      <c r="F83" s="173"/>
      <c r="G83" s="7"/>
      <c r="H83" s="40"/>
      <c r="I83" s="7"/>
      <c r="J83" s="40"/>
      <c r="K83" s="7"/>
      <c r="L83" s="40"/>
      <c r="M83" s="7"/>
      <c r="N83" s="40"/>
      <c r="O83" s="7"/>
      <c r="P83" s="40"/>
      <c r="Q83" s="7"/>
      <c r="R83" s="40"/>
      <c r="S83" s="7"/>
      <c r="T83" s="7"/>
      <c r="U83" s="7"/>
      <c r="V83" s="7"/>
      <c r="W83" s="7"/>
      <c r="X83" s="7"/>
      <c r="Y83" s="40"/>
      <c r="Z83" s="7"/>
      <c r="AA83" s="40"/>
      <c r="AB83" s="40"/>
      <c r="AC83" s="7"/>
    </row>
    <row r="84" spans="1:29" x14ac:dyDescent="0.2">
      <c r="A84" s="180" t="s">
        <v>44</v>
      </c>
      <c r="B84" s="40"/>
      <c r="C84" s="7"/>
      <c r="D84" s="40"/>
      <c r="E84" s="7"/>
      <c r="F84" s="173"/>
      <c r="G84" s="7"/>
      <c r="H84" s="40"/>
      <c r="I84" s="7"/>
      <c r="J84" s="40"/>
      <c r="K84" s="7"/>
      <c r="L84" s="40"/>
      <c r="M84" s="7"/>
      <c r="N84" s="40"/>
      <c r="O84" s="7"/>
      <c r="P84" s="40"/>
      <c r="Q84" s="7"/>
      <c r="R84" s="40"/>
      <c r="S84" s="7"/>
      <c r="T84" s="7"/>
      <c r="U84" s="7"/>
      <c r="V84" s="7"/>
      <c r="W84" s="7"/>
      <c r="X84" s="7"/>
      <c r="Y84" s="40"/>
      <c r="Z84" s="7"/>
      <c r="AA84" s="40"/>
      <c r="AB84" s="40"/>
      <c r="AC84" s="7"/>
    </row>
    <row r="85" spans="1:29" x14ac:dyDescent="0.2">
      <c r="A85" s="180" t="s">
        <v>45</v>
      </c>
      <c r="B85" s="40"/>
      <c r="C85" s="7"/>
      <c r="D85" s="40"/>
      <c r="E85" s="7"/>
      <c r="F85" s="173"/>
      <c r="G85" s="7"/>
      <c r="H85" s="40"/>
      <c r="I85" s="7"/>
      <c r="J85" s="40"/>
      <c r="K85" s="7"/>
      <c r="L85" s="40"/>
      <c r="M85" s="7"/>
      <c r="N85" s="40"/>
      <c r="O85" s="7"/>
      <c r="P85" s="40"/>
      <c r="Q85" s="7"/>
      <c r="R85" s="40"/>
      <c r="S85" s="7"/>
      <c r="T85" s="7"/>
      <c r="U85" s="7"/>
      <c r="V85" s="7"/>
      <c r="W85" s="7"/>
      <c r="X85" s="7"/>
      <c r="Y85" s="40"/>
      <c r="Z85" s="7"/>
      <c r="AA85" s="40"/>
      <c r="AB85" s="40"/>
      <c r="AC85" s="7"/>
    </row>
    <row r="86" spans="1:29" x14ac:dyDescent="0.2">
      <c r="A86" s="353" t="s">
        <v>46</v>
      </c>
      <c r="B86" s="360"/>
      <c r="C86" s="361"/>
      <c r="D86" s="360"/>
      <c r="E86" s="361"/>
      <c r="F86" s="173"/>
      <c r="G86" s="361"/>
      <c r="H86" s="40"/>
      <c r="I86" s="361"/>
      <c r="J86" s="360"/>
      <c r="K86" s="361"/>
      <c r="L86" s="360"/>
      <c r="M86" s="361"/>
      <c r="N86" s="360"/>
      <c r="O86" s="361"/>
      <c r="P86" s="360"/>
      <c r="Q86" s="361"/>
      <c r="R86" s="360"/>
      <c r="S86" s="361"/>
      <c r="T86" s="362"/>
      <c r="U86" s="361"/>
      <c r="V86" s="362"/>
      <c r="W86" s="362"/>
      <c r="X86" s="361"/>
      <c r="Y86" s="360"/>
      <c r="Z86" s="361"/>
      <c r="AA86" s="360"/>
      <c r="AB86" s="360"/>
      <c r="AC86" s="361"/>
    </row>
    <row r="87" spans="1:29" x14ac:dyDescent="0.2">
      <c r="A87" s="199" t="s">
        <v>47</v>
      </c>
      <c r="B87" s="279"/>
      <c r="C87" s="200"/>
      <c r="D87" s="279"/>
      <c r="E87" s="200"/>
      <c r="F87" s="173"/>
      <c r="G87" s="200"/>
      <c r="H87" s="40"/>
      <c r="I87" s="200"/>
      <c r="J87" s="279"/>
      <c r="K87" s="200"/>
      <c r="L87" s="279"/>
      <c r="M87" s="200"/>
      <c r="N87" s="279"/>
      <c r="O87" s="200"/>
      <c r="P87" s="279"/>
      <c r="Q87" s="200"/>
      <c r="R87" s="279"/>
      <c r="S87" s="200"/>
      <c r="T87" s="321"/>
      <c r="U87" s="200"/>
      <c r="V87" s="321"/>
      <c r="W87" s="321"/>
      <c r="X87" s="200"/>
      <c r="Y87" s="279"/>
      <c r="Z87" s="200"/>
      <c r="AA87" s="279"/>
      <c r="AB87" s="279"/>
      <c r="AC87" s="200"/>
    </row>
    <row r="88" spans="1:29" x14ac:dyDescent="0.2">
      <c r="A88" s="199" t="s">
        <v>60</v>
      </c>
      <c r="B88" s="279"/>
      <c r="C88" s="200"/>
      <c r="D88" s="279"/>
      <c r="E88" s="200"/>
      <c r="G88" s="200"/>
      <c r="H88" s="40"/>
      <c r="I88" s="200"/>
      <c r="J88" s="279"/>
      <c r="K88" s="200"/>
      <c r="L88" s="279"/>
      <c r="M88" s="200"/>
      <c r="N88" s="279"/>
      <c r="O88" s="200"/>
      <c r="P88" s="279"/>
      <c r="Q88" s="200"/>
      <c r="R88" s="279"/>
      <c r="S88" s="200"/>
      <c r="T88" s="321"/>
      <c r="U88" s="200"/>
      <c r="V88" s="321"/>
      <c r="W88" s="321"/>
      <c r="X88" s="200"/>
      <c r="Y88" s="279"/>
      <c r="Z88" s="200"/>
      <c r="AA88" s="279"/>
      <c r="AB88" s="279"/>
      <c r="AC88" s="200"/>
    </row>
    <row r="89" spans="1:29" x14ac:dyDescent="0.2">
      <c r="A89" s="353" t="s">
        <v>61</v>
      </c>
      <c r="B89" s="375">
        <v>-2.2737367544323206E-13</v>
      </c>
      <c r="C89" s="361"/>
      <c r="D89" s="375"/>
      <c r="E89" s="361"/>
      <c r="F89" s="375"/>
      <c r="G89" s="361"/>
      <c r="H89" s="375"/>
      <c r="I89" s="361"/>
      <c r="J89" s="375"/>
      <c r="K89" s="361"/>
      <c r="L89" s="375"/>
      <c r="M89" s="361"/>
      <c r="N89" s="375"/>
      <c r="O89" s="361"/>
      <c r="P89" s="375"/>
      <c r="Q89" s="361"/>
      <c r="R89" s="375"/>
      <c r="S89" s="361"/>
      <c r="T89" s="375"/>
      <c r="U89" s="361"/>
      <c r="V89" s="375"/>
      <c r="W89" s="375"/>
      <c r="X89" s="361"/>
      <c r="Y89" s="375"/>
      <c r="Z89" s="361"/>
      <c r="AA89" s="375"/>
      <c r="AB89" s="375"/>
      <c r="AC89" s="361"/>
    </row>
    <row r="90" spans="1:29" ht="15.75" x14ac:dyDescent="0.25">
      <c r="A90" s="177"/>
      <c r="B90" s="40"/>
      <c r="C90" s="228"/>
      <c r="D90" s="40"/>
      <c r="E90" s="228"/>
      <c r="G90" s="228"/>
      <c r="H90" s="40"/>
      <c r="I90" s="228"/>
      <c r="J90" s="40"/>
      <c r="K90" s="228"/>
      <c r="L90" s="40"/>
      <c r="M90" s="228"/>
      <c r="N90" s="40"/>
      <c r="O90" s="228"/>
      <c r="P90" s="40"/>
      <c r="Q90" s="228"/>
      <c r="R90" s="40"/>
      <c r="S90" s="228"/>
      <c r="T90" s="1"/>
      <c r="U90" s="228"/>
      <c r="V90" s="1"/>
      <c r="W90" s="1"/>
      <c r="X90" s="228"/>
      <c r="Y90" s="40"/>
      <c r="Z90" s="228"/>
      <c r="AA90" s="40"/>
      <c r="AB90" s="40"/>
      <c r="AC90" s="228"/>
    </row>
    <row r="91" spans="1:29" x14ac:dyDescent="0.2">
      <c r="A91" s="180" t="s">
        <v>62</v>
      </c>
      <c r="B91" s="191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</row>
    <row r="92" spans="1:29" x14ac:dyDescent="0.2">
      <c r="A92" s="180"/>
      <c r="B92" s="40"/>
      <c r="C92" s="10"/>
      <c r="D92" s="40"/>
      <c r="E92" s="10"/>
      <c r="G92" s="10"/>
      <c r="H92" s="40"/>
      <c r="I92" s="10"/>
      <c r="J92" s="40"/>
      <c r="K92" s="10"/>
      <c r="L92" s="40"/>
      <c r="M92" s="10"/>
      <c r="N92" s="40"/>
      <c r="O92" s="10"/>
      <c r="P92" s="40"/>
      <c r="Q92" s="10"/>
      <c r="R92" s="40"/>
      <c r="S92" s="10"/>
      <c r="T92" s="326"/>
      <c r="U92" s="10"/>
      <c r="V92" s="326"/>
      <c r="W92" s="326"/>
      <c r="X92" s="10"/>
      <c r="Y92" s="40"/>
      <c r="Z92" s="10"/>
      <c r="AA92" s="40"/>
      <c r="AB92" s="40"/>
      <c r="AC92" s="10"/>
    </row>
    <row r="93" spans="1:29" x14ac:dyDescent="0.2">
      <c r="A93" s="180" t="s">
        <v>63</v>
      </c>
      <c r="B93" s="40"/>
      <c r="C93" s="196"/>
      <c r="D93" s="40"/>
      <c r="E93" s="196"/>
      <c r="G93" s="196"/>
      <c r="H93" s="40"/>
      <c r="I93" s="196"/>
      <c r="J93" s="40"/>
      <c r="K93" s="196"/>
      <c r="L93" s="40"/>
      <c r="M93" s="196"/>
      <c r="N93" s="40"/>
      <c r="O93" s="196"/>
      <c r="P93" s="40"/>
      <c r="Q93" s="196"/>
      <c r="R93" s="40"/>
      <c r="S93" s="196"/>
      <c r="T93" s="323"/>
      <c r="U93" s="196"/>
      <c r="V93" s="323"/>
      <c r="W93" s="323"/>
      <c r="X93" s="196"/>
      <c r="Y93" s="40"/>
      <c r="Z93" s="196"/>
      <c r="AA93" s="40"/>
      <c r="AB93" s="40"/>
      <c r="AC93" s="196"/>
    </row>
    <row r="94" spans="1:29" x14ac:dyDescent="0.2">
      <c r="A94" s="180" t="s">
        <v>64</v>
      </c>
      <c r="B94" s="40"/>
      <c r="C94" s="195"/>
      <c r="D94" s="40"/>
      <c r="E94" s="195"/>
      <c r="F94" s="173"/>
      <c r="G94" s="195"/>
      <c r="H94" s="40"/>
      <c r="I94" s="195"/>
      <c r="J94" s="40"/>
      <c r="K94" s="195"/>
      <c r="L94" s="40"/>
      <c r="M94" s="195"/>
      <c r="N94" s="40"/>
      <c r="O94" s="195"/>
      <c r="P94" s="40"/>
      <c r="Q94" s="195"/>
      <c r="R94" s="40"/>
      <c r="S94" s="195"/>
      <c r="T94" s="325"/>
      <c r="U94" s="195"/>
      <c r="V94" s="325"/>
      <c r="W94" s="325"/>
      <c r="X94" s="195"/>
      <c r="Y94" s="40"/>
      <c r="Z94" s="195"/>
      <c r="AA94" s="40"/>
      <c r="AB94" s="40"/>
      <c r="AC94" s="195"/>
    </row>
    <row r="95" spans="1:29" x14ac:dyDescent="0.2">
      <c r="A95" s="180" t="s">
        <v>65</v>
      </c>
      <c r="B95" s="40"/>
      <c r="C95" s="195"/>
      <c r="D95" s="40"/>
      <c r="E95" s="195"/>
      <c r="F95" s="173"/>
      <c r="G95" s="195"/>
      <c r="H95" s="40"/>
      <c r="I95" s="195"/>
      <c r="J95" s="40"/>
      <c r="K95" s="195"/>
      <c r="L95" s="40"/>
      <c r="M95" s="195"/>
      <c r="N95" s="40"/>
      <c r="O95" s="195"/>
      <c r="P95" s="40"/>
      <c r="Q95" s="195"/>
      <c r="R95" s="40"/>
      <c r="S95" s="195"/>
      <c r="T95" s="325"/>
      <c r="U95" s="195"/>
      <c r="V95" s="325"/>
      <c r="W95" s="325"/>
      <c r="X95" s="195"/>
      <c r="Y95" s="40"/>
      <c r="Z95" s="195"/>
      <c r="AA95" s="40"/>
      <c r="AB95" s="40"/>
      <c r="AC95" s="195"/>
    </row>
    <row r="96" spans="1:29" x14ac:dyDescent="0.2">
      <c r="A96" s="180" t="s">
        <v>66</v>
      </c>
      <c r="B96" s="40"/>
      <c r="C96" s="195"/>
      <c r="D96" s="40"/>
      <c r="E96" s="195"/>
      <c r="G96" s="195"/>
      <c r="H96" s="40"/>
      <c r="I96" s="195"/>
      <c r="J96" s="40"/>
      <c r="K96" s="195"/>
      <c r="L96" s="40"/>
      <c r="M96" s="195"/>
      <c r="N96" s="40"/>
      <c r="O96" s="195"/>
      <c r="P96" s="40"/>
      <c r="Q96" s="195"/>
      <c r="R96" s="40"/>
      <c r="S96" s="195"/>
      <c r="T96" s="323"/>
      <c r="U96" s="195"/>
      <c r="V96" s="323"/>
      <c r="W96" s="325"/>
      <c r="X96" s="195"/>
      <c r="Y96" s="40"/>
      <c r="Z96" s="195"/>
      <c r="AA96" s="40"/>
      <c r="AB96" s="40"/>
      <c r="AC96" s="195"/>
    </row>
    <row r="97" spans="1:29" x14ac:dyDescent="0.2">
      <c r="A97" s="180" t="s">
        <v>67</v>
      </c>
      <c r="B97" s="40"/>
      <c r="C97" s="195"/>
      <c r="D97" s="40"/>
      <c r="E97" s="195"/>
      <c r="F97" s="173"/>
      <c r="G97" s="195"/>
      <c r="H97" s="40"/>
      <c r="I97" s="195"/>
      <c r="J97" s="40"/>
      <c r="K97" s="195"/>
      <c r="L97" s="40"/>
      <c r="M97" s="195"/>
      <c r="N97" s="40"/>
      <c r="O97" s="195"/>
      <c r="P97" s="40"/>
      <c r="Q97" s="195"/>
      <c r="R97" s="40"/>
      <c r="S97" s="195"/>
      <c r="T97" s="323"/>
      <c r="U97" s="195"/>
      <c r="V97" s="323"/>
      <c r="W97" s="325"/>
      <c r="X97" s="195"/>
      <c r="Y97" s="40"/>
      <c r="Z97" s="195"/>
      <c r="AA97" s="40"/>
      <c r="AB97" s="40"/>
      <c r="AC97" s="195"/>
    </row>
    <row r="98" spans="1:29" x14ac:dyDescent="0.2">
      <c r="A98" s="180" t="s">
        <v>68</v>
      </c>
      <c r="B98" s="40"/>
      <c r="C98" s="195"/>
      <c r="D98" s="40"/>
      <c r="E98" s="195"/>
      <c r="F98" s="173"/>
      <c r="G98" s="195"/>
      <c r="H98" s="40"/>
      <c r="I98" s="195"/>
      <c r="J98" s="40"/>
      <c r="K98" s="195"/>
      <c r="L98" s="40"/>
      <c r="M98" s="195"/>
      <c r="N98" s="40"/>
      <c r="O98" s="195"/>
      <c r="P98" s="40"/>
      <c r="Q98" s="195"/>
      <c r="R98" s="40"/>
      <c r="S98" s="195"/>
      <c r="T98" s="323"/>
      <c r="U98" s="195"/>
      <c r="V98" s="323"/>
      <c r="W98" s="325"/>
      <c r="X98" s="195"/>
      <c r="Y98" s="40"/>
      <c r="Z98" s="195"/>
      <c r="AA98" s="40"/>
      <c r="AB98" s="40"/>
      <c r="AC98" s="195"/>
    </row>
    <row r="99" spans="1:29" x14ac:dyDescent="0.2">
      <c r="A99" s="180" t="s">
        <v>69</v>
      </c>
      <c r="B99" s="40"/>
      <c r="C99" s="195"/>
      <c r="D99" s="40"/>
      <c r="E99" s="195"/>
      <c r="F99" s="173"/>
      <c r="G99" s="195"/>
      <c r="H99" s="40"/>
      <c r="I99" s="195"/>
      <c r="J99" s="40"/>
      <c r="K99" s="195"/>
      <c r="L99" s="40"/>
      <c r="M99" s="195"/>
      <c r="N99" s="40"/>
      <c r="O99" s="195"/>
      <c r="P99" s="40"/>
      <c r="Q99" s="195"/>
      <c r="R99" s="40"/>
      <c r="S99" s="195"/>
      <c r="T99" s="323"/>
      <c r="U99" s="195"/>
      <c r="V99" s="323"/>
      <c r="W99" s="325"/>
      <c r="X99" s="195"/>
      <c r="Y99" s="40"/>
      <c r="Z99" s="195"/>
      <c r="AA99" s="40"/>
      <c r="AB99" s="40"/>
      <c r="AC99" s="195"/>
    </row>
    <row r="100" spans="1:29" x14ac:dyDescent="0.2">
      <c r="A100" s="180" t="s">
        <v>70</v>
      </c>
      <c r="B100" s="40"/>
      <c r="C100" s="195"/>
      <c r="D100" s="40"/>
      <c r="E100" s="195"/>
      <c r="F100" s="173"/>
      <c r="G100" s="195"/>
      <c r="H100" s="40"/>
      <c r="I100" s="195"/>
      <c r="J100" s="40"/>
      <c r="K100" s="195"/>
      <c r="L100" s="40"/>
      <c r="M100" s="195"/>
      <c r="N100" s="40"/>
      <c r="O100" s="195"/>
      <c r="P100" s="40"/>
      <c r="Q100" s="195"/>
      <c r="R100" s="40"/>
      <c r="S100" s="195"/>
      <c r="T100" s="323"/>
      <c r="U100" s="195"/>
      <c r="V100" s="323"/>
      <c r="W100" s="325"/>
      <c r="X100" s="195"/>
      <c r="Y100" s="40"/>
      <c r="Z100" s="195"/>
      <c r="AA100" s="40"/>
      <c r="AB100" s="40"/>
      <c r="AC100" s="195"/>
    </row>
    <row r="101" spans="1:29" x14ac:dyDescent="0.2">
      <c r="A101" s="180" t="s">
        <v>71</v>
      </c>
      <c r="B101" s="40"/>
      <c r="C101" s="195"/>
      <c r="D101" s="40"/>
      <c r="E101" s="195"/>
      <c r="F101" s="173"/>
      <c r="G101" s="195"/>
      <c r="H101" s="40"/>
      <c r="I101" s="195"/>
      <c r="J101" s="40"/>
      <c r="K101" s="195"/>
      <c r="L101" s="40"/>
      <c r="M101" s="195"/>
      <c r="N101" s="40"/>
      <c r="O101" s="195"/>
      <c r="P101" s="40"/>
      <c r="Q101" s="195"/>
      <c r="R101" s="40"/>
      <c r="S101" s="195"/>
      <c r="T101" s="323"/>
      <c r="U101" s="195"/>
      <c r="V101" s="323"/>
      <c r="W101" s="325"/>
      <c r="X101" s="195"/>
      <c r="Y101" s="40"/>
      <c r="Z101" s="195"/>
      <c r="AA101" s="40"/>
      <c r="AB101" s="40"/>
      <c r="AC101" s="195"/>
    </row>
    <row r="102" spans="1:29" x14ac:dyDescent="0.2">
      <c r="A102" s="180" t="s">
        <v>72</v>
      </c>
      <c r="B102" s="40"/>
      <c r="C102" s="195"/>
      <c r="D102" s="40"/>
      <c r="E102" s="195"/>
      <c r="F102" s="173"/>
      <c r="G102" s="195"/>
      <c r="H102" s="40"/>
      <c r="I102" s="195"/>
      <c r="J102" s="40"/>
      <c r="K102" s="195"/>
      <c r="L102" s="40"/>
      <c r="M102" s="195"/>
      <c r="N102" s="40"/>
      <c r="O102" s="195"/>
      <c r="P102" s="40"/>
      <c r="Q102" s="195"/>
      <c r="R102" s="40"/>
      <c r="S102" s="195"/>
      <c r="T102" s="323"/>
      <c r="U102" s="195"/>
      <c r="V102" s="323"/>
      <c r="W102" s="325"/>
      <c r="X102" s="195"/>
      <c r="Y102" s="40"/>
      <c r="Z102" s="195"/>
      <c r="AA102" s="40"/>
      <c r="AB102" s="40"/>
      <c r="AC102" s="195"/>
    </row>
    <row r="103" spans="1:29" x14ac:dyDescent="0.2">
      <c r="A103" s="180" t="s">
        <v>73</v>
      </c>
      <c r="B103" s="40"/>
      <c r="C103" s="195"/>
      <c r="D103" s="40"/>
      <c r="E103" s="195"/>
      <c r="F103" s="173"/>
      <c r="G103" s="195"/>
      <c r="H103" s="40"/>
      <c r="I103" s="195"/>
      <c r="J103" s="40"/>
      <c r="K103" s="195"/>
      <c r="L103" s="40"/>
      <c r="M103" s="195"/>
      <c r="N103" s="40"/>
      <c r="O103" s="195"/>
      <c r="P103" s="40"/>
      <c r="Q103" s="195"/>
      <c r="R103" s="40"/>
      <c r="S103" s="195"/>
      <c r="T103" s="323"/>
      <c r="U103" s="195"/>
      <c r="V103" s="323"/>
      <c r="W103" s="325"/>
      <c r="X103" s="195"/>
      <c r="Y103" s="40"/>
      <c r="Z103" s="195"/>
      <c r="AA103" s="40"/>
      <c r="AB103" s="40"/>
      <c r="AC103" s="195"/>
    </row>
    <row r="104" spans="1:29" x14ac:dyDescent="0.2">
      <c r="A104" s="180" t="s">
        <v>74</v>
      </c>
      <c r="B104" s="40"/>
      <c r="C104" s="195"/>
      <c r="D104" s="40"/>
      <c r="E104" s="195"/>
      <c r="F104" s="173"/>
      <c r="G104" s="195"/>
      <c r="H104" s="40"/>
      <c r="I104" s="195"/>
      <c r="J104" s="40"/>
      <c r="K104" s="195"/>
      <c r="L104" s="40"/>
      <c r="M104" s="195"/>
      <c r="N104" s="40"/>
      <c r="O104" s="195"/>
      <c r="P104" s="40"/>
      <c r="Q104" s="195"/>
      <c r="R104" s="40"/>
      <c r="S104" s="195"/>
      <c r="T104" s="327"/>
      <c r="U104" s="195"/>
      <c r="V104" s="327"/>
      <c r="W104" s="327"/>
      <c r="X104" s="195"/>
      <c r="Y104" s="40"/>
      <c r="Z104" s="195"/>
      <c r="AA104" s="40"/>
      <c r="AB104" s="40"/>
      <c r="AC104" s="195"/>
    </row>
    <row r="105" spans="1:29" x14ac:dyDescent="0.2">
      <c r="A105" s="180" t="s">
        <v>75</v>
      </c>
      <c r="B105" s="40"/>
      <c r="C105" s="195"/>
      <c r="D105" s="40"/>
      <c r="E105" s="195"/>
      <c r="F105" s="173"/>
      <c r="G105" s="195"/>
      <c r="H105" s="40"/>
      <c r="I105" s="195"/>
      <c r="J105" s="40"/>
      <c r="K105" s="195"/>
      <c r="L105" s="40"/>
      <c r="M105" s="195"/>
      <c r="N105" s="40"/>
      <c r="O105" s="195"/>
      <c r="P105" s="40"/>
      <c r="Q105" s="195"/>
      <c r="R105" s="40"/>
      <c r="S105" s="195"/>
      <c r="T105" s="323"/>
      <c r="U105" s="195"/>
      <c r="V105" s="323"/>
      <c r="W105" s="323"/>
      <c r="X105" s="195"/>
      <c r="Y105" s="40"/>
      <c r="Z105" s="195"/>
      <c r="AA105" s="40"/>
      <c r="AB105" s="40"/>
      <c r="AC105" s="195"/>
    </row>
    <row r="106" spans="1:29" x14ac:dyDescent="0.2">
      <c r="A106" s="180" t="s">
        <v>76</v>
      </c>
      <c r="B106" s="40"/>
      <c r="C106" s="195"/>
      <c r="D106" s="40"/>
      <c r="E106" s="195"/>
      <c r="F106" s="173"/>
      <c r="G106" s="195"/>
      <c r="H106" s="40"/>
      <c r="I106" s="195"/>
      <c r="J106" s="40"/>
      <c r="K106" s="195"/>
      <c r="L106" s="40"/>
      <c r="M106" s="195"/>
      <c r="N106" s="40"/>
      <c r="O106" s="195"/>
      <c r="P106" s="40"/>
      <c r="Q106" s="195"/>
      <c r="R106" s="40"/>
      <c r="S106" s="195"/>
      <c r="T106" s="323"/>
      <c r="U106" s="195"/>
      <c r="V106" s="323"/>
      <c r="W106" s="323"/>
      <c r="X106" s="195"/>
      <c r="Y106" s="40"/>
      <c r="Z106" s="195"/>
      <c r="AA106" s="40"/>
      <c r="AB106" s="40"/>
      <c r="AC106" s="195"/>
    </row>
    <row r="107" spans="1:29" x14ac:dyDescent="0.2">
      <c r="A107" s="1"/>
      <c r="B107" s="40"/>
      <c r="C107" s="1"/>
      <c r="D107" s="40"/>
      <c r="E107" s="1"/>
      <c r="F107" s="173"/>
      <c r="G107" s="1"/>
      <c r="H107" s="40"/>
      <c r="I107" s="1"/>
      <c r="J107" s="40"/>
      <c r="K107" s="1"/>
      <c r="L107" s="40"/>
      <c r="M107" s="1"/>
      <c r="N107" s="40"/>
      <c r="O107" s="1"/>
      <c r="P107" s="40"/>
      <c r="Q107" s="1"/>
      <c r="R107" s="40"/>
      <c r="S107" s="1"/>
      <c r="T107" s="1"/>
      <c r="U107" s="1"/>
      <c r="V107" s="1"/>
      <c r="W107" s="39"/>
      <c r="X107" s="1"/>
      <c r="Y107" s="40"/>
      <c r="Z107" s="1"/>
      <c r="AA107" s="40"/>
      <c r="AB107" s="40"/>
      <c r="AC107" s="1"/>
    </row>
    <row r="108" spans="1:29" x14ac:dyDescent="0.2">
      <c r="A108" s="180" t="s">
        <v>77</v>
      </c>
      <c r="B108" s="40"/>
      <c r="C108" s="187"/>
      <c r="D108" s="191"/>
      <c r="E108" s="187"/>
      <c r="F108" s="173"/>
      <c r="G108" s="187"/>
      <c r="H108" s="40"/>
      <c r="I108" s="187"/>
      <c r="J108" s="191"/>
      <c r="K108" s="187"/>
      <c r="L108" s="191"/>
      <c r="M108" s="187"/>
      <c r="N108" s="191"/>
      <c r="O108" s="187"/>
      <c r="P108" s="191"/>
      <c r="Q108" s="187"/>
      <c r="R108" s="191"/>
      <c r="S108" s="187"/>
      <c r="T108" s="190"/>
      <c r="U108" s="187"/>
      <c r="V108" s="190"/>
      <c r="W108" s="323"/>
      <c r="X108" s="187"/>
      <c r="Y108" s="191"/>
      <c r="Z108" s="187"/>
      <c r="AA108" s="191"/>
      <c r="AB108" s="191"/>
      <c r="AC108" s="187"/>
    </row>
    <row r="109" spans="1:29" x14ac:dyDescent="0.2">
      <c r="A109" s="11"/>
      <c r="B109" s="40"/>
      <c r="C109" s="187"/>
      <c r="D109" s="191"/>
      <c r="E109" s="187"/>
      <c r="F109" s="173"/>
      <c r="G109" s="187"/>
      <c r="H109" s="40"/>
      <c r="I109" s="187"/>
      <c r="J109" s="191"/>
      <c r="K109" s="187"/>
      <c r="L109" s="191"/>
      <c r="M109" s="187"/>
      <c r="N109" s="191"/>
      <c r="O109" s="187"/>
      <c r="P109" s="191"/>
      <c r="Q109" s="187"/>
      <c r="R109" s="191"/>
      <c r="S109" s="187"/>
      <c r="T109" s="191"/>
      <c r="U109" s="187"/>
      <c r="V109" s="191"/>
      <c r="W109" s="323"/>
      <c r="X109" s="187"/>
      <c r="Y109" s="191"/>
      <c r="Z109" s="187"/>
      <c r="AA109" s="191"/>
      <c r="AB109" s="191"/>
      <c r="AC109" s="187"/>
    </row>
    <row r="110" spans="1:29" x14ac:dyDescent="0.2">
      <c r="A110" s="1"/>
      <c r="B110" s="40"/>
      <c r="C110" s="187"/>
      <c r="D110" s="191"/>
      <c r="E110" s="187"/>
      <c r="F110" s="173"/>
      <c r="G110" s="187"/>
      <c r="H110" s="40"/>
      <c r="I110" s="187"/>
      <c r="J110" s="191"/>
      <c r="K110" s="187"/>
      <c r="L110" s="191"/>
      <c r="M110" s="187"/>
      <c r="N110" s="191"/>
      <c r="O110" s="187"/>
      <c r="P110" s="191"/>
      <c r="Q110" s="187"/>
      <c r="R110" s="191"/>
      <c r="S110" s="187"/>
      <c r="T110" s="190"/>
      <c r="U110" s="187"/>
      <c r="V110" s="190"/>
      <c r="W110" s="323"/>
      <c r="X110" s="187"/>
      <c r="Y110" s="191"/>
      <c r="Z110" s="187"/>
      <c r="AA110" s="191"/>
      <c r="AB110" s="191"/>
      <c r="AC110" s="18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319"/>
  <sheetViews>
    <sheetView showGridLines="0" zoomScale="75" workbookViewId="0">
      <pane xSplit="1" ySplit="4" topLeftCell="U3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9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+Input!$E$17</f>
        <v>9040.0910000000003</v>
      </c>
    </row>
    <row r="9" spans="1:37" ht="12.75" customHeight="1" x14ac:dyDescent="0.2">
      <c r="A9" s="12" t="s">
        <v>174</v>
      </c>
      <c r="E9" s="16">
        <f>+Input!E7</f>
        <v>-135032.1777</v>
      </c>
      <c r="F9" s="1" t="s">
        <v>175</v>
      </c>
      <c r="G9" s="17" t="s">
        <v>176</v>
      </c>
      <c r="H9" s="17"/>
      <c r="K9" s="65" t="s">
        <v>177</v>
      </c>
      <c r="L9" s="261">
        <f>+Input!E32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+Input!E10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+Input!E33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f>+Input!E42</f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+Input!E34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+Input!E35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-726.04210000000012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+Input!$E$18</f>
        <v>0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1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+Input!$E$20</f>
        <v>0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+Input!E37*6.35/1000</f>
        <v>0.252928055865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0.252928055865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+Input!$E$21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0.252928055865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0.252928055865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+Input!$E$22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+Input!$E$23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-135758.21979999999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+Input!$E$24</f>
        <v>-0.77680000000000005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-135674.76939999999</v>
      </c>
      <c r="AA20" s="66"/>
      <c r="AB20" s="22"/>
      <c r="AC20" s="22"/>
      <c r="AD20" s="22"/>
      <c r="AE20" s="18">
        <f>+Input!$E$25</f>
        <v>-18.305800000000001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+Input!$E$26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+Input!$E$27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+Input!$E$28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+Input!$E$29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-601991.47368421126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-42214.462999999996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-601991.47368421126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-93543.756800000003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-601991.47368421126</v>
      </c>
      <c r="K36" s="65" t="s">
        <v>118</v>
      </c>
      <c r="L36" s="8"/>
      <c r="M36" s="25">
        <f>SUM(M30:M34)</f>
        <v>-737749.69348421122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-737749.69348421122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-23938.107100000001</v>
      </c>
      <c r="F43" s="30">
        <f t="shared" si="1"/>
        <v>-70722.358299999993</v>
      </c>
      <c r="G43" s="30">
        <f t="shared" si="1"/>
        <v>-7904.2997999999998</v>
      </c>
      <c r="H43" s="30">
        <f t="shared" si="1"/>
        <v>9021.0084000000006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 t="shared" ref="D44:W44" si="3">C44+1</f>
        <v>36618</v>
      </c>
      <c r="E44" s="379">
        <f t="shared" si="3"/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W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si="5"/>
        <v>F</v>
      </c>
      <c r="X45" s="380" t="str">
        <f t="shared" ref="X45:AG45" si="6">LOOKUP((WEEKDAY(X44,1)),$AI$44:$AI$50,$AJ$44:$AJ$50)</f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7">SUM(C47:AG47)</f>
        <v>-93460.306400000001</v>
      </c>
      <c r="C47" s="18">
        <v>0</v>
      </c>
      <c r="D47" s="18">
        <v>0</v>
      </c>
      <c r="E47" s="18">
        <v>-23913.694599999999</v>
      </c>
      <c r="F47" s="18">
        <v>-70702.886899999998</v>
      </c>
      <c r="G47" s="18">
        <v>-7883.8158999999996</v>
      </c>
      <c r="H47" s="18">
        <f>+Input!$E$17</f>
        <v>9040.0910000000003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BB47" s="18">
        <f>+Input!$E$17</f>
        <v>9040.0910000000003</v>
      </c>
    </row>
    <row r="48" spans="1:54" ht="12.75" hidden="1" customHeight="1" x14ac:dyDescent="0.2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7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+Input!$E$18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+Input!$E$18</f>
        <v>0</v>
      </c>
    </row>
    <row r="54" spans="1:54" ht="12.75" customHeight="1" x14ac:dyDescent="0.2">
      <c r="A54" s="20" t="s">
        <v>152</v>
      </c>
      <c r="B54" s="37">
        <f t="shared" si="7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+Input!$E$20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+Input!$E$20</f>
        <v>0</v>
      </c>
    </row>
    <row r="55" spans="1:54" ht="12.75" customHeight="1" x14ac:dyDescent="0.2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+Input!$E$21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+Input!$E$21</f>
        <v>0</v>
      </c>
    </row>
    <row r="56" spans="1:54" ht="12.75" customHeight="1" x14ac:dyDescent="0.2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+Input!$E$22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BB56" s="18">
        <f>+Input!$E$22</f>
        <v>0</v>
      </c>
    </row>
    <row r="57" spans="1:54" ht="12.75" customHeight="1" x14ac:dyDescent="0.2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+Input!$E$23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+Input!$E$23</f>
        <v>0</v>
      </c>
    </row>
    <row r="58" spans="1:54" ht="12.75" customHeight="1" x14ac:dyDescent="0.2">
      <c r="A58" s="42" t="s">
        <v>253</v>
      </c>
      <c r="B58" s="37">
        <f t="shared" si="7"/>
        <v>-1.6385000000000001</v>
      </c>
      <c r="C58" s="18"/>
      <c r="D58" s="18"/>
      <c r="E58" s="18">
        <v>-2.7900000000000001E-2</v>
      </c>
      <c r="F58" s="18">
        <v>-0.309</v>
      </c>
      <c r="G58" s="18">
        <v>-0.52480000000000004</v>
      </c>
      <c r="H58" s="18">
        <f>+Input!$E$24</f>
        <v>-0.77680000000000005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+Input!$E$24</f>
        <v>-0.77680000000000005</v>
      </c>
    </row>
    <row r="59" spans="1:54" ht="12.75" customHeight="1" x14ac:dyDescent="0.2">
      <c r="A59" s="42" t="s">
        <v>84</v>
      </c>
      <c r="B59" s="37">
        <f t="shared" si="7"/>
        <v>-81.811899999999994</v>
      </c>
      <c r="C59" s="18"/>
      <c r="D59" s="18"/>
      <c r="E59" s="18">
        <v>-24.384599999999999</v>
      </c>
      <c r="F59" s="18">
        <v>-19.162399999999998</v>
      </c>
      <c r="G59" s="18">
        <v>-19.959099999999999</v>
      </c>
      <c r="H59" s="18">
        <f>+Input!$E$25</f>
        <v>-18.305800000000001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+Input!$E$25</f>
        <v>-18.305800000000001</v>
      </c>
    </row>
    <row r="60" spans="1:54" ht="12.75" customHeight="1" x14ac:dyDescent="0.2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+Input!$E$26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+Input!$E$26</f>
        <v>0</v>
      </c>
    </row>
    <row r="61" spans="1:54" ht="12.75" customHeight="1" x14ac:dyDescent="0.2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+Input!$E$27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+Input!$E$27</f>
        <v>0</v>
      </c>
    </row>
    <row r="62" spans="1:54" ht="12.75" customHeight="1" x14ac:dyDescent="0.2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+Input!$E$28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+Input!$E$28</f>
        <v>0</v>
      </c>
    </row>
    <row r="63" spans="1:54" ht="12.75" customHeight="1" x14ac:dyDescent="0.2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+Input!$E$29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+Input!$E$29</f>
        <v>0</v>
      </c>
    </row>
    <row r="68" spans="1:54" ht="12.75" customHeight="1" x14ac:dyDescent="0.2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2.75" customHeight="1" x14ac:dyDescent="0.2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2.75" customHeight="1" x14ac:dyDescent="0.2">
      <c r="A71" s="20" t="s">
        <v>262</v>
      </c>
      <c r="B71" s="37" t="s">
        <v>263</v>
      </c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75" customHeight="1" x14ac:dyDescent="0.2">
      <c r="A76" s="49" t="s">
        <v>264</v>
      </c>
      <c r="B76" s="50">
        <f>SUM(B47:B75)-B61-B68-B69</f>
        <v>-93543.756800000003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C78" s="399">
        <v>2.480738624231685E-265</v>
      </c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83.450399999999988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/>
      <c r="F108" s="18">
        <v>0</v>
      </c>
      <c r="G108" s="18">
        <v>0</v>
      </c>
      <c r="H108" s="18"/>
      <c r="I108" s="18"/>
      <c r="J108" s="18"/>
      <c r="K108" s="18"/>
      <c r="L108" s="18"/>
      <c r="M108" s="18">
        <v>0</v>
      </c>
      <c r="N108" s="18">
        <v>0</v>
      </c>
      <c r="O108" s="18"/>
      <c r="P108" s="18"/>
      <c r="Q108" s="18"/>
      <c r="R108" s="18"/>
      <c r="S108" s="18"/>
      <c r="T108" s="18">
        <v>0</v>
      </c>
      <c r="U108" s="18">
        <v>0</v>
      </c>
      <c r="V108" s="18"/>
      <c r="W108" s="18"/>
      <c r="X108" s="18"/>
      <c r="Y108" s="18"/>
      <c r="Z108" s="18"/>
      <c r="AA108" s="18">
        <v>0</v>
      </c>
      <c r="AB108" s="18">
        <v>0</v>
      </c>
      <c r="AC108" s="18"/>
      <c r="AD108" s="18"/>
      <c r="AE108" s="18"/>
      <c r="AF108" s="18"/>
      <c r="AG108" s="38"/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/>
      <c r="F109" s="18">
        <v>0</v>
      </c>
      <c r="G109" s="18">
        <v>0</v>
      </c>
      <c r="H109" s="18"/>
      <c r="I109" s="18"/>
      <c r="J109" s="18"/>
      <c r="K109" s="18"/>
      <c r="L109" s="18"/>
      <c r="M109" s="18">
        <v>0</v>
      </c>
      <c r="N109" s="18">
        <v>0</v>
      </c>
      <c r="O109" s="18"/>
      <c r="P109" s="18"/>
      <c r="Q109" s="18"/>
      <c r="R109" s="18"/>
      <c r="S109" s="18"/>
      <c r="T109" s="18">
        <v>0</v>
      </c>
      <c r="U109" s="18">
        <v>0</v>
      </c>
      <c r="V109" s="18"/>
      <c r="W109" s="18"/>
      <c r="X109" s="18"/>
      <c r="Y109" s="18"/>
      <c r="Z109" s="18"/>
      <c r="AA109" s="18">
        <v>0</v>
      </c>
      <c r="AB109" s="18">
        <v>0</v>
      </c>
      <c r="AC109" s="18"/>
      <c r="AD109" s="18"/>
      <c r="AE109" s="18"/>
      <c r="AF109" s="18"/>
      <c r="AG109" s="38"/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/>
      <c r="F110" s="18">
        <v>0</v>
      </c>
      <c r="G110" s="18">
        <v>0</v>
      </c>
      <c r="H110" s="18"/>
      <c r="I110" s="18"/>
      <c r="J110" s="18"/>
      <c r="K110" s="18"/>
      <c r="L110" s="18"/>
      <c r="M110" s="18">
        <v>0</v>
      </c>
      <c r="N110" s="18">
        <v>0</v>
      </c>
      <c r="O110" s="18"/>
      <c r="P110" s="18"/>
      <c r="Q110" s="18"/>
      <c r="R110" s="18"/>
      <c r="S110" s="18"/>
      <c r="T110" s="18">
        <v>0</v>
      </c>
      <c r="U110" s="18">
        <v>0</v>
      </c>
      <c r="V110" s="18"/>
      <c r="W110" s="18"/>
      <c r="X110" s="18"/>
      <c r="Y110" s="18"/>
      <c r="Z110" s="18"/>
      <c r="AA110" s="18">
        <v>0</v>
      </c>
      <c r="AB110" s="18">
        <v>0</v>
      </c>
      <c r="AC110" s="18"/>
      <c r="AD110" s="18"/>
      <c r="AE110" s="18"/>
      <c r="AF110" s="18"/>
      <c r="AG110" s="38"/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/>
      <c r="F111" s="18">
        <v>0</v>
      </c>
      <c r="G111" s="18">
        <v>0</v>
      </c>
      <c r="H111" s="18"/>
      <c r="I111" s="18"/>
      <c r="J111" s="18"/>
      <c r="K111" s="18"/>
      <c r="L111" s="18"/>
      <c r="M111" s="18">
        <v>0</v>
      </c>
      <c r="N111" s="18">
        <v>0</v>
      </c>
      <c r="O111" s="18"/>
      <c r="P111" s="18"/>
      <c r="Q111" s="18"/>
      <c r="R111" s="18"/>
      <c r="S111" s="18"/>
      <c r="T111" s="18">
        <v>0</v>
      </c>
      <c r="U111" s="18">
        <v>0</v>
      </c>
      <c r="V111" s="18"/>
      <c r="W111" s="18"/>
      <c r="X111" s="18"/>
      <c r="Y111" s="18"/>
      <c r="Z111" s="18"/>
      <c r="AA111" s="18">
        <v>0</v>
      </c>
      <c r="AB111" s="18">
        <v>0</v>
      </c>
      <c r="AC111" s="18"/>
      <c r="AD111" s="18"/>
      <c r="AE111" s="18"/>
      <c r="AF111" s="18"/>
      <c r="AG111" s="38"/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/>
      <c r="F112" s="18">
        <v>0</v>
      </c>
      <c r="G112" s="18">
        <v>0</v>
      </c>
      <c r="H112" s="18"/>
      <c r="I112" s="18"/>
      <c r="J112" s="18"/>
      <c r="K112" s="18"/>
      <c r="L112" s="18"/>
      <c r="M112" s="18">
        <v>0</v>
      </c>
      <c r="N112" s="18">
        <v>0</v>
      </c>
      <c r="O112" s="18"/>
      <c r="P112" s="18"/>
      <c r="Q112" s="18"/>
      <c r="R112" s="18"/>
      <c r="S112" s="18"/>
      <c r="T112" s="18">
        <v>0</v>
      </c>
      <c r="U112" s="18">
        <v>0</v>
      </c>
      <c r="V112" s="18"/>
      <c r="W112" s="18"/>
      <c r="X112" s="18"/>
      <c r="Y112" s="18"/>
      <c r="Z112" s="18"/>
      <c r="AA112" s="18">
        <v>0</v>
      </c>
      <c r="AB112" s="18">
        <v>0</v>
      </c>
      <c r="AC112" s="18"/>
      <c r="AD112" s="18"/>
      <c r="AE112" s="18"/>
      <c r="AF112" s="18"/>
      <c r="AG112" s="38"/>
      <c r="AH112" s="22"/>
      <c r="AJ112" s="22"/>
      <c r="AK112" s="18"/>
      <c r="AL112" s="39"/>
      <c r="AM112" s="40"/>
    </row>
    <row r="113" spans="1:256" ht="12.75" customHeight="1" x14ac:dyDescent="0.2">
      <c r="A113" s="20" t="s">
        <v>9</v>
      </c>
      <c r="B113" s="37">
        <f t="shared" si="19"/>
        <v>0</v>
      </c>
      <c r="C113" s="18">
        <v>0</v>
      </c>
      <c r="D113" s="18">
        <v>0</v>
      </c>
      <c r="E113" s="18">
        <f>+Input!$E$43</f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f>+Input!$E$43</f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f>+Input!$E$43</f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f>+Input!$E$43</f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f>+Input!$E$43</f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0</v>
      </c>
      <c r="DA113" s="18">
        <v>0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0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8">
        <v>0</v>
      </c>
      <c r="EA113" s="18">
        <v>0</v>
      </c>
      <c r="EB113" s="18">
        <v>0</v>
      </c>
      <c r="EC113" s="18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8">
        <v>0</v>
      </c>
      <c r="EK113" s="18">
        <v>0</v>
      </c>
      <c r="EL113" s="18">
        <v>0</v>
      </c>
      <c r="EM113" s="18">
        <v>0</v>
      </c>
      <c r="EN113" s="18">
        <v>0</v>
      </c>
      <c r="EO113" s="18">
        <v>0</v>
      </c>
      <c r="EP113" s="18">
        <v>0</v>
      </c>
      <c r="EQ113" s="18">
        <v>0</v>
      </c>
      <c r="ER113" s="18">
        <v>0</v>
      </c>
      <c r="ES113" s="18">
        <v>0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0</v>
      </c>
      <c r="EZ113" s="18">
        <v>0</v>
      </c>
      <c r="FA113" s="18">
        <v>0</v>
      </c>
      <c r="FB113" s="18">
        <v>0</v>
      </c>
      <c r="FC113" s="18">
        <v>0</v>
      </c>
      <c r="FD113" s="18">
        <v>0</v>
      </c>
      <c r="FE113" s="18">
        <v>0</v>
      </c>
      <c r="FF113" s="18">
        <v>0</v>
      </c>
      <c r="FG113" s="18">
        <v>0</v>
      </c>
      <c r="FH113" s="18">
        <v>0</v>
      </c>
      <c r="FI113" s="18">
        <v>0</v>
      </c>
      <c r="FJ113" s="18">
        <v>0</v>
      </c>
      <c r="FK113" s="18">
        <v>0</v>
      </c>
      <c r="FL113" s="18">
        <v>0</v>
      </c>
      <c r="FM113" s="18">
        <v>0</v>
      </c>
      <c r="FN113" s="18">
        <v>0</v>
      </c>
      <c r="FO113" s="18">
        <v>0</v>
      </c>
      <c r="FP113" s="18">
        <v>0</v>
      </c>
      <c r="FQ113" s="18">
        <v>0</v>
      </c>
      <c r="FR113" s="18">
        <v>0</v>
      </c>
      <c r="FS113" s="18">
        <v>0</v>
      </c>
      <c r="FT113" s="18">
        <v>0</v>
      </c>
      <c r="FU113" s="18">
        <v>0</v>
      </c>
      <c r="FV113" s="18">
        <v>0</v>
      </c>
      <c r="FW113" s="18">
        <v>0</v>
      </c>
      <c r="FX113" s="18">
        <v>0</v>
      </c>
      <c r="FY113" s="18">
        <v>0</v>
      </c>
      <c r="FZ113" s="18">
        <v>0</v>
      </c>
      <c r="GA113" s="18">
        <v>0</v>
      </c>
      <c r="GB113" s="18">
        <v>0</v>
      </c>
      <c r="GC113" s="18">
        <v>0</v>
      </c>
      <c r="GD113" s="18">
        <v>0</v>
      </c>
      <c r="GE113" s="18">
        <v>0</v>
      </c>
      <c r="GF113" s="18">
        <v>0</v>
      </c>
      <c r="GG113" s="18">
        <v>0</v>
      </c>
      <c r="GH113" s="18">
        <v>0</v>
      </c>
      <c r="GI113" s="18">
        <v>0</v>
      </c>
      <c r="GJ113" s="18">
        <v>0</v>
      </c>
      <c r="GK113" s="18">
        <v>0</v>
      </c>
      <c r="GL113" s="18">
        <v>0</v>
      </c>
      <c r="GM113" s="18">
        <v>0</v>
      </c>
      <c r="GN113" s="18">
        <v>0</v>
      </c>
      <c r="GO113" s="18">
        <v>0</v>
      </c>
      <c r="GP113" s="18">
        <v>0</v>
      </c>
      <c r="GQ113" s="18">
        <v>0</v>
      </c>
      <c r="GR113" s="18">
        <v>0</v>
      </c>
      <c r="GS113" s="18">
        <v>0</v>
      </c>
      <c r="GT113" s="18">
        <v>0</v>
      </c>
      <c r="GU113" s="18">
        <v>0</v>
      </c>
      <c r="GV113" s="18">
        <v>0</v>
      </c>
      <c r="GW113" s="18">
        <v>0</v>
      </c>
      <c r="GX113" s="18">
        <v>0</v>
      </c>
      <c r="GY113" s="18">
        <v>0</v>
      </c>
      <c r="GZ113" s="18">
        <v>0</v>
      </c>
      <c r="HA113" s="18">
        <v>0</v>
      </c>
      <c r="HB113" s="18">
        <v>0</v>
      </c>
      <c r="HC113" s="18">
        <v>0</v>
      </c>
      <c r="HD113" s="18">
        <v>0</v>
      </c>
      <c r="HE113" s="18">
        <v>0</v>
      </c>
      <c r="HF113" s="18">
        <v>0</v>
      </c>
      <c r="HG113" s="18">
        <v>0</v>
      </c>
      <c r="HH113" s="18">
        <v>0</v>
      </c>
      <c r="HI113" s="18">
        <v>0</v>
      </c>
      <c r="HJ113" s="18">
        <v>0</v>
      </c>
      <c r="HK113" s="18">
        <v>0</v>
      </c>
      <c r="HL113" s="18">
        <v>0</v>
      </c>
      <c r="HM113" s="18">
        <v>0</v>
      </c>
      <c r="HN113" s="18">
        <v>0</v>
      </c>
      <c r="HO113" s="18">
        <v>0</v>
      </c>
      <c r="HP113" s="18">
        <v>0</v>
      </c>
      <c r="HQ113" s="18">
        <v>0</v>
      </c>
      <c r="HR113" s="18">
        <v>0</v>
      </c>
      <c r="HS113" s="18">
        <v>0</v>
      </c>
      <c r="HT113" s="18">
        <v>0</v>
      </c>
      <c r="HU113" s="18">
        <v>0</v>
      </c>
      <c r="HV113" s="18">
        <v>0</v>
      </c>
      <c r="HW113" s="18">
        <v>0</v>
      </c>
      <c r="HX113" s="18">
        <v>0</v>
      </c>
      <c r="HY113" s="18">
        <v>0</v>
      </c>
      <c r="HZ113" s="18">
        <v>0</v>
      </c>
      <c r="IA113" s="18">
        <v>0</v>
      </c>
      <c r="IB113" s="18">
        <v>0</v>
      </c>
      <c r="IC113" s="18">
        <v>0</v>
      </c>
      <c r="ID113" s="18">
        <v>0</v>
      </c>
      <c r="IE113" s="18">
        <v>0</v>
      </c>
      <c r="IF113" s="18">
        <v>0</v>
      </c>
      <c r="IG113" s="18">
        <v>0</v>
      </c>
      <c r="IH113" s="18">
        <v>0</v>
      </c>
      <c r="II113" s="18">
        <v>0</v>
      </c>
      <c r="IJ113" s="18">
        <v>0</v>
      </c>
      <c r="IK113" s="18">
        <v>0</v>
      </c>
      <c r="IL113" s="18">
        <v>0</v>
      </c>
      <c r="IM113" s="18">
        <v>0</v>
      </c>
      <c r="IN113" s="18">
        <v>0</v>
      </c>
      <c r="IO113" s="18">
        <v>0</v>
      </c>
      <c r="IP113" s="18">
        <v>0</v>
      </c>
      <c r="IQ113" s="18">
        <v>0</v>
      </c>
      <c r="IR113" s="18">
        <v>0</v>
      </c>
      <c r="IS113" s="18">
        <v>0</v>
      </c>
      <c r="IT113" s="18">
        <v>0</v>
      </c>
      <c r="IU113" s="18">
        <v>0</v>
      </c>
      <c r="IV113" s="18">
        <v>0</v>
      </c>
    </row>
    <row r="114" spans="1:256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256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256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256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256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256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256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256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256" ht="12.75" customHeight="1" x14ac:dyDescent="0.2">
      <c r="A122" s="17"/>
      <c r="AK122" s="1"/>
      <c r="AL122" s="39"/>
      <c r="AM122" s="40"/>
    </row>
    <row r="123" spans="1:256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256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256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256" ht="12.75" customHeight="1" x14ac:dyDescent="0.2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256" ht="12.75" customHeight="1" x14ac:dyDescent="0.2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256" ht="12.75" customHeight="1" x14ac:dyDescent="0.2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9" ht="12.75" customHeight="1" x14ac:dyDescent="0.2">
      <c r="A129" s="151"/>
      <c r="B129" s="347"/>
      <c r="C129" s="347"/>
      <c r="D129" s="347"/>
      <c r="E129" s="347">
        <v>0</v>
      </c>
      <c r="F129" s="347"/>
      <c r="G129" s="34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</row>
    <row r="130" spans="1:19" ht="12.75" customHeight="1" x14ac:dyDescent="0.2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9" ht="12.75" customHeight="1" x14ac:dyDescent="0.2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9" ht="12.75" customHeight="1" x14ac:dyDescent="0.2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9" ht="12.75" customHeight="1" x14ac:dyDescent="0.2">
      <c r="A133" s="151"/>
      <c r="B133" s="22"/>
      <c r="C133" s="80"/>
      <c r="D133" s="138"/>
      <c r="E133" s="140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9" ht="12.75" customHeight="1" x14ac:dyDescent="0.2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9" ht="12.75" customHeight="1" x14ac:dyDescent="0.2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9" ht="12.75" customHeight="1" x14ac:dyDescent="0.2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9" ht="12.75" customHeight="1" x14ac:dyDescent="0.2">
      <c r="A137" s="151"/>
      <c r="B137" s="22"/>
      <c r="C137" s="22"/>
      <c r="D137" s="36"/>
      <c r="E137" s="139">
        <v>0</v>
      </c>
      <c r="G137" s="347">
        <f>SUM(B50:B53)</f>
        <v>0</v>
      </c>
      <c r="H137" s="347" t="e">
        <f>#REF!</f>
        <v>#REF!</v>
      </c>
      <c r="I137" s="347" t="e">
        <f>#REF!</f>
        <v>#REF!</v>
      </c>
      <c r="J137" s="347" t="e">
        <f>#REF!</f>
        <v>#REF!</v>
      </c>
      <c r="K137" s="347" t="e">
        <f>#REF!</f>
        <v>#REF!</v>
      </c>
      <c r="L137" s="347">
        <f>SUM(G50:G53)</f>
        <v>0</v>
      </c>
      <c r="M137" s="347" t="e">
        <f>#REF!</f>
        <v>#REF!</v>
      </c>
      <c r="N137" s="347" t="e">
        <f>#REF!</f>
        <v>#REF!</v>
      </c>
      <c r="O137" s="347" t="e">
        <f>#REF!</f>
        <v>#REF!</v>
      </c>
      <c r="P137" s="347" t="e">
        <f>#REF!</f>
        <v>#REF!</v>
      </c>
      <c r="Q137" s="347" t="e">
        <f>#REF!</f>
        <v>#REF!</v>
      </c>
      <c r="R137" s="347" t="e">
        <f>#REF!</f>
        <v>#REF!</v>
      </c>
      <c r="S137" s="347">
        <f>SUM(N50:N53)</f>
        <v>0</v>
      </c>
    </row>
    <row r="138" spans="1:19" ht="12.75" customHeight="1" x14ac:dyDescent="0.2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9" ht="12.75" customHeight="1" x14ac:dyDescent="0.2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9" ht="12.75" customHeight="1" x14ac:dyDescent="0.2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9" ht="12.75" customHeight="1" x14ac:dyDescent="0.2">
      <c r="A141" s="151"/>
      <c r="B141" s="1"/>
      <c r="C141" s="1"/>
      <c r="D141" s="36"/>
      <c r="E141" s="139">
        <v>-6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9" ht="12.75" customHeight="1" x14ac:dyDescent="0.2">
      <c r="A142" s="151"/>
      <c r="B142" s="22"/>
      <c r="C142" s="22"/>
      <c r="D142" s="36"/>
      <c r="E142" s="139">
        <v>-509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9" ht="12.75" customHeight="1" x14ac:dyDescent="0.2">
      <c r="A143" s="151"/>
      <c r="B143" s="22"/>
      <c r="C143" s="22"/>
      <c r="D143" s="36"/>
      <c r="E143" s="139">
        <v>-24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9" ht="12.75" customHeight="1" x14ac:dyDescent="0.2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-17.185500000000001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-169.85660000000001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-726.04210000000012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-10119.459945100825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-10119.459945100825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9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9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9" ht="12.75" customHeight="1" x14ac:dyDescent="0.2">
      <c r="A195" s="226"/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</row>
    <row r="196" spans="1:19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9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9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9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9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9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9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9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9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9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9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9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9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spans="1:11" ht="12.75" customHeight="1" x14ac:dyDescent="0.2"/>
    <row r="258" spans="1:11" ht="12.75" customHeight="1" x14ac:dyDescent="0.2"/>
    <row r="259" spans="1:11" ht="12.75" customHeight="1" x14ac:dyDescent="0.2"/>
    <row r="260" spans="1:11" ht="12.75" customHeight="1" x14ac:dyDescent="0.2"/>
    <row r="261" spans="1:11" ht="12.75" customHeight="1" x14ac:dyDescent="0.2"/>
    <row r="262" spans="1:11" ht="12.75" customHeight="1" x14ac:dyDescent="0.2"/>
    <row r="263" spans="1:11" ht="12.75" customHeight="1" x14ac:dyDescent="0.2"/>
    <row r="264" spans="1:11" ht="12.75" customHeight="1" x14ac:dyDescent="0.2"/>
    <row r="265" spans="1:11" ht="12.75" customHeight="1" x14ac:dyDescent="0.2"/>
    <row r="266" spans="1:11" ht="12.75" customHeight="1" x14ac:dyDescent="0.2"/>
    <row r="267" spans="1:11" ht="12.75" customHeight="1" x14ac:dyDescent="0.2"/>
    <row r="268" spans="1:11" ht="12.75" customHeight="1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2.75" customHeight="1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ht="12.75" customHeight="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ht="12.75" customHeight="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ht="12.75" customHeight="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ht="12.75" customHeight="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ht="12.75" customHeight="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ht="12.75" customHeight="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ht="12.75" customHeight="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ht="12.75" customHeight="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ht="12.75" customHeight="1" x14ac:dyDescent="0.2">
      <c r="A278"/>
      <c r="B278"/>
      <c r="C278"/>
      <c r="D278"/>
      <c r="E278"/>
      <c r="F278"/>
      <c r="G278"/>
      <c r="H278"/>
      <c r="I278"/>
      <c r="J278"/>
      <c r="K278"/>
    </row>
    <row r="279" spans="1:11" ht="12.75" customHeight="1" x14ac:dyDescent="0.2"/>
    <row r="280" spans="1:11" ht="12.75" customHeight="1" x14ac:dyDescent="0.2"/>
    <row r="281" spans="1:11" ht="12.75" customHeight="1" x14ac:dyDescent="0.2"/>
    <row r="282" spans="1:11" ht="12.75" customHeight="1" x14ac:dyDescent="0.2"/>
    <row r="283" spans="1:11" ht="12.75" customHeight="1" x14ac:dyDescent="0.2"/>
    <row r="284" spans="1:11" ht="12.75" customHeight="1" x14ac:dyDescent="0.2"/>
    <row r="285" spans="1:11" ht="12.75" customHeight="1" x14ac:dyDescent="0.2"/>
    <row r="286" spans="1:11" ht="12.75" customHeight="1" x14ac:dyDescent="0.2"/>
    <row r="287" spans="1:11" ht="12.75" customHeight="1" x14ac:dyDescent="0.2"/>
    <row r="288" spans="1:11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</sheetData>
  <customSheetViews>
    <customSheetView guid="{4C5DA801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D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9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B278"/>
  <sheetViews>
    <sheetView showGridLines="0" zoomScale="75" workbookViewId="0">
      <pane xSplit="1" ySplit="4" topLeftCell="B3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10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+Input!$F$17</f>
        <v>0</v>
      </c>
    </row>
    <row r="9" spans="1:37" ht="12.75" customHeight="1" x14ac:dyDescent="0.2">
      <c r="A9" s="12" t="s">
        <v>174</v>
      </c>
      <c r="E9" s="16">
        <f>+Input!F7</f>
        <v>0</v>
      </c>
      <c r="F9" s="1" t="s">
        <v>175</v>
      </c>
      <c r="G9" s="17" t="s">
        <v>176</v>
      </c>
      <c r="H9" s="17"/>
      <c r="K9" s="65" t="s">
        <v>177</v>
      </c>
      <c r="L9" s="261">
        <f>+Input!F32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+Input!F10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+Input!F33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0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+Input!$F$18</f>
        <v>0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+Input!$F$20</f>
        <v>0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+Input!F37*46.707/1000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+Input!$F$21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259"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+Input!$F$22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+Input!$F$23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0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+Input!$F$24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0</v>
      </c>
      <c r="AA20" s="66"/>
      <c r="AB20" s="22"/>
      <c r="AC20" s="22"/>
      <c r="AD20" s="22"/>
      <c r="AE20" s="18">
        <f>+Input!$F$25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+Input!$F$26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+Input!$F$27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+Input!$F$28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+Input!$F$29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-11843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0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-11843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0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-11843</v>
      </c>
      <c r="K36" s="65" t="s">
        <v>118</v>
      </c>
      <c r="L36" s="8"/>
      <c r="M36" s="25">
        <f>SUM(M30:M34)</f>
        <v>-11843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-11843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 t="shared" ref="C43:V43" si="0">SUM(C47:C76)-C61-C68-C69</f>
        <v>0</v>
      </c>
      <c r="D43" s="30">
        <f t="shared" si="0"/>
        <v>0</v>
      </c>
      <c r="E43" s="30">
        <f t="shared" si="0"/>
        <v>0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ref="W43:AG43" si="1">SUM(W47:W76)-W61-W68-W69</f>
        <v>0</v>
      </c>
      <c r="X43" s="30">
        <f t="shared" si="1"/>
        <v>0</v>
      </c>
      <c r="Y43" s="30">
        <f t="shared" si="1"/>
        <v>0</v>
      </c>
      <c r="Z43" s="30">
        <f t="shared" si="1"/>
        <v>0</v>
      </c>
      <c r="AA43" s="30">
        <f t="shared" si="1"/>
        <v>0</v>
      </c>
      <c r="AB43" s="30">
        <f t="shared" si="1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1"/>
        <v>0</v>
      </c>
      <c r="AF43" s="30">
        <f t="shared" si="1"/>
        <v>0</v>
      </c>
      <c r="AG43" s="30">
        <f t="shared" si="1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AG44" si="2">D44+1</f>
        <v>36619</v>
      </c>
      <c r="F44" s="379">
        <f t="shared" si="2"/>
        <v>36620</v>
      </c>
      <c r="G44" s="379">
        <f t="shared" si="2"/>
        <v>36621</v>
      </c>
      <c r="H44" s="379">
        <f t="shared" si="2"/>
        <v>36622</v>
      </c>
      <c r="I44" s="379">
        <f t="shared" si="2"/>
        <v>36623</v>
      </c>
      <c r="J44" s="379">
        <f t="shared" si="2"/>
        <v>36624</v>
      </c>
      <c r="K44" s="379">
        <f t="shared" si="2"/>
        <v>36625</v>
      </c>
      <c r="L44" s="379">
        <f t="shared" si="2"/>
        <v>36626</v>
      </c>
      <c r="M44" s="379">
        <f t="shared" si="2"/>
        <v>36627</v>
      </c>
      <c r="N44" s="379">
        <f t="shared" si="2"/>
        <v>36628</v>
      </c>
      <c r="O44" s="379">
        <f t="shared" si="2"/>
        <v>36629</v>
      </c>
      <c r="P44" s="379">
        <f t="shared" si="2"/>
        <v>36630</v>
      </c>
      <c r="Q44" s="379">
        <f t="shared" si="2"/>
        <v>36631</v>
      </c>
      <c r="R44" s="379">
        <f t="shared" si="2"/>
        <v>36632</v>
      </c>
      <c r="S44" s="379">
        <f t="shared" si="2"/>
        <v>36633</v>
      </c>
      <c r="T44" s="379">
        <f t="shared" si="2"/>
        <v>36634</v>
      </c>
      <c r="U44" s="379">
        <f t="shared" si="2"/>
        <v>36635</v>
      </c>
      <c r="V44" s="379">
        <f t="shared" si="2"/>
        <v>36636</v>
      </c>
      <c r="W44" s="379">
        <f t="shared" si="2"/>
        <v>36637</v>
      </c>
      <c r="X44" s="379">
        <f t="shared" si="2"/>
        <v>36638</v>
      </c>
      <c r="Y44" s="379">
        <f t="shared" si="2"/>
        <v>36639</v>
      </c>
      <c r="Z44" s="379">
        <f t="shared" si="2"/>
        <v>36640</v>
      </c>
      <c r="AA44" s="379">
        <f t="shared" si="2"/>
        <v>36641</v>
      </c>
      <c r="AB44" s="379">
        <f t="shared" si="2"/>
        <v>36642</v>
      </c>
      <c r="AC44" s="379">
        <f t="shared" si="2"/>
        <v>36643</v>
      </c>
      <c r="AD44" s="379">
        <f t="shared" si="2"/>
        <v>36644</v>
      </c>
      <c r="AE44" s="379">
        <f t="shared" si="2"/>
        <v>36645</v>
      </c>
      <c r="AF44" s="379">
        <f t="shared" si="2"/>
        <v>36646</v>
      </c>
      <c r="AG44" s="379">
        <f t="shared" si="2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V45" si="3">LOOKUP((WEEKDAY(C44,1)),$AI$44:$AI$50,$AJ$44:$AJ$50)</f>
        <v>S</v>
      </c>
      <c r="D45" s="380" t="str">
        <f t="shared" si="3"/>
        <v>S</v>
      </c>
      <c r="E45" s="380" t="str">
        <f t="shared" si="3"/>
        <v>M</v>
      </c>
      <c r="F45" s="380" t="str">
        <f t="shared" si="3"/>
        <v>T</v>
      </c>
      <c r="G45" s="380" t="str">
        <f t="shared" si="3"/>
        <v>W</v>
      </c>
      <c r="H45" s="380" t="str">
        <f t="shared" si="3"/>
        <v>R</v>
      </c>
      <c r="I45" s="380" t="str">
        <f t="shared" si="3"/>
        <v>F</v>
      </c>
      <c r="J45" s="380" t="str">
        <f t="shared" si="3"/>
        <v>S</v>
      </c>
      <c r="K45" s="380" t="str">
        <f t="shared" si="3"/>
        <v>S</v>
      </c>
      <c r="L45" s="380" t="str">
        <f t="shared" si="3"/>
        <v>M</v>
      </c>
      <c r="M45" s="380" t="str">
        <f t="shared" si="3"/>
        <v>T</v>
      </c>
      <c r="N45" s="380" t="str">
        <f t="shared" si="3"/>
        <v>W</v>
      </c>
      <c r="O45" s="380" t="str">
        <f t="shared" si="3"/>
        <v>R</v>
      </c>
      <c r="P45" s="380" t="str">
        <f t="shared" si="3"/>
        <v>F</v>
      </c>
      <c r="Q45" s="380" t="str">
        <f t="shared" si="3"/>
        <v>S</v>
      </c>
      <c r="R45" s="380" t="str">
        <f t="shared" si="3"/>
        <v>S</v>
      </c>
      <c r="S45" s="380" t="str">
        <f t="shared" si="3"/>
        <v>M</v>
      </c>
      <c r="T45" s="380" t="str">
        <f t="shared" si="3"/>
        <v>T</v>
      </c>
      <c r="U45" s="380" t="str">
        <f t="shared" si="3"/>
        <v>W</v>
      </c>
      <c r="V45" s="380" t="str">
        <f t="shared" si="3"/>
        <v>R</v>
      </c>
      <c r="W45" s="380" t="str">
        <f t="shared" ref="W45:AG45" si="4">LOOKUP((WEEKDAY(W44,1)),$AI$44:$AI$50,$AJ$44:$AJ$50)</f>
        <v>F</v>
      </c>
      <c r="X45" s="380" t="str">
        <f t="shared" si="4"/>
        <v>S</v>
      </c>
      <c r="Y45" s="380" t="str">
        <f t="shared" si="4"/>
        <v>S</v>
      </c>
      <c r="Z45" s="380" t="str">
        <f t="shared" si="4"/>
        <v>M</v>
      </c>
      <c r="AA45" s="380" t="str">
        <f t="shared" si="4"/>
        <v>T</v>
      </c>
      <c r="AB45" s="380" t="str">
        <f t="shared" si="4"/>
        <v>W</v>
      </c>
      <c r="AC45" s="380" t="str">
        <f t="shared" si="4"/>
        <v>R</v>
      </c>
      <c r="AD45" s="380" t="str">
        <f t="shared" si="4"/>
        <v>F</v>
      </c>
      <c r="AE45" s="380" t="str">
        <f t="shared" si="4"/>
        <v>S</v>
      </c>
      <c r="AF45" s="380" t="str">
        <f t="shared" si="4"/>
        <v>S</v>
      </c>
      <c r="AG45" s="380" t="str">
        <f t="shared" si="4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5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+Input!$F$17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+Input!$F$17</f>
        <v>0</v>
      </c>
    </row>
    <row r="48" spans="1:54" ht="12.75" hidden="1" customHeight="1" x14ac:dyDescent="0.2">
      <c r="A48" s="42" t="s">
        <v>246</v>
      </c>
      <c r="B48" s="37">
        <f t="shared" si="5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5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5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5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5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5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+Input!$F$18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+Input!$F$18</f>
        <v>0</v>
      </c>
    </row>
    <row r="54" spans="1:54" ht="12.75" customHeight="1" x14ac:dyDescent="0.2">
      <c r="A54" s="20" t="s">
        <v>152</v>
      </c>
      <c r="B54" s="37">
        <f t="shared" si="5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+Input!$F$20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+Input!$F$20</f>
        <v>0</v>
      </c>
    </row>
    <row r="55" spans="1:54" ht="12.75" customHeight="1" x14ac:dyDescent="0.2">
      <c r="A55" s="20" t="s">
        <v>121</v>
      </c>
      <c r="B55" s="37">
        <f t="shared" si="5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+Input!$F$21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+Input!$F$21</f>
        <v>0</v>
      </c>
    </row>
    <row r="56" spans="1:54" ht="12.75" customHeight="1" x14ac:dyDescent="0.2">
      <c r="A56" s="20" t="s">
        <v>122</v>
      </c>
      <c r="B56" s="37">
        <f t="shared" si="5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+Input!$F$22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+Input!$F$22</f>
        <v>0</v>
      </c>
    </row>
    <row r="57" spans="1:54" ht="12.75" customHeight="1" x14ac:dyDescent="0.2">
      <c r="A57" s="42" t="s">
        <v>123</v>
      </c>
      <c r="B57" s="37">
        <f t="shared" si="5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+Input!$F$23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+Input!$F$23</f>
        <v>0</v>
      </c>
    </row>
    <row r="58" spans="1:54" ht="12.75" customHeight="1" x14ac:dyDescent="0.2">
      <c r="A58" s="42" t="s">
        <v>253</v>
      </c>
      <c r="B58" s="37">
        <f t="shared" si="5"/>
        <v>0</v>
      </c>
      <c r="C58" s="18"/>
      <c r="D58" s="18"/>
      <c r="E58" s="18">
        <v>0</v>
      </c>
      <c r="F58" s="18">
        <v>0</v>
      </c>
      <c r="G58" s="18">
        <v>0</v>
      </c>
      <c r="H58" s="18">
        <f>+Input!$F$24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+Input!$F$24</f>
        <v>0</v>
      </c>
    </row>
    <row r="59" spans="1:54" ht="12.75" customHeight="1" x14ac:dyDescent="0.2">
      <c r="A59" s="42" t="s">
        <v>84</v>
      </c>
      <c r="B59" s="37">
        <f t="shared" si="5"/>
        <v>0</v>
      </c>
      <c r="C59" s="18"/>
      <c r="D59" s="18"/>
      <c r="E59" s="18">
        <v>0</v>
      </c>
      <c r="F59" s="18">
        <v>0</v>
      </c>
      <c r="G59" s="18">
        <v>0</v>
      </c>
      <c r="H59" s="18">
        <f>+Input!$F$25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+Input!$F$25</f>
        <v>0</v>
      </c>
    </row>
    <row r="60" spans="1:54" ht="12.75" customHeight="1" x14ac:dyDescent="0.2">
      <c r="A60" s="42" t="s">
        <v>124</v>
      </c>
      <c r="B60" s="37">
        <f t="shared" si="5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+Input!$F$26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+Input!$F$26</f>
        <v>0</v>
      </c>
    </row>
    <row r="61" spans="1:54" ht="12.75" customHeight="1" x14ac:dyDescent="0.2">
      <c r="A61" s="42" t="s">
        <v>254</v>
      </c>
      <c r="B61" s="37">
        <f t="shared" si="5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+Input!$F$27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+Input!$F$27</f>
        <v>0</v>
      </c>
    </row>
    <row r="62" spans="1:54" ht="12.75" customHeight="1" x14ac:dyDescent="0.2">
      <c r="A62" s="42" t="s">
        <v>126</v>
      </c>
      <c r="B62" s="37">
        <f t="shared" si="5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+Input!$F$28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+Input!$F$28</f>
        <v>0</v>
      </c>
    </row>
    <row r="63" spans="1:54" ht="12.75" customHeight="1" x14ac:dyDescent="0.2">
      <c r="A63" s="42" t="s">
        <v>216</v>
      </c>
      <c r="B63" s="37">
        <f t="shared" si="5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5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5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5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5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+Input!$F$29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+Input!$F$29</f>
        <v>0</v>
      </c>
    </row>
    <row r="68" spans="1:54" ht="12.75" customHeight="1" x14ac:dyDescent="0.2">
      <c r="A68" s="20" t="s">
        <v>259</v>
      </c>
      <c r="B68" s="37">
        <f t="shared" si="5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5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">
      <c r="A70" s="20" t="s">
        <v>261</v>
      </c>
      <c r="B70" s="37">
        <f t="shared" si="5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C71" s="399"/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C78" s="399">
        <v>2.4807429069081055E-265</v>
      </c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0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6">SUM(C85:C101)</f>
        <v>0</v>
      </c>
      <c r="D81" s="30">
        <f t="shared" si="6"/>
        <v>0</v>
      </c>
      <c r="E81" s="30">
        <f t="shared" si="6"/>
        <v>0</v>
      </c>
      <c r="F81" s="30">
        <f t="shared" si="6"/>
        <v>0</v>
      </c>
      <c r="G81" s="30">
        <f t="shared" si="6"/>
        <v>0</v>
      </c>
      <c r="H81" s="30">
        <f t="shared" si="6"/>
        <v>0</v>
      </c>
      <c r="I81" s="30">
        <f t="shared" si="6"/>
        <v>0</v>
      </c>
      <c r="J81" s="30">
        <f t="shared" si="6"/>
        <v>0</v>
      </c>
      <c r="K81" s="30">
        <f t="shared" si="6"/>
        <v>0</v>
      </c>
      <c r="L81" s="30">
        <f t="shared" si="6"/>
        <v>0</v>
      </c>
      <c r="M81" s="30">
        <f t="shared" ref="M81:V81" si="7">SUM(M85:M101)</f>
        <v>0</v>
      </c>
      <c r="N81" s="30">
        <f t="shared" si="7"/>
        <v>0</v>
      </c>
      <c r="O81" s="30">
        <f t="shared" si="7"/>
        <v>0</v>
      </c>
      <c r="P81" s="30">
        <f t="shared" si="7"/>
        <v>0</v>
      </c>
      <c r="Q81" s="30">
        <f t="shared" si="7"/>
        <v>0</v>
      </c>
      <c r="R81" s="30">
        <f t="shared" si="7"/>
        <v>0</v>
      </c>
      <c r="S81" s="30">
        <f t="shared" si="7"/>
        <v>0</v>
      </c>
      <c r="T81" s="30">
        <f t="shared" si="7"/>
        <v>0</v>
      </c>
      <c r="U81" s="30">
        <f t="shared" si="7"/>
        <v>0</v>
      </c>
      <c r="V81" s="30">
        <f t="shared" si="7"/>
        <v>0</v>
      </c>
      <c r="W81" s="30">
        <f t="shared" ref="W81:AG81" si="8">SUM(W85:W101)</f>
        <v>0</v>
      </c>
      <c r="X81" s="30">
        <f t="shared" si="8"/>
        <v>0</v>
      </c>
      <c r="Y81" s="30">
        <f t="shared" si="8"/>
        <v>0</v>
      </c>
      <c r="Z81" s="30">
        <f t="shared" si="8"/>
        <v>0</v>
      </c>
      <c r="AA81" s="30">
        <f t="shared" si="8"/>
        <v>0</v>
      </c>
      <c r="AB81" s="30">
        <f t="shared" si="8"/>
        <v>0</v>
      </c>
      <c r="AC81" s="30">
        <f t="shared" si="8"/>
        <v>0</v>
      </c>
      <c r="AD81" s="30">
        <f t="shared" si="8"/>
        <v>0</v>
      </c>
      <c r="AE81" s="30">
        <f t="shared" si="8"/>
        <v>0</v>
      </c>
      <c r="AF81" s="30">
        <f t="shared" si="8"/>
        <v>0</v>
      </c>
      <c r="AG81" s="30">
        <f t="shared" si="8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9">B44</f>
        <v>36617</v>
      </c>
      <c r="C82" s="379">
        <f t="shared" si="9"/>
        <v>36617</v>
      </c>
      <c r="D82" s="379">
        <f t="shared" si="9"/>
        <v>36618</v>
      </c>
      <c r="E82" s="379">
        <f t="shared" si="9"/>
        <v>36619</v>
      </c>
      <c r="F82" s="379">
        <f t="shared" si="9"/>
        <v>36620</v>
      </c>
      <c r="G82" s="379">
        <f t="shared" si="9"/>
        <v>36621</v>
      </c>
      <c r="H82" s="379">
        <f t="shared" si="9"/>
        <v>36622</v>
      </c>
      <c r="I82" s="379">
        <f t="shared" si="9"/>
        <v>36623</v>
      </c>
      <c r="J82" s="379">
        <f t="shared" si="9"/>
        <v>36624</v>
      </c>
      <c r="K82" s="379">
        <f t="shared" si="9"/>
        <v>36625</v>
      </c>
      <c r="L82" s="379">
        <f t="shared" si="9"/>
        <v>36626</v>
      </c>
      <c r="M82" s="379">
        <f t="shared" si="9"/>
        <v>36627</v>
      </c>
      <c r="N82" s="379">
        <f t="shared" si="9"/>
        <v>36628</v>
      </c>
      <c r="O82" s="379">
        <f t="shared" si="9"/>
        <v>36629</v>
      </c>
      <c r="P82" s="379">
        <f t="shared" si="9"/>
        <v>36630</v>
      </c>
      <c r="Q82" s="379">
        <f t="shared" si="9"/>
        <v>36631</v>
      </c>
      <c r="R82" s="379">
        <f t="shared" si="9"/>
        <v>36632</v>
      </c>
      <c r="S82" s="379">
        <f t="shared" si="9"/>
        <v>36633</v>
      </c>
      <c r="T82" s="379">
        <f t="shared" si="9"/>
        <v>36634</v>
      </c>
      <c r="U82" s="379">
        <f t="shared" si="9"/>
        <v>36635</v>
      </c>
      <c r="V82" s="379">
        <f t="shared" si="9"/>
        <v>36636</v>
      </c>
      <c r="W82" s="379">
        <f t="shared" si="9"/>
        <v>36637</v>
      </c>
      <c r="X82" s="379">
        <f t="shared" si="9"/>
        <v>36638</v>
      </c>
      <c r="Y82" s="379">
        <f t="shared" si="9"/>
        <v>36639</v>
      </c>
      <c r="Z82" s="379">
        <f t="shared" si="9"/>
        <v>36640</v>
      </c>
      <c r="AA82" s="379">
        <f t="shared" si="9"/>
        <v>36641</v>
      </c>
      <c r="AB82" s="379">
        <f t="shared" si="9"/>
        <v>36642</v>
      </c>
      <c r="AC82" s="379">
        <f t="shared" si="9"/>
        <v>36643</v>
      </c>
      <c r="AD82" s="379">
        <f t="shared" si="9"/>
        <v>36644</v>
      </c>
      <c r="AE82" s="379">
        <f t="shared" si="9"/>
        <v>36645</v>
      </c>
      <c r="AF82" s="379">
        <f t="shared" si="9"/>
        <v>36646</v>
      </c>
      <c r="AG82" s="379">
        <f t="shared" si="9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0">C45</f>
        <v>S</v>
      </c>
      <c r="D83" s="380" t="str">
        <f t="shared" si="10"/>
        <v>S</v>
      </c>
      <c r="E83" s="380" t="str">
        <f t="shared" si="10"/>
        <v>M</v>
      </c>
      <c r="F83" s="380" t="str">
        <f t="shared" si="10"/>
        <v>T</v>
      </c>
      <c r="G83" s="380" t="str">
        <f t="shared" si="10"/>
        <v>W</v>
      </c>
      <c r="H83" s="380" t="str">
        <f t="shared" si="10"/>
        <v>R</v>
      </c>
      <c r="I83" s="380" t="str">
        <f t="shared" si="10"/>
        <v>F</v>
      </c>
      <c r="J83" s="380" t="str">
        <f t="shared" si="10"/>
        <v>S</v>
      </c>
      <c r="K83" s="380" t="str">
        <f t="shared" si="10"/>
        <v>S</v>
      </c>
      <c r="L83" s="380" t="str">
        <f t="shared" si="10"/>
        <v>M</v>
      </c>
      <c r="M83" s="380" t="str">
        <f t="shared" si="10"/>
        <v>T</v>
      </c>
      <c r="N83" s="380" t="str">
        <f t="shared" si="10"/>
        <v>W</v>
      </c>
      <c r="O83" s="380" t="str">
        <f t="shared" si="10"/>
        <v>R</v>
      </c>
      <c r="P83" s="380" t="str">
        <f t="shared" si="10"/>
        <v>F</v>
      </c>
      <c r="Q83" s="380" t="str">
        <f t="shared" si="10"/>
        <v>S</v>
      </c>
      <c r="R83" s="380" t="str">
        <f t="shared" si="10"/>
        <v>S</v>
      </c>
      <c r="S83" s="380" t="str">
        <f t="shared" si="10"/>
        <v>M</v>
      </c>
      <c r="T83" s="380" t="str">
        <f t="shared" si="10"/>
        <v>T</v>
      </c>
      <c r="U83" s="380" t="str">
        <f t="shared" si="10"/>
        <v>W</v>
      </c>
      <c r="V83" s="380" t="str">
        <f t="shared" si="10"/>
        <v>R</v>
      </c>
      <c r="W83" s="380" t="str">
        <f t="shared" si="10"/>
        <v>F</v>
      </c>
      <c r="X83" s="380" t="str">
        <f t="shared" si="10"/>
        <v>S</v>
      </c>
      <c r="Y83" s="380" t="str">
        <f t="shared" si="10"/>
        <v>S</v>
      </c>
      <c r="Z83" s="380" t="str">
        <f t="shared" si="10"/>
        <v>M</v>
      </c>
      <c r="AA83" s="380" t="str">
        <f t="shared" si="10"/>
        <v>T</v>
      </c>
      <c r="AB83" s="380" t="str">
        <f t="shared" si="10"/>
        <v>W</v>
      </c>
      <c r="AC83" s="380" t="str">
        <f t="shared" si="10"/>
        <v>R</v>
      </c>
      <c r="AD83" s="380" t="str">
        <f t="shared" si="10"/>
        <v>F</v>
      </c>
      <c r="AE83" s="380" t="str">
        <f t="shared" si="10"/>
        <v>S</v>
      </c>
      <c r="AF83" s="380" t="str">
        <f t="shared" si="10"/>
        <v>S</v>
      </c>
      <c r="AG83" s="380" t="str">
        <f t="shared" si="10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1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1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1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1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1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1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1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1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1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1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1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1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1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2">SUM(C108:C117)</f>
        <v>0</v>
      </c>
      <c r="D104" s="30">
        <f t="shared" si="12"/>
        <v>0</v>
      </c>
      <c r="E104" s="30">
        <f t="shared" si="12"/>
        <v>0</v>
      </c>
      <c r="F104" s="30">
        <f t="shared" si="12"/>
        <v>0</v>
      </c>
      <c r="G104" s="30">
        <f t="shared" si="12"/>
        <v>0</v>
      </c>
      <c r="H104" s="30">
        <f t="shared" si="12"/>
        <v>0</v>
      </c>
      <c r="I104" s="30">
        <f t="shared" si="12"/>
        <v>0</v>
      </c>
      <c r="J104" s="30">
        <f t="shared" si="12"/>
        <v>0</v>
      </c>
      <c r="K104" s="30">
        <f t="shared" si="12"/>
        <v>0</v>
      </c>
      <c r="L104" s="30">
        <f t="shared" si="12"/>
        <v>0</v>
      </c>
      <c r="M104" s="30">
        <f t="shared" ref="M104:V104" si="13">SUM(M108:M117)</f>
        <v>0</v>
      </c>
      <c r="N104" s="30">
        <f t="shared" si="13"/>
        <v>0</v>
      </c>
      <c r="O104" s="30">
        <f t="shared" si="13"/>
        <v>0</v>
      </c>
      <c r="P104" s="30">
        <f t="shared" si="13"/>
        <v>0</v>
      </c>
      <c r="Q104" s="30">
        <f t="shared" si="13"/>
        <v>0</v>
      </c>
      <c r="R104" s="30">
        <f t="shared" si="13"/>
        <v>0</v>
      </c>
      <c r="S104" s="30">
        <f t="shared" si="13"/>
        <v>0</v>
      </c>
      <c r="T104" s="30">
        <f t="shared" si="13"/>
        <v>0</v>
      </c>
      <c r="U104" s="30">
        <f t="shared" si="13"/>
        <v>0</v>
      </c>
      <c r="V104" s="30">
        <f t="shared" si="13"/>
        <v>0</v>
      </c>
      <c r="W104" s="30">
        <f t="shared" ref="W104:AG104" si="14">SUM(W108:W117)</f>
        <v>0</v>
      </c>
      <c r="X104" s="30">
        <f t="shared" si="14"/>
        <v>0</v>
      </c>
      <c r="Y104" s="30">
        <f t="shared" si="14"/>
        <v>0</v>
      </c>
      <c r="Z104" s="30">
        <f t="shared" si="14"/>
        <v>0</v>
      </c>
      <c r="AA104" s="30">
        <f t="shared" si="14"/>
        <v>0</v>
      </c>
      <c r="AB104" s="30">
        <f t="shared" si="14"/>
        <v>0</v>
      </c>
      <c r="AC104" s="30">
        <f t="shared" si="14"/>
        <v>0</v>
      </c>
      <c r="AD104" s="30">
        <f t="shared" si="14"/>
        <v>0</v>
      </c>
      <c r="AE104" s="30">
        <f t="shared" si="14"/>
        <v>0</v>
      </c>
      <c r="AF104" s="30">
        <f t="shared" si="14"/>
        <v>0</v>
      </c>
      <c r="AG104" s="30">
        <f t="shared" si="14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5">B44</f>
        <v>36617</v>
      </c>
      <c r="C105" s="379">
        <f t="shared" si="15"/>
        <v>36617</v>
      </c>
      <c r="D105" s="379">
        <f t="shared" si="15"/>
        <v>36618</v>
      </c>
      <c r="E105" s="379">
        <f t="shared" si="15"/>
        <v>36619</v>
      </c>
      <c r="F105" s="379">
        <f t="shared" si="15"/>
        <v>36620</v>
      </c>
      <c r="G105" s="379">
        <f t="shared" si="15"/>
        <v>36621</v>
      </c>
      <c r="H105" s="379">
        <f t="shared" si="15"/>
        <v>36622</v>
      </c>
      <c r="I105" s="379">
        <f t="shared" si="15"/>
        <v>36623</v>
      </c>
      <c r="J105" s="379">
        <f t="shared" si="15"/>
        <v>36624</v>
      </c>
      <c r="K105" s="379">
        <f t="shared" si="15"/>
        <v>36625</v>
      </c>
      <c r="L105" s="379">
        <f t="shared" si="15"/>
        <v>36626</v>
      </c>
      <c r="M105" s="379">
        <f t="shared" si="15"/>
        <v>36627</v>
      </c>
      <c r="N105" s="379">
        <f t="shared" si="15"/>
        <v>36628</v>
      </c>
      <c r="O105" s="379">
        <f t="shared" si="15"/>
        <v>36629</v>
      </c>
      <c r="P105" s="379">
        <f t="shared" si="15"/>
        <v>36630</v>
      </c>
      <c r="Q105" s="379">
        <f t="shared" si="15"/>
        <v>36631</v>
      </c>
      <c r="R105" s="379">
        <f t="shared" si="15"/>
        <v>36632</v>
      </c>
      <c r="S105" s="379">
        <f t="shared" si="15"/>
        <v>36633</v>
      </c>
      <c r="T105" s="379">
        <f t="shared" si="15"/>
        <v>36634</v>
      </c>
      <c r="U105" s="379">
        <f t="shared" si="15"/>
        <v>36635</v>
      </c>
      <c r="V105" s="379">
        <f t="shared" si="15"/>
        <v>36636</v>
      </c>
      <c r="W105" s="379">
        <f t="shared" si="15"/>
        <v>36637</v>
      </c>
      <c r="X105" s="379">
        <f t="shared" si="15"/>
        <v>36638</v>
      </c>
      <c r="Y105" s="379">
        <f t="shared" si="15"/>
        <v>36639</v>
      </c>
      <c r="Z105" s="379">
        <f t="shared" si="15"/>
        <v>36640</v>
      </c>
      <c r="AA105" s="379">
        <f t="shared" si="15"/>
        <v>36641</v>
      </c>
      <c r="AB105" s="379">
        <f t="shared" si="15"/>
        <v>36642</v>
      </c>
      <c r="AC105" s="379">
        <f t="shared" si="15"/>
        <v>36643</v>
      </c>
      <c r="AD105" s="379">
        <f t="shared" si="15"/>
        <v>36644</v>
      </c>
      <c r="AE105" s="379">
        <f t="shared" si="15"/>
        <v>36645</v>
      </c>
      <c r="AF105" s="379">
        <f t="shared" si="15"/>
        <v>36646</v>
      </c>
      <c r="AG105" s="379">
        <f t="shared" si="15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6">C45</f>
        <v>S</v>
      </c>
      <c r="D106" s="380" t="str">
        <f t="shared" si="16"/>
        <v>S</v>
      </c>
      <c r="E106" s="380" t="str">
        <f t="shared" si="16"/>
        <v>M</v>
      </c>
      <c r="F106" s="380" t="str">
        <f t="shared" si="16"/>
        <v>T</v>
      </c>
      <c r="G106" s="380" t="str">
        <f t="shared" si="16"/>
        <v>W</v>
      </c>
      <c r="H106" s="380" t="str">
        <f t="shared" si="16"/>
        <v>R</v>
      </c>
      <c r="I106" s="380" t="str">
        <f t="shared" si="16"/>
        <v>F</v>
      </c>
      <c r="J106" s="380" t="str">
        <f t="shared" si="16"/>
        <v>S</v>
      </c>
      <c r="K106" s="380" t="str">
        <f t="shared" si="16"/>
        <v>S</v>
      </c>
      <c r="L106" s="380" t="str">
        <f t="shared" si="16"/>
        <v>M</v>
      </c>
      <c r="M106" s="380" t="str">
        <f t="shared" si="16"/>
        <v>T</v>
      </c>
      <c r="N106" s="380" t="str">
        <f t="shared" si="16"/>
        <v>W</v>
      </c>
      <c r="O106" s="380" t="str">
        <f t="shared" si="16"/>
        <v>R</v>
      </c>
      <c r="P106" s="380" t="str">
        <f t="shared" si="16"/>
        <v>F</v>
      </c>
      <c r="Q106" s="380" t="str">
        <f t="shared" si="16"/>
        <v>S</v>
      </c>
      <c r="R106" s="380" t="str">
        <f t="shared" si="16"/>
        <v>S</v>
      </c>
      <c r="S106" s="380" t="str">
        <f t="shared" si="16"/>
        <v>M</v>
      </c>
      <c r="T106" s="380" t="str">
        <f t="shared" si="16"/>
        <v>T</v>
      </c>
      <c r="U106" s="380" t="str">
        <f t="shared" si="16"/>
        <v>W</v>
      </c>
      <c r="V106" s="380" t="str">
        <f t="shared" si="16"/>
        <v>R</v>
      </c>
      <c r="W106" s="380" t="str">
        <f t="shared" si="16"/>
        <v>F</v>
      </c>
      <c r="X106" s="380" t="str">
        <f t="shared" si="16"/>
        <v>S</v>
      </c>
      <c r="Y106" s="380" t="str">
        <f t="shared" si="16"/>
        <v>S</v>
      </c>
      <c r="Z106" s="380" t="str">
        <f t="shared" si="16"/>
        <v>M</v>
      </c>
      <c r="AA106" s="380" t="str">
        <f t="shared" si="16"/>
        <v>T</v>
      </c>
      <c r="AB106" s="380" t="str">
        <f t="shared" si="16"/>
        <v>W</v>
      </c>
      <c r="AC106" s="380" t="str">
        <f t="shared" si="16"/>
        <v>R</v>
      </c>
      <c r="AD106" s="380" t="str">
        <f t="shared" si="16"/>
        <v>F</v>
      </c>
      <c r="AE106" s="380" t="str">
        <f t="shared" si="16"/>
        <v>S</v>
      </c>
      <c r="AF106" s="380" t="str">
        <f t="shared" si="16"/>
        <v>S</v>
      </c>
      <c r="AG106" s="380" t="str">
        <f t="shared" si="16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7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7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7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7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7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7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39">
        <v>0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0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0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0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0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184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184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00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C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8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B278"/>
  <sheetViews>
    <sheetView showGridLines="0" zoomScale="75" workbookViewId="0">
      <pane xSplit="1" ySplit="4" topLeftCell="X3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11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+Input!$G$17</f>
        <v>-221638.8321</v>
      </c>
    </row>
    <row r="9" spans="1:37" ht="12.75" customHeight="1" x14ac:dyDescent="0.2">
      <c r="A9" s="12" t="s">
        <v>174</v>
      </c>
      <c r="E9" s="16">
        <f>+Input!G7</f>
        <v>16883299.684700001</v>
      </c>
      <c r="F9" s="1" t="s">
        <v>175</v>
      </c>
      <c r="G9" s="17" t="s">
        <v>176</v>
      </c>
      <c r="H9" s="17"/>
      <c r="K9" s="65" t="s">
        <v>177</v>
      </c>
      <c r="L9" s="261">
        <f>+Input!G32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+Input!G10+Input!G11</f>
        <v>-7797.2272000000003</v>
      </c>
      <c r="F10" s="1" t="s">
        <v>175</v>
      </c>
      <c r="G10" s="17" t="s">
        <v>176</v>
      </c>
      <c r="H10" s="17"/>
      <c r="K10" s="65" t="s">
        <v>179</v>
      </c>
      <c r="L10" s="261">
        <f>+Input!G33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f>+Input!G9</f>
        <v>-265000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f>+Input!G8</f>
        <v>-35852590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f>+Input!G14</f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-348205.62520000001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+Input!$G$18</f>
        <v>0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+Input!$G$20</f>
        <v>150.00009999796748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+Input!G37*5.826/1000</f>
        <v>3.8236608050795997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3.8236608050795997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+Input!$G$21</f>
        <v>-31.0916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3.8236608050795997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3.8236608050795997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+Input!$G$22</f>
        <v>2372.2966999999999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+Input!$G$23</f>
        <v>-54.344200000000001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-19590293.1677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+Input!$G$24</f>
        <v>259.42519999999996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-19606629.453900002</v>
      </c>
      <c r="AA20" s="66"/>
      <c r="AB20" s="22"/>
      <c r="AC20" s="22"/>
      <c r="AD20" s="22"/>
      <c r="AE20" s="18">
        <f>+Input!$G$25</f>
        <v>3103.5193999999997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+Input!$G$26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+Input!$G$27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+Input!$G$28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+Input!$G$29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-23789853.810600001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-19331897.785299998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-23789853.810600001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383">
        <f>B76</f>
        <v>-258395.38240000376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-23789853.810600001</v>
      </c>
      <c r="K36" s="65" t="s">
        <v>118</v>
      </c>
      <c r="L36" s="8"/>
      <c r="M36" s="25">
        <f>SUM(M30:M34)</f>
        <v>-43380146.978300005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-43380146.978300005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-33696.659100001743</v>
      </c>
      <c r="F43" s="30">
        <f t="shared" si="1"/>
        <v>2617.8010999984431</v>
      </c>
      <c r="G43" s="30">
        <f t="shared" si="1"/>
        <v>-11477.497899998423</v>
      </c>
      <c r="H43" s="30">
        <f t="shared" si="1"/>
        <v>-215839.02650000204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3">D44+1</f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V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ref="W45:AG45" si="6">LOOKUP((WEEKDAY(W44,1)),$AI$44:$AI$50,$AJ$44:$AJ$50)</f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7">SUM(C47:AG47)</f>
        <v>-333513.43720000004</v>
      </c>
      <c r="C47" s="18">
        <v>0</v>
      </c>
      <c r="D47" s="18">
        <v>0</v>
      </c>
      <c r="E47" s="18">
        <v>-66013.877200000046</v>
      </c>
      <c r="F47" s="18">
        <v>-39082.042200000025</v>
      </c>
      <c r="G47" s="18">
        <v>-6778.6857000000018</v>
      </c>
      <c r="H47" s="18">
        <f>+Input!$G$17+Input!$G$19</f>
        <v>-221638.8321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+Input!$G$17+Input!$G$19</f>
        <v>-221638.8321</v>
      </c>
    </row>
    <row r="48" spans="1:54" ht="12.75" hidden="1" customHeight="1" x14ac:dyDescent="0.2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7"/>
        <v>51750</v>
      </c>
      <c r="C53" s="18"/>
      <c r="D53" s="18"/>
      <c r="E53" s="18">
        <v>26950</v>
      </c>
      <c r="F53" s="18">
        <v>30700</v>
      </c>
      <c r="G53" s="18">
        <v>-5900</v>
      </c>
      <c r="H53" s="18">
        <f>+Input!$G$18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+Input!$G$18</f>
        <v>0</v>
      </c>
    </row>
    <row r="54" spans="1:54" ht="12.75" customHeight="1" x14ac:dyDescent="0.2">
      <c r="A54" s="20" t="s">
        <v>152</v>
      </c>
      <c r="B54" s="37">
        <f t="shared" si="7"/>
        <v>149.99119999632239</v>
      </c>
      <c r="C54" s="18"/>
      <c r="D54" s="18"/>
      <c r="E54" s="18">
        <v>-1.0000169277191162E-4</v>
      </c>
      <c r="F54" s="18">
        <v>-9.2300001531839371E-2</v>
      </c>
      <c r="G54" s="18">
        <v>8.3500001579523087E-2</v>
      </c>
      <c r="H54" s="18">
        <f>+Input!$G$20</f>
        <v>150.00009999796748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+Input!$G$20</f>
        <v>150.00009999796748</v>
      </c>
    </row>
    <row r="55" spans="1:54" ht="12.75" customHeight="1" x14ac:dyDescent="0.2">
      <c r="A55" s="20" t="s">
        <v>121</v>
      </c>
      <c r="B55" s="37">
        <f t="shared" si="7"/>
        <v>6119.4741000000004</v>
      </c>
      <c r="C55" s="18"/>
      <c r="D55" s="18"/>
      <c r="E55" s="18">
        <v>568.23329999999999</v>
      </c>
      <c r="F55" s="18">
        <v>5661.4849000000004</v>
      </c>
      <c r="G55" s="18">
        <v>-79.152500000000003</v>
      </c>
      <c r="H55" s="18">
        <f>+Input!$G$21</f>
        <v>-31.0916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+Input!$G$21</f>
        <v>-31.0916</v>
      </c>
    </row>
    <row r="56" spans="1:54" ht="12.75" customHeight="1" x14ac:dyDescent="0.2">
      <c r="A56" s="20" t="s">
        <v>122</v>
      </c>
      <c r="B56" s="37">
        <f t="shared" si="7"/>
        <v>6963.2152999999998</v>
      </c>
      <c r="C56" s="18"/>
      <c r="D56" s="18"/>
      <c r="E56" s="18">
        <v>573.96900000000005</v>
      </c>
      <c r="F56" s="18">
        <v>2620.1023</v>
      </c>
      <c r="G56" s="18">
        <v>1396.8472999999999</v>
      </c>
      <c r="H56" s="18">
        <f>+Input!$G$22</f>
        <v>2372.2966999999999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+Input!$G$22</f>
        <v>2372.2966999999999</v>
      </c>
    </row>
    <row r="57" spans="1:54" ht="12.75" customHeight="1" x14ac:dyDescent="0.2">
      <c r="A57" s="42" t="s">
        <v>123</v>
      </c>
      <c r="B57" s="37">
        <f t="shared" si="7"/>
        <v>-6200.9120000000003</v>
      </c>
      <c r="C57" s="18"/>
      <c r="D57" s="18"/>
      <c r="E57" s="18">
        <v>-5120.4391999999998</v>
      </c>
      <c r="F57" s="18">
        <v>-997.99260000000004</v>
      </c>
      <c r="G57" s="18">
        <v>-28.135999999999999</v>
      </c>
      <c r="H57" s="18">
        <f>+Input!$G$23</f>
        <v>-54.344200000000001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+Input!$G$23</f>
        <v>-54.344200000000001</v>
      </c>
    </row>
    <row r="58" spans="1:54" ht="12.75" customHeight="1" x14ac:dyDescent="0.2">
      <c r="A58" s="42" t="s">
        <v>253</v>
      </c>
      <c r="B58" s="37">
        <f t="shared" si="7"/>
        <v>1513.0953999999999</v>
      </c>
      <c r="C58" s="18"/>
      <c r="D58" s="18"/>
      <c r="E58" s="18">
        <v>-113.7201</v>
      </c>
      <c r="F58" s="18">
        <v>3554.9083999999998</v>
      </c>
      <c r="G58" s="18">
        <v>-2187.5180999999998</v>
      </c>
      <c r="H58" s="18">
        <f>+Input!$G$24</f>
        <v>259.42519999999996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+Input!$G$24</f>
        <v>259.42519999999996</v>
      </c>
    </row>
    <row r="59" spans="1:54" ht="12.75" customHeight="1" x14ac:dyDescent="0.2">
      <c r="A59" s="42" t="s">
        <v>84</v>
      </c>
      <c r="B59" s="37">
        <f t="shared" si="7"/>
        <v>14823.190799999998</v>
      </c>
      <c r="C59" s="18"/>
      <c r="D59" s="18"/>
      <c r="E59" s="18">
        <v>9459.1751999999997</v>
      </c>
      <c r="F59" s="18">
        <v>161.43260000000009</v>
      </c>
      <c r="G59" s="18">
        <v>2099.0636</v>
      </c>
      <c r="H59" s="18">
        <f>+Input!$G$25</f>
        <v>3103.5193999999997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+Input!$G$25</f>
        <v>3103.5193999999997</v>
      </c>
    </row>
    <row r="60" spans="1:54" ht="12.75" customHeight="1" x14ac:dyDescent="0.2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+Input!$G$26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+Input!$G$26</f>
        <v>0</v>
      </c>
    </row>
    <row r="61" spans="1:54" ht="12.75" customHeight="1" x14ac:dyDescent="0.2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+Input!$G$27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+Input!$G$27</f>
        <v>0</v>
      </c>
    </row>
    <row r="62" spans="1:54" ht="12.75" customHeight="1" x14ac:dyDescent="0.2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+Input!$G$28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+Input!$G$28</f>
        <v>0</v>
      </c>
    </row>
    <row r="63" spans="1:54" ht="12.75" customHeight="1" x14ac:dyDescent="0.2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+Input!$G$29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+Input!$G$29</f>
        <v>0</v>
      </c>
    </row>
    <row r="68" spans="1:54" ht="12.75" customHeight="1" x14ac:dyDescent="0.2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-258395.38240000376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-16336.286199999999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</row>
    <row r="110" spans="1:45" ht="12.75" customHeight="1" x14ac:dyDescent="0.2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-2568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2163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4344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-838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-2910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-4277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-8174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-5645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39">
        <v>-4788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39">
        <v>-9483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39">
        <v>-4867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39">
        <v>638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-962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200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500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397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-1278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12214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-4450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-28148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-16981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-6343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-41491.537400000008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-45376.506699999998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-79318.237300000008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-100763.34379999999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-348205.62520000001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-3841.2672578273341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-3841.2672578273341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8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1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4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1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0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1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2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B278"/>
  <sheetViews>
    <sheetView showGridLines="0" zoomScale="75" workbookViewId="0">
      <pane xSplit="1" ySplit="4" topLeftCell="O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301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+Input!$H$17</f>
        <v>-7374.6566000000003</v>
      </c>
    </row>
    <row r="9" spans="1:37" ht="12.75" customHeight="1" x14ac:dyDescent="0.2">
      <c r="A9" s="12" t="s">
        <v>174</v>
      </c>
      <c r="E9" s="16">
        <f>+Input!H7</f>
        <v>655832.69140000001</v>
      </c>
      <c r="F9" s="1" t="s">
        <v>175</v>
      </c>
      <c r="G9" s="17" t="s">
        <v>176</v>
      </c>
      <c r="H9" s="17"/>
      <c r="K9" s="65" t="s">
        <v>177</v>
      </c>
      <c r="L9" s="261">
        <f>+Input!H32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+Input!H10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+Input!H33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-12069.731099999997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+Input!$H$18</f>
        <v>0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/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+Input!$H$20</f>
        <v>0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+Input!H37*5.826/1000</f>
        <v>0.1953281895582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0.1953281895582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+Input!$H$21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+Input!$H$22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+Input!$H$23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643762.96030000004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+Input!$H$24</f>
        <v>-2.4268000000000001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643177.48340000003</v>
      </c>
      <c r="AA20" s="66"/>
      <c r="AB20" s="22"/>
      <c r="AC20" s="22"/>
      <c r="AD20" s="22"/>
      <c r="AE20" s="18">
        <f>+Input!$H$25</f>
        <v>66.381900000000002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+Input!$H$26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+Input!$H$27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+Input!$H$28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+Input!$H$29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-1689777.3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667619.35810000007</v>
      </c>
      <c r="N30" s="24"/>
      <c r="O30" s="22" t="s">
        <v>218</v>
      </c>
      <c r="P30" s="22"/>
      <c r="Q30" s="347"/>
      <c r="R30" s="347"/>
      <c r="S30" s="347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-1689777.3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-23856.397799999999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-1689777.3</v>
      </c>
      <c r="K36" s="65" t="s">
        <v>118</v>
      </c>
      <c r="L36" s="8"/>
      <c r="M36" s="25">
        <f>SUM(M30:M34)</f>
        <v>-1046014.3397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-1046014.3397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AG43" si="0">SUM(D47:D76)-D61-D68-D69</f>
        <v>0</v>
      </c>
      <c r="E43" s="30">
        <f t="shared" si="0"/>
        <v>-13805.596700000002</v>
      </c>
      <c r="F43" s="30">
        <f t="shared" si="0"/>
        <v>-11019.3246</v>
      </c>
      <c r="G43" s="30">
        <f t="shared" si="0"/>
        <v>8279.2250000000004</v>
      </c>
      <c r="H43" s="30">
        <f t="shared" si="0"/>
        <v>-7310.7015000000001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1">D44+1</f>
        <v>36619</v>
      </c>
      <c r="F44" s="379">
        <f t="shared" si="1"/>
        <v>36620</v>
      </c>
      <c r="G44" s="379">
        <f t="shared" si="1"/>
        <v>36621</v>
      </c>
      <c r="H44" s="379">
        <f t="shared" si="1"/>
        <v>36622</v>
      </c>
      <c r="I44" s="379">
        <f t="shared" si="1"/>
        <v>36623</v>
      </c>
      <c r="J44" s="379">
        <f t="shared" si="1"/>
        <v>36624</v>
      </c>
      <c r="K44" s="379">
        <f t="shared" si="1"/>
        <v>36625</v>
      </c>
      <c r="L44" s="379">
        <f t="shared" si="1"/>
        <v>36626</v>
      </c>
      <c r="M44" s="379">
        <f t="shared" si="1"/>
        <v>36627</v>
      </c>
      <c r="N44" s="379">
        <f t="shared" si="1"/>
        <v>36628</v>
      </c>
      <c r="O44" s="379">
        <f t="shared" si="1"/>
        <v>36629</v>
      </c>
      <c r="P44" s="379">
        <f t="shared" si="1"/>
        <v>36630</v>
      </c>
      <c r="Q44" s="379">
        <f t="shared" si="1"/>
        <v>36631</v>
      </c>
      <c r="R44" s="379">
        <f t="shared" si="1"/>
        <v>36632</v>
      </c>
      <c r="S44" s="379">
        <f t="shared" si="1"/>
        <v>36633</v>
      </c>
      <c r="T44" s="379">
        <f t="shared" si="1"/>
        <v>36634</v>
      </c>
      <c r="U44" s="379">
        <f t="shared" si="1"/>
        <v>36635</v>
      </c>
      <c r="V44" s="379">
        <f t="shared" si="1"/>
        <v>36636</v>
      </c>
      <c r="W44" s="379">
        <f t="shared" si="1"/>
        <v>36637</v>
      </c>
      <c r="X44" s="379">
        <f t="shared" ref="X44:AG44" si="2">W44+1</f>
        <v>36638</v>
      </c>
      <c r="Y44" s="379">
        <f t="shared" si="2"/>
        <v>36639</v>
      </c>
      <c r="Z44" s="379">
        <f t="shared" si="2"/>
        <v>36640</v>
      </c>
      <c r="AA44" s="379">
        <f t="shared" si="2"/>
        <v>36641</v>
      </c>
      <c r="AB44" s="379">
        <f t="shared" si="2"/>
        <v>36642</v>
      </c>
      <c r="AC44" s="379">
        <f t="shared" si="2"/>
        <v>36643</v>
      </c>
      <c r="AD44" s="379">
        <f t="shared" si="2"/>
        <v>36644</v>
      </c>
      <c r="AE44" s="379">
        <f t="shared" si="2"/>
        <v>36645</v>
      </c>
      <c r="AF44" s="379">
        <f t="shared" si="2"/>
        <v>36646</v>
      </c>
      <c r="AG44" s="379">
        <f t="shared" si="2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AG45" si="3">LOOKUP((WEEKDAY(C44,1)),$AI$44:$AI$50,$AJ$44:$AJ$50)</f>
        <v>S</v>
      </c>
      <c r="D45" s="380" t="str">
        <f t="shared" si="3"/>
        <v>S</v>
      </c>
      <c r="E45" s="380" t="str">
        <f t="shared" si="3"/>
        <v>M</v>
      </c>
      <c r="F45" s="380" t="str">
        <f t="shared" si="3"/>
        <v>T</v>
      </c>
      <c r="G45" s="380" t="str">
        <f t="shared" si="3"/>
        <v>W</v>
      </c>
      <c r="H45" s="380" t="str">
        <f t="shared" si="3"/>
        <v>R</v>
      </c>
      <c r="I45" s="380" t="str">
        <f t="shared" si="3"/>
        <v>F</v>
      </c>
      <c r="J45" s="380" t="str">
        <f t="shared" si="3"/>
        <v>S</v>
      </c>
      <c r="K45" s="380" t="str">
        <f t="shared" si="3"/>
        <v>S</v>
      </c>
      <c r="L45" s="380" t="str">
        <f t="shared" si="3"/>
        <v>M</v>
      </c>
      <c r="M45" s="380" t="str">
        <f t="shared" si="3"/>
        <v>T</v>
      </c>
      <c r="N45" s="380" t="str">
        <f t="shared" si="3"/>
        <v>W</v>
      </c>
      <c r="O45" s="380" t="str">
        <f t="shared" si="3"/>
        <v>R</v>
      </c>
      <c r="P45" s="380" t="str">
        <f t="shared" si="3"/>
        <v>F</v>
      </c>
      <c r="Q45" s="380" t="str">
        <f t="shared" si="3"/>
        <v>S</v>
      </c>
      <c r="R45" s="380" t="str">
        <f t="shared" si="3"/>
        <v>S</v>
      </c>
      <c r="S45" s="380" t="str">
        <f t="shared" si="3"/>
        <v>M</v>
      </c>
      <c r="T45" s="380" t="str">
        <f t="shared" si="3"/>
        <v>T</v>
      </c>
      <c r="U45" s="380" t="str">
        <f t="shared" si="3"/>
        <v>W</v>
      </c>
      <c r="V45" s="380" t="str">
        <f t="shared" si="3"/>
        <v>R</v>
      </c>
      <c r="W45" s="380" t="str">
        <f t="shared" si="3"/>
        <v>F</v>
      </c>
      <c r="X45" s="380" t="str">
        <f t="shared" si="3"/>
        <v>S</v>
      </c>
      <c r="Y45" s="380" t="str">
        <f t="shared" si="3"/>
        <v>S</v>
      </c>
      <c r="Z45" s="380" t="str">
        <f t="shared" si="3"/>
        <v>M</v>
      </c>
      <c r="AA45" s="380" t="str">
        <f t="shared" si="3"/>
        <v>T</v>
      </c>
      <c r="AB45" s="380" t="str">
        <f t="shared" si="3"/>
        <v>W</v>
      </c>
      <c r="AC45" s="380" t="str">
        <f t="shared" si="3"/>
        <v>R</v>
      </c>
      <c r="AD45" s="380" t="str">
        <f t="shared" si="3"/>
        <v>F</v>
      </c>
      <c r="AE45" s="380" t="str">
        <f t="shared" si="3"/>
        <v>S</v>
      </c>
      <c r="AF45" s="380" t="str">
        <f t="shared" si="3"/>
        <v>S</v>
      </c>
      <c r="AG45" s="380" t="str">
        <f t="shared" si="3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4">SUM(C47:AG47)</f>
        <v>-24441.8747</v>
      </c>
      <c r="C47" s="18">
        <v>0</v>
      </c>
      <c r="D47" s="18">
        <v>0</v>
      </c>
      <c r="E47" s="18">
        <v>-14060.939</v>
      </c>
      <c r="F47" s="18">
        <v>-11388.874</v>
      </c>
      <c r="G47" s="18">
        <v>8382.5949000000001</v>
      </c>
      <c r="H47" s="18">
        <f>+Input!$H$17</f>
        <v>-7374.6566000000003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+Input!$H$17</f>
        <v>-7374.6566000000003</v>
      </c>
    </row>
    <row r="48" spans="1:54" ht="12.75" hidden="1" customHeight="1" x14ac:dyDescent="0.2">
      <c r="A48" s="42" t="s">
        <v>246</v>
      </c>
      <c r="B48" s="37">
        <f t="shared" si="4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4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4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4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4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4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+Input!$H$18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+Input!$H$18</f>
        <v>0</v>
      </c>
    </row>
    <row r="54" spans="1:54" ht="12.75" customHeight="1" x14ac:dyDescent="0.2">
      <c r="A54" s="20" t="s">
        <v>152</v>
      </c>
      <c r="B54" s="37">
        <f t="shared" si="4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+Input!$H$20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+Input!$H$20</f>
        <v>0</v>
      </c>
    </row>
    <row r="55" spans="1:54" ht="12.75" customHeight="1" x14ac:dyDescent="0.2">
      <c r="A55" s="20" t="s">
        <v>121</v>
      </c>
      <c r="B55" s="37">
        <f t="shared" si="4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+Input!$H$21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+Input!$H$21</f>
        <v>0</v>
      </c>
    </row>
    <row r="56" spans="1:54" ht="12.75" customHeight="1" x14ac:dyDescent="0.2">
      <c r="A56" s="20" t="s">
        <v>122</v>
      </c>
      <c r="B56" s="37">
        <f t="shared" si="4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+Input!$H$22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+Input!$H$22</f>
        <v>0</v>
      </c>
    </row>
    <row r="57" spans="1:54" ht="12.75" customHeight="1" x14ac:dyDescent="0.2">
      <c r="A57" s="42" t="s">
        <v>123</v>
      </c>
      <c r="B57" s="37">
        <f t="shared" si="4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+Input!$H$23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+Input!$H$23</f>
        <v>0</v>
      </c>
    </row>
    <row r="58" spans="1:54" ht="12.75" customHeight="1" x14ac:dyDescent="0.2">
      <c r="A58" s="42" t="s">
        <v>253</v>
      </c>
      <c r="B58" s="37">
        <f t="shared" si="4"/>
        <v>144.38649999999996</v>
      </c>
      <c r="C58" s="18"/>
      <c r="D58" s="18"/>
      <c r="E58" s="18">
        <v>0.4924</v>
      </c>
      <c r="F58" s="18">
        <v>313.51929999999999</v>
      </c>
      <c r="G58" s="18">
        <v>-167.19839999999999</v>
      </c>
      <c r="H58" s="18">
        <f>+Input!$H$24</f>
        <v>-2.4268000000000001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+Input!$H$24</f>
        <v>-2.4268000000000001</v>
      </c>
    </row>
    <row r="59" spans="1:54" ht="12.75" customHeight="1" x14ac:dyDescent="0.2">
      <c r="A59" s="42" t="s">
        <v>84</v>
      </c>
      <c r="B59" s="37">
        <f t="shared" si="4"/>
        <v>441.09040000000005</v>
      </c>
      <c r="C59" s="18"/>
      <c r="D59" s="18"/>
      <c r="E59" s="18">
        <v>254.84990000000002</v>
      </c>
      <c r="F59" s="18">
        <v>56.030099999999997</v>
      </c>
      <c r="G59" s="18">
        <v>63.828499999999998</v>
      </c>
      <c r="H59" s="18">
        <f>+Input!$H$25</f>
        <v>66.381900000000002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+Input!$H$25</f>
        <v>66.381900000000002</v>
      </c>
    </row>
    <row r="60" spans="1:54" ht="12.75" customHeight="1" x14ac:dyDescent="0.2">
      <c r="A60" s="42" t="s">
        <v>124</v>
      </c>
      <c r="B60" s="37">
        <f t="shared" si="4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+Input!$H$26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+Input!$H$26</f>
        <v>0</v>
      </c>
    </row>
    <row r="61" spans="1:54" ht="12.75" customHeight="1" x14ac:dyDescent="0.2">
      <c r="A61" s="42" t="s">
        <v>254</v>
      </c>
      <c r="B61" s="37">
        <f t="shared" si="4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+Input!$H$27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+Input!$H$27</f>
        <v>0</v>
      </c>
    </row>
    <row r="62" spans="1:54" ht="12.75" customHeight="1" x14ac:dyDescent="0.2">
      <c r="A62" s="42" t="s">
        <v>126</v>
      </c>
      <c r="B62" s="37">
        <f t="shared" si="4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+Input!$H$28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+Input!$H$28</f>
        <v>0</v>
      </c>
    </row>
    <row r="63" spans="1:54" ht="12.75" customHeight="1" x14ac:dyDescent="0.2">
      <c r="A63" s="42" t="s">
        <v>216</v>
      </c>
      <c r="B63" s="37">
        <f t="shared" si="4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4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4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4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4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+Input!$H$29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+Input!$H$29</f>
        <v>0</v>
      </c>
    </row>
    <row r="68" spans="1:54" ht="12.75" customHeight="1" x14ac:dyDescent="0.2">
      <c r="A68" s="20" t="s">
        <v>259</v>
      </c>
      <c r="B68" s="37">
        <f t="shared" si="4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4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">
      <c r="A70" s="20" t="s">
        <v>261</v>
      </c>
      <c r="B70" s="37">
        <f t="shared" si="4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C71" s="399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-23856.397799999999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M78" s="399">
        <v>2.4807467517763754E-265</v>
      </c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-585.4769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5">SUM(C85:C101)</f>
        <v>0</v>
      </c>
      <c r="D81" s="30">
        <f t="shared" si="5"/>
        <v>0</v>
      </c>
      <c r="E81" s="30">
        <f t="shared" si="5"/>
        <v>0</v>
      </c>
      <c r="F81" s="30">
        <f t="shared" si="5"/>
        <v>0</v>
      </c>
      <c r="G81" s="30">
        <f t="shared" si="5"/>
        <v>0</v>
      </c>
      <c r="H81" s="30">
        <f t="shared" si="5"/>
        <v>0</v>
      </c>
      <c r="I81" s="30">
        <f t="shared" si="5"/>
        <v>0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f t="shared" ref="M81:V81" si="6">SUM(M85:M101)</f>
        <v>0</v>
      </c>
      <c r="N81" s="30">
        <f t="shared" si="6"/>
        <v>0</v>
      </c>
      <c r="O81" s="30">
        <f t="shared" si="6"/>
        <v>0</v>
      </c>
      <c r="P81" s="30">
        <f t="shared" si="6"/>
        <v>0</v>
      </c>
      <c r="Q81" s="30">
        <f t="shared" si="6"/>
        <v>0</v>
      </c>
      <c r="R81" s="30">
        <f t="shared" si="6"/>
        <v>0</v>
      </c>
      <c r="S81" s="30">
        <f t="shared" si="6"/>
        <v>0</v>
      </c>
      <c r="T81" s="30">
        <f t="shared" si="6"/>
        <v>0</v>
      </c>
      <c r="U81" s="30">
        <f t="shared" si="6"/>
        <v>0</v>
      </c>
      <c r="V81" s="30">
        <f t="shared" si="6"/>
        <v>0</v>
      </c>
      <c r="W81" s="30">
        <f t="shared" ref="W81:AG81" si="7">SUM(W85:W101)</f>
        <v>0</v>
      </c>
      <c r="X81" s="30">
        <f t="shared" si="7"/>
        <v>0</v>
      </c>
      <c r="Y81" s="30">
        <f t="shared" si="7"/>
        <v>0</v>
      </c>
      <c r="Z81" s="30">
        <f t="shared" si="7"/>
        <v>0</v>
      </c>
      <c r="AA81" s="30">
        <f t="shared" si="7"/>
        <v>0</v>
      </c>
      <c r="AB81" s="30">
        <f t="shared" si="7"/>
        <v>0</v>
      </c>
      <c r="AC81" s="30">
        <f t="shared" si="7"/>
        <v>0</v>
      </c>
      <c r="AD81" s="30">
        <f t="shared" si="7"/>
        <v>0</v>
      </c>
      <c r="AE81" s="30">
        <f t="shared" si="7"/>
        <v>0</v>
      </c>
      <c r="AF81" s="30">
        <f t="shared" si="7"/>
        <v>0</v>
      </c>
      <c r="AG81" s="30">
        <f t="shared" si="7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8">B44</f>
        <v>36617</v>
      </c>
      <c r="C82" s="379">
        <f t="shared" si="8"/>
        <v>36617</v>
      </c>
      <c r="D82" s="379">
        <f t="shared" si="8"/>
        <v>36618</v>
      </c>
      <c r="E82" s="379">
        <f t="shared" si="8"/>
        <v>36619</v>
      </c>
      <c r="F82" s="379">
        <f t="shared" si="8"/>
        <v>36620</v>
      </c>
      <c r="G82" s="379">
        <f t="shared" si="8"/>
        <v>36621</v>
      </c>
      <c r="H82" s="379">
        <f t="shared" si="8"/>
        <v>36622</v>
      </c>
      <c r="I82" s="379">
        <f t="shared" si="8"/>
        <v>36623</v>
      </c>
      <c r="J82" s="379">
        <f t="shared" si="8"/>
        <v>36624</v>
      </c>
      <c r="K82" s="379">
        <f t="shared" si="8"/>
        <v>36625</v>
      </c>
      <c r="L82" s="379">
        <f t="shared" si="8"/>
        <v>36626</v>
      </c>
      <c r="M82" s="379">
        <f t="shared" si="8"/>
        <v>36627</v>
      </c>
      <c r="N82" s="379">
        <f t="shared" si="8"/>
        <v>36628</v>
      </c>
      <c r="O82" s="379">
        <f t="shared" si="8"/>
        <v>36629</v>
      </c>
      <c r="P82" s="379">
        <f t="shared" si="8"/>
        <v>36630</v>
      </c>
      <c r="Q82" s="379">
        <f t="shared" si="8"/>
        <v>36631</v>
      </c>
      <c r="R82" s="379">
        <f t="shared" si="8"/>
        <v>36632</v>
      </c>
      <c r="S82" s="379">
        <f t="shared" si="8"/>
        <v>36633</v>
      </c>
      <c r="T82" s="379">
        <f t="shared" si="8"/>
        <v>36634</v>
      </c>
      <c r="U82" s="379">
        <f t="shared" si="8"/>
        <v>36635</v>
      </c>
      <c r="V82" s="379">
        <f t="shared" si="8"/>
        <v>36636</v>
      </c>
      <c r="W82" s="379">
        <f t="shared" si="8"/>
        <v>36637</v>
      </c>
      <c r="X82" s="379">
        <f t="shared" si="8"/>
        <v>36638</v>
      </c>
      <c r="Y82" s="379">
        <f t="shared" si="8"/>
        <v>36639</v>
      </c>
      <c r="Z82" s="379">
        <f t="shared" si="8"/>
        <v>36640</v>
      </c>
      <c r="AA82" s="379">
        <f t="shared" si="8"/>
        <v>36641</v>
      </c>
      <c r="AB82" s="379">
        <f t="shared" si="8"/>
        <v>36642</v>
      </c>
      <c r="AC82" s="379">
        <f t="shared" si="8"/>
        <v>36643</v>
      </c>
      <c r="AD82" s="379">
        <f t="shared" si="8"/>
        <v>36644</v>
      </c>
      <c r="AE82" s="379">
        <f t="shared" si="8"/>
        <v>36645</v>
      </c>
      <c r="AF82" s="379">
        <f t="shared" si="8"/>
        <v>36646</v>
      </c>
      <c r="AG82" s="379">
        <f t="shared" si="8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9">C45</f>
        <v>S</v>
      </c>
      <c r="D83" s="380" t="str">
        <f t="shared" si="9"/>
        <v>S</v>
      </c>
      <c r="E83" s="380" t="str">
        <f t="shared" si="9"/>
        <v>M</v>
      </c>
      <c r="F83" s="380" t="str">
        <f t="shared" si="9"/>
        <v>T</v>
      </c>
      <c r="G83" s="380" t="str">
        <f t="shared" si="9"/>
        <v>W</v>
      </c>
      <c r="H83" s="380" t="str">
        <f t="shared" si="9"/>
        <v>R</v>
      </c>
      <c r="I83" s="380" t="str">
        <f t="shared" si="9"/>
        <v>F</v>
      </c>
      <c r="J83" s="380" t="str">
        <f t="shared" si="9"/>
        <v>S</v>
      </c>
      <c r="K83" s="380" t="str">
        <f t="shared" si="9"/>
        <v>S</v>
      </c>
      <c r="L83" s="380" t="str">
        <f t="shared" si="9"/>
        <v>M</v>
      </c>
      <c r="M83" s="380" t="str">
        <f t="shared" si="9"/>
        <v>T</v>
      </c>
      <c r="N83" s="380" t="str">
        <f t="shared" si="9"/>
        <v>W</v>
      </c>
      <c r="O83" s="380" t="str">
        <f t="shared" si="9"/>
        <v>R</v>
      </c>
      <c r="P83" s="380" t="str">
        <f t="shared" si="9"/>
        <v>F</v>
      </c>
      <c r="Q83" s="380" t="str">
        <f t="shared" si="9"/>
        <v>S</v>
      </c>
      <c r="R83" s="380" t="str">
        <f t="shared" si="9"/>
        <v>S</v>
      </c>
      <c r="S83" s="380" t="str">
        <f t="shared" si="9"/>
        <v>M</v>
      </c>
      <c r="T83" s="380" t="str">
        <f t="shared" si="9"/>
        <v>T</v>
      </c>
      <c r="U83" s="380" t="str">
        <f t="shared" si="9"/>
        <v>W</v>
      </c>
      <c r="V83" s="380" t="str">
        <f t="shared" si="9"/>
        <v>R</v>
      </c>
      <c r="W83" s="380" t="str">
        <f t="shared" si="9"/>
        <v>F</v>
      </c>
      <c r="X83" s="380" t="str">
        <f t="shared" si="9"/>
        <v>S</v>
      </c>
      <c r="Y83" s="380" t="str">
        <f t="shared" si="9"/>
        <v>S</v>
      </c>
      <c r="Z83" s="380" t="str">
        <f t="shared" si="9"/>
        <v>M</v>
      </c>
      <c r="AA83" s="380" t="str">
        <f t="shared" si="9"/>
        <v>T</v>
      </c>
      <c r="AB83" s="380" t="str">
        <f t="shared" si="9"/>
        <v>W</v>
      </c>
      <c r="AC83" s="380" t="str">
        <f t="shared" si="9"/>
        <v>R</v>
      </c>
      <c r="AD83" s="380" t="str">
        <f t="shared" si="9"/>
        <v>F</v>
      </c>
      <c r="AE83" s="380" t="str">
        <f t="shared" si="9"/>
        <v>S</v>
      </c>
      <c r="AF83" s="380" t="str">
        <f t="shared" si="9"/>
        <v>S</v>
      </c>
      <c r="AG83" s="380" t="str">
        <f t="shared" si="9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0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0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0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0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0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0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0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0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0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0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0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0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0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1">SUM(C108:C117)</f>
        <v>0</v>
      </c>
      <c r="D104" s="30">
        <f t="shared" si="11"/>
        <v>0</v>
      </c>
      <c r="E104" s="30">
        <f t="shared" si="11"/>
        <v>0</v>
      </c>
      <c r="F104" s="30">
        <f t="shared" si="11"/>
        <v>0</v>
      </c>
      <c r="G104" s="30">
        <f t="shared" si="11"/>
        <v>0</v>
      </c>
      <c r="H104" s="30">
        <f t="shared" si="11"/>
        <v>0</v>
      </c>
      <c r="I104" s="30">
        <f t="shared" si="11"/>
        <v>0</v>
      </c>
      <c r="J104" s="30">
        <f t="shared" si="11"/>
        <v>0</v>
      </c>
      <c r="K104" s="30">
        <f t="shared" si="11"/>
        <v>0</v>
      </c>
      <c r="L104" s="30">
        <f t="shared" si="11"/>
        <v>0</v>
      </c>
      <c r="M104" s="30">
        <f t="shared" ref="M104:V104" si="12">SUM(M108:M117)</f>
        <v>0</v>
      </c>
      <c r="N104" s="30">
        <f t="shared" si="12"/>
        <v>0</v>
      </c>
      <c r="O104" s="30">
        <f t="shared" si="12"/>
        <v>0</v>
      </c>
      <c r="P104" s="30">
        <f t="shared" si="12"/>
        <v>0</v>
      </c>
      <c r="Q104" s="30">
        <f t="shared" si="12"/>
        <v>0</v>
      </c>
      <c r="R104" s="30">
        <f t="shared" si="12"/>
        <v>0</v>
      </c>
      <c r="S104" s="30">
        <f t="shared" si="12"/>
        <v>0</v>
      </c>
      <c r="T104" s="30">
        <f t="shared" si="12"/>
        <v>0</v>
      </c>
      <c r="U104" s="30">
        <f t="shared" si="12"/>
        <v>0</v>
      </c>
      <c r="V104" s="30">
        <f t="shared" si="12"/>
        <v>0</v>
      </c>
      <c r="W104" s="30">
        <f t="shared" ref="W104:AG104" si="13">SUM(W108:W117)</f>
        <v>0</v>
      </c>
      <c r="X104" s="30">
        <f t="shared" si="13"/>
        <v>0</v>
      </c>
      <c r="Y104" s="30">
        <f t="shared" si="13"/>
        <v>0</v>
      </c>
      <c r="Z104" s="30">
        <f t="shared" si="13"/>
        <v>0</v>
      </c>
      <c r="AA104" s="30">
        <f t="shared" si="13"/>
        <v>0</v>
      </c>
      <c r="AB104" s="30">
        <f t="shared" si="13"/>
        <v>0</v>
      </c>
      <c r="AC104" s="30">
        <f t="shared" si="13"/>
        <v>0</v>
      </c>
      <c r="AD104" s="30">
        <f t="shared" si="13"/>
        <v>0</v>
      </c>
      <c r="AE104" s="30">
        <f t="shared" si="13"/>
        <v>0</v>
      </c>
      <c r="AF104" s="30">
        <f t="shared" si="13"/>
        <v>0</v>
      </c>
      <c r="AG104" s="30">
        <f t="shared" si="13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4">B44</f>
        <v>36617</v>
      </c>
      <c r="C105" s="379">
        <f t="shared" si="14"/>
        <v>36617</v>
      </c>
      <c r="D105" s="379">
        <f t="shared" si="14"/>
        <v>36618</v>
      </c>
      <c r="E105" s="379">
        <f t="shared" si="14"/>
        <v>36619</v>
      </c>
      <c r="F105" s="379">
        <f t="shared" si="14"/>
        <v>36620</v>
      </c>
      <c r="G105" s="379">
        <f t="shared" si="14"/>
        <v>36621</v>
      </c>
      <c r="H105" s="379">
        <f t="shared" si="14"/>
        <v>36622</v>
      </c>
      <c r="I105" s="379">
        <f t="shared" si="14"/>
        <v>36623</v>
      </c>
      <c r="J105" s="379">
        <f t="shared" si="14"/>
        <v>36624</v>
      </c>
      <c r="K105" s="379">
        <f t="shared" si="14"/>
        <v>36625</v>
      </c>
      <c r="L105" s="379">
        <f t="shared" si="14"/>
        <v>36626</v>
      </c>
      <c r="M105" s="379">
        <f t="shared" si="14"/>
        <v>36627</v>
      </c>
      <c r="N105" s="379">
        <f t="shared" si="14"/>
        <v>36628</v>
      </c>
      <c r="O105" s="379">
        <f t="shared" si="14"/>
        <v>36629</v>
      </c>
      <c r="P105" s="379">
        <f t="shared" si="14"/>
        <v>36630</v>
      </c>
      <c r="Q105" s="379">
        <f t="shared" si="14"/>
        <v>36631</v>
      </c>
      <c r="R105" s="379">
        <f t="shared" si="14"/>
        <v>36632</v>
      </c>
      <c r="S105" s="379">
        <f t="shared" si="14"/>
        <v>36633</v>
      </c>
      <c r="T105" s="379">
        <f t="shared" si="14"/>
        <v>36634</v>
      </c>
      <c r="U105" s="379">
        <f t="shared" si="14"/>
        <v>36635</v>
      </c>
      <c r="V105" s="379">
        <f t="shared" si="14"/>
        <v>36636</v>
      </c>
      <c r="W105" s="379">
        <f t="shared" si="14"/>
        <v>36637</v>
      </c>
      <c r="X105" s="379">
        <f t="shared" si="14"/>
        <v>36638</v>
      </c>
      <c r="Y105" s="379">
        <f t="shared" si="14"/>
        <v>36639</v>
      </c>
      <c r="Z105" s="379">
        <f t="shared" si="14"/>
        <v>36640</v>
      </c>
      <c r="AA105" s="379">
        <f t="shared" si="14"/>
        <v>36641</v>
      </c>
      <c r="AB105" s="379">
        <f t="shared" si="14"/>
        <v>36642</v>
      </c>
      <c r="AC105" s="379">
        <f t="shared" si="14"/>
        <v>36643</v>
      </c>
      <c r="AD105" s="379">
        <f t="shared" si="14"/>
        <v>36644</v>
      </c>
      <c r="AE105" s="379">
        <f t="shared" si="14"/>
        <v>36645</v>
      </c>
      <c r="AF105" s="379">
        <f t="shared" si="14"/>
        <v>36646</v>
      </c>
      <c r="AG105" s="379">
        <f t="shared" si="14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5">C45</f>
        <v>S</v>
      </c>
      <c r="D106" s="380" t="str">
        <f t="shared" si="15"/>
        <v>S</v>
      </c>
      <c r="E106" s="380" t="str">
        <f t="shared" si="15"/>
        <v>M</v>
      </c>
      <c r="F106" s="380" t="str">
        <f t="shared" si="15"/>
        <v>T</v>
      </c>
      <c r="G106" s="380" t="str">
        <f t="shared" si="15"/>
        <v>W</v>
      </c>
      <c r="H106" s="380" t="str">
        <f t="shared" si="15"/>
        <v>R</v>
      </c>
      <c r="I106" s="380" t="str">
        <f t="shared" si="15"/>
        <v>F</v>
      </c>
      <c r="J106" s="380" t="str">
        <f t="shared" si="15"/>
        <v>S</v>
      </c>
      <c r="K106" s="380" t="str">
        <f t="shared" si="15"/>
        <v>S</v>
      </c>
      <c r="L106" s="380" t="str">
        <f t="shared" si="15"/>
        <v>M</v>
      </c>
      <c r="M106" s="380" t="str">
        <f t="shared" si="15"/>
        <v>T</v>
      </c>
      <c r="N106" s="380" t="str">
        <f t="shared" si="15"/>
        <v>W</v>
      </c>
      <c r="O106" s="380" t="str">
        <f t="shared" si="15"/>
        <v>R</v>
      </c>
      <c r="P106" s="380" t="str">
        <f t="shared" si="15"/>
        <v>F</v>
      </c>
      <c r="Q106" s="380" t="str">
        <f t="shared" si="15"/>
        <v>S</v>
      </c>
      <c r="R106" s="380" t="str">
        <f t="shared" si="15"/>
        <v>S</v>
      </c>
      <c r="S106" s="380" t="str">
        <f t="shared" si="15"/>
        <v>M</v>
      </c>
      <c r="T106" s="380" t="str">
        <f t="shared" si="15"/>
        <v>T</v>
      </c>
      <c r="U106" s="380" t="str">
        <f t="shared" si="15"/>
        <v>W</v>
      </c>
      <c r="V106" s="380" t="str">
        <f t="shared" si="15"/>
        <v>R</v>
      </c>
      <c r="W106" s="380" t="str">
        <f t="shared" si="15"/>
        <v>F</v>
      </c>
      <c r="X106" s="380" t="str">
        <f t="shared" si="15"/>
        <v>S</v>
      </c>
      <c r="Y106" s="380" t="str">
        <f t="shared" si="15"/>
        <v>S</v>
      </c>
      <c r="Z106" s="380" t="str">
        <f t="shared" si="15"/>
        <v>M</v>
      </c>
      <c r="AA106" s="380" t="str">
        <f t="shared" si="15"/>
        <v>T</v>
      </c>
      <c r="AB106" s="380" t="str">
        <f t="shared" si="15"/>
        <v>W</v>
      </c>
      <c r="AC106" s="380" t="str">
        <f t="shared" si="15"/>
        <v>R</v>
      </c>
      <c r="AD106" s="380" t="str">
        <f t="shared" si="15"/>
        <v>F</v>
      </c>
      <c r="AE106" s="380" t="str">
        <f t="shared" si="15"/>
        <v>S</v>
      </c>
      <c r="AF106" s="380" t="str">
        <f t="shared" si="15"/>
        <v>S</v>
      </c>
      <c r="AG106" s="380" t="str">
        <f t="shared" si="15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6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6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6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6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6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6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4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2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-97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39">
        <v>139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39">
        <v>1353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39">
        <v>9440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39">
        <v>1816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-1384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-3337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-4019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-4489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6712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2346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-719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-7654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-7228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-7775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2621.5976999999998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5096.2751000000007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-1900.4879999999998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-2997.1158999999998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-12069.731099999997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656.25554460496642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656.25554460496642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9" ht="12.75" customHeight="1" x14ac:dyDescent="0.2">
      <c r="A193" s="226"/>
      <c r="B193" s="347">
        <f>SUM(B50:B53)</f>
        <v>0</v>
      </c>
      <c r="C193" s="347" t="e">
        <f>#REF!</f>
        <v>#REF!</v>
      </c>
      <c r="D193" s="347" t="e">
        <f>#REF!</f>
        <v>#REF!</v>
      </c>
      <c r="E193" s="347" t="e">
        <f>#REF!</f>
        <v>#REF!</v>
      </c>
      <c r="F193" s="347" t="e">
        <f>#REF!</f>
        <v>#REF!</v>
      </c>
      <c r="G193" s="347">
        <f>SUM(G50:G53)</f>
        <v>0</v>
      </c>
      <c r="H193" s="347" t="e">
        <f>#REF!</f>
        <v>#REF!</v>
      </c>
      <c r="I193" s="347" t="e">
        <f>#REF!</f>
        <v>#REF!</v>
      </c>
      <c r="J193" s="347" t="e">
        <f>#REF!</f>
        <v>#REF!</v>
      </c>
      <c r="K193" s="347" t="e">
        <f>#REF!</f>
        <v>#REF!</v>
      </c>
      <c r="L193" s="347" t="e">
        <f>#REF!</f>
        <v>#REF!</v>
      </c>
      <c r="M193" s="347" t="e">
        <f>#REF!</f>
        <v>#REF!</v>
      </c>
      <c r="N193" s="347">
        <f>SUM(N50:N53)</f>
        <v>0</v>
      </c>
      <c r="O193" s="347" t="e">
        <f>#REF!</f>
        <v>#REF!</v>
      </c>
      <c r="P193" s="347" t="e">
        <f>#REF!</f>
        <v>#REF!</v>
      </c>
      <c r="Q193" s="347" t="e">
        <f>#REF!</f>
        <v>#REF!</v>
      </c>
      <c r="R193" s="347" t="e">
        <f>#REF!</f>
        <v>#REF!</v>
      </c>
      <c r="S193" s="347">
        <f>SUM(S50:S53)</f>
        <v>0</v>
      </c>
    </row>
    <row r="194" spans="1:19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9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9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9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9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9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9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9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9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9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9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9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9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9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9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9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9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9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9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9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9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9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9" ht="12.75" customHeight="1" thickTop="1" x14ac:dyDescent="0.2"/>
    <row r="217" spans="1:19" ht="12.75" customHeight="1" thickBot="1" x14ac:dyDescent="0.25"/>
    <row r="218" spans="1:19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9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9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9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9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9" ht="12.75" customHeight="1" x14ac:dyDescent="0.2">
      <c r="A223" s="232"/>
      <c r="B223" s="347">
        <f>SUM(B50:B53)</f>
        <v>0</v>
      </c>
      <c r="C223" s="347" t="e">
        <f>#REF!</f>
        <v>#REF!</v>
      </c>
      <c r="D223" s="347" t="e">
        <f>#REF!</f>
        <v>#REF!</v>
      </c>
      <c r="E223" s="347" t="e">
        <f>#REF!</f>
        <v>#REF!</v>
      </c>
      <c r="F223" s="347" t="e">
        <f>#REF!</f>
        <v>#REF!</v>
      </c>
      <c r="G223" s="347">
        <f>SUM(G50:G53)</f>
        <v>0</v>
      </c>
      <c r="H223" s="347" t="e">
        <f>#REF!</f>
        <v>#REF!</v>
      </c>
      <c r="I223" s="347" t="e">
        <f>#REF!</f>
        <v>#REF!</v>
      </c>
      <c r="J223" s="347" t="e">
        <f>#REF!</f>
        <v>#REF!</v>
      </c>
      <c r="K223" s="347" t="e">
        <f>#REF!</f>
        <v>#REF!</v>
      </c>
      <c r="L223" s="347" t="e">
        <f>#REF!</f>
        <v>#REF!</v>
      </c>
      <c r="M223" s="347" t="e">
        <f>#REF!</f>
        <v>#REF!</v>
      </c>
      <c r="N223" s="347">
        <f>SUM(N50:N53)</f>
        <v>0</v>
      </c>
      <c r="O223" s="347" t="e">
        <f>#REF!</f>
        <v>#REF!</v>
      </c>
      <c r="P223" s="347" t="e">
        <f>#REF!</f>
        <v>#REF!</v>
      </c>
      <c r="Q223" s="347" t="e">
        <f>#REF!</f>
        <v>#REF!</v>
      </c>
      <c r="R223" s="347" t="e">
        <f>#REF!</f>
        <v>#REF!</v>
      </c>
      <c r="S223" s="347">
        <f>SUM(S50:S53)</f>
        <v>0</v>
      </c>
    </row>
    <row r="224" spans="1:19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9" ht="15" x14ac:dyDescent="0.25">
      <c r="A268" s="282"/>
      <c r="B268" s="347">
        <f>SUM(B50:B53)</f>
        <v>0</v>
      </c>
      <c r="C268" s="347" t="e">
        <f>#REF!</f>
        <v>#REF!</v>
      </c>
      <c r="D268" s="347" t="e">
        <f>#REF!</f>
        <v>#REF!</v>
      </c>
      <c r="E268" s="347" t="e">
        <f>#REF!</f>
        <v>#REF!</v>
      </c>
      <c r="F268" s="347" t="e">
        <f>#REF!</f>
        <v>#REF!</v>
      </c>
      <c r="G268" s="347">
        <f>SUM(G50:G53)</f>
        <v>0</v>
      </c>
      <c r="H268" s="347" t="e">
        <f>#REF!</f>
        <v>#REF!</v>
      </c>
      <c r="I268" s="347" t="e">
        <f>#REF!</f>
        <v>#REF!</v>
      </c>
      <c r="J268" s="347" t="e">
        <f>#REF!</f>
        <v>#REF!</v>
      </c>
      <c r="K268" s="347" t="e">
        <f>#REF!</f>
        <v>#REF!</v>
      </c>
      <c r="L268" s="347" t="e">
        <f>#REF!</f>
        <v>#REF!</v>
      </c>
      <c r="M268" s="347" t="e">
        <f>#REF!</f>
        <v>#REF!</v>
      </c>
      <c r="N268" s="347" t="e">
        <f>#REF!</f>
        <v>#REF!</v>
      </c>
      <c r="O268" s="347" t="e">
        <f>#REF!</f>
        <v>#REF!</v>
      </c>
      <c r="P268" s="347" t="e">
        <f>#REF!</f>
        <v>#REF!</v>
      </c>
      <c r="Q268" s="347" t="e">
        <f>#REF!</f>
        <v>#REF!</v>
      </c>
      <c r="R268" s="347" t="e">
        <f>#REF!</f>
        <v>#REF!</v>
      </c>
      <c r="S268" s="347">
        <f>SUM(S50:S53)</f>
        <v>0</v>
      </c>
    </row>
    <row r="269" spans="1:19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9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9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9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9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5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1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78"/>
  <sheetViews>
    <sheetView showGridLines="0" zoomScale="75" workbookViewId="0">
      <pane xSplit="1" ySplit="4" topLeftCell="B7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14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+Input!$O$17</f>
        <v>0</v>
      </c>
    </row>
    <row r="9" spans="1:37" ht="12.75" customHeight="1" x14ac:dyDescent="0.2">
      <c r="A9" s="12" t="s">
        <v>174</v>
      </c>
      <c r="E9" s="378">
        <f>+Input!O7</f>
        <v>-948743.14859999996</v>
      </c>
      <c r="F9" s="1" t="s">
        <v>175</v>
      </c>
      <c r="G9" s="17" t="s">
        <v>176</v>
      </c>
      <c r="H9" s="17"/>
      <c r="K9" s="65" t="s">
        <v>177</v>
      </c>
      <c r="L9" s="261">
        <f>+Input!F32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+Input!O10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+Input!F33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397">
        <f>IF(R12&gt;=0,R12/1000,0)</f>
        <v>0</v>
      </c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61304.279300000017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+Input!$O$18</f>
        <v>0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+Input!$O$20</f>
        <v>0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+Input!O37*5.825/1000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+Input!$O$21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+Input!$O$22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+Input!$O$23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-887438.8692999999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+Input!$O$24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-887277.50619999995</v>
      </c>
      <c r="AA20" s="66"/>
      <c r="AB20" s="22"/>
      <c r="AC20" s="22"/>
      <c r="AD20" s="22"/>
      <c r="AE20" s="18">
        <f>+Input!$O$25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+Input!$O$26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+Input!$O$27</f>
        <v>0</v>
      </c>
      <c r="AF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+Input!$O$28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+Input!$O$29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-584427.82040000008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-887277.50620000006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-584427.82040000008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-161.3631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-584427.82040000008</v>
      </c>
      <c r="K36" s="65" t="s">
        <v>118</v>
      </c>
      <c r="L36" s="8"/>
      <c r="M36" s="25">
        <f>SUM(M30:M34)</f>
        <v>-1471866.6897000002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-1471866.6897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 t="shared" ref="C43:V43" si="1">SUM(C47:C76)-C61-C68-C69</f>
        <v>0</v>
      </c>
      <c r="D43" s="30">
        <f t="shared" si="1"/>
        <v>0</v>
      </c>
      <c r="E43" s="30">
        <f t="shared" si="1"/>
        <v>-161.3631</v>
      </c>
      <c r="F43" s="30">
        <f t="shared" si="1"/>
        <v>0</v>
      </c>
      <c r="G43" s="30">
        <f t="shared" si="1"/>
        <v>0</v>
      </c>
      <c r="H43" s="30">
        <f t="shared" si="1"/>
        <v>0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3">D44+1</f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AG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si="5"/>
        <v>F</v>
      </c>
      <c r="X45" s="380" t="str">
        <f t="shared" si="5"/>
        <v>S</v>
      </c>
      <c r="Y45" s="380" t="str">
        <f t="shared" si="5"/>
        <v>S</v>
      </c>
      <c r="Z45" s="380" t="str">
        <f t="shared" si="5"/>
        <v>M</v>
      </c>
      <c r="AA45" s="380" t="str">
        <f t="shared" si="5"/>
        <v>T</v>
      </c>
      <c r="AB45" s="380" t="str">
        <f t="shared" si="5"/>
        <v>W</v>
      </c>
      <c r="AC45" s="380" t="str">
        <f t="shared" si="5"/>
        <v>R</v>
      </c>
      <c r="AD45" s="380" t="str">
        <f t="shared" si="5"/>
        <v>F</v>
      </c>
      <c r="AE45" s="380" t="str">
        <f t="shared" si="5"/>
        <v>S</v>
      </c>
      <c r="AF45" s="380" t="str">
        <f t="shared" si="5"/>
        <v>S</v>
      </c>
      <c r="AG45" s="380" t="str">
        <f t="shared" si="5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>SUM(C47:AH47)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+Input!$O$17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+Input!$O$17</f>
        <v>0</v>
      </c>
    </row>
    <row r="48" spans="1:54" ht="12.75" hidden="1" customHeight="1" x14ac:dyDescent="0.2">
      <c r="A48" s="42" t="s">
        <v>246</v>
      </c>
      <c r="B48" s="37">
        <f t="shared" ref="B48:B70" si="6">SUM(C48:AH48)</f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6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6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6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6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6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+Input!$O$18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+Input!$O$18</f>
        <v>0</v>
      </c>
    </row>
    <row r="54" spans="1:54" ht="12.75" customHeight="1" x14ac:dyDescent="0.2">
      <c r="A54" s="20" t="s">
        <v>152</v>
      </c>
      <c r="B54" s="37">
        <f t="shared" si="6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+Input!$O$20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+Input!$O$20</f>
        <v>0</v>
      </c>
    </row>
    <row r="55" spans="1:54" ht="12.75" customHeight="1" x14ac:dyDescent="0.2">
      <c r="A55" s="20" t="s">
        <v>121</v>
      </c>
      <c r="B55" s="37">
        <f t="shared" si="6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+Input!$O$21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+Input!$O$21</f>
        <v>0</v>
      </c>
    </row>
    <row r="56" spans="1:54" ht="12.75" customHeight="1" x14ac:dyDescent="0.2">
      <c r="A56" s="20" t="s">
        <v>122</v>
      </c>
      <c r="B56" s="37">
        <f t="shared" si="6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+Input!$O$22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+Input!$O$22</f>
        <v>0</v>
      </c>
    </row>
    <row r="57" spans="1:54" ht="12.75" customHeight="1" x14ac:dyDescent="0.2">
      <c r="A57" s="42" t="s">
        <v>123</v>
      </c>
      <c r="B57" s="37">
        <f t="shared" si="6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+Input!$O$23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+Input!$O$23</f>
        <v>0</v>
      </c>
    </row>
    <row r="58" spans="1:54" ht="12.75" customHeight="1" x14ac:dyDescent="0.2">
      <c r="A58" s="42" t="s">
        <v>253</v>
      </c>
      <c r="B58" s="37">
        <f t="shared" si="6"/>
        <v>-0.20269999999999999</v>
      </c>
      <c r="C58" s="18"/>
      <c r="D58" s="18"/>
      <c r="E58" s="18">
        <v>-0.20269999999999999</v>
      </c>
      <c r="F58" s="18">
        <v>0</v>
      </c>
      <c r="G58" s="18">
        <v>0</v>
      </c>
      <c r="H58" s="18">
        <f>+Input!$O$24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+Input!$O$24</f>
        <v>0</v>
      </c>
    </row>
    <row r="59" spans="1:54" ht="12.75" customHeight="1" x14ac:dyDescent="0.2">
      <c r="A59" s="42" t="s">
        <v>84</v>
      </c>
      <c r="B59" s="37">
        <f t="shared" si="6"/>
        <v>-161.16040000000001</v>
      </c>
      <c r="C59" s="18"/>
      <c r="D59" s="18"/>
      <c r="E59" s="18">
        <v>-161.16040000000001</v>
      </c>
      <c r="F59" s="18">
        <v>0</v>
      </c>
      <c r="G59" s="18">
        <v>0</v>
      </c>
      <c r="H59" s="18">
        <f>+Input!$O$25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+Input!$O$25</f>
        <v>0</v>
      </c>
    </row>
    <row r="60" spans="1:54" ht="12.75" customHeight="1" x14ac:dyDescent="0.2">
      <c r="A60" s="42" t="s">
        <v>124</v>
      </c>
      <c r="B60" s="37">
        <f t="shared" si="6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+Input!$O$26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+Input!$O$26</f>
        <v>0</v>
      </c>
    </row>
    <row r="61" spans="1:54" ht="12.75" customHeight="1" x14ac:dyDescent="0.2">
      <c r="A61" s="42" t="s">
        <v>254</v>
      </c>
      <c r="B61" s="37">
        <f t="shared" si="6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+Input!$O$27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+Input!$O$27</f>
        <v>0</v>
      </c>
    </row>
    <row r="62" spans="1:54" ht="12.75" customHeight="1" x14ac:dyDescent="0.2">
      <c r="A62" s="42" t="s">
        <v>126</v>
      </c>
      <c r="B62" s="37">
        <f t="shared" si="6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+Input!$O$28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+Input!$O$28</f>
        <v>0</v>
      </c>
    </row>
    <row r="63" spans="1:54" ht="12.75" customHeight="1" x14ac:dyDescent="0.2">
      <c r="A63" s="42" t="s">
        <v>216</v>
      </c>
      <c r="B63" s="37">
        <f t="shared" si="6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6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6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6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6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+Input!$O$29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+Input!$O$29</f>
        <v>0</v>
      </c>
    </row>
    <row r="68" spans="1:54" ht="12.75" customHeight="1" x14ac:dyDescent="0.2">
      <c r="A68" s="20" t="s">
        <v>259</v>
      </c>
      <c r="B68" s="37">
        <f t="shared" si="6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6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">
      <c r="A70" s="20" t="s">
        <v>261</v>
      </c>
      <c r="B70" s="37">
        <f t="shared" si="6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C71" s="399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-161.3631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161.3631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7">SUM(C85:C101)</f>
        <v>0</v>
      </c>
      <c r="D81" s="30">
        <f t="shared" si="7"/>
        <v>0</v>
      </c>
      <c r="E81" s="30">
        <f t="shared" si="7"/>
        <v>0</v>
      </c>
      <c r="F81" s="30">
        <f t="shared" si="7"/>
        <v>0</v>
      </c>
      <c r="G81" s="30">
        <f t="shared" si="7"/>
        <v>0</v>
      </c>
      <c r="H81" s="30">
        <f t="shared" si="7"/>
        <v>0</v>
      </c>
      <c r="I81" s="30">
        <f t="shared" si="7"/>
        <v>0</v>
      </c>
      <c r="J81" s="30">
        <f t="shared" si="7"/>
        <v>0</v>
      </c>
      <c r="K81" s="30">
        <f t="shared" si="7"/>
        <v>0</v>
      </c>
      <c r="L81" s="30">
        <f t="shared" si="7"/>
        <v>0</v>
      </c>
      <c r="M81" s="30">
        <f t="shared" ref="M81:V81" si="8">SUM(M85:M101)</f>
        <v>0</v>
      </c>
      <c r="N81" s="30">
        <f t="shared" si="8"/>
        <v>0</v>
      </c>
      <c r="O81" s="30">
        <f t="shared" si="8"/>
        <v>0</v>
      </c>
      <c r="P81" s="30">
        <f t="shared" si="8"/>
        <v>0</v>
      </c>
      <c r="Q81" s="30">
        <f t="shared" si="8"/>
        <v>0</v>
      </c>
      <c r="R81" s="30">
        <f t="shared" si="8"/>
        <v>0</v>
      </c>
      <c r="S81" s="30">
        <f t="shared" si="8"/>
        <v>0</v>
      </c>
      <c r="T81" s="30">
        <f t="shared" si="8"/>
        <v>0</v>
      </c>
      <c r="U81" s="30">
        <f t="shared" si="8"/>
        <v>0</v>
      </c>
      <c r="V81" s="30">
        <f t="shared" si="8"/>
        <v>0</v>
      </c>
      <c r="W81" s="30">
        <f t="shared" ref="W81:AG81" si="9">SUM(W85:W101)</f>
        <v>0</v>
      </c>
      <c r="X81" s="30">
        <f t="shared" si="9"/>
        <v>0</v>
      </c>
      <c r="Y81" s="30">
        <f t="shared" si="9"/>
        <v>0</v>
      </c>
      <c r="Z81" s="30">
        <f t="shared" si="9"/>
        <v>0</v>
      </c>
      <c r="AA81" s="30">
        <f t="shared" si="9"/>
        <v>0</v>
      </c>
      <c r="AB81" s="30">
        <f t="shared" si="9"/>
        <v>0</v>
      </c>
      <c r="AC81" s="30">
        <f t="shared" si="9"/>
        <v>0</v>
      </c>
      <c r="AD81" s="30">
        <f t="shared" si="9"/>
        <v>0</v>
      </c>
      <c r="AE81" s="30">
        <f t="shared" si="9"/>
        <v>0</v>
      </c>
      <c r="AF81" s="30">
        <f t="shared" si="9"/>
        <v>0</v>
      </c>
      <c r="AG81" s="30">
        <f t="shared" si="9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0">B44</f>
        <v>36617</v>
      </c>
      <c r="C82" s="379">
        <f t="shared" si="10"/>
        <v>36617</v>
      </c>
      <c r="D82" s="379">
        <f t="shared" si="10"/>
        <v>36618</v>
      </c>
      <c r="E82" s="379">
        <f t="shared" si="10"/>
        <v>36619</v>
      </c>
      <c r="F82" s="379">
        <f t="shared" si="10"/>
        <v>36620</v>
      </c>
      <c r="G82" s="379">
        <f t="shared" si="10"/>
        <v>36621</v>
      </c>
      <c r="H82" s="379">
        <f t="shared" si="10"/>
        <v>36622</v>
      </c>
      <c r="I82" s="379">
        <f t="shared" si="10"/>
        <v>36623</v>
      </c>
      <c r="J82" s="379">
        <f t="shared" si="10"/>
        <v>36624</v>
      </c>
      <c r="K82" s="379">
        <f t="shared" si="10"/>
        <v>36625</v>
      </c>
      <c r="L82" s="379">
        <f t="shared" si="10"/>
        <v>36626</v>
      </c>
      <c r="M82" s="379">
        <f t="shared" si="10"/>
        <v>36627</v>
      </c>
      <c r="N82" s="379">
        <f t="shared" si="10"/>
        <v>36628</v>
      </c>
      <c r="O82" s="379">
        <f t="shared" si="10"/>
        <v>36629</v>
      </c>
      <c r="P82" s="379">
        <f t="shared" si="10"/>
        <v>36630</v>
      </c>
      <c r="Q82" s="379">
        <f t="shared" si="10"/>
        <v>36631</v>
      </c>
      <c r="R82" s="379">
        <f t="shared" si="10"/>
        <v>36632</v>
      </c>
      <c r="S82" s="379">
        <f t="shared" si="10"/>
        <v>36633</v>
      </c>
      <c r="T82" s="379">
        <f t="shared" si="10"/>
        <v>36634</v>
      </c>
      <c r="U82" s="379">
        <f t="shared" si="10"/>
        <v>36635</v>
      </c>
      <c r="V82" s="379">
        <f t="shared" si="10"/>
        <v>36636</v>
      </c>
      <c r="W82" s="379">
        <f t="shared" si="10"/>
        <v>36637</v>
      </c>
      <c r="X82" s="379">
        <f t="shared" si="10"/>
        <v>36638</v>
      </c>
      <c r="Y82" s="379">
        <f t="shared" si="10"/>
        <v>36639</v>
      </c>
      <c r="Z82" s="379">
        <f t="shared" si="10"/>
        <v>36640</v>
      </c>
      <c r="AA82" s="379">
        <f t="shared" si="10"/>
        <v>36641</v>
      </c>
      <c r="AB82" s="379">
        <f t="shared" si="10"/>
        <v>36642</v>
      </c>
      <c r="AC82" s="379">
        <f t="shared" si="10"/>
        <v>36643</v>
      </c>
      <c r="AD82" s="379">
        <f t="shared" si="10"/>
        <v>36644</v>
      </c>
      <c r="AE82" s="379">
        <f t="shared" si="10"/>
        <v>36645</v>
      </c>
      <c r="AF82" s="379">
        <f t="shared" si="10"/>
        <v>36646</v>
      </c>
      <c r="AG82" s="379">
        <f t="shared" si="10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1">C45</f>
        <v>S</v>
      </c>
      <c r="D83" s="380" t="str">
        <f t="shared" si="11"/>
        <v>S</v>
      </c>
      <c r="E83" s="380" t="str">
        <f t="shared" si="11"/>
        <v>M</v>
      </c>
      <c r="F83" s="380" t="str">
        <f t="shared" si="11"/>
        <v>T</v>
      </c>
      <c r="G83" s="380" t="str">
        <f t="shared" si="11"/>
        <v>W</v>
      </c>
      <c r="H83" s="380" t="str">
        <f t="shared" si="11"/>
        <v>R</v>
      </c>
      <c r="I83" s="380" t="str">
        <f t="shared" si="11"/>
        <v>F</v>
      </c>
      <c r="J83" s="380" t="str">
        <f t="shared" si="11"/>
        <v>S</v>
      </c>
      <c r="K83" s="380" t="str">
        <f t="shared" si="11"/>
        <v>S</v>
      </c>
      <c r="L83" s="380" t="str">
        <f t="shared" si="11"/>
        <v>M</v>
      </c>
      <c r="M83" s="380" t="str">
        <f t="shared" si="11"/>
        <v>T</v>
      </c>
      <c r="N83" s="380" t="str">
        <f t="shared" si="11"/>
        <v>W</v>
      </c>
      <c r="O83" s="380" t="str">
        <f t="shared" si="11"/>
        <v>R</v>
      </c>
      <c r="P83" s="380" t="str">
        <f t="shared" si="11"/>
        <v>F</v>
      </c>
      <c r="Q83" s="380" t="str">
        <f t="shared" si="11"/>
        <v>S</v>
      </c>
      <c r="R83" s="380" t="str">
        <f t="shared" si="11"/>
        <v>S</v>
      </c>
      <c r="S83" s="380" t="str">
        <f t="shared" si="11"/>
        <v>M</v>
      </c>
      <c r="T83" s="380" t="str">
        <f t="shared" si="11"/>
        <v>T</v>
      </c>
      <c r="U83" s="380" t="str">
        <f t="shared" si="11"/>
        <v>W</v>
      </c>
      <c r="V83" s="380" t="str">
        <f t="shared" si="11"/>
        <v>R</v>
      </c>
      <c r="W83" s="380" t="str">
        <f t="shared" si="11"/>
        <v>F</v>
      </c>
      <c r="X83" s="380" t="str">
        <f t="shared" si="11"/>
        <v>S</v>
      </c>
      <c r="Y83" s="380" t="str">
        <f t="shared" si="11"/>
        <v>S</v>
      </c>
      <c r="Z83" s="380" t="str">
        <f t="shared" si="11"/>
        <v>M</v>
      </c>
      <c r="AA83" s="380" t="str">
        <f t="shared" si="11"/>
        <v>T</v>
      </c>
      <c r="AB83" s="380" t="str">
        <f t="shared" si="11"/>
        <v>W</v>
      </c>
      <c r="AC83" s="380" t="str">
        <f t="shared" si="11"/>
        <v>R</v>
      </c>
      <c r="AD83" s="380" t="str">
        <f t="shared" si="11"/>
        <v>F</v>
      </c>
      <c r="AE83" s="380" t="str">
        <f t="shared" si="11"/>
        <v>S</v>
      </c>
      <c r="AF83" s="380" t="str">
        <f t="shared" si="11"/>
        <v>S</v>
      </c>
      <c r="AG83" s="380" t="str">
        <f t="shared" si="11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2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2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2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2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2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2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2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2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2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2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2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2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2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3">SUM(C108:C117)</f>
        <v>0</v>
      </c>
      <c r="D104" s="30">
        <f t="shared" si="13"/>
        <v>0</v>
      </c>
      <c r="E104" s="30">
        <f t="shared" si="13"/>
        <v>0</v>
      </c>
      <c r="F104" s="30">
        <f t="shared" si="13"/>
        <v>0</v>
      </c>
      <c r="G104" s="30">
        <f t="shared" si="13"/>
        <v>0</v>
      </c>
      <c r="H104" s="30">
        <f t="shared" si="13"/>
        <v>0</v>
      </c>
      <c r="I104" s="30">
        <f t="shared" si="13"/>
        <v>0</v>
      </c>
      <c r="J104" s="30">
        <f t="shared" si="13"/>
        <v>0</v>
      </c>
      <c r="K104" s="30">
        <f t="shared" si="13"/>
        <v>0</v>
      </c>
      <c r="L104" s="30">
        <f t="shared" si="13"/>
        <v>0</v>
      </c>
      <c r="M104" s="30">
        <f t="shared" ref="M104:V104" si="14">SUM(M108:M117)</f>
        <v>0</v>
      </c>
      <c r="N104" s="30">
        <f t="shared" si="14"/>
        <v>0</v>
      </c>
      <c r="O104" s="30">
        <f t="shared" si="14"/>
        <v>0</v>
      </c>
      <c r="P104" s="30">
        <f t="shared" si="14"/>
        <v>0</v>
      </c>
      <c r="Q104" s="30">
        <f t="shared" si="14"/>
        <v>0</v>
      </c>
      <c r="R104" s="30">
        <f t="shared" si="14"/>
        <v>0</v>
      </c>
      <c r="S104" s="30">
        <f t="shared" si="14"/>
        <v>0</v>
      </c>
      <c r="T104" s="30">
        <f t="shared" si="14"/>
        <v>0</v>
      </c>
      <c r="U104" s="30">
        <f t="shared" si="14"/>
        <v>0</v>
      </c>
      <c r="V104" s="30">
        <f t="shared" si="14"/>
        <v>0</v>
      </c>
      <c r="W104" s="30">
        <f t="shared" ref="W104:AG104" si="15">SUM(W108:W117)</f>
        <v>0</v>
      </c>
      <c r="X104" s="30">
        <f t="shared" si="15"/>
        <v>0</v>
      </c>
      <c r="Y104" s="30">
        <f t="shared" si="15"/>
        <v>0</v>
      </c>
      <c r="Z104" s="30">
        <f t="shared" si="15"/>
        <v>0</v>
      </c>
      <c r="AA104" s="30">
        <f t="shared" si="15"/>
        <v>0</v>
      </c>
      <c r="AB104" s="30">
        <f t="shared" si="15"/>
        <v>0</v>
      </c>
      <c r="AC104" s="30">
        <f t="shared" si="15"/>
        <v>0</v>
      </c>
      <c r="AD104" s="30">
        <f t="shared" si="15"/>
        <v>0</v>
      </c>
      <c r="AE104" s="30">
        <f t="shared" si="15"/>
        <v>0</v>
      </c>
      <c r="AF104" s="30">
        <f t="shared" si="15"/>
        <v>0</v>
      </c>
      <c r="AG104" s="30">
        <f t="shared" si="15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6">B44</f>
        <v>36617</v>
      </c>
      <c r="C105" s="379">
        <f t="shared" si="16"/>
        <v>36617</v>
      </c>
      <c r="D105" s="379">
        <f t="shared" si="16"/>
        <v>36618</v>
      </c>
      <c r="E105" s="379">
        <f t="shared" si="16"/>
        <v>36619</v>
      </c>
      <c r="F105" s="379">
        <f t="shared" si="16"/>
        <v>36620</v>
      </c>
      <c r="G105" s="379">
        <f t="shared" si="16"/>
        <v>36621</v>
      </c>
      <c r="H105" s="379">
        <f t="shared" si="16"/>
        <v>36622</v>
      </c>
      <c r="I105" s="379">
        <f t="shared" si="16"/>
        <v>36623</v>
      </c>
      <c r="J105" s="379">
        <f t="shared" si="16"/>
        <v>36624</v>
      </c>
      <c r="K105" s="379">
        <f t="shared" si="16"/>
        <v>36625</v>
      </c>
      <c r="L105" s="379">
        <f t="shared" si="16"/>
        <v>36626</v>
      </c>
      <c r="M105" s="379">
        <f t="shared" si="16"/>
        <v>36627</v>
      </c>
      <c r="N105" s="379">
        <f t="shared" si="16"/>
        <v>36628</v>
      </c>
      <c r="O105" s="379">
        <f t="shared" si="16"/>
        <v>36629</v>
      </c>
      <c r="P105" s="379">
        <f t="shared" si="16"/>
        <v>36630</v>
      </c>
      <c r="Q105" s="379">
        <f t="shared" si="16"/>
        <v>36631</v>
      </c>
      <c r="R105" s="379">
        <f t="shared" si="16"/>
        <v>36632</v>
      </c>
      <c r="S105" s="379">
        <f t="shared" si="16"/>
        <v>36633</v>
      </c>
      <c r="T105" s="379">
        <f t="shared" si="16"/>
        <v>36634</v>
      </c>
      <c r="U105" s="379">
        <f t="shared" si="16"/>
        <v>36635</v>
      </c>
      <c r="V105" s="379">
        <f t="shared" si="16"/>
        <v>36636</v>
      </c>
      <c r="W105" s="379">
        <f t="shared" si="16"/>
        <v>36637</v>
      </c>
      <c r="X105" s="379">
        <f t="shared" si="16"/>
        <v>36638</v>
      </c>
      <c r="Y105" s="379">
        <f t="shared" si="16"/>
        <v>36639</v>
      </c>
      <c r="Z105" s="379">
        <f t="shared" si="16"/>
        <v>36640</v>
      </c>
      <c r="AA105" s="379">
        <f t="shared" si="16"/>
        <v>36641</v>
      </c>
      <c r="AB105" s="379">
        <f t="shared" si="16"/>
        <v>36642</v>
      </c>
      <c r="AC105" s="379">
        <f t="shared" si="16"/>
        <v>36643</v>
      </c>
      <c r="AD105" s="379">
        <f t="shared" si="16"/>
        <v>36644</v>
      </c>
      <c r="AE105" s="379">
        <f t="shared" si="16"/>
        <v>36645</v>
      </c>
      <c r="AF105" s="379">
        <f t="shared" si="16"/>
        <v>36646</v>
      </c>
      <c r="AG105" s="379">
        <f t="shared" si="16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7">C45</f>
        <v>S</v>
      </c>
      <c r="D106" s="380" t="str">
        <f t="shared" si="17"/>
        <v>S</v>
      </c>
      <c r="E106" s="380" t="str">
        <f t="shared" si="17"/>
        <v>M</v>
      </c>
      <c r="F106" s="380" t="str">
        <f t="shared" si="17"/>
        <v>T</v>
      </c>
      <c r="G106" s="380" t="str">
        <f t="shared" si="17"/>
        <v>W</v>
      </c>
      <c r="H106" s="380" t="str">
        <f t="shared" si="17"/>
        <v>R</v>
      </c>
      <c r="I106" s="380" t="str">
        <f t="shared" si="17"/>
        <v>F</v>
      </c>
      <c r="J106" s="380" t="str">
        <f t="shared" si="17"/>
        <v>S</v>
      </c>
      <c r="K106" s="380" t="str">
        <f t="shared" si="17"/>
        <v>S</v>
      </c>
      <c r="L106" s="380" t="str">
        <f t="shared" si="17"/>
        <v>M</v>
      </c>
      <c r="M106" s="380" t="str">
        <f t="shared" si="17"/>
        <v>T</v>
      </c>
      <c r="N106" s="380" t="str">
        <f t="shared" si="17"/>
        <v>W</v>
      </c>
      <c r="O106" s="380" t="str">
        <f t="shared" si="17"/>
        <v>R</v>
      </c>
      <c r="P106" s="380" t="str">
        <f t="shared" si="17"/>
        <v>F</v>
      </c>
      <c r="Q106" s="380" t="str">
        <f t="shared" si="17"/>
        <v>S</v>
      </c>
      <c r="R106" s="380" t="str">
        <f t="shared" si="17"/>
        <v>S</v>
      </c>
      <c r="S106" s="380" t="str">
        <f t="shared" si="17"/>
        <v>M</v>
      </c>
      <c r="T106" s="380" t="str">
        <f t="shared" si="17"/>
        <v>T</v>
      </c>
      <c r="U106" s="380" t="str">
        <f t="shared" si="17"/>
        <v>W</v>
      </c>
      <c r="V106" s="380" t="str">
        <f t="shared" si="17"/>
        <v>R</v>
      </c>
      <c r="W106" s="380" t="str">
        <f t="shared" si="17"/>
        <v>F</v>
      </c>
      <c r="X106" s="380" t="str">
        <f t="shared" si="17"/>
        <v>S</v>
      </c>
      <c r="Y106" s="380" t="str">
        <f t="shared" si="17"/>
        <v>S</v>
      </c>
      <c r="Z106" s="380" t="str">
        <f t="shared" si="17"/>
        <v>M</v>
      </c>
      <c r="AA106" s="380" t="str">
        <f t="shared" si="17"/>
        <v>T</v>
      </c>
      <c r="AB106" s="380" t="str">
        <f t="shared" si="17"/>
        <v>W</v>
      </c>
      <c r="AC106" s="380" t="str">
        <f t="shared" si="17"/>
        <v>R</v>
      </c>
      <c r="AD106" s="380" t="str">
        <f t="shared" si="17"/>
        <v>F</v>
      </c>
      <c r="AE106" s="380" t="str">
        <f t="shared" si="17"/>
        <v>S</v>
      </c>
      <c r="AF106" s="380" t="str">
        <f t="shared" si="17"/>
        <v>S</v>
      </c>
      <c r="AG106" s="380" t="str">
        <f t="shared" si="17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8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8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8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8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8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8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-1024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-395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-38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-636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-222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762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98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68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39">
        <v>-1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39">
        <v>-2461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39">
        <v>-5371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39">
        <v>1863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200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>
        <v>35735</v>
      </c>
      <c r="B139" s="22" t="s">
        <v>302</v>
      </c>
      <c r="C139" s="81"/>
      <c r="D139" s="47"/>
      <c r="E139" s="139">
        <v>1336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>
        <v>35765</v>
      </c>
      <c r="B140" s="22" t="s">
        <v>303</v>
      </c>
      <c r="C140" s="1"/>
      <c r="D140" s="36"/>
      <c r="E140" s="139">
        <v>3512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1297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-1298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1839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4907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10352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5882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9261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4454.3827000000001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18016.819200000009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6415.7759000000005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2486.3015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61304.279300000017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-4098.3919574655592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-4098.3919574655592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D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9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5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B278"/>
  <sheetViews>
    <sheetView showGridLines="0" zoomScale="75" workbookViewId="0">
      <selection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304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  <c r="AE7" s="18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/>
    </row>
    <row r="9" spans="1:37" ht="12.75" customHeight="1" x14ac:dyDescent="0.2">
      <c r="A9" s="12" t="s">
        <v>174</v>
      </c>
      <c r="E9" s="378">
        <f>+Input!P7</f>
        <v>1225836.8999999999</v>
      </c>
      <c r="F9" s="1" t="s">
        <v>175</v>
      </c>
      <c r="G9" s="17" t="s">
        <v>176</v>
      </c>
      <c r="H9" s="17"/>
      <c r="K9" s="65" t="s">
        <v>177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/>
      <c r="AI9" s="18"/>
    </row>
    <row r="10" spans="1:37" ht="12.75" customHeight="1" x14ac:dyDescent="0.2">
      <c r="A10" s="12" t="s">
        <v>178</v>
      </c>
      <c r="E10" s="16">
        <f>+Input!P10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/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/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/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/>
      <c r="AK13" s="18"/>
    </row>
    <row r="14" spans="1:37" ht="12.75" customHeight="1" thickBot="1" x14ac:dyDescent="0.25">
      <c r="A14" s="12" t="s">
        <v>191</v>
      </c>
      <c r="E14" s="20">
        <f>+E159</f>
        <v>-83838.086500000005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/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/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/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/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/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1141998.8134999999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/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1141142.5470999999</v>
      </c>
      <c r="AA20" s="66"/>
      <c r="AB20" s="22"/>
      <c r="AC20" s="22"/>
      <c r="AD20" s="22"/>
      <c r="AE20" s="18"/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/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/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/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/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/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/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/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/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5209601.8660422033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1120705.5237999998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5209601.8660422033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21293.289699999994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5209601.8660422033</v>
      </c>
      <c r="K36" s="65" t="s">
        <v>118</v>
      </c>
      <c r="L36" s="8"/>
      <c r="M36" s="25">
        <f>SUM(M30:M34)</f>
        <v>6351600.6795422025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6351600.6795422034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R43" si="1">SUM(D47:D76)-D61-D68-D69</f>
        <v>0</v>
      </c>
      <c r="E43" s="30">
        <f t="shared" si="1"/>
        <v>162083.22709999999</v>
      </c>
      <c r="F43" s="30">
        <f t="shared" si="1"/>
        <v>-99348.645799999998</v>
      </c>
      <c r="G43" s="30">
        <f t="shared" si="1"/>
        <v>-74957.281400000007</v>
      </c>
      <c r="H43" s="30">
        <f>SUM(H47:H76)-H61-H68-H69</f>
        <v>33515.989800000003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ref="S43:AG43" si="2">SUM(S47:S76)-S61-S68-S69</f>
        <v>0</v>
      </c>
      <c r="T43" s="30">
        <f t="shared" si="2"/>
        <v>0</v>
      </c>
      <c r="U43" s="30">
        <f>SUM(U47:U76)-U61-U68-U69</f>
        <v>0</v>
      </c>
      <c r="V43" s="30">
        <f t="shared" si="2"/>
        <v>0</v>
      </c>
      <c r="W43" s="30">
        <f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 t="shared" si="2"/>
        <v>0</v>
      </c>
      <c r="AD43" s="30">
        <f t="shared" si="2"/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 t="shared" ref="D44:S44" si="3">C44+1</f>
        <v>36618</v>
      </c>
      <c r="E44" s="379">
        <f t="shared" si="3"/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ref="T44:AG44" si="4">S44+1</f>
        <v>36634</v>
      </c>
      <c r="U44" s="379">
        <f t="shared" si="4"/>
        <v>36635</v>
      </c>
      <c r="V44" s="379">
        <f t="shared" si="4"/>
        <v>36636</v>
      </c>
      <c r="W44" s="379">
        <f t="shared" si="4"/>
        <v>36637</v>
      </c>
      <c r="X44" s="379">
        <f t="shared" si="4"/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R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ref="S45:AG45" si="6">LOOKUP((WEEKDAY(S44,1)),$AI$44:$AI$50,$AJ$44:$AJ$50)</f>
        <v>M</v>
      </c>
      <c r="T45" s="380" t="str">
        <f t="shared" si="6"/>
        <v>T</v>
      </c>
      <c r="U45" s="380" t="str">
        <f t="shared" si="6"/>
        <v>W</v>
      </c>
      <c r="V45" s="380" t="str">
        <f t="shared" si="6"/>
        <v>R</v>
      </c>
      <c r="W45" s="380" t="str">
        <f t="shared" si="6"/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7">SUM(C47:AG47)</f>
        <v>20437.023299999993</v>
      </c>
      <c r="C47" s="18">
        <v>0</v>
      </c>
      <c r="D47" s="18">
        <v>0</v>
      </c>
      <c r="E47" s="18">
        <v>161608.82689999999</v>
      </c>
      <c r="F47" s="18">
        <v>-99582.507299999997</v>
      </c>
      <c r="G47" s="18">
        <v>-74984.338099999994</v>
      </c>
      <c r="H47" s="18">
        <f>Input!$P$17</f>
        <v>33395.041799999999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Input!$P$17</f>
        <v>33395.041799999999</v>
      </c>
    </row>
    <row r="48" spans="1:54" ht="12.75" hidden="1" customHeight="1" x14ac:dyDescent="0.2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7"/>
        <v>0</v>
      </c>
      <c r="C53" s="18"/>
      <c r="D53" s="18"/>
      <c r="E53" s="18">
        <v>0</v>
      </c>
      <c r="F53" s="18">
        <v>0</v>
      </c>
      <c r="G53" s="18">
        <v>0</v>
      </c>
      <c r="H53" s="18">
        <f>Input!$P$18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Input!$P$18</f>
        <v>0</v>
      </c>
    </row>
    <row r="54" spans="1:54" ht="12.75" customHeight="1" x14ac:dyDescent="0.2">
      <c r="A54" s="20" t="s">
        <v>152</v>
      </c>
      <c r="B54" s="37">
        <f t="shared" si="7"/>
        <v>0</v>
      </c>
      <c r="C54" s="18"/>
      <c r="D54" s="18"/>
      <c r="E54" s="18">
        <v>0</v>
      </c>
      <c r="F54" s="18">
        <v>0</v>
      </c>
      <c r="G54" s="18">
        <v>0</v>
      </c>
      <c r="H54" s="18">
        <f>Input!$P$20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Input!$P$20</f>
        <v>0</v>
      </c>
    </row>
    <row r="55" spans="1:54" ht="12.75" customHeight="1" x14ac:dyDescent="0.2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Input!$P$21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Input!$P$21</f>
        <v>0</v>
      </c>
    </row>
    <row r="56" spans="1:54" ht="12.75" customHeight="1" x14ac:dyDescent="0.2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Input!$P$22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Input!$P$22</f>
        <v>0</v>
      </c>
    </row>
    <row r="57" spans="1:54" ht="12.75" customHeight="1" x14ac:dyDescent="0.2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Input!$P$23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Input!$P$23</f>
        <v>0</v>
      </c>
    </row>
    <row r="58" spans="1:54" ht="12.75" customHeight="1" x14ac:dyDescent="0.2">
      <c r="A58" s="42" t="s">
        <v>253</v>
      </c>
      <c r="B58" s="37">
        <f t="shared" si="7"/>
        <v>48.789199999999987</v>
      </c>
      <c r="C58" s="18"/>
      <c r="D58" s="18"/>
      <c r="E58" s="18">
        <v>-5.9954999999999998</v>
      </c>
      <c r="F58" s="18">
        <v>126.2975</v>
      </c>
      <c r="G58" s="18">
        <v>-85.531400000000005</v>
      </c>
      <c r="H58" s="18">
        <f>Input!$P$24</f>
        <v>14.018599999999999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Input!$P$24</f>
        <v>14.018599999999999</v>
      </c>
    </row>
    <row r="59" spans="1:54" ht="12.75" customHeight="1" x14ac:dyDescent="0.2">
      <c r="A59" s="42" t="s">
        <v>84</v>
      </c>
      <c r="B59" s="37">
        <f t="shared" si="7"/>
        <v>807.47720000000004</v>
      </c>
      <c r="C59" s="18"/>
      <c r="D59" s="18"/>
      <c r="E59" s="18">
        <v>480.39570000000003</v>
      </c>
      <c r="F59" s="18">
        <v>107.56399999999999</v>
      </c>
      <c r="G59" s="18">
        <v>112.5881</v>
      </c>
      <c r="H59" s="18">
        <f>Input!$P$25</f>
        <v>106.9294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Input!$P$25</f>
        <v>106.9294</v>
      </c>
    </row>
    <row r="60" spans="1:54" ht="12.75" customHeight="1" x14ac:dyDescent="0.2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Input!$P$26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Input!$P$26</f>
        <v>0</v>
      </c>
    </row>
    <row r="61" spans="1:54" ht="12.75" customHeight="1" x14ac:dyDescent="0.2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Input!$P$27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Input!$P$27</f>
        <v>0</v>
      </c>
    </row>
    <row r="62" spans="1:54" ht="12.75" customHeight="1" x14ac:dyDescent="0.2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Input!$P$28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Input!$P$28</f>
        <v>0</v>
      </c>
    </row>
    <row r="63" spans="1:54" ht="12.75" customHeight="1" x14ac:dyDescent="0.2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Input!$P$29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Input!$P$29</f>
        <v>0</v>
      </c>
    </row>
    <row r="68" spans="1:54" ht="12.75" customHeight="1" x14ac:dyDescent="0.2">
      <c r="A68" s="20" t="s">
        <v>259</v>
      </c>
      <c r="B68" s="37">
        <f t="shared" si="7"/>
        <v>0</v>
      </c>
      <c r="C68" s="18"/>
      <c r="D68" s="18"/>
      <c r="E68" s="18">
        <v>0</v>
      </c>
      <c r="F68" s="18">
        <v>0</v>
      </c>
      <c r="G68" s="18">
        <v>0</v>
      </c>
      <c r="H68" s="18">
        <f>+Input!$P$29</f>
        <v>0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  <c r="BB68" s="18">
        <f>+Input!$P$29</f>
        <v>0</v>
      </c>
    </row>
    <row r="69" spans="1:54" ht="12.75" customHeight="1" x14ac:dyDescent="0.2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21293.289699999994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-856.26639999999998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R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si="8"/>
        <v>0</v>
      </c>
      <c r="N81" s="30">
        <f t="shared" si="8"/>
        <v>0</v>
      </c>
      <c r="O81" s="30">
        <f t="shared" si="8"/>
        <v>0</v>
      </c>
      <c r="P81" s="30">
        <f t="shared" si="8"/>
        <v>0</v>
      </c>
      <c r="Q81" s="30">
        <f t="shared" si="8"/>
        <v>0</v>
      </c>
      <c r="R81" s="30">
        <f t="shared" si="8"/>
        <v>0</v>
      </c>
      <c r="S81" s="30">
        <f t="shared" ref="S81:AG81" si="9">SUM(S85:S101)</f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si="9"/>
        <v>0</v>
      </c>
      <c r="X81" s="30">
        <f t="shared" si="9"/>
        <v>0</v>
      </c>
      <c r="Y81" s="30">
        <f t="shared" si="9"/>
        <v>0</v>
      </c>
      <c r="Z81" s="30">
        <f t="shared" si="9"/>
        <v>0</v>
      </c>
      <c r="AA81" s="30">
        <f t="shared" si="9"/>
        <v>0</v>
      </c>
      <c r="AB81" s="30">
        <f t="shared" si="9"/>
        <v>0</v>
      </c>
      <c r="AC81" s="30">
        <f t="shared" si="9"/>
        <v>0</v>
      </c>
      <c r="AD81" s="30">
        <f t="shared" si="9"/>
        <v>0</v>
      </c>
      <c r="AE81" s="30">
        <f t="shared" si="9"/>
        <v>0</v>
      </c>
      <c r="AF81" s="30">
        <f t="shared" si="9"/>
        <v>0</v>
      </c>
      <c r="AG81" s="30">
        <f t="shared" si="9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0">B44</f>
        <v>36617</v>
      </c>
      <c r="C82" s="379">
        <f t="shared" si="10"/>
        <v>36617</v>
      </c>
      <c r="D82" s="379">
        <f t="shared" si="10"/>
        <v>36618</v>
      </c>
      <c r="E82" s="379">
        <f t="shared" si="10"/>
        <v>36619</v>
      </c>
      <c r="F82" s="379">
        <f t="shared" si="10"/>
        <v>36620</v>
      </c>
      <c r="G82" s="379">
        <f t="shared" si="10"/>
        <v>36621</v>
      </c>
      <c r="H82" s="379">
        <f t="shared" si="10"/>
        <v>36622</v>
      </c>
      <c r="I82" s="379">
        <f t="shared" si="10"/>
        <v>36623</v>
      </c>
      <c r="J82" s="379">
        <f t="shared" si="10"/>
        <v>36624</v>
      </c>
      <c r="K82" s="379">
        <f t="shared" si="10"/>
        <v>36625</v>
      </c>
      <c r="L82" s="379">
        <f t="shared" si="10"/>
        <v>36626</v>
      </c>
      <c r="M82" s="379">
        <f t="shared" si="10"/>
        <v>36627</v>
      </c>
      <c r="N82" s="379">
        <f t="shared" si="10"/>
        <v>36628</v>
      </c>
      <c r="O82" s="379">
        <f t="shared" si="10"/>
        <v>36629</v>
      </c>
      <c r="P82" s="379">
        <f t="shared" si="10"/>
        <v>36630</v>
      </c>
      <c r="Q82" s="379">
        <f t="shared" si="10"/>
        <v>36631</v>
      </c>
      <c r="R82" s="379">
        <f t="shared" si="10"/>
        <v>36632</v>
      </c>
      <c r="S82" s="379">
        <f t="shared" si="10"/>
        <v>36633</v>
      </c>
      <c r="T82" s="379">
        <f t="shared" si="10"/>
        <v>36634</v>
      </c>
      <c r="U82" s="379">
        <f t="shared" si="10"/>
        <v>36635</v>
      </c>
      <c r="V82" s="379">
        <f t="shared" si="10"/>
        <v>36636</v>
      </c>
      <c r="W82" s="379">
        <f t="shared" si="10"/>
        <v>36637</v>
      </c>
      <c r="X82" s="379">
        <f t="shared" si="10"/>
        <v>36638</v>
      </c>
      <c r="Y82" s="379">
        <f t="shared" si="10"/>
        <v>36639</v>
      </c>
      <c r="Z82" s="379">
        <f t="shared" si="10"/>
        <v>36640</v>
      </c>
      <c r="AA82" s="379">
        <f t="shared" si="10"/>
        <v>36641</v>
      </c>
      <c r="AB82" s="379">
        <f t="shared" si="10"/>
        <v>36642</v>
      </c>
      <c r="AC82" s="379">
        <f t="shared" si="10"/>
        <v>36643</v>
      </c>
      <c r="AD82" s="379">
        <f t="shared" si="10"/>
        <v>36644</v>
      </c>
      <c r="AE82" s="379">
        <f t="shared" si="10"/>
        <v>36645</v>
      </c>
      <c r="AF82" s="379">
        <f t="shared" si="10"/>
        <v>36646</v>
      </c>
      <c r="AG82" s="379">
        <f t="shared" si="10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1">C45</f>
        <v>S</v>
      </c>
      <c r="D83" s="380" t="str">
        <f t="shared" si="11"/>
        <v>S</v>
      </c>
      <c r="E83" s="380" t="str">
        <f t="shared" si="11"/>
        <v>M</v>
      </c>
      <c r="F83" s="380" t="str">
        <f t="shared" si="11"/>
        <v>T</v>
      </c>
      <c r="G83" s="380" t="str">
        <f t="shared" si="11"/>
        <v>W</v>
      </c>
      <c r="H83" s="380" t="str">
        <f t="shared" si="11"/>
        <v>R</v>
      </c>
      <c r="I83" s="380" t="str">
        <f t="shared" si="11"/>
        <v>F</v>
      </c>
      <c r="J83" s="380" t="str">
        <f t="shared" si="11"/>
        <v>S</v>
      </c>
      <c r="K83" s="380" t="str">
        <f t="shared" si="11"/>
        <v>S</v>
      </c>
      <c r="L83" s="380" t="str">
        <f t="shared" si="11"/>
        <v>M</v>
      </c>
      <c r="M83" s="380" t="str">
        <f t="shared" si="11"/>
        <v>T</v>
      </c>
      <c r="N83" s="380" t="str">
        <f t="shared" si="11"/>
        <v>W</v>
      </c>
      <c r="O83" s="380" t="str">
        <f t="shared" si="11"/>
        <v>R</v>
      </c>
      <c r="P83" s="380" t="str">
        <f t="shared" si="11"/>
        <v>F</v>
      </c>
      <c r="Q83" s="380" t="str">
        <f t="shared" si="11"/>
        <v>S</v>
      </c>
      <c r="R83" s="380" t="str">
        <f t="shared" si="11"/>
        <v>S</v>
      </c>
      <c r="S83" s="380" t="str">
        <f t="shared" si="11"/>
        <v>M</v>
      </c>
      <c r="T83" s="380" t="str">
        <f t="shared" si="11"/>
        <v>T</v>
      </c>
      <c r="U83" s="380" t="str">
        <f t="shared" si="11"/>
        <v>W</v>
      </c>
      <c r="V83" s="380" t="str">
        <f t="shared" si="11"/>
        <v>R</v>
      </c>
      <c r="W83" s="380" t="str">
        <f t="shared" si="11"/>
        <v>F</v>
      </c>
      <c r="X83" s="380" t="str">
        <f t="shared" si="11"/>
        <v>S</v>
      </c>
      <c r="Y83" s="380" t="str">
        <f t="shared" si="11"/>
        <v>S</v>
      </c>
      <c r="Z83" s="380" t="str">
        <f t="shared" si="11"/>
        <v>M</v>
      </c>
      <c r="AA83" s="380" t="str">
        <f t="shared" si="11"/>
        <v>T</v>
      </c>
      <c r="AB83" s="380" t="str">
        <f t="shared" si="11"/>
        <v>W</v>
      </c>
      <c r="AC83" s="380" t="str">
        <f t="shared" si="11"/>
        <v>R</v>
      </c>
      <c r="AD83" s="380" t="str">
        <f t="shared" si="11"/>
        <v>F</v>
      </c>
      <c r="AE83" s="380" t="str">
        <f t="shared" si="11"/>
        <v>S</v>
      </c>
      <c r="AF83" s="380" t="str">
        <f t="shared" si="11"/>
        <v>S</v>
      </c>
      <c r="AG83" s="380" t="str">
        <f t="shared" si="11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2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2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2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2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2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2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2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2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2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2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2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2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2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R104" si="13">SUM(C108:C117)</f>
        <v>0</v>
      </c>
      <c r="D104" s="30">
        <f t="shared" si="13"/>
        <v>0</v>
      </c>
      <c r="E104" s="30">
        <f t="shared" si="13"/>
        <v>0</v>
      </c>
      <c r="F104" s="30">
        <f t="shared" si="13"/>
        <v>0</v>
      </c>
      <c r="G104" s="30">
        <f t="shared" si="13"/>
        <v>0</v>
      </c>
      <c r="H104" s="30">
        <f t="shared" si="13"/>
        <v>0</v>
      </c>
      <c r="I104" s="30">
        <f t="shared" si="13"/>
        <v>0</v>
      </c>
      <c r="J104" s="30">
        <f t="shared" si="13"/>
        <v>0</v>
      </c>
      <c r="K104" s="30">
        <f t="shared" si="13"/>
        <v>0</v>
      </c>
      <c r="L104" s="30">
        <f t="shared" si="13"/>
        <v>0</v>
      </c>
      <c r="M104" s="30">
        <f t="shared" si="13"/>
        <v>0</v>
      </c>
      <c r="N104" s="30">
        <f t="shared" si="13"/>
        <v>0</v>
      </c>
      <c r="O104" s="30">
        <f t="shared" si="13"/>
        <v>0</v>
      </c>
      <c r="P104" s="30">
        <f t="shared" si="13"/>
        <v>0</v>
      </c>
      <c r="Q104" s="30">
        <f t="shared" si="13"/>
        <v>0</v>
      </c>
      <c r="R104" s="30">
        <f t="shared" si="13"/>
        <v>0</v>
      </c>
      <c r="S104" s="30">
        <f t="shared" ref="S104:AG104" si="14">SUM(S108:S117)</f>
        <v>0</v>
      </c>
      <c r="T104" s="30">
        <f t="shared" si="14"/>
        <v>0</v>
      </c>
      <c r="U104" s="30">
        <f t="shared" si="14"/>
        <v>0</v>
      </c>
      <c r="V104" s="30">
        <f t="shared" si="14"/>
        <v>0</v>
      </c>
      <c r="W104" s="30">
        <f t="shared" si="14"/>
        <v>0</v>
      </c>
      <c r="X104" s="30">
        <f t="shared" si="14"/>
        <v>0</v>
      </c>
      <c r="Y104" s="30">
        <f t="shared" si="14"/>
        <v>0</v>
      </c>
      <c r="Z104" s="30">
        <f t="shared" si="14"/>
        <v>0</v>
      </c>
      <c r="AA104" s="30">
        <f t="shared" si="14"/>
        <v>0</v>
      </c>
      <c r="AB104" s="30">
        <f t="shared" si="14"/>
        <v>0</v>
      </c>
      <c r="AC104" s="30">
        <f t="shared" si="14"/>
        <v>0</v>
      </c>
      <c r="AD104" s="30">
        <f t="shared" si="14"/>
        <v>0</v>
      </c>
      <c r="AE104" s="30">
        <f t="shared" si="14"/>
        <v>0</v>
      </c>
      <c r="AF104" s="30">
        <f t="shared" si="14"/>
        <v>0</v>
      </c>
      <c r="AG104" s="30">
        <f t="shared" si="14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5">B44</f>
        <v>36617</v>
      </c>
      <c r="C105" s="379">
        <f t="shared" si="15"/>
        <v>36617</v>
      </c>
      <c r="D105" s="379">
        <f t="shared" si="15"/>
        <v>36618</v>
      </c>
      <c r="E105" s="379">
        <f t="shared" si="15"/>
        <v>36619</v>
      </c>
      <c r="F105" s="379">
        <f t="shared" si="15"/>
        <v>36620</v>
      </c>
      <c r="G105" s="379">
        <f t="shared" si="15"/>
        <v>36621</v>
      </c>
      <c r="H105" s="379">
        <f t="shared" si="15"/>
        <v>36622</v>
      </c>
      <c r="I105" s="379">
        <f t="shared" si="15"/>
        <v>36623</v>
      </c>
      <c r="J105" s="379">
        <f t="shared" si="15"/>
        <v>36624</v>
      </c>
      <c r="K105" s="379">
        <f t="shared" si="15"/>
        <v>36625</v>
      </c>
      <c r="L105" s="379">
        <f t="shared" si="15"/>
        <v>36626</v>
      </c>
      <c r="M105" s="379">
        <f t="shared" si="15"/>
        <v>36627</v>
      </c>
      <c r="N105" s="379">
        <f t="shared" si="15"/>
        <v>36628</v>
      </c>
      <c r="O105" s="379">
        <f t="shared" si="15"/>
        <v>36629</v>
      </c>
      <c r="P105" s="379">
        <f t="shared" si="15"/>
        <v>36630</v>
      </c>
      <c r="Q105" s="379">
        <f t="shared" si="15"/>
        <v>36631</v>
      </c>
      <c r="R105" s="379">
        <f t="shared" si="15"/>
        <v>36632</v>
      </c>
      <c r="S105" s="379">
        <f t="shared" si="15"/>
        <v>36633</v>
      </c>
      <c r="T105" s="379">
        <f t="shared" si="15"/>
        <v>36634</v>
      </c>
      <c r="U105" s="379">
        <f t="shared" si="15"/>
        <v>36635</v>
      </c>
      <c r="V105" s="379">
        <f t="shared" si="15"/>
        <v>36636</v>
      </c>
      <c r="W105" s="379">
        <f t="shared" si="15"/>
        <v>36637</v>
      </c>
      <c r="X105" s="379">
        <f t="shared" si="15"/>
        <v>36638</v>
      </c>
      <c r="Y105" s="379">
        <f t="shared" si="15"/>
        <v>36639</v>
      </c>
      <c r="Z105" s="379">
        <f t="shared" si="15"/>
        <v>36640</v>
      </c>
      <c r="AA105" s="379">
        <f t="shared" si="15"/>
        <v>36641</v>
      </c>
      <c r="AB105" s="379">
        <f t="shared" si="15"/>
        <v>36642</v>
      </c>
      <c r="AC105" s="379">
        <f t="shared" si="15"/>
        <v>36643</v>
      </c>
      <c r="AD105" s="379">
        <f t="shared" si="15"/>
        <v>36644</v>
      </c>
      <c r="AE105" s="379">
        <f t="shared" si="15"/>
        <v>36645</v>
      </c>
      <c r="AF105" s="379">
        <f t="shared" si="15"/>
        <v>36646</v>
      </c>
      <c r="AG105" s="379">
        <f t="shared" si="15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6">C45</f>
        <v>S</v>
      </c>
      <c r="D106" s="380" t="str">
        <f t="shared" si="16"/>
        <v>S</v>
      </c>
      <c r="E106" s="380" t="str">
        <f t="shared" si="16"/>
        <v>M</v>
      </c>
      <c r="F106" s="380" t="str">
        <f t="shared" si="16"/>
        <v>T</v>
      </c>
      <c r="G106" s="380" t="str">
        <f t="shared" si="16"/>
        <v>W</v>
      </c>
      <c r="H106" s="380" t="str">
        <f t="shared" si="16"/>
        <v>R</v>
      </c>
      <c r="I106" s="380" t="str">
        <f t="shared" si="16"/>
        <v>F</v>
      </c>
      <c r="J106" s="380" t="str">
        <f t="shared" si="16"/>
        <v>S</v>
      </c>
      <c r="K106" s="380" t="str">
        <f t="shared" si="16"/>
        <v>S</v>
      </c>
      <c r="L106" s="380" t="str">
        <f t="shared" si="16"/>
        <v>M</v>
      </c>
      <c r="M106" s="380" t="str">
        <f t="shared" si="16"/>
        <v>T</v>
      </c>
      <c r="N106" s="380" t="str">
        <f t="shared" si="16"/>
        <v>W</v>
      </c>
      <c r="O106" s="380" t="str">
        <f t="shared" si="16"/>
        <v>R</v>
      </c>
      <c r="P106" s="380" t="str">
        <f t="shared" si="16"/>
        <v>F</v>
      </c>
      <c r="Q106" s="380" t="str">
        <f t="shared" si="16"/>
        <v>S</v>
      </c>
      <c r="R106" s="380" t="str">
        <f t="shared" si="16"/>
        <v>S</v>
      </c>
      <c r="S106" s="380" t="str">
        <f t="shared" si="16"/>
        <v>M</v>
      </c>
      <c r="T106" s="380" t="str">
        <f t="shared" si="16"/>
        <v>T</v>
      </c>
      <c r="U106" s="380" t="str">
        <f t="shared" si="16"/>
        <v>W</v>
      </c>
      <c r="V106" s="380" t="str">
        <f t="shared" si="16"/>
        <v>R</v>
      </c>
      <c r="W106" s="380" t="str">
        <f t="shared" si="16"/>
        <v>F</v>
      </c>
      <c r="X106" s="380" t="str">
        <f t="shared" si="16"/>
        <v>S</v>
      </c>
      <c r="Y106" s="380" t="str">
        <f t="shared" si="16"/>
        <v>S</v>
      </c>
      <c r="Z106" s="380" t="str">
        <f t="shared" si="16"/>
        <v>M</v>
      </c>
      <c r="AA106" s="380" t="str">
        <f t="shared" si="16"/>
        <v>T</v>
      </c>
      <c r="AB106" s="380" t="str">
        <f t="shared" si="16"/>
        <v>W</v>
      </c>
      <c r="AC106" s="380" t="str">
        <f t="shared" si="16"/>
        <v>R</v>
      </c>
      <c r="AD106" s="380" t="str">
        <f t="shared" si="16"/>
        <v>F</v>
      </c>
      <c r="AE106" s="380" t="str">
        <f t="shared" si="16"/>
        <v>S</v>
      </c>
      <c r="AF106" s="380" t="str">
        <f t="shared" si="16"/>
        <v>S</v>
      </c>
      <c r="AG106" s="380" t="str">
        <f t="shared" si="16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7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7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7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7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7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7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-182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-30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-40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-199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40">
        <v>-80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40">
        <v>-2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40">
        <v>2252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40">
        <v>2452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3326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-410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-3703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-2309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-4062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-11852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-11649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-19395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-12805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-9580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529.71280000000002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-2497.4865999999997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-5193.6830999999993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-8408.6295999999984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-83838.086500000005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121.88869704562239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121.88869704562239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B278"/>
  <sheetViews>
    <sheetView showGridLines="0" zoomScale="75" workbookViewId="0">
      <pane xSplit="1" ySplit="4" topLeftCell="Y2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307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">
      <c r="A9" s="12" t="s">
        <v>174</v>
      </c>
      <c r="E9" s="378">
        <f>+Input!T7</f>
        <v>-2747188.1112000002</v>
      </c>
      <c r="F9" s="1" t="s">
        <v>175</v>
      </c>
      <c r="G9" s="17" t="s">
        <v>176</v>
      </c>
      <c r="H9" s="17"/>
      <c r="K9" s="65" t="s">
        <v>177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">
      <c r="A10" s="12" t="s">
        <v>178</v>
      </c>
      <c r="E10" s="16">
        <f>+Input!T10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25">
      <c r="A14" s="12" t="s">
        <v>191</v>
      </c>
      <c r="E14" s="20">
        <f>+E159</f>
        <v>79051.447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-2668136.6642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-2665102.7511999998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3724753.8702999996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-3539634.5071999994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3724753.8702999996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871497.84299999964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3724753.8702999996</v>
      </c>
      <c r="K36" s="65" t="s">
        <v>118</v>
      </c>
      <c r="L36" s="8"/>
      <c r="M36" s="25">
        <f>SUM(M30:M34)</f>
        <v>1056617.2060999998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1056617.2060999996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616003.71699999995</v>
      </c>
      <c r="F43" s="30">
        <f t="shared" si="1"/>
        <v>215094.81500000006</v>
      </c>
      <c r="G43" s="30">
        <f t="shared" si="1"/>
        <v>70446.156099999702</v>
      </c>
      <c r="H43" s="30">
        <f t="shared" si="1"/>
        <v>-30046.84510000005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 t="shared" si="2"/>
        <v>0</v>
      </c>
      <c r="AD43" s="30">
        <f t="shared" si="2"/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 t="shared" ref="D44:W44" si="3">C44+1</f>
        <v>36618</v>
      </c>
      <c r="E44" s="379">
        <f t="shared" si="3"/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V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ref="W45:AG45" si="6">LOOKUP((WEEKDAY(W44,1)),$AI$44:$AI$50,$AJ$44:$AJ$50)</f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7">SUM(C47:AG47)</f>
        <v>874519.70559999999</v>
      </c>
      <c r="C47" s="18">
        <v>0</v>
      </c>
      <c r="D47" s="18">
        <v>0</v>
      </c>
      <c r="E47" s="18">
        <v>617433.10699999996</v>
      </c>
      <c r="F47" s="18">
        <v>216137.50360000005</v>
      </c>
      <c r="G47" s="18">
        <v>70518.178899999999</v>
      </c>
      <c r="H47" s="18">
        <f>+Input!$T$17</f>
        <v>-29569.083899999998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+Input!$T$17</f>
        <v>-29569.083899999998</v>
      </c>
    </row>
    <row r="48" spans="1:54" ht="12.75" hidden="1" customHeight="1" x14ac:dyDescent="0.2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7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+Input!$T$18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+Input!$T$18</f>
        <v>0</v>
      </c>
    </row>
    <row r="54" spans="1:54" ht="12.75" customHeight="1" x14ac:dyDescent="0.2">
      <c r="A54" s="20" t="s">
        <v>152</v>
      </c>
      <c r="B54" s="37">
        <f t="shared" si="7"/>
        <v>12.050399999599904</v>
      </c>
      <c r="C54" s="18"/>
      <c r="D54" s="18"/>
      <c r="E54" s="18">
        <v>12.053499999921769</v>
      </c>
      <c r="F54" s="18">
        <v>1.9000000320374966E-3</v>
      </c>
      <c r="G54" s="18">
        <v>9.9999969825148582E-4</v>
      </c>
      <c r="H54" s="18">
        <f>+Input!$T$20</f>
        <v>-6.0000000521540642E-3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+Input!$T$20</f>
        <v>-6.0000000521540642E-3</v>
      </c>
    </row>
    <row r="55" spans="1:54" ht="12.75" customHeight="1" x14ac:dyDescent="0.2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+Input!$T$21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+Input!$T$21</f>
        <v>0</v>
      </c>
    </row>
    <row r="56" spans="1:54" ht="12.75" customHeight="1" x14ac:dyDescent="0.2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+Input!$T$22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+Input!$T$22</f>
        <v>0</v>
      </c>
    </row>
    <row r="57" spans="1:54" ht="12.75" customHeight="1" x14ac:dyDescent="0.2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+Input!$T$23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+Input!$T$23</f>
        <v>0</v>
      </c>
    </row>
    <row r="58" spans="1:54" ht="12.75" customHeight="1" x14ac:dyDescent="0.2">
      <c r="A58" s="42" t="s">
        <v>253</v>
      </c>
      <c r="B58" s="37">
        <f t="shared" si="7"/>
        <v>-256.54230000000001</v>
      </c>
      <c r="C58" s="18"/>
      <c r="D58" s="18"/>
      <c r="E58" s="18">
        <v>20.1236</v>
      </c>
      <c r="F58" s="18">
        <v>-611.41079999999999</v>
      </c>
      <c r="G58" s="18">
        <v>372.16019999999997</v>
      </c>
      <c r="H58" s="18">
        <f>+Input!$T$24</f>
        <v>-37.415300000000002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+Input!$T$24</f>
        <v>-37.415300000000002</v>
      </c>
    </row>
    <row r="59" spans="1:54" ht="12.75" customHeight="1" x14ac:dyDescent="0.2">
      <c r="A59" s="42" t="s">
        <v>84</v>
      </c>
      <c r="B59" s="37">
        <f t="shared" si="7"/>
        <v>-2777.3706999999995</v>
      </c>
      <c r="C59" s="18"/>
      <c r="D59" s="18"/>
      <c r="E59" s="18">
        <v>-1461.5671</v>
      </c>
      <c r="F59" s="18">
        <v>-431.27969999999993</v>
      </c>
      <c r="G59" s="18">
        <v>-444.18399999999997</v>
      </c>
      <c r="H59" s="18">
        <f>+Input!$T$25</f>
        <v>-440.3399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+Input!$T$25</f>
        <v>-440.3399</v>
      </c>
    </row>
    <row r="60" spans="1:54" ht="12.75" customHeight="1" x14ac:dyDescent="0.2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+Input!$T$26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+Input!$T$26</f>
        <v>0</v>
      </c>
    </row>
    <row r="61" spans="1:54" ht="12.75" customHeight="1" x14ac:dyDescent="0.2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+Input!$T$27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+Input!$T$27</f>
        <v>0</v>
      </c>
    </row>
    <row r="62" spans="1:54" ht="12.75" customHeight="1" x14ac:dyDescent="0.2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+Input!$T$28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+Input!$T$28</f>
        <v>0</v>
      </c>
    </row>
    <row r="63" spans="1:54" ht="12.75" customHeight="1" x14ac:dyDescent="0.2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+Input!$T$29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+Input!$T$29</f>
        <v>0</v>
      </c>
    </row>
    <row r="68" spans="1:54" ht="12.75" customHeight="1" x14ac:dyDescent="0.2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C71" s="399"/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871497.84299999964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M78" s="399">
        <v>2.4807426852217743E-265</v>
      </c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3033.9129999999996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-1142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-10846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-3625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-1906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-8303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-5022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-3737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-1306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40">
        <v>-731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40">
        <v>-2606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40">
        <v>-4336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40">
        <v>-2379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-3024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1144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14627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10218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7694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9541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8044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4928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6276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5394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17754.482399999997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12184.401999999998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9381.0524999999998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20828.510100000003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79051.447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-1829.6914860692341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-1829.6914860692341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F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B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7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BB278"/>
  <sheetViews>
    <sheetView showGridLines="0" zoomScale="75" workbookViewId="0">
      <pane xSplit="1" ySplit="4" topLeftCell="E8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308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">
      <c r="A9" s="12" t="s">
        <v>174</v>
      </c>
      <c r="E9" s="378">
        <f>+Input!N7</f>
        <v>-602706.39199999999</v>
      </c>
      <c r="F9" s="1" t="s">
        <v>175</v>
      </c>
      <c r="G9" s="17" t="s">
        <v>176</v>
      </c>
      <c r="H9" s="17"/>
      <c r="K9" s="65" t="s">
        <v>177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">
      <c r="A10" s="12" t="s">
        <v>178</v>
      </c>
      <c r="E10" s="16">
        <f>+Input!N10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25">
      <c r="A14" s="12" t="s">
        <v>191</v>
      </c>
      <c r="E14" s="20">
        <f>+E159</f>
        <v>130031.2065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-472675.18550000002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-472205.32860000001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-4128910.6343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-472205.32850000006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-4128910.6343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-469.85699999999997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-4128910.6343</v>
      </c>
      <c r="K36" s="65" t="s">
        <v>118</v>
      </c>
      <c r="L36" s="8"/>
      <c r="M36" s="25">
        <f>SUM(M30:M34)</f>
        <v>-4601585.8197999997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-4601585.8197999997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AG43" si="1">SUM(D47:D76)-D61-D68-D69</f>
        <v>0</v>
      </c>
      <c r="E43" s="30">
        <f t="shared" si="1"/>
        <v>-246.67100000000002</v>
      </c>
      <c r="F43" s="30">
        <f t="shared" si="1"/>
        <v>-75.098399999999998</v>
      </c>
      <c r="G43" s="30">
        <f t="shared" si="1"/>
        <v>-73.705699999999993</v>
      </c>
      <c r="H43" s="30">
        <f t="shared" si="1"/>
        <v>-74.381900000000002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si="1"/>
        <v>0</v>
      </c>
      <c r="X43" s="30">
        <f t="shared" si="1"/>
        <v>0</v>
      </c>
      <c r="Y43" s="30">
        <f t="shared" si="1"/>
        <v>0</v>
      </c>
      <c r="Z43" s="30">
        <f t="shared" si="1"/>
        <v>0</v>
      </c>
      <c r="AA43" s="30">
        <f t="shared" si="1"/>
        <v>0</v>
      </c>
      <c r="AB43" s="30">
        <f t="shared" si="1"/>
        <v>0</v>
      </c>
      <c r="AC43" s="30">
        <f t="shared" si="1"/>
        <v>0</v>
      </c>
      <c r="AD43" s="30">
        <f t="shared" si="1"/>
        <v>0</v>
      </c>
      <c r="AE43" s="30">
        <f t="shared" si="1"/>
        <v>0</v>
      </c>
      <c r="AF43" s="30">
        <f t="shared" si="1"/>
        <v>0</v>
      </c>
      <c r="AG43" s="30">
        <f t="shared" si="1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AG44" si="2">D44+1</f>
        <v>36619</v>
      </c>
      <c r="F44" s="379">
        <f t="shared" si="2"/>
        <v>36620</v>
      </c>
      <c r="G44" s="379">
        <f t="shared" si="2"/>
        <v>36621</v>
      </c>
      <c r="H44" s="379">
        <f t="shared" si="2"/>
        <v>36622</v>
      </c>
      <c r="I44" s="379">
        <f t="shared" si="2"/>
        <v>36623</v>
      </c>
      <c r="J44" s="379">
        <f t="shared" si="2"/>
        <v>36624</v>
      </c>
      <c r="K44" s="379">
        <f t="shared" si="2"/>
        <v>36625</v>
      </c>
      <c r="L44" s="379">
        <f t="shared" si="2"/>
        <v>36626</v>
      </c>
      <c r="M44" s="379">
        <f t="shared" si="2"/>
        <v>36627</v>
      </c>
      <c r="N44" s="379">
        <f t="shared" si="2"/>
        <v>36628</v>
      </c>
      <c r="O44" s="379">
        <f t="shared" si="2"/>
        <v>36629</v>
      </c>
      <c r="P44" s="379">
        <f t="shared" si="2"/>
        <v>36630</v>
      </c>
      <c r="Q44" s="379">
        <f t="shared" si="2"/>
        <v>36631</v>
      </c>
      <c r="R44" s="379">
        <f t="shared" si="2"/>
        <v>36632</v>
      </c>
      <c r="S44" s="379">
        <f t="shared" si="2"/>
        <v>36633</v>
      </c>
      <c r="T44" s="379">
        <f t="shared" si="2"/>
        <v>36634</v>
      </c>
      <c r="U44" s="379">
        <f t="shared" si="2"/>
        <v>36635</v>
      </c>
      <c r="V44" s="379">
        <f t="shared" si="2"/>
        <v>36636</v>
      </c>
      <c r="W44" s="379">
        <f t="shared" si="2"/>
        <v>36637</v>
      </c>
      <c r="X44" s="379">
        <f t="shared" si="2"/>
        <v>36638</v>
      </c>
      <c r="Y44" s="379">
        <f t="shared" si="2"/>
        <v>36639</v>
      </c>
      <c r="Z44" s="379">
        <f t="shared" si="2"/>
        <v>36640</v>
      </c>
      <c r="AA44" s="379">
        <f t="shared" si="2"/>
        <v>36641</v>
      </c>
      <c r="AB44" s="379">
        <f t="shared" si="2"/>
        <v>36642</v>
      </c>
      <c r="AC44" s="379">
        <f t="shared" si="2"/>
        <v>36643</v>
      </c>
      <c r="AD44" s="379">
        <f t="shared" si="2"/>
        <v>36644</v>
      </c>
      <c r="AE44" s="379">
        <f t="shared" si="2"/>
        <v>36645</v>
      </c>
      <c r="AF44" s="379">
        <f t="shared" si="2"/>
        <v>36646</v>
      </c>
      <c r="AG44" s="379">
        <f t="shared" si="2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AG45" si="3">LOOKUP((WEEKDAY(C44,1)),$AI$44:$AI$50,$AJ$44:$AJ$50)</f>
        <v>S</v>
      </c>
      <c r="D45" s="380" t="str">
        <f t="shared" si="3"/>
        <v>S</v>
      </c>
      <c r="E45" s="380" t="str">
        <f t="shared" si="3"/>
        <v>M</v>
      </c>
      <c r="F45" s="380" t="str">
        <f t="shared" si="3"/>
        <v>T</v>
      </c>
      <c r="G45" s="380" t="str">
        <f t="shared" si="3"/>
        <v>W</v>
      </c>
      <c r="H45" s="380" t="str">
        <f t="shared" si="3"/>
        <v>R</v>
      </c>
      <c r="I45" s="380" t="str">
        <f t="shared" si="3"/>
        <v>F</v>
      </c>
      <c r="J45" s="380" t="str">
        <f t="shared" si="3"/>
        <v>S</v>
      </c>
      <c r="K45" s="380" t="str">
        <f t="shared" si="3"/>
        <v>S</v>
      </c>
      <c r="L45" s="380" t="str">
        <f t="shared" si="3"/>
        <v>M</v>
      </c>
      <c r="M45" s="380" t="str">
        <f t="shared" si="3"/>
        <v>T</v>
      </c>
      <c r="N45" s="380" t="str">
        <f t="shared" si="3"/>
        <v>W</v>
      </c>
      <c r="O45" s="380" t="str">
        <f t="shared" si="3"/>
        <v>R</v>
      </c>
      <c r="P45" s="380" t="str">
        <f t="shared" si="3"/>
        <v>F</v>
      </c>
      <c r="Q45" s="380" t="str">
        <f t="shared" si="3"/>
        <v>S</v>
      </c>
      <c r="R45" s="380" t="str">
        <f t="shared" si="3"/>
        <v>S</v>
      </c>
      <c r="S45" s="380" t="str">
        <f t="shared" si="3"/>
        <v>M</v>
      </c>
      <c r="T45" s="380" t="str">
        <f t="shared" si="3"/>
        <v>T</v>
      </c>
      <c r="U45" s="380" t="str">
        <f t="shared" si="3"/>
        <v>W</v>
      </c>
      <c r="V45" s="380" t="str">
        <f t="shared" si="3"/>
        <v>R</v>
      </c>
      <c r="W45" s="380" t="str">
        <f t="shared" si="3"/>
        <v>F</v>
      </c>
      <c r="X45" s="380" t="str">
        <f t="shared" si="3"/>
        <v>S</v>
      </c>
      <c r="Y45" s="380" t="str">
        <f t="shared" si="3"/>
        <v>S</v>
      </c>
      <c r="Z45" s="380" t="str">
        <f t="shared" si="3"/>
        <v>M</v>
      </c>
      <c r="AA45" s="380" t="str">
        <f t="shared" si="3"/>
        <v>T</v>
      </c>
      <c r="AB45" s="380" t="str">
        <f t="shared" si="3"/>
        <v>W</v>
      </c>
      <c r="AC45" s="380" t="str">
        <f t="shared" si="3"/>
        <v>R</v>
      </c>
      <c r="AD45" s="380" t="str">
        <f t="shared" si="3"/>
        <v>F</v>
      </c>
      <c r="AE45" s="380" t="str">
        <f t="shared" si="3"/>
        <v>S</v>
      </c>
      <c r="AF45" s="380" t="str">
        <f t="shared" si="3"/>
        <v>S</v>
      </c>
      <c r="AG45" s="380" t="str">
        <f t="shared" si="3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4">SUM(C47:AG47)</f>
        <v>-1E-4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+Input!$N$17</f>
        <v>-1E-4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+Input!$N$17</f>
        <v>-1E-4</v>
      </c>
    </row>
    <row r="48" spans="1:54" ht="12.75" hidden="1" customHeight="1" x14ac:dyDescent="0.2">
      <c r="A48" s="42" t="s">
        <v>246</v>
      </c>
      <c r="B48" s="37">
        <f t="shared" si="4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4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4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4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4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4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+Input!$N$18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+Input!$N$18</f>
        <v>0</v>
      </c>
    </row>
    <row r="54" spans="1:54" ht="12.75" customHeight="1" x14ac:dyDescent="0.2">
      <c r="A54" s="20" t="s">
        <v>152</v>
      </c>
      <c r="B54" s="37">
        <f t="shared" si="4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+Input!$N$20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+Input!$N$20</f>
        <v>0</v>
      </c>
    </row>
    <row r="55" spans="1:54" ht="12.75" customHeight="1" x14ac:dyDescent="0.2">
      <c r="A55" s="20" t="s">
        <v>121</v>
      </c>
      <c r="B55" s="37">
        <f t="shared" si="4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+Input!$N$21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+Input!$N$21</f>
        <v>0</v>
      </c>
    </row>
    <row r="56" spans="1:54" ht="12.75" customHeight="1" x14ac:dyDescent="0.2">
      <c r="A56" s="20" t="s">
        <v>122</v>
      </c>
      <c r="B56" s="37">
        <f t="shared" si="4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+Input!$N$22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+Input!$N$22</f>
        <v>0</v>
      </c>
    </row>
    <row r="57" spans="1:54" ht="12.75" customHeight="1" x14ac:dyDescent="0.2">
      <c r="A57" s="42" t="s">
        <v>123</v>
      </c>
      <c r="B57" s="37">
        <f t="shared" si="4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+Input!$N$23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+Input!$N$23</f>
        <v>0</v>
      </c>
    </row>
    <row r="58" spans="1:54" ht="12.75" customHeight="1" x14ac:dyDescent="0.2">
      <c r="A58" s="42" t="s">
        <v>253</v>
      </c>
      <c r="B58" s="37">
        <f t="shared" si="4"/>
        <v>-8.8367000000000004</v>
      </c>
      <c r="C58" s="18"/>
      <c r="D58" s="18"/>
      <c r="E58" s="18">
        <v>-0.66300000000000003</v>
      </c>
      <c r="F58" s="18">
        <v>-3.3544</v>
      </c>
      <c r="G58" s="18">
        <v>-2.0242</v>
      </c>
      <c r="H58" s="18">
        <f>+Input!$N$24</f>
        <v>-2.7951000000000001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+Input!$N$24</f>
        <v>-2.7951000000000001</v>
      </c>
    </row>
    <row r="59" spans="1:54" ht="12.75" customHeight="1" x14ac:dyDescent="0.2">
      <c r="A59" s="42" t="s">
        <v>84</v>
      </c>
      <c r="B59" s="37">
        <f t="shared" si="4"/>
        <v>-461.02019999999999</v>
      </c>
      <c r="C59" s="18"/>
      <c r="D59" s="18"/>
      <c r="E59" s="18">
        <v>-246.00800000000001</v>
      </c>
      <c r="F59" s="18">
        <v>-71.744</v>
      </c>
      <c r="G59" s="18">
        <v>-71.6815</v>
      </c>
      <c r="H59" s="18">
        <f>+Input!$N$25</f>
        <v>-71.586700000000008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+Input!$N$25</f>
        <v>-71.586700000000008</v>
      </c>
    </row>
    <row r="60" spans="1:54" ht="12.75" customHeight="1" x14ac:dyDescent="0.2">
      <c r="A60" s="42" t="s">
        <v>124</v>
      </c>
      <c r="B60" s="37">
        <f t="shared" si="4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+Input!$N$26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+Input!$N$26</f>
        <v>0</v>
      </c>
    </row>
    <row r="61" spans="1:54" ht="12.75" customHeight="1" x14ac:dyDescent="0.2">
      <c r="A61" s="42" t="s">
        <v>254</v>
      </c>
      <c r="B61" s="37">
        <f t="shared" si="4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+Input!$N$27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+Input!$N$27</f>
        <v>0</v>
      </c>
    </row>
    <row r="62" spans="1:54" ht="12.75" customHeight="1" x14ac:dyDescent="0.2">
      <c r="A62" s="42" t="s">
        <v>126</v>
      </c>
      <c r="B62" s="37">
        <f t="shared" si="4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+Input!$N$28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+Input!$N$28</f>
        <v>0</v>
      </c>
    </row>
    <row r="63" spans="1:54" ht="12.75" customHeight="1" x14ac:dyDescent="0.2">
      <c r="A63" s="42" t="s">
        <v>216</v>
      </c>
      <c r="B63" s="37">
        <f t="shared" si="4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4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4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4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4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+Input!$N$29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+Input!$N$29</f>
        <v>0</v>
      </c>
    </row>
    <row r="68" spans="1:54" ht="12.75" customHeight="1" x14ac:dyDescent="0.2">
      <c r="A68" s="20" t="s">
        <v>259</v>
      </c>
      <c r="B68" s="37">
        <f t="shared" si="4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4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">
      <c r="A70" s="20" t="s">
        <v>261</v>
      </c>
      <c r="B70" s="37">
        <f t="shared" si="4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-469.85699999999997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C78" s="399">
        <v>2.4807387783854125E-265</v>
      </c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469.8569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AG81" si="5">SUM(C85:C101)</f>
        <v>0</v>
      </c>
      <c r="D81" s="30">
        <f t="shared" si="5"/>
        <v>0</v>
      </c>
      <c r="E81" s="30">
        <f t="shared" si="5"/>
        <v>0</v>
      </c>
      <c r="F81" s="30">
        <f t="shared" si="5"/>
        <v>0</v>
      </c>
      <c r="G81" s="30">
        <f t="shared" si="5"/>
        <v>0</v>
      </c>
      <c r="H81" s="30">
        <f t="shared" si="5"/>
        <v>0</v>
      </c>
      <c r="I81" s="30">
        <f t="shared" si="5"/>
        <v>0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f t="shared" si="5"/>
        <v>0</v>
      </c>
      <c r="N81" s="30">
        <f t="shared" si="5"/>
        <v>0</v>
      </c>
      <c r="O81" s="30">
        <f t="shared" si="5"/>
        <v>0</v>
      </c>
      <c r="P81" s="30">
        <f t="shared" si="5"/>
        <v>0</v>
      </c>
      <c r="Q81" s="30">
        <f t="shared" si="5"/>
        <v>0</v>
      </c>
      <c r="R81" s="30">
        <f t="shared" si="5"/>
        <v>0</v>
      </c>
      <c r="S81" s="30">
        <f t="shared" si="5"/>
        <v>0</v>
      </c>
      <c r="T81" s="30">
        <f t="shared" si="5"/>
        <v>0</v>
      </c>
      <c r="U81" s="30">
        <f t="shared" si="5"/>
        <v>0</v>
      </c>
      <c r="V81" s="30">
        <f t="shared" si="5"/>
        <v>0</v>
      </c>
      <c r="W81" s="30">
        <f t="shared" si="5"/>
        <v>0</v>
      </c>
      <c r="X81" s="30">
        <f t="shared" si="5"/>
        <v>0</v>
      </c>
      <c r="Y81" s="30">
        <f t="shared" si="5"/>
        <v>0</v>
      </c>
      <c r="Z81" s="30">
        <f t="shared" si="5"/>
        <v>0</v>
      </c>
      <c r="AA81" s="30">
        <f t="shared" si="5"/>
        <v>0</v>
      </c>
      <c r="AB81" s="30">
        <f t="shared" si="5"/>
        <v>0</v>
      </c>
      <c r="AC81" s="30">
        <f t="shared" si="5"/>
        <v>0</v>
      </c>
      <c r="AD81" s="30">
        <f t="shared" si="5"/>
        <v>0</v>
      </c>
      <c r="AE81" s="30">
        <f t="shared" si="5"/>
        <v>0</v>
      </c>
      <c r="AF81" s="30">
        <f t="shared" si="5"/>
        <v>0</v>
      </c>
      <c r="AG81" s="30">
        <f t="shared" si="5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6">B44</f>
        <v>36617</v>
      </c>
      <c r="C82" s="379">
        <f t="shared" si="6"/>
        <v>36617</v>
      </c>
      <c r="D82" s="379">
        <f t="shared" si="6"/>
        <v>36618</v>
      </c>
      <c r="E82" s="379">
        <f t="shared" si="6"/>
        <v>36619</v>
      </c>
      <c r="F82" s="379">
        <f t="shared" si="6"/>
        <v>36620</v>
      </c>
      <c r="G82" s="379">
        <f t="shared" si="6"/>
        <v>36621</v>
      </c>
      <c r="H82" s="379">
        <f t="shared" si="6"/>
        <v>36622</v>
      </c>
      <c r="I82" s="379">
        <f t="shared" si="6"/>
        <v>36623</v>
      </c>
      <c r="J82" s="379">
        <f t="shared" si="6"/>
        <v>36624</v>
      </c>
      <c r="K82" s="379">
        <f t="shared" si="6"/>
        <v>36625</v>
      </c>
      <c r="L82" s="379">
        <f t="shared" si="6"/>
        <v>36626</v>
      </c>
      <c r="M82" s="379">
        <f t="shared" si="6"/>
        <v>36627</v>
      </c>
      <c r="N82" s="379">
        <f t="shared" si="6"/>
        <v>36628</v>
      </c>
      <c r="O82" s="379">
        <f t="shared" si="6"/>
        <v>36629</v>
      </c>
      <c r="P82" s="379">
        <f t="shared" si="6"/>
        <v>36630</v>
      </c>
      <c r="Q82" s="379">
        <f t="shared" si="6"/>
        <v>36631</v>
      </c>
      <c r="R82" s="379">
        <f t="shared" si="6"/>
        <v>36632</v>
      </c>
      <c r="S82" s="379">
        <f t="shared" si="6"/>
        <v>36633</v>
      </c>
      <c r="T82" s="379">
        <f t="shared" si="6"/>
        <v>36634</v>
      </c>
      <c r="U82" s="379">
        <f t="shared" si="6"/>
        <v>36635</v>
      </c>
      <c r="V82" s="379">
        <f t="shared" si="6"/>
        <v>36636</v>
      </c>
      <c r="W82" s="379">
        <f t="shared" si="6"/>
        <v>36637</v>
      </c>
      <c r="X82" s="379">
        <f t="shared" si="6"/>
        <v>36638</v>
      </c>
      <c r="Y82" s="379">
        <f t="shared" si="6"/>
        <v>36639</v>
      </c>
      <c r="Z82" s="379">
        <f t="shared" si="6"/>
        <v>36640</v>
      </c>
      <c r="AA82" s="379">
        <f t="shared" si="6"/>
        <v>36641</v>
      </c>
      <c r="AB82" s="379">
        <f t="shared" si="6"/>
        <v>36642</v>
      </c>
      <c r="AC82" s="379">
        <f t="shared" si="6"/>
        <v>36643</v>
      </c>
      <c r="AD82" s="379">
        <f t="shared" si="6"/>
        <v>36644</v>
      </c>
      <c r="AE82" s="379">
        <f t="shared" si="6"/>
        <v>36645</v>
      </c>
      <c r="AF82" s="379">
        <f t="shared" si="6"/>
        <v>36646</v>
      </c>
      <c r="AG82" s="379">
        <f t="shared" si="6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7">C45</f>
        <v>S</v>
      </c>
      <c r="D83" s="380" t="str">
        <f t="shared" si="7"/>
        <v>S</v>
      </c>
      <c r="E83" s="380" t="str">
        <f t="shared" si="7"/>
        <v>M</v>
      </c>
      <c r="F83" s="380" t="str">
        <f t="shared" si="7"/>
        <v>T</v>
      </c>
      <c r="G83" s="380" t="str">
        <f t="shared" si="7"/>
        <v>W</v>
      </c>
      <c r="H83" s="380" t="str">
        <f t="shared" si="7"/>
        <v>R</v>
      </c>
      <c r="I83" s="380" t="str">
        <f t="shared" si="7"/>
        <v>F</v>
      </c>
      <c r="J83" s="380" t="str">
        <f t="shared" si="7"/>
        <v>S</v>
      </c>
      <c r="K83" s="380" t="str">
        <f t="shared" si="7"/>
        <v>S</v>
      </c>
      <c r="L83" s="380" t="str">
        <f t="shared" si="7"/>
        <v>M</v>
      </c>
      <c r="M83" s="380" t="str">
        <f t="shared" si="7"/>
        <v>T</v>
      </c>
      <c r="N83" s="380" t="str">
        <f t="shared" si="7"/>
        <v>W</v>
      </c>
      <c r="O83" s="380" t="str">
        <f t="shared" si="7"/>
        <v>R</v>
      </c>
      <c r="P83" s="380" t="str">
        <f t="shared" si="7"/>
        <v>F</v>
      </c>
      <c r="Q83" s="380" t="str">
        <f t="shared" si="7"/>
        <v>S</v>
      </c>
      <c r="R83" s="380" t="str">
        <f t="shared" si="7"/>
        <v>S</v>
      </c>
      <c r="S83" s="380" t="str">
        <f t="shared" si="7"/>
        <v>M</v>
      </c>
      <c r="T83" s="380" t="str">
        <f t="shared" si="7"/>
        <v>T</v>
      </c>
      <c r="U83" s="380" t="str">
        <f t="shared" si="7"/>
        <v>W</v>
      </c>
      <c r="V83" s="380" t="str">
        <f t="shared" si="7"/>
        <v>R</v>
      </c>
      <c r="W83" s="380" t="str">
        <f t="shared" si="7"/>
        <v>F</v>
      </c>
      <c r="X83" s="380" t="str">
        <f t="shared" si="7"/>
        <v>S</v>
      </c>
      <c r="Y83" s="380" t="str">
        <f t="shared" si="7"/>
        <v>S</v>
      </c>
      <c r="Z83" s="380" t="str">
        <f t="shared" si="7"/>
        <v>M</v>
      </c>
      <c r="AA83" s="380" t="str">
        <f t="shared" si="7"/>
        <v>T</v>
      </c>
      <c r="AB83" s="380" t="str">
        <f t="shared" si="7"/>
        <v>W</v>
      </c>
      <c r="AC83" s="380" t="str">
        <f t="shared" si="7"/>
        <v>R</v>
      </c>
      <c r="AD83" s="380" t="str">
        <f t="shared" si="7"/>
        <v>F</v>
      </c>
      <c r="AE83" s="380" t="str">
        <f t="shared" si="7"/>
        <v>S</v>
      </c>
      <c r="AF83" s="380" t="str">
        <f t="shared" si="7"/>
        <v>S</v>
      </c>
      <c r="AG83" s="380" t="str">
        <f t="shared" si="7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8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8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8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8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8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8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8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8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8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8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8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8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8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AG104" si="9">SUM(C108:C117)</f>
        <v>0</v>
      </c>
      <c r="D104" s="30">
        <f t="shared" si="9"/>
        <v>0</v>
      </c>
      <c r="E104" s="30">
        <f t="shared" si="9"/>
        <v>0</v>
      </c>
      <c r="F104" s="30">
        <f t="shared" si="9"/>
        <v>0</v>
      </c>
      <c r="G104" s="30">
        <f t="shared" si="9"/>
        <v>0</v>
      </c>
      <c r="H104" s="30">
        <f t="shared" si="9"/>
        <v>0</v>
      </c>
      <c r="I104" s="30">
        <f t="shared" si="9"/>
        <v>0</v>
      </c>
      <c r="J104" s="30">
        <f t="shared" si="9"/>
        <v>0</v>
      </c>
      <c r="K104" s="30">
        <f t="shared" si="9"/>
        <v>0</v>
      </c>
      <c r="L104" s="30">
        <f t="shared" si="9"/>
        <v>0</v>
      </c>
      <c r="M104" s="30">
        <f t="shared" si="9"/>
        <v>0</v>
      </c>
      <c r="N104" s="30">
        <f t="shared" si="9"/>
        <v>0</v>
      </c>
      <c r="O104" s="30">
        <f t="shared" si="9"/>
        <v>0</v>
      </c>
      <c r="P104" s="30">
        <f t="shared" si="9"/>
        <v>0</v>
      </c>
      <c r="Q104" s="30">
        <f t="shared" si="9"/>
        <v>0</v>
      </c>
      <c r="R104" s="30">
        <f t="shared" si="9"/>
        <v>0</v>
      </c>
      <c r="S104" s="30">
        <f t="shared" si="9"/>
        <v>0</v>
      </c>
      <c r="T104" s="30">
        <f t="shared" si="9"/>
        <v>0</v>
      </c>
      <c r="U104" s="30">
        <f t="shared" si="9"/>
        <v>0</v>
      </c>
      <c r="V104" s="30">
        <f t="shared" si="9"/>
        <v>0</v>
      </c>
      <c r="W104" s="30">
        <f t="shared" si="9"/>
        <v>0</v>
      </c>
      <c r="X104" s="30">
        <f t="shared" si="9"/>
        <v>0</v>
      </c>
      <c r="Y104" s="30">
        <f t="shared" si="9"/>
        <v>0</v>
      </c>
      <c r="Z104" s="30">
        <f t="shared" si="9"/>
        <v>0</v>
      </c>
      <c r="AA104" s="30">
        <f t="shared" si="9"/>
        <v>0</v>
      </c>
      <c r="AB104" s="30">
        <f t="shared" si="9"/>
        <v>0</v>
      </c>
      <c r="AC104" s="30">
        <f t="shared" si="9"/>
        <v>0</v>
      </c>
      <c r="AD104" s="30">
        <f t="shared" si="9"/>
        <v>0</v>
      </c>
      <c r="AE104" s="30">
        <f t="shared" si="9"/>
        <v>0</v>
      </c>
      <c r="AF104" s="30">
        <f t="shared" si="9"/>
        <v>0</v>
      </c>
      <c r="AG104" s="30">
        <f t="shared" si="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0">B44</f>
        <v>36617</v>
      </c>
      <c r="C105" s="379">
        <f t="shared" si="10"/>
        <v>36617</v>
      </c>
      <c r="D105" s="379">
        <f t="shared" si="10"/>
        <v>36618</v>
      </c>
      <c r="E105" s="379">
        <f t="shared" si="10"/>
        <v>36619</v>
      </c>
      <c r="F105" s="379">
        <f t="shared" si="10"/>
        <v>36620</v>
      </c>
      <c r="G105" s="379">
        <f t="shared" si="10"/>
        <v>36621</v>
      </c>
      <c r="H105" s="379">
        <f t="shared" si="10"/>
        <v>36622</v>
      </c>
      <c r="I105" s="379">
        <f t="shared" si="10"/>
        <v>36623</v>
      </c>
      <c r="J105" s="379">
        <f t="shared" si="10"/>
        <v>36624</v>
      </c>
      <c r="K105" s="379">
        <f t="shared" si="10"/>
        <v>36625</v>
      </c>
      <c r="L105" s="379">
        <f t="shared" si="10"/>
        <v>36626</v>
      </c>
      <c r="M105" s="379">
        <f t="shared" si="10"/>
        <v>36627</v>
      </c>
      <c r="N105" s="379">
        <f t="shared" si="10"/>
        <v>36628</v>
      </c>
      <c r="O105" s="379">
        <f t="shared" si="10"/>
        <v>36629</v>
      </c>
      <c r="P105" s="379">
        <f t="shared" si="10"/>
        <v>36630</v>
      </c>
      <c r="Q105" s="379">
        <f t="shared" si="10"/>
        <v>36631</v>
      </c>
      <c r="R105" s="379">
        <f t="shared" si="10"/>
        <v>36632</v>
      </c>
      <c r="S105" s="379">
        <f t="shared" si="10"/>
        <v>36633</v>
      </c>
      <c r="T105" s="379">
        <f t="shared" si="10"/>
        <v>36634</v>
      </c>
      <c r="U105" s="379">
        <f t="shared" si="10"/>
        <v>36635</v>
      </c>
      <c r="V105" s="379">
        <f t="shared" si="10"/>
        <v>36636</v>
      </c>
      <c r="W105" s="379">
        <f t="shared" si="10"/>
        <v>36637</v>
      </c>
      <c r="X105" s="379">
        <f t="shared" si="10"/>
        <v>36638</v>
      </c>
      <c r="Y105" s="379">
        <f t="shared" si="10"/>
        <v>36639</v>
      </c>
      <c r="Z105" s="379">
        <f t="shared" si="10"/>
        <v>36640</v>
      </c>
      <c r="AA105" s="379">
        <f t="shared" si="10"/>
        <v>36641</v>
      </c>
      <c r="AB105" s="379">
        <f t="shared" si="10"/>
        <v>36642</v>
      </c>
      <c r="AC105" s="379">
        <f t="shared" si="10"/>
        <v>36643</v>
      </c>
      <c r="AD105" s="379">
        <f t="shared" si="10"/>
        <v>36644</v>
      </c>
      <c r="AE105" s="379">
        <f t="shared" si="10"/>
        <v>36645</v>
      </c>
      <c r="AF105" s="379">
        <f t="shared" si="10"/>
        <v>36646</v>
      </c>
      <c r="AG105" s="379">
        <f t="shared" si="10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1">C45</f>
        <v>S</v>
      </c>
      <c r="D106" s="380" t="str">
        <f t="shared" si="11"/>
        <v>S</v>
      </c>
      <c r="E106" s="380" t="str">
        <f t="shared" si="11"/>
        <v>M</v>
      </c>
      <c r="F106" s="380" t="str">
        <f t="shared" si="11"/>
        <v>T</v>
      </c>
      <c r="G106" s="380" t="str">
        <f t="shared" si="11"/>
        <v>W</v>
      </c>
      <c r="H106" s="380" t="str">
        <f t="shared" si="11"/>
        <v>R</v>
      </c>
      <c r="I106" s="380" t="str">
        <f t="shared" si="11"/>
        <v>F</v>
      </c>
      <c r="J106" s="380" t="str">
        <f t="shared" si="11"/>
        <v>S</v>
      </c>
      <c r="K106" s="380" t="str">
        <f t="shared" si="11"/>
        <v>S</v>
      </c>
      <c r="L106" s="380" t="str">
        <f t="shared" si="11"/>
        <v>M</v>
      </c>
      <c r="M106" s="380" t="str">
        <f t="shared" si="11"/>
        <v>T</v>
      </c>
      <c r="N106" s="380" t="str">
        <f t="shared" si="11"/>
        <v>W</v>
      </c>
      <c r="O106" s="380" t="str">
        <f t="shared" si="11"/>
        <v>R</v>
      </c>
      <c r="P106" s="380" t="str">
        <f t="shared" si="11"/>
        <v>F</v>
      </c>
      <c r="Q106" s="380" t="str">
        <f t="shared" si="11"/>
        <v>S</v>
      </c>
      <c r="R106" s="380" t="str">
        <f t="shared" si="11"/>
        <v>S</v>
      </c>
      <c r="S106" s="380" t="str">
        <f t="shared" si="11"/>
        <v>M</v>
      </c>
      <c r="T106" s="380" t="str">
        <f t="shared" si="11"/>
        <v>T</v>
      </c>
      <c r="U106" s="380" t="str">
        <f t="shared" si="11"/>
        <v>W</v>
      </c>
      <c r="V106" s="380" t="str">
        <f t="shared" si="11"/>
        <v>R</v>
      </c>
      <c r="W106" s="380" t="str">
        <f t="shared" si="11"/>
        <v>F</v>
      </c>
      <c r="X106" s="380" t="str">
        <f t="shared" si="11"/>
        <v>S</v>
      </c>
      <c r="Y106" s="380" t="str">
        <f t="shared" si="11"/>
        <v>S</v>
      </c>
      <c r="Z106" s="380" t="str">
        <f t="shared" si="11"/>
        <v>M</v>
      </c>
      <c r="AA106" s="380" t="str">
        <f t="shared" si="11"/>
        <v>T</v>
      </c>
      <c r="AB106" s="380" t="str">
        <f t="shared" si="11"/>
        <v>W</v>
      </c>
      <c r="AC106" s="380" t="str">
        <f t="shared" si="11"/>
        <v>R</v>
      </c>
      <c r="AD106" s="380" t="str">
        <f t="shared" si="11"/>
        <v>F</v>
      </c>
      <c r="AE106" s="380" t="str">
        <f t="shared" si="11"/>
        <v>S</v>
      </c>
      <c r="AF106" s="380" t="str">
        <f t="shared" si="11"/>
        <v>S</v>
      </c>
      <c r="AG106" s="380" t="str">
        <f t="shared" si="11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40">
        <v>5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89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257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943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2242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2827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6959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9821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14276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14167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12638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19605.745000000003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19660.904200000001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22778.071300000003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3762.4860000000003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130031.2065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A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6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2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B278"/>
  <sheetViews>
    <sheetView showGridLines="0" zoomScale="75" workbookViewId="0">
      <pane xSplit="1" ySplit="4" topLeftCell="C4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-6.6900000005261973E-2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79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">
      <c r="A9" s="12" t="s">
        <v>174</v>
      </c>
      <c r="E9" s="378">
        <f>+Input!V7</f>
        <v>313000</v>
      </c>
      <c r="F9" s="1" t="s">
        <v>175</v>
      </c>
      <c r="G9" s="17" t="s">
        <v>176</v>
      </c>
      <c r="H9" s="17"/>
      <c r="K9" s="65" t="s">
        <v>177</v>
      </c>
      <c r="L9" s="261">
        <f>+Input!V32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">
      <c r="A10" s="12" t="s">
        <v>178</v>
      </c>
      <c r="E10" s="16">
        <f>+Input!V10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+Input!V33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+Input!V34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+Input!V35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25">
      <c r="A14" s="12" t="s">
        <v>191</v>
      </c>
      <c r="E14" s="20">
        <f>+E159</f>
        <v>-3755.6842000000001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+Input!V37*43.396/1000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/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309244.31579999998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309191.14729999995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-328049.62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309191.08039999998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-328049.62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53.168500000000002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-328049.62</v>
      </c>
      <c r="K36" s="65" t="s">
        <v>118</v>
      </c>
      <c r="L36" s="8"/>
      <c r="M36" s="25">
        <f>SUM(M30:M34)</f>
        <v>-18805.371100000018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-18805.304200000013</v>
      </c>
      <c r="K38" s="65"/>
      <c r="L38" s="206" t="s">
        <v>233</v>
      </c>
      <c r="M38" s="207">
        <f>M36-E38</f>
        <v>-6.6900000005261973E-2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AG43" si="0">SUM(D47:D76)-D61-D68-D69</f>
        <v>0</v>
      </c>
      <c r="E43" s="30">
        <f t="shared" si="0"/>
        <v>53.168500000000002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AG44" si="1">D44+1</f>
        <v>36619</v>
      </c>
      <c r="F44" s="379">
        <f t="shared" si="1"/>
        <v>36620</v>
      </c>
      <c r="G44" s="379">
        <f t="shared" si="1"/>
        <v>36621</v>
      </c>
      <c r="H44" s="379">
        <f t="shared" si="1"/>
        <v>36622</v>
      </c>
      <c r="I44" s="379">
        <f t="shared" si="1"/>
        <v>36623</v>
      </c>
      <c r="J44" s="379">
        <f t="shared" si="1"/>
        <v>36624</v>
      </c>
      <c r="K44" s="379">
        <f t="shared" si="1"/>
        <v>36625</v>
      </c>
      <c r="L44" s="379">
        <f t="shared" si="1"/>
        <v>36626</v>
      </c>
      <c r="M44" s="379">
        <f t="shared" si="1"/>
        <v>36627</v>
      </c>
      <c r="N44" s="379">
        <f t="shared" si="1"/>
        <v>36628</v>
      </c>
      <c r="O44" s="379">
        <f t="shared" si="1"/>
        <v>36629</v>
      </c>
      <c r="P44" s="379">
        <f t="shared" si="1"/>
        <v>36630</v>
      </c>
      <c r="Q44" s="379">
        <f t="shared" si="1"/>
        <v>36631</v>
      </c>
      <c r="R44" s="379">
        <f t="shared" si="1"/>
        <v>36632</v>
      </c>
      <c r="S44" s="379">
        <f t="shared" si="1"/>
        <v>36633</v>
      </c>
      <c r="T44" s="379">
        <f t="shared" si="1"/>
        <v>36634</v>
      </c>
      <c r="U44" s="379">
        <f t="shared" si="1"/>
        <v>36635</v>
      </c>
      <c r="V44" s="379">
        <f t="shared" si="1"/>
        <v>36636</v>
      </c>
      <c r="W44" s="379">
        <f t="shared" si="1"/>
        <v>36637</v>
      </c>
      <c r="X44" s="379">
        <f t="shared" si="1"/>
        <v>36638</v>
      </c>
      <c r="Y44" s="379">
        <f t="shared" si="1"/>
        <v>36639</v>
      </c>
      <c r="Z44" s="379">
        <f t="shared" si="1"/>
        <v>36640</v>
      </c>
      <c r="AA44" s="379">
        <f t="shared" si="1"/>
        <v>36641</v>
      </c>
      <c r="AB44" s="379">
        <f t="shared" si="1"/>
        <v>36642</v>
      </c>
      <c r="AC44" s="379">
        <f t="shared" si="1"/>
        <v>36643</v>
      </c>
      <c r="AD44" s="379">
        <f t="shared" si="1"/>
        <v>36644</v>
      </c>
      <c r="AE44" s="379">
        <f t="shared" si="1"/>
        <v>36645</v>
      </c>
      <c r="AF44" s="379">
        <f t="shared" si="1"/>
        <v>36646</v>
      </c>
      <c r="AG44" s="379">
        <f t="shared" si="1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AG45" si="2">LOOKUP((WEEKDAY(C44,1)),$AI$44:$AI$50,$AJ$44:$AJ$50)</f>
        <v>S</v>
      </c>
      <c r="D45" s="380" t="str">
        <f t="shared" si="2"/>
        <v>S</v>
      </c>
      <c r="E45" s="380" t="str">
        <f t="shared" si="2"/>
        <v>M</v>
      </c>
      <c r="F45" s="380" t="str">
        <f t="shared" si="2"/>
        <v>T</v>
      </c>
      <c r="G45" s="380" t="str">
        <f t="shared" si="2"/>
        <v>W</v>
      </c>
      <c r="H45" s="380" t="str">
        <f t="shared" si="2"/>
        <v>R</v>
      </c>
      <c r="I45" s="380" t="str">
        <f t="shared" si="2"/>
        <v>F</v>
      </c>
      <c r="J45" s="380" t="str">
        <f t="shared" si="2"/>
        <v>S</v>
      </c>
      <c r="K45" s="380" t="str">
        <f t="shared" si="2"/>
        <v>S</v>
      </c>
      <c r="L45" s="380" t="str">
        <f t="shared" si="2"/>
        <v>M</v>
      </c>
      <c r="M45" s="380" t="str">
        <f t="shared" si="2"/>
        <v>T</v>
      </c>
      <c r="N45" s="380" t="str">
        <f t="shared" si="2"/>
        <v>W</v>
      </c>
      <c r="O45" s="380" t="str">
        <f t="shared" si="2"/>
        <v>R</v>
      </c>
      <c r="P45" s="380" t="str">
        <f t="shared" si="2"/>
        <v>F</v>
      </c>
      <c r="Q45" s="380" t="str">
        <f t="shared" si="2"/>
        <v>S</v>
      </c>
      <c r="R45" s="380" t="str">
        <f t="shared" si="2"/>
        <v>S</v>
      </c>
      <c r="S45" s="380" t="str">
        <f t="shared" si="2"/>
        <v>M</v>
      </c>
      <c r="T45" s="380" t="str">
        <f t="shared" si="2"/>
        <v>T</v>
      </c>
      <c r="U45" s="380" t="str">
        <f t="shared" si="2"/>
        <v>W</v>
      </c>
      <c r="V45" s="380" t="str">
        <f t="shared" si="2"/>
        <v>R</v>
      </c>
      <c r="W45" s="380" t="str">
        <f t="shared" si="2"/>
        <v>F</v>
      </c>
      <c r="X45" s="380" t="str">
        <f t="shared" si="2"/>
        <v>S</v>
      </c>
      <c r="Y45" s="380" t="str">
        <f t="shared" si="2"/>
        <v>S</v>
      </c>
      <c r="Z45" s="380" t="str">
        <f t="shared" si="2"/>
        <v>M</v>
      </c>
      <c r="AA45" s="380" t="str">
        <f t="shared" si="2"/>
        <v>T</v>
      </c>
      <c r="AB45" s="380" t="str">
        <f t="shared" si="2"/>
        <v>W</v>
      </c>
      <c r="AC45" s="380" t="str">
        <f t="shared" si="2"/>
        <v>R</v>
      </c>
      <c r="AD45" s="380" t="str">
        <f t="shared" si="2"/>
        <v>F</v>
      </c>
      <c r="AE45" s="380" t="str">
        <f t="shared" si="2"/>
        <v>S</v>
      </c>
      <c r="AF45" s="380" t="str">
        <f t="shared" si="2"/>
        <v>S</v>
      </c>
      <c r="AG45" s="380" t="str">
        <f t="shared" si="2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3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+Input!$V$17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+Input!$V$17</f>
        <v>0</v>
      </c>
    </row>
    <row r="48" spans="1:54" ht="12.75" hidden="1" customHeight="1" x14ac:dyDescent="0.2">
      <c r="A48" s="42" t="s">
        <v>246</v>
      </c>
      <c r="B48" s="37">
        <f t="shared" si="3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3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3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3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3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3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+Input!$V$18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+Input!$V$18</f>
        <v>0</v>
      </c>
    </row>
    <row r="54" spans="1:54" ht="12.75" customHeight="1" x14ac:dyDescent="0.2">
      <c r="A54" s="20" t="s">
        <v>152</v>
      </c>
      <c r="B54" s="37">
        <f t="shared" si="3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+Input!$V$20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+Input!$V$20</f>
        <v>0</v>
      </c>
    </row>
    <row r="55" spans="1:54" ht="12.75" customHeight="1" x14ac:dyDescent="0.2">
      <c r="A55" s="20" t="s">
        <v>121</v>
      </c>
      <c r="B55" s="37">
        <f t="shared" si="3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+Input!$V$21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+Input!$V$21</f>
        <v>0</v>
      </c>
    </row>
    <row r="56" spans="1:54" ht="12.75" customHeight="1" x14ac:dyDescent="0.2">
      <c r="A56" s="20" t="s">
        <v>122</v>
      </c>
      <c r="B56" s="37">
        <f t="shared" si="3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+Input!$V$22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+Input!$V$22</f>
        <v>0</v>
      </c>
    </row>
    <row r="57" spans="1:54" ht="12.75" customHeight="1" x14ac:dyDescent="0.2">
      <c r="A57" s="42" t="s">
        <v>123</v>
      </c>
      <c r="B57" s="37">
        <f t="shared" si="3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+Input!$V$23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+Input!$V$23</f>
        <v>0</v>
      </c>
    </row>
    <row r="58" spans="1:54" ht="12.75" customHeight="1" x14ac:dyDescent="0.2">
      <c r="A58" s="42" t="s">
        <v>253</v>
      </c>
      <c r="B58" s="37">
        <f t="shared" si="3"/>
        <v>6.6900000000000001E-2</v>
      </c>
      <c r="C58" s="18"/>
      <c r="D58" s="18"/>
      <c r="E58" s="18">
        <v>6.6900000000000001E-2</v>
      </c>
      <c r="F58" s="18">
        <v>0</v>
      </c>
      <c r="G58" s="18">
        <v>0</v>
      </c>
      <c r="H58" s="18">
        <f>+Input!$V$24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+Input!$V$24</f>
        <v>0</v>
      </c>
    </row>
    <row r="59" spans="1:54" ht="12.75" customHeight="1" x14ac:dyDescent="0.2">
      <c r="A59" s="42" t="s">
        <v>84</v>
      </c>
      <c r="B59" s="37">
        <f t="shared" si="3"/>
        <v>53.101600000000005</v>
      </c>
      <c r="C59" s="18"/>
      <c r="D59" s="18"/>
      <c r="E59" s="18">
        <v>53.101600000000005</v>
      </c>
      <c r="F59" s="18">
        <v>0</v>
      </c>
      <c r="G59" s="18">
        <v>0</v>
      </c>
      <c r="H59" s="18">
        <f>+Input!$V$25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+Input!$V$25</f>
        <v>0</v>
      </c>
    </row>
    <row r="60" spans="1:54" ht="12.75" customHeight="1" x14ac:dyDescent="0.2">
      <c r="A60" s="42" t="s">
        <v>124</v>
      </c>
      <c r="B60" s="37">
        <f t="shared" si="3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+Input!$V$26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+Input!$V$26</f>
        <v>0</v>
      </c>
    </row>
    <row r="61" spans="1:54" ht="12.75" customHeight="1" x14ac:dyDescent="0.2">
      <c r="A61" s="42" t="s">
        <v>254</v>
      </c>
      <c r="B61" s="37">
        <f t="shared" si="3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+Input!$V$27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+Input!$V$27</f>
        <v>0</v>
      </c>
    </row>
    <row r="62" spans="1:54" ht="12.75" customHeight="1" x14ac:dyDescent="0.2">
      <c r="A62" s="42" t="s">
        <v>126</v>
      </c>
      <c r="B62" s="37">
        <f t="shared" si="3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+Input!$V$28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+Input!$V$28</f>
        <v>0</v>
      </c>
    </row>
    <row r="63" spans="1:54" ht="12.75" customHeight="1" x14ac:dyDescent="0.2">
      <c r="A63" s="42" t="s">
        <v>216</v>
      </c>
      <c r="B63" s="37">
        <f t="shared" si="3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3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3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3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3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+Input!$V$29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+Input!$V$29</f>
        <v>0</v>
      </c>
    </row>
    <row r="68" spans="1:54" ht="12.75" customHeight="1" x14ac:dyDescent="0.2">
      <c r="A68" s="20" t="s">
        <v>259</v>
      </c>
      <c r="B68" s="37">
        <f t="shared" si="3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3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">
      <c r="A70" s="20" t="s">
        <v>261</v>
      </c>
      <c r="B70" s="37">
        <f t="shared" si="3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53.168500000000002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-53.168500000000002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AG81" si="4">SUM(C85:C101)</f>
        <v>0</v>
      </c>
      <c r="D81" s="30">
        <f t="shared" si="4"/>
        <v>0</v>
      </c>
      <c r="E81" s="30">
        <f t="shared" si="4"/>
        <v>0</v>
      </c>
      <c r="F81" s="30">
        <f t="shared" si="4"/>
        <v>0</v>
      </c>
      <c r="G81" s="30">
        <f t="shared" si="4"/>
        <v>0</v>
      </c>
      <c r="H81" s="30">
        <f t="shared" si="4"/>
        <v>0</v>
      </c>
      <c r="I81" s="30">
        <f t="shared" si="4"/>
        <v>0</v>
      </c>
      <c r="J81" s="30">
        <f t="shared" si="4"/>
        <v>0</v>
      </c>
      <c r="K81" s="30">
        <f t="shared" si="4"/>
        <v>0</v>
      </c>
      <c r="L81" s="30">
        <f t="shared" si="4"/>
        <v>0</v>
      </c>
      <c r="M81" s="30">
        <f t="shared" si="4"/>
        <v>0</v>
      </c>
      <c r="N81" s="30">
        <f t="shared" si="4"/>
        <v>0</v>
      </c>
      <c r="O81" s="30">
        <f t="shared" si="4"/>
        <v>0</v>
      </c>
      <c r="P81" s="30">
        <f t="shared" si="4"/>
        <v>0</v>
      </c>
      <c r="Q81" s="30">
        <f t="shared" si="4"/>
        <v>0</v>
      </c>
      <c r="R81" s="30">
        <f t="shared" si="4"/>
        <v>0</v>
      </c>
      <c r="S81" s="30">
        <f t="shared" si="4"/>
        <v>0</v>
      </c>
      <c r="T81" s="30">
        <f t="shared" si="4"/>
        <v>0</v>
      </c>
      <c r="U81" s="30">
        <f t="shared" si="4"/>
        <v>0</v>
      </c>
      <c r="V81" s="30">
        <f t="shared" si="4"/>
        <v>0</v>
      </c>
      <c r="W81" s="30">
        <f t="shared" si="4"/>
        <v>0</v>
      </c>
      <c r="X81" s="30">
        <f t="shared" si="4"/>
        <v>0</v>
      </c>
      <c r="Y81" s="30">
        <f t="shared" si="4"/>
        <v>0</v>
      </c>
      <c r="Z81" s="30">
        <f t="shared" si="4"/>
        <v>0</v>
      </c>
      <c r="AA81" s="30">
        <f t="shared" si="4"/>
        <v>0</v>
      </c>
      <c r="AB81" s="30">
        <f t="shared" si="4"/>
        <v>0</v>
      </c>
      <c r="AC81" s="30">
        <f t="shared" si="4"/>
        <v>0</v>
      </c>
      <c r="AD81" s="30">
        <f t="shared" si="4"/>
        <v>0</v>
      </c>
      <c r="AE81" s="30">
        <f t="shared" si="4"/>
        <v>0</v>
      </c>
      <c r="AF81" s="30">
        <f t="shared" si="4"/>
        <v>0</v>
      </c>
      <c r="AG81" s="30">
        <f t="shared" si="4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5">B44</f>
        <v>36617</v>
      </c>
      <c r="C82" s="379">
        <f t="shared" si="5"/>
        <v>36617</v>
      </c>
      <c r="D82" s="379">
        <f t="shared" si="5"/>
        <v>36618</v>
      </c>
      <c r="E82" s="379">
        <f t="shared" si="5"/>
        <v>36619</v>
      </c>
      <c r="F82" s="379">
        <f t="shared" si="5"/>
        <v>36620</v>
      </c>
      <c r="G82" s="379">
        <f t="shared" si="5"/>
        <v>36621</v>
      </c>
      <c r="H82" s="379">
        <f t="shared" si="5"/>
        <v>36622</v>
      </c>
      <c r="I82" s="379">
        <f t="shared" si="5"/>
        <v>36623</v>
      </c>
      <c r="J82" s="379">
        <f t="shared" si="5"/>
        <v>36624</v>
      </c>
      <c r="K82" s="379">
        <f t="shared" si="5"/>
        <v>36625</v>
      </c>
      <c r="L82" s="379">
        <f t="shared" si="5"/>
        <v>36626</v>
      </c>
      <c r="M82" s="379">
        <f t="shared" si="5"/>
        <v>36627</v>
      </c>
      <c r="N82" s="379">
        <f t="shared" si="5"/>
        <v>36628</v>
      </c>
      <c r="O82" s="379">
        <f t="shared" si="5"/>
        <v>36629</v>
      </c>
      <c r="P82" s="379">
        <f t="shared" si="5"/>
        <v>36630</v>
      </c>
      <c r="Q82" s="379">
        <f t="shared" si="5"/>
        <v>36631</v>
      </c>
      <c r="R82" s="379">
        <f t="shared" si="5"/>
        <v>36632</v>
      </c>
      <c r="S82" s="379">
        <f t="shared" si="5"/>
        <v>36633</v>
      </c>
      <c r="T82" s="379">
        <f t="shared" si="5"/>
        <v>36634</v>
      </c>
      <c r="U82" s="379">
        <f t="shared" si="5"/>
        <v>36635</v>
      </c>
      <c r="V82" s="379">
        <f t="shared" si="5"/>
        <v>36636</v>
      </c>
      <c r="W82" s="379">
        <f t="shared" si="5"/>
        <v>36637</v>
      </c>
      <c r="X82" s="379">
        <f t="shared" si="5"/>
        <v>36638</v>
      </c>
      <c r="Y82" s="379">
        <f t="shared" si="5"/>
        <v>36639</v>
      </c>
      <c r="Z82" s="379">
        <f t="shared" si="5"/>
        <v>36640</v>
      </c>
      <c r="AA82" s="379">
        <f t="shared" si="5"/>
        <v>36641</v>
      </c>
      <c r="AB82" s="379">
        <f t="shared" si="5"/>
        <v>36642</v>
      </c>
      <c r="AC82" s="379">
        <f t="shared" si="5"/>
        <v>36643</v>
      </c>
      <c r="AD82" s="379">
        <f t="shared" si="5"/>
        <v>36644</v>
      </c>
      <c r="AE82" s="379">
        <f t="shared" si="5"/>
        <v>36645</v>
      </c>
      <c r="AF82" s="379">
        <f t="shared" si="5"/>
        <v>36646</v>
      </c>
      <c r="AG82" s="379">
        <f t="shared" si="5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6">C45</f>
        <v>S</v>
      </c>
      <c r="D83" s="380" t="str">
        <f t="shared" si="6"/>
        <v>S</v>
      </c>
      <c r="E83" s="380" t="str">
        <f t="shared" si="6"/>
        <v>M</v>
      </c>
      <c r="F83" s="380" t="str">
        <f t="shared" si="6"/>
        <v>T</v>
      </c>
      <c r="G83" s="380" t="str">
        <f t="shared" si="6"/>
        <v>W</v>
      </c>
      <c r="H83" s="380" t="str">
        <f t="shared" si="6"/>
        <v>R</v>
      </c>
      <c r="I83" s="380" t="str">
        <f t="shared" si="6"/>
        <v>F</v>
      </c>
      <c r="J83" s="380" t="str">
        <f t="shared" si="6"/>
        <v>S</v>
      </c>
      <c r="K83" s="380" t="str">
        <f t="shared" si="6"/>
        <v>S</v>
      </c>
      <c r="L83" s="380" t="str">
        <f t="shared" si="6"/>
        <v>M</v>
      </c>
      <c r="M83" s="380" t="str">
        <f t="shared" si="6"/>
        <v>T</v>
      </c>
      <c r="N83" s="380" t="str">
        <f t="shared" si="6"/>
        <v>W</v>
      </c>
      <c r="O83" s="380" t="str">
        <f t="shared" si="6"/>
        <v>R</v>
      </c>
      <c r="P83" s="380" t="str">
        <f t="shared" si="6"/>
        <v>F</v>
      </c>
      <c r="Q83" s="380" t="str">
        <f t="shared" si="6"/>
        <v>S</v>
      </c>
      <c r="R83" s="380" t="str">
        <f t="shared" si="6"/>
        <v>S</v>
      </c>
      <c r="S83" s="380" t="str">
        <f t="shared" si="6"/>
        <v>M</v>
      </c>
      <c r="T83" s="380" t="str">
        <f t="shared" si="6"/>
        <v>T</v>
      </c>
      <c r="U83" s="380" t="str">
        <f t="shared" si="6"/>
        <v>W</v>
      </c>
      <c r="V83" s="380" t="str">
        <f t="shared" si="6"/>
        <v>R</v>
      </c>
      <c r="W83" s="380" t="str">
        <f t="shared" si="6"/>
        <v>F</v>
      </c>
      <c r="X83" s="380" t="str">
        <f t="shared" si="6"/>
        <v>S</v>
      </c>
      <c r="Y83" s="380" t="str">
        <f t="shared" si="6"/>
        <v>S</v>
      </c>
      <c r="Z83" s="380" t="str">
        <f t="shared" si="6"/>
        <v>M</v>
      </c>
      <c r="AA83" s="380" t="str">
        <f t="shared" si="6"/>
        <v>T</v>
      </c>
      <c r="AB83" s="380" t="str">
        <f t="shared" si="6"/>
        <v>W</v>
      </c>
      <c r="AC83" s="380" t="str">
        <f t="shared" si="6"/>
        <v>R</v>
      </c>
      <c r="AD83" s="380" t="str">
        <f t="shared" si="6"/>
        <v>F</v>
      </c>
      <c r="AE83" s="380" t="str">
        <f t="shared" si="6"/>
        <v>S</v>
      </c>
      <c r="AF83" s="380" t="str">
        <f t="shared" si="6"/>
        <v>S</v>
      </c>
      <c r="AG83" s="380" t="str">
        <f t="shared" si="6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7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7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7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7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7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7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7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7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7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7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7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7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7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AG104" si="8">SUM(C108:C117)</f>
        <v>0</v>
      </c>
      <c r="D104" s="30">
        <f t="shared" si="8"/>
        <v>0</v>
      </c>
      <c r="E104" s="30">
        <f t="shared" si="8"/>
        <v>0</v>
      </c>
      <c r="F104" s="30">
        <f t="shared" si="8"/>
        <v>0</v>
      </c>
      <c r="G104" s="30">
        <f t="shared" si="8"/>
        <v>0</v>
      </c>
      <c r="H104" s="30">
        <f t="shared" si="8"/>
        <v>0</v>
      </c>
      <c r="I104" s="30">
        <f t="shared" si="8"/>
        <v>0</v>
      </c>
      <c r="J104" s="30">
        <f t="shared" si="8"/>
        <v>0</v>
      </c>
      <c r="K104" s="30">
        <f t="shared" si="8"/>
        <v>0</v>
      </c>
      <c r="L104" s="30">
        <f t="shared" si="8"/>
        <v>0</v>
      </c>
      <c r="M104" s="30">
        <f t="shared" si="8"/>
        <v>0</v>
      </c>
      <c r="N104" s="30">
        <f t="shared" si="8"/>
        <v>0</v>
      </c>
      <c r="O104" s="30">
        <f t="shared" si="8"/>
        <v>0</v>
      </c>
      <c r="P104" s="30">
        <f t="shared" si="8"/>
        <v>0</v>
      </c>
      <c r="Q104" s="30">
        <f t="shared" si="8"/>
        <v>0</v>
      </c>
      <c r="R104" s="30">
        <f t="shared" si="8"/>
        <v>0</v>
      </c>
      <c r="S104" s="30">
        <f t="shared" si="8"/>
        <v>0</v>
      </c>
      <c r="T104" s="30">
        <f t="shared" si="8"/>
        <v>0</v>
      </c>
      <c r="U104" s="30">
        <f t="shared" si="8"/>
        <v>0</v>
      </c>
      <c r="V104" s="30">
        <f t="shared" si="8"/>
        <v>0</v>
      </c>
      <c r="W104" s="30">
        <f t="shared" si="8"/>
        <v>0</v>
      </c>
      <c r="X104" s="30">
        <f t="shared" si="8"/>
        <v>0</v>
      </c>
      <c r="Y104" s="30">
        <f t="shared" si="8"/>
        <v>0</v>
      </c>
      <c r="Z104" s="30">
        <f t="shared" si="8"/>
        <v>0</v>
      </c>
      <c r="AA104" s="30">
        <f t="shared" si="8"/>
        <v>0</v>
      </c>
      <c r="AB104" s="30">
        <f t="shared" si="8"/>
        <v>0</v>
      </c>
      <c r="AC104" s="30">
        <f t="shared" si="8"/>
        <v>0</v>
      </c>
      <c r="AD104" s="30">
        <f t="shared" si="8"/>
        <v>0</v>
      </c>
      <c r="AE104" s="30">
        <f t="shared" si="8"/>
        <v>0</v>
      </c>
      <c r="AF104" s="30">
        <f t="shared" si="8"/>
        <v>0</v>
      </c>
      <c r="AG104" s="30">
        <f t="shared" si="8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9">B44</f>
        <v>36617</v>
      </c>
      <c r="C105" s="379">
        <f t="shared" si="9"/>
        <v>36617</v>
      </c>
      <c r="D105" s="379">
        <f t="shared" si="9"/>
        <v>36618</v>
      </c>
      <c r="E105" s="379">
        <f t="shared" si="9"/>
        <v>36619</v>
      </c>
      <c r="F105" s="379">
        <f t="shared" si="9"/>
        <v>36620</v>
      </c>
      <c r="G105" s="379">
        <f t="shared" si="9"/>
        <v>36621</v>
      </c>
      <c r="H105" s="379">
        <f t="shared" si="9"/>
        <v>36622</v>
      </c>
      <c r="I105" s="379">
        <f t="shared" si="9"/>
        <v>36623</v>
      </c>
      <c r="J105" s="379">
        <f t="shared" si="9"/>
        <v>36624</v>
      </c>
      <c r="K105" s="379">
        <f t="shared" si="9"/>
        <v>36625</v>
      </c>
      <c r="L105" s="379">
        <f t="shared" si="9"/>
        <v>36626</v>
      </c>
      <c r="M105" s="379">
        <f t="shared" si="9"/>
        <v>36627</v>
      </c>
      <c r="N105" s="379">
        <f t="shared" si="9"/>
        <v>36628</v>
      </c>
      <c r="O105" s="379">
        <f t="shared" si="9"/>
        <v>36629</v>
      </c>
      <c r="P105" s="379">
        <f t="shared" si="9"/>
        <v>36630</v>
      </c>
      <c r="Q105" s="379">
        <f t="shared" si="9"/>
        <v>36631</v>
      </c>
      <c r="R105" s="379">
        <f t="shared" si="9"/>
        <v>36632</v>
      </c>
      <c r="S105" s="379">
        <f t="shared" si="9"/>
        <v>36633</v>
      </c>
      <c r="T105" s="379">
        <f t="shared" si="9"/>
        <v>36634</v>
      </c>
      <c r="U105" s="379">
        <f t="shared" si="9"/>
        <v>36635</v>
      </c>
      <c r="V105" s="379">
        <f t="shared" si="9"/>
        <v>36636</v>
      </c>
      <c r="W105" s="379">
        <f t="shared" si="9"/>
        <v>36637</v>
      </c>
      <c r="X105" s="379">
        <f t="shared" si="9"/>
        <v>36638</v>
      </c>
      <c r="Y105" s="379">
        <f t="shared" si="9"/>
        <v>36639</v>
      </c>
      <c r="Z105" s="379">
        <f t="shared" si="9"/>
        <v>36640</v>
      </c>
      <c r="AA105" s="379">
        <f t="shared" si="9"/>
        <v>36641</v>
      </c>
      <c r="AB105" s="379">
        <f t="shared" si="9"/>
        <v>36642</v>
      </c>
      <c r="AC105" s="379">
        <f t="shared" si="9"/>
        <v>36643</v>
      </c>
      <c r="AD105" s="379">
        <f t="shared" si="9"/>
        <v>36644</v>
      </c>
      <c r="AE105" s="379">
        <f t="shared" si="9"/>
        <v>36645</v>
      </c>
      <c r="AF105" s="379">
        <f t="shared" si="9"/>
        <v>36646</v>
      </c>
      <c r="AG105" s="379">
        <f t="shared" si="9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0">C45</f>
        <v>S</v>
      </c>
      <c r="D106" s="380" t="str">
        <f t="shared" si="10"/>
        <v>S</v>
      </c>
      <c r="E106" s="380" t="str">
        <f t="shared" si="10"/>
        <v>M</v>
      </c>
      <c r="F106" s="380" t="str">
        <f t="shared" si="10"/>
        <v>T</v>
      </c>
      <c r="G106" s="380" t="str">
        <f t="shared" si="10"/>
        <v>W</v>
      </c>
      <c r="H106" s="380" t="str">
        <f t="shared" si="10"/>
        <v>R</v>
      </c>
      <c r="I106" s="380" t="str">
        <f t="shared" si="10"/>
        <v>F</v>
      </c>
      <c r="J106" s="380" t="str">
        <f t="shared" si="10"/>
        <v>S</v>
      </c>
      <c r="K106" s="380" t="str">
        <f t="shared" si="10"/>
        <v>S</v>
      </c>
      <c r="L106" s="380" t="str">
        <f t="shared" si="10"/>
        <v>M</v>
      </c>
      <c r="M106" s="380" t="str">
        <f t="shared" si="10"/>
        <v>T</v>
      </c>
      <c r="N106" s="380" t="str">
        <f t="shared" si="10"/>
        <v>W</v>
      </c>
      <c r="O106" s="380" t="str">
        <f t="shared" si="10"/>
        <v>R</v>
      </c>
      <c r="P106" s="380" t="str">
        <f t="shared" si="10"/>
        <v>F</v>
      </c>
      <c r="Q106" s="380" t="str">
        <f t="shared" si="10"/>
        <v>S</v>
      </c>
      <c r="R106" s="380" t="str">
        <f t="shared" si="10"/>
        <v>S</v>
      </c>
      <c r="S106" s="380" t="str">
        <f t="shared" si="10"/>
        <v>M</v>
      </c>
      <c r="T106" s="380" t="str">
        <f t="shared" si="10"/>
        <v>T</v>
      </c>
      <c r="U106" s="380" t="str">
        <f t="shared" si="10"/>
        <v>W</v>
      </c>
      <c r="V106" s="380" t="str">
        <f t="shared" si="10"/>
        <v>R</v>
      </c>
      <c r="W106" s="380" t="str">
        <f t="shared" si="10"/>
        <v>F</v>
      </c>
      <c r="X106" s="380" t="str">
        <f t="shared" si="10"/>
        <v>S</v>
      </c>
      <c r="Y106" s="380" t="str">
        <f t="shared" si="10"/>
        <v>S</v>
      </c>
      <c r="Z106" s="380" t="str">
        <f t="shared" si="10"/>
        <v>M</v>
      </c>
      <c r="AA106" s="380" t="str">
        <f t="shared" si="10"/>
        <v>T</v>
      </c>
      <c r="AB106" s="380" t="str">
        <f t="shared" si="10"/>
        <v>W</v>
      </c>
      <c r="AC106" s="380" t="str">
        <f t="shared" si="10"/>
        <v>R</v>
      </c>
      <c r="AD106" s="380" t="str">
        <f t="shared" si="10"/>
        <v>F</v>
      </c>
      <c r="AE106" s="380" t="str">
        <f t="shared" si="10"/>
        <v>S</v>
      </c>
      <c r="AF106" s="380" t="str">
        <f t="shared" si="10"/>
        <v>S</v>
      </c>
      <c r="AG106" s="380" t="str">
        <f t="shared" si="10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1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1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1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1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1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1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40"/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/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-406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-254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-621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-161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-213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-147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-314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-605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-485.38220000000001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-275.63560000000001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-112.18300000000001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-161.48340000000002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-3755.6842000000001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C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8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4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>
    <pageSetUpPr fitToPage="1"/>
  </sheetPr>
  <dimension ref="A1:BB278"/>
  <sheetViews>
    <sheetView showGridLines="0" zoomScale="75" workbookViewId="0">
      <pane xSplit="1" ySplit="4" topLeftCell="B3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79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</row>
    <row r="9" spans="1:37" ht="12.75" customHeight="1" x14ac:dyDescent="0.2">
      <c r="A9" s="12" t="s">
        <v>174</v>
      </c>
      <c r="E9" s="378">
        <f>+Input!Q7</f>
        <v>963770</v>
      </c>
      <c r="F9" s="1" t="s">
        <v>175</v>
      </c>
      <c r="G9" s="17" t="s">
        <v>176</v>
      </c>
      <c r="H9" s="17"/>
      <c r="K9" s="65" t="s">
        <v>177</v>
      </c>
      <c r="L9" s="261">
        <f>+Input!V32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">
      <c r="A10" s="12" t="s">
        <v>178</v>
      </c>
      <c r="E10" s="16">
        <f>+Input!Q10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+Input!V33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+Input!V34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+Input!V35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K13" s="18"/>
    </row>
    <row r="14" spans="1:37" ht="12.75" customHeight="1" thickBot="1" x14ac:dyDescent="0.25">
      <c r="A14" s="12" t="s">
        <v>191</v>
      </c>
      <c r="E14" s="20">
        <f>+E159</f>
        <v>-1851.1923000000002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+Input!V37*43.396/1000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/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961918.8077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961754.88870000001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-1061719.02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961754.88870000001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-1061719.02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163.91900000000001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-1061719.02</v>
      </c>
      <c r="K36" s="65" t="s">
        <v>118</v>
      </c>
      <c r="L36" s="8"/>
      <c r="M36" s="25">
        <f>SUM(M30:M34)</f>
        <v>-99800.212300000014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-99800.212300000014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 t="shared" ref="C43:AG43" si="0">SUM(C47:C76)-C61-C68-C69</f>
        <v>0</v>
      </c>
      <c r="D43" s="30">
        <f t="shared" si="0"/>
        <v>0</v>
      </c>
      <c r="E43" s="30">
        <f t="shared" si="0"/>
        <v>163.91900000000001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 t="shared" ref="D44:AG44" si="1">C44+1</f>
        <v>36618</v>
      </c>
      <c r="E44" s="379">
        <f t="shared" si="1"/>
        <v>36619</v>
      </c>
      <c r="F44" s="379">
        <f t="shared" si="1"/>
        <v>36620</v>
      </c>
      <c r="G44" s="379">
        <f t="shared" si="1"/>
        <v>36621</v>
      </c>
      <c r="H44" s="379">
        <f t="shared" si="1"/>
        <v>36622</v>
      </c>
      <c r="I44" s="379">
        <f t="shared" si="1"/>
        <v>36623</v>
      </c>
      <c r="J44" s="379">
        <f t="shared" si="1"/>
        <v>36624</v>
      </c>
      <c r="K44" s="379">
        <f t="shared" si="1"/>
        <v>36625</v>
      </c>
      <c r="L44" s="379">
        <f t="shared" si="1"/>
        <v>36626</v>
      </c>
      <c r="M44" s="379">
        <f t="shared" si="1"/>
        <v>36627</v>
      </c>
      <c r="N44" s="379">
        <f t="shared" si="1"/>
        <v>36628</v>
      </c>
      <c r="O44" s="379">
        <f t="shared" si="1"/>
        <v>36629</v>
      </c>
      <c r="P44" s="379">
        <f t="shared" si="1"/>
        <v>36630</v>
      </c>
      <c r="Q44" s="379">
        <f t="shared" si="1"/>
        <v>36631</v>
      </c>
      <c r="R44" s="379">
        <f t="shared" si="1"/>
        <v>36632</v>
      </c>
      <c r="S44" s="379">
        <f t="shared" si="1"/>
        <v>36633</v>
      </c>
      <c r="T44" s="379">
        <f t="shared" si="1"/>
        <v>36634</v>
      </c>
      <c r="U44" s="379">
        <f t="shared" si="1"/>
        <v>36635</v>
      </c>
      <c r="V44" s="379">
        <f t="shared" si="1"/>
        <v>36636</v>
      </c>
      <c r="W44" s="379">
        <f t="shared" si="1"/>
        <v>36637</v>
      </c>
      <c r="X44" s="379">
        <f t="shared" si="1"/>
        <v>36638</v>
      </c>
      <c r="Y44" s="379">
        <f t="shared" si="1"/>
        <v>36639</v>
      </c>
      <c r="Z44" s="379">
        <f t="shared" si="1"/>
        <v>36640</v>
      </c>
      <c r="AA44" s="379">
        <f t="shared" si="1"/>
        <v>36641</v>
      </c>
      <c r="AB44" s="379">
        <f t="shared" si="1"/>
        <v>36642</v>
      </c>
      <c r="AC44" s="379">
        <f t="shared" si="1"/>
        <v>36643</v>
      </c>
      <c r="AD44" s="379">
        <f t="shared" si="1"/>
        <v>36644</v>
      </c>
      <c r="AE44" s="379">
        <f t="shared" si="1"/>
        <v>36645</v>
      </c>
      <c r="AF44" s="379">
        <f t="shared" si="1"/>
        <v>36646</v>
      </c>
      <c r="AG44" s="379">
        <f t="shared" si="1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AG45" si="2">LOOKUP((WEEKDAY(C44,1)),$AI$44:$AI$50,$AJ$44:$AJ$50)</f>
        <v>S</v>
      </c>
      <c r="D45" s="380" t="str">
        <f t="shared" si="2"/>
        <v>S</v>
      </c>
      <c r="E45" s="380" t="str">
        <f t="shared" si="2"/>
        <v>M</v>
      </c>
      <c r="F45" s="380" t="str">
        <f t="shared" si="2"/>
        <v>T</v>
      </c>
      <c r="G45" s="380" t="str">
        <f t="shared" si="2"/>
        <v>W</v>
      </c>
      <c r="H45" s="380" t="str">
        <f t="shared" si="2"/>
        <v>R</v>
      </c>
      <c r="I45" s="380" t="str">
        <f t="shared" si="2"/>
        <v>F</v>
      </c>
      <c r="J45" s="380" t="str">
        <f t="shared" si="2"/>
        <v>S</v>
      </c>
      <c r="K45" s="380" t="str">
        <f t="shared" si="2"/>
        <v>S</v>
      </c>
      <c r="L45" s="380" t="str">
        <f t="shared" si="2"/>
        <v>M</v>
      </c>
      <c r="M45" s="380" t="str">
        <f t="shared" si="2"/>
        <v>T</v>
      </c>
      <c r="N45" s="380" t="str">
        <f t="shared" si="2"/>
        <v>W</v>
      </c>
      <c r="O45" s="380" t="str">
        <f t="shared" si="2"/>
        <v>R</v>
      </c>
      <c r="P45" s="380" t="str">
        <f t="shared" si="2"/>
        <v>F</v>
      </c>
      <c r="Q45" s="380" t="str">
        <f t="shared" si="2"/>
        <v>S</v>
      </c>
      <c r="R45" s="380" t="str">
        <f t="shared" si="2"/>
        <v>S</v>
      </c>
      <c r="S45" s="380" t="str">
        <f t="shared" si="2"/>
        <v>M</v>
      </c>
      <c r="T45" s="380" t="str">
        <f t="shared" si="2"/>
        <v>T</v>
      </c>
      <c r="U45" s="380" t="str">
        <f t="shared" si="2"/>
        <v>W</v>
      </c>
      <c r="V45" s="380" t="str">
        <f t="shared" si="2"/>
        <v>R</v>
      </c>
      <c r="W45" s="380" t="str">
        <f t="shared" si="2"/>
        <v>F</v>
      </c>
      <c r="X45" s="380" t="str">
        <f t="shared" si="2"/>
        <v>S</v>
      </c>
      <c r="Y45" s="380" t="str">
        <f t="shared" si="2"/>
        <v>S</v>
      </c>
      <c r="Z45" s="380" t="str">
        <f t="shared" si="2"/>
        <v>M</v>
      </c>
      <c r="AA45" s="380" t="str">
        <f t="shared" si="2"/>
        <v>T</v>
      </c>
      <c r="AB45" s="380" t="str">
        <f t="shared" si="2"/>
        <v>W</v>
      </c>
      <c r="AC45" s="380" t="str">
        <f t="shared" si="2"/>
        <v>R</v>
      </c>
      <c r="AD45" s="380" t="str">
        <f t="shared" si="2"/>
        <v>F</v>
      </c>
      <c r="AE45" s="380" t="str">
        <f t="shared" si="2"/>
        <v>S</v>
      </c>
      <c r="AF45" s="380" t="str">
        <f t="shared" si="2"/>
        <v>S</v>
      </c>
      <c r="AG45" s="380" t="str">
        <f t="shared" si="2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3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f>+Input!$Q$17</f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+Input!$Q$17</f>
        <v>0</v>
      </c>
    </row>
    <row r="48" spans="1:54" ht="12.75" hidden="1" customHeight="1" x14ac:dyDescent="0.2">
      <c r="A48" s="42" t="s">
        <v>246</v>
      </c>
      <c r="B48" s="37">
        <f t="shared" si="3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3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3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3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3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3"/>
        <v>0</v>
      </c>
      <c r="C53" s="18"/>
      <c r="D53" s="18"/>
      <c r="E53" s="18">
        <v>0</v>
      </c>
      <c r="F53" s="18">
        <v>0</v>
      </c>
      <c r="G53" s="18">
        <v>0</v>
      </c>
      <c r="H53" s="18">
        <f>+Input!$Q$18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+Input!$Q$18</f>
        <v>0</v>
      </c>
    </row>
    <row r="54" spans="1:54" ht="12.75" customHeight="1" x14ac:dyDescent="0.2">
      <c r="A54" s="20" t="s">
        <v>152</v>
      </c>
      <c r="B54" s="37">
        <f t="shared" si="3"/>
        <v>0</v>
      </c>
      <c r="C54" s="18"/>
      <c r="D54" s="18"/>
      <c r="E54" s="18">
        <v>0</v>
      </c>
      <c r="F54" s="18">
        <v>0</v>
      </c>
      <c r="G54" s="18">
        <v>0</v>
      </c>
      <c r="H54" s="18">
        <f>+Input!$Q$20</f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+Input!$Q$20</f>
        <v>0</v>
      </c>
    </row>
    <row r="55" spans="1:54" ht="12.75" customHeight="1" x14ac:dyDescent="0.2">
      <c r="A55" s="20" t="s">
        <v>121</v>
      </c>
      <c r="B55" s="37">
        <f t="shared" si="3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+Input!$Q$21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+Input!$Q$21</f>
        <v>0</v>
      </c>
    </row>
    <row r="56" spans="1:54" ht="12.75" customHeight="1" x14ac:dyDescent="0.2">
      <c r="A56" s="20" t="s">
        <v>122</v>
      </c>
      <c r="B56" s="37">
        <f t="shared" si="3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+Input!$Q$22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+Input!$Q$22</f>
        <v>0</v>
      </c>
    </row>
    <row r="57" spans="1:54" ht="12.75" customHeight="1" x14ac:dyDescent="0.2">
      <c r="A57" s="42" t="s">
        <v>123</v>
      </c>
      <c r="B57" s="37">
        <f t="shared" si="3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+Input!$Q$23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+Input!$Q$23</f>
        <v>0</v>
      </c>
    </row>
    <row r="58" spans="1:54" ht="12.75" customHeight="1" x14ac:dyDescent="0.2">
      <c r="A58" s="42" t="s">
        <v>253</v>
      </c>
      <c r="B58" s="37">
        <f t="shared" si="3"/>
        <v>0.20580000000000001</v>
      </c>
      <c r="C58" s="18"/>
      <c r="D58" s="18"/>
      <c r="E58" s="18">
        <v>0.20580000000000001</v>
      </c>
      <c r="F58" s="18">
        <v>0</v>
      </c>
      <c r="G58" s="18">
        <v>0</v>
      </c>
      <c r="H58" s="18">
        <f>+Input!$Q$24</f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+Input!$Q$24</f>
        <v>0</v>
      </c>
    </row>
    <row r="59" spans="1:54" ht="12.75" customHeight="1" x14ac:dyDescent="0.2">
      <c r="A59" s="42" t="s">
        <v>84</v>
      </c>
      <c r="B59" s="37">
        <f t="shared" si="3"/>
        <v>163.7132</v>
      </c>
      <c r="C59" s="18"/>
      <c r="D59" s="18"/>
      <c r="E59" s="18">
        <v>163.7132</v>
      </c>
      <c r="F59" s="18">
        <v>0</v>
      </c>
      <c r="G59" s="18">
        <v>0</v>
      </c>
      <c r="H59" s="18">
        <f>+Input!$Q$25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+Input!$Q$25</f>
        <v>0</v>
      </c>
    </row>
    <row r="60" spans="1:54" ht="12.75" customHeight="1" x14ac:dyDescent="0.2">
      <c r="A60" s="42" t="s">
        <v>124</v>
      </c>
      <c r="B60" s="37">
        <f t="shared" si="3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+Input!$Q$26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+Input!$Q$26</f>
        <v>0</v>
      </c>
    </row>
    <row r="61" spans="1:54" ht="12.75" customHeight="1" x14ac:dyDescent="0.2">
      <c r="A61" s="42" t="s">
        <v>254</v>
      </c>
      <c r="B61" s="37">
        <f t="shared" si="3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+Input!$Q$27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+Input!$Q$27</f>
        <v>0</v>
      </c>
    </row>
    <row r="62" spans="1:54" ht="12.75" customHeight="1" x14ac:dyDescent="0.2">
      <c r="A62" s="42" t="s">
        <v>126</v>
      </c>
      <c r="B62" s="37">
        <f t="shared" si="3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+Input!$Q$28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+Input!$Q$28</f>
        <v>0</v>
      </c>
    </row>
    <row r="63" spans="1:54" ht="12.75" customHeight="1" x14ac:dyDescent="0.2">
      <c r="A63" s="42" t="s">
        <v>216</v>
      </c>
      <c r="B63" s="37">
        <f t="shared" si="3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3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3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3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3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+Input!$Q$29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+Input!$Q$29</f>
        <v>0</v>
      </c>
    </row>
    <row r="68" spans="1:54" ht="12.75" customHeight="1" x14ac:dyDescent="0.2">
      <c r="A68" s="20" t="s">
        <v>259</v>
      </c>
      <c r="B68" s="37">
        <f t="shared" si="3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3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">
      <c r="A70" s="20" t="s">
        <v>261</v>
      </c>
      <c r="B70" s="37">
        <f t="shared" si="3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163.91900000000001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-163.91900000000001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AG81" si="4">SUM(C85:C101)</f>
        <v>0</v>
      </c>
      <c r="D81" s="30">
        <f t="shared" si="4"/>
        <v>0</v>
      </c>
      <c r="E81" s="30">
        <f t="shared" si="4"/>
        <v>0</v>
      </c>
      <c r="F81" s="30">
        <f t="shared" si="4"/>
        <v>0</v>
      </c>
      <c r="G81" s="30">
        <f t="shared" si="4"/>
        <v>0</v>
      </c>
      <c r="H81" s="30">
        <f t="shared" si="4"/>
        <v>0</v>
      </c>
      <c r="I81" s="30">
        <f t="shared" si="4"/>
        <v>0</v>
      </c>
      <c r="J81" s="30">
        <f t="shared" si="4"/>
        <v>0</v>
      </c>
      <c r="K81" s="30">
        <f t="shared" si="4"/>
        <v>0</v>
      </c>
      <c r="L81" s="30">
        <f t="shared" si="4"/>
        <v>0</v>
      </c>
      <c r="M81" s="30">
        <f t="shared" si="4"/>
        <v>0</v>
      </c>
      <c r="N81" s="30">
        <f t="shared" si="4"/>
        <v>0</v>
      </c>
      <c r="O81" s="30">
        <f t="shared" si="4"/>
        <v>0</v>
      </c>
      <c r="P81" s="30">
        <f t="shared" si="4"/>
        <v>0</v>
      </c>
      <c r="Q81" s="30">
        <f t="shared" si="4"/>
        <v>0</v>
      </c>
      <c r="R81" s="30">
        <f t="shared" si="4"/>
        <v>0</v>
      </c>
      <c r="S81" s="30">
        <f t="shared" si="4"/>
        <v>0</v>
      </c>
      <c r="T81" s="30">
        <f t="shared" si="4"/>
        <v>0</v>
      </c>
      <c r="U81" s="30">
        <f t="shared" si="4"/>
        <v>0</v>
      </c>
      <c r="V81" s="30">
        <f t="shared" si="4"/>
        <v>0</v>
      </c>
      <c r="W81" s="30">
        <f t="shared" si="4"/>
        <v>0</v>
      </c>
      <c r="X81" s="30">
        <f t="shared" si="4"/>
        <v>0</v>
      </c>
      <c r="Y81" s="30">
        <f t="shared" si="4"/>
        <v>0</v>
      </c>
      <c r="Z81" s="30">
        <f t="shared" si="4"/>
        <v>0</v>
      </c>
      <c r="AA81" s="30">
        <f t="shared" si="4"/>
        <v>0</v>
      </c>
      <c r="AB81" s="30">
        <f t="shared" si="4"/>
        <v>0</v>
      </c>
      <c r="AC81" s="30">
        <f t="shared" si="4"/>
        <v>0</v>
      </c>
      <c r="AD81" s="30">
        <f t="shared" si="4"/>
        <v>0</v>
      </c>
      <c r="AE81" s="30">
        <f t="shared" si="4"/>
        <v>0</v>
      </c>
      <c r="AF81" s="30">
        <f t="shared" si="4"/>
        <v>0</v>
      </c>
      <c r="AG81" s="30">
        <f t="shared" si="4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5">B44</f>
        <v>36617</v>
      </c>
      <c r="C82" s="379">
        <f t="shared" si="5"/>
        <v>36617</v>
      </c>
      <c r="D82" s="379">
        <f t="shared" si="5"/>
        <v>36618</v>
      </c>
      <c r="E82" s="379">
        <f t="shared" si="5"/>
        <v>36619</v>
      </c>
      <c r="F82" s="379">
        <f t="shared" si="5"/>
        <v>36620</v>
      </c>
      <c r="G82" s="379">
        <f t="shared" si="5"/>
        <v>36621</v>
      </c>
      <c r="H82" s="379">
        <f t="shared" si="5"/>
        <v>36622</v>
      </c>
      <c r="I82" s="379">
        <f t="shared" si="5"/>
        <v>36623</v>
      </c>
      <c r="J82" s="379">
        <f t="shared" si="5"/>
        <v>36624</v>
      </c>
      <c r="K82" s="379">
        <f t="shared" si="5"/>
        <v>36625</v>
      </c>
      <c r="L82" s="379">
        <f t="shared" si="5"/>
        <v>36626</v>
      </c>
      <c r="M82" s="379">
        <f t="shared" si="5"/>
        <v>36627</v>
      </c>
      <c r="N82" s="379">
        <f t="shared" si="5"/>
        <v>36628</v>
      </c>
      <c r="O82" s="379">
        <f t="shared" si="5"/>
        <v>36629</v>
      </c>
      <c r="P82" s="379">
        <f t="shared" si="5"/>
        <v>36630</v>
      </c>
      <c r="Q82" s="379">
        <f t="shared" si="5"/>
        <v>36631</v>
      </c>
      <c r="R82" s="379">
        <f t="shared" si="5"/>
        <v>36632</v>
      </c>
      <c r="S82" s="379">
        <f t="shared" si="5"/>
        <v>36633</v>
      </c>
      <c r="T82" s="379">
        <f t="shared" si="5"/>
        <v>36634</v>
      </c>
      <c r="U82" s="379">
        <f t="shared" si="5"/>
        <v>36635</v>
      </c>
      <c r="V82" s="379">
        <f t="shared" si="5"/>
        <v>36636</v>
      </c>
      <c r="W82" s="379">
        <f t="shared" si="5"/>
        <v>36637</v>
      </c>
      <c r="X82" s="379">
        <f t="shared" si="5"/>
        <v>36638</v>
      </c>
      <c r="Y82" s="379">
        <f t="shared" si="5"/>
        <v>36639</v>
      </c>
      <c r="Z82" s="379">
        <f t="shared" si="5"/>
        <v>36640</v>
      </c>
      <c r="AA82" s="379">
        <f t="shared" si="5"/>
        <v>36641</v>
      </c>
      <c r="AB82" s="379">
        <f t="shared" si="5"/>
        <v>36642</v>
      </c>
      <c r="AC82" s="379">
        <f t="shared" si="5"/>
        <v>36643</v>
      </c>
      <c r="AD82" s="379">
        <f t="shared" si="5"/>
        <v>36644</v>
      </c>
      <c r="AE82" s="379">
        <f t="shared" si="5"/>
        <v>36645</v>
      </c>
      <c r="AF82" s="379">
        <f t="shared" si="5"/>
        <v>36646</v>
      </c>
      <c r="AG82" s="379">
        <f t="shared" si="5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6">C45</f>
        <v>S</v>
      </c>
      <c r="D83" s="380" t="str">
        <f t="shared" si="6"/>
        <v>S</v>
      </c>
      <c r="E83" s="380" t="str">
        <f t="shared" si="6"/>
        <v>M</v>
      </c>
      <c r="F83" s="380" t="str">
        <f t="shared" si="6"/>
        <v>T</v>
      </c>
      <c r="G83" s="380" t="str">
        <f t="shared" si="6"/>
        <v>W</v>
      </c>
      <c r="H83" s="380" t="str">
        <f t="shared" si="6"/>
        <v>R</v>
      </c>
      <c r="I83" s="380" t="str">
        <f t="shared" si="6"/>
        <v>F</v>
      </c>
      <c r="J83" s="380" t="str">
        <f t="shared" si="6"/>
        <v>S</v>
      </c>
      <c r="K83" s="380" t="str">
        <f t="shared" si="6"/>
        <v>S</v>
      </c>
      <c r="L83" s="380" t="str">
        <f t="shared" si="6"/>
        <v>M</v>
      </c>
      <c r="M83" s="380" t="str">
        <f t="shared" si="6"/>
        <v>T</v>
      </c>
      <c r="N83" s="380" t="str">
        <f t="shared" si="6"/>
        <v>W</v>
      </c>
      <c r="O83" s="380" t="str">
        <f t="shared" si="6"/>
        <v>R</v>
      </c>
      <c r="P83" s="380" t="str">
        <f t="shared" si="6"/>
        <v>F</v>
      </c>
      <c r="Q83" s="380" t="str">
        <f t="shared" si="6"/>
        <v>S</v>
      </c>
      <c r="R83" s="380" t="str">
        <f t="shared" si="6"/>
        <v>S</v>
      </c>
      <c r="S83" s="380" t="str">
        <f t="shared" si="6"/>
        <v>M</v>
      </c>
      <c r="T83" s="380" t="str">
        <f t="shared" si="6"/>
        <v>T</v>
      </c>
      <c r="U83" s="380" t="str">
        <f t="shared" si="6"/>
        <v>W</v>
      </c>
      <c r="V83" s="380" t="str">
        <f t="shared" si="6"/>
        <v>R</v>
      </c>
      <c r="W83" s="380" t="str">
        <f t="shared" si="6"/>
        <v>F</v>
      </c>
      <c r="X83" s="380" t="str">
        <f t="shared" si="6"/>
        <v>S</v>
      </c>
      <c r="Y83" s="380" t="str">
        <f t="shared" si="6"/>
        <v>S</v>
      </c>
      <c r="Z83" s="380" t="str">
        <f t="shared" si="6"/>
        <v>M</v>
      </c>
      <c r="AA83" s="380" t="str">
        <f t="shared" si="6"/>
        <v>T</v>
      </c>
      <c r="AB83" s="380" t="str">
        <f t="shared" si="6"/>
        <v>W</v>
      </c>
      <c r="AC83" s="380" t="str">
        <f t="shared" si="6"/>
        <v>R</v>
      </c>
      <c r="AD83" s="380" t="str">
        <f t="shared" si="6"/>
        <v>F</v>
      </c>
      <c r="AE83" s="380" t="str">
        <f t="shared" si="6"/>
        <v>S</v>
      </c>
      <c r="AF83" s="380" t="str">
        <f t="shared" si="6"/>
        <v>S</v>
      </c>
      <c r="AG83" s="380" t="str">
        <f t="shared" si="6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7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7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7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7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7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7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7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7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7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7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7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7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7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AG104" si="8">SUM(C108:C117)</f>
        <v>0</v>
      </c>
      <c r="D104" s="30">
        <f t="shared" si="8"/>
        <v>0</v>
      </c>
      <c r="E104" s="30">
        <f t="shared" si="8"/>
        <v>0</v>
      </c>
      <c r="F104" s="30">
        <f t="shared" si="8"/>
        <v>0</v>
      </c>
      <c r="G104" s="30">
        <f t="shared" si="8"/>
        <v>0</v>
      </c>
      <c r="H104" s="30">
        <f t="shared" si="8"/>
        <v>0</v>
      </c>
      <c r="I104" s="30">
        <f t="shared" si="8"/>
        <v>0</v>
      </c>
      <c r="J104" s="30">
        <f t="shared" si="8"/>
        <v>0</v>
      </c>
      <c r="K104" s="30">
        <f t="shared" si="8"/>
        <v>0</v>
      </c>
      <c r="L104" s="30">
        <f t="shared" si="8"/>
        <v>0</v>
      </c>
      <c r="M104" s="30">
        <f t="shared" si="8"/>
        <v>0</v>
      </c>
      <c r="N104" s="30">
        <f t="shared" si="8"/>
        <v>0</v>
      </c>
      <c r="O104" s="30">
        <f t="shared" si="8"/>
        <v>0</v>
      </c>
      <c r="P104" s="30">
        <f t="shared" si="8"/>
        <v>0</v>
      </c>
      <c r="Q104" s="30">
        <f t="shared" si="8"/>
        <v>0</v>
      </c>
      <c r="R104" s="30">
        <f t="shared" si="8"/>
        <v>0</v>
      </c>
      <c r="S104" s="30">
        <f t="shared" si="8"/>
        <v>0</v>
      </c>
      <c r="T104" s="30">
        <f t="shared" si="8"/>
        <v>0</v>
      </c>
      <c r="U104" s="30">
        <f t="shared" si="8"/>
        <v>0</v>
      </c>
      <c r="V104" s="30">
        <f t="shared" si="8"/>
        <v>0</v>
      </c>
      <c r="W104" s="30">
        <f t="shared" si="8"/>
        <v>0</v>
      </c>
      <c r="X104" s="30">
        <f t="shared" si="8"/>
        <v>0</v>
      </c>
      <c r="Y104" s="30">
        <f t="shared" si="8"/>
        <v>0</v>
      </c>
      <c r="Z104" s="30">
        <f t="shared" si="8"/>
        <v>0</v>
      </c>
      <c r="AA104" s="30">
        <f t="shared" si="8"/>
        <v>0</v>
      </c>
      <c r="AB104" s="30">
        <f t="shared" si="8"/>
        <v>0</v>
      </c>
      <c r="AC104" s="30">
        <f t="shared" si="8"/>
        <v>0</v>
      </c>
      <c r="AD104" s="30">
        <f t="shared" si="8"/>
        <v>0</v>
      </c>
      <c r="AE104" s="30">
        <f t="shared" si="8"/>
        <v>0</v>
      </c>
      <c r="AF104" s="30">
        <f t="shared" si="8"/>
        <v>0</v>
      </c>
      <c r="AG104" s="30">
        <f t="shared" si="8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9">B44</f>
        <v>36617</v>
      </c>
      <c r="C105" s="379">
        <f t="shared" si="9"/>
        <v>36617</v>
      </c>
      <c r="D105" s="379">
        <f t="shared" si="9"/>
        <v>36618</v>
      </c>
      <c r="E105" s="379">
        <f t="shared" si="9"/>
        <v>36619</v>
      </c>
      <c r="F105" s="379">
        <f t="shared" si="9"/>
        <v>36620</v>
      </c>
      <c r="G105" s="379">
        <f t="shared" si="9"/>
        <v>36621</v>
      </c>
      <c r="H105" s="379">
        <f t="shared" si="9"/>
        <v>36622</v>
      </c>
      <c r="I105" s="379">
        <f t="shared" si="9"/>
        <v>36623</v>
      </c>
      <c r="J105" s="379">
        <f t="shared" si="9"/>
        <v>36624</v>
      </c>
      <c r="K105" s="379">
        <f t="shared" si="9"/>
        <v>36625</v>
      </c>
      <c r="L105" s="379">
        <f t="shared" si="9"/>
        <v>36626</v>
      </c>
      <c r="M105" s="379">
        <f t="shared" si="9"/>
        <v>36627</v>
      </c>
      <c r="N105" s="379">
        <f t="shared" si="9"/>
        <v>36628</v>
      </c>
      <c r="O105" s="379">
        <f t="shared" si="9"/>
        <v>36629</v>
      </c>
      <c r="P105" s="379">
        <f t="shared" si="9"/>
        <v>36630</v>
      </c>
      <c r="Q105" s="379">
        <f t="shared" si="9"/>
        <v>36631</v>
      </c>
      <c r="R105" s="379">
        <f t="shared" si="9"/>
        <v>36632</v>
      </c>
      <c r="S105" s="379">
        <f t="shared" si="9"/>
        <v>36633</v>
      </c>
      <c r="T105" s="379">
        <f t="shared" si="9"/>
        <v>36634</v>
      </c>
      <c r="U105" s="379">
        <f t="shared" si="9"/>
        <v>36635</v>
      </c>
      <c r="V105" s="379">
        <f t="shared" si="9"/>
        <v>36636</v>
      </c>
      <c r="W105" s="379">
        <f t="shared" si="9"/>
        <v>36637</v>
      </c>
      <c r="X105" s="379">
        <f t="shared" si="9"/>
        <v>36638</v>
      </c>
      <c r="Y105" s="379">
        <f t="shared" si="9"/>
        <v>36639</v>
      </c>
      <c r="Z105" s="379">
        <f t="shared" si="9"/>
        <v>36640</v>
      </c>
      <c r="AA105" s="379">
        <f t="shared" si="9"/>
        <v>36641</v>
      </c>
      <c r="AB105" s="379">
        <f t="shared" si="9"/>
        <v>36642</v>
      </c>
      <c r="AC105" s="379">
        <f t="shared" si="9"/>
        <v>36643</v>
      </c>
      <c r="AD105" s="379">
        <f t="shared" si="9"/>
        <v>36644</v>
      </c>
      <c r="AE105" s="379">
        <f t="shared" si="9"/>
        <v>36645</v>
      </c>
      <c r="AF105" s="379">
        <f t="shared" si="9"/>
        <v>36646</v>
      </c>
      <c r="AG105" s="379">
        <f t="shared" si="9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0">C45</f>
        <v>S</v>
      </c>
      <c r="D106" s="380" t="str">
        <f t="shared" si="10"/>
        <v>S</v>
      </c>
      <c r="E106" s="380" t="str">
        <f t="shared" si="10"/>
        <v>M</v>
      </c>
      <c r="F106" s="380" t="str">
        <f t="shared" si="10"/>
        <v>T</v>
      </c>
      <c r="G106" s="380" t="str">
        <f t="shared" si="10"/>
        <v>W</v>
      </c>
      <c r="H106" s="380" t="str">
        <f t="shared" si="10"/>
        <v>R</v>
      </c>
      <c r="I106" s="380" t="str">
        <f t="shared" si="10"/>
        <v>F</v>
      </c>
      <c r="J106" s="380" t="str">
        <f t="shared" si="10"/>
        <v>S</v>
      </c>
      <c r="K106" s="380" t="str">
        <f t="shared" si="10"/>
        <v>S</v>
      </c>
      <c r="L106" s="380" t="str">
        <f t="shared" si="10"/>
        <v>M</v>
      </c>
      <c r="M106" s="380" t="str">
        <f t="shared" si="10"/>
        <v>T</v>
      </c>
      <c r="N106" s="380" t="str">
        <f t="shared" si="10"/>
        <v>W</v>
      </c>
      <c r="O106" s="380" t="str">
        <f t="shared" si="10"/>
        <v>R</v>
      </c>
      <c r="P106" s="380" t="str">
        <f t="shared" si="10"/>
        <v>F</v>
      </c>
      <c r="Q106" s="380" t="str">
        <f t="shared" si="10"/>
        <v>S</v>
      </c>
      <c r="R106" s="380" t="str">
        <f t="shared" si="10"/>
        <v>S</v>
      </c>
      <c r="S106" s="380" t="str">
        <f t="shared" si="10"/>
        <v>M</v>
      </c>
      <c r="T106" s="380" t="str">
        <f t="shared" si="10"/>
        <v>T</v>
      </c>
      <c r="U106" s="380" t="str">
        <f t="shared" si="10"/>
        <v>W</v>
      </c>
      <c r="V106" s="380" t="str">
        <f t="shared" si="10"/>
        <v>R</v>
      </c>
      <c r="W106" s="380" t="str">
        <f t="shared" si="10"/>
        <v>F</v>
      </c>
      <c r="X106" s="380" t="str">
        <f t="shared" si="10"/>
        <v>S</v>
      </c>
      <c r="Y106" s="380" t="str">
        <f t="shared" si="10"/>
        <v>S</v>
      </c>
      <c r="Z106" s="380" t="str">
        <f t="shared" si="10"/>
        <v>M</v>
      </c>
      <c r="AA106" s="380" t="str">
        <f t="shared" si="10"/>
        <v>T</v>
      </c>
      <c r="AB106" s="380" t="str">
        <f t="shared" si="10"/>
        <v>W</v>
      </c>
      <c r="AC106" s="380" t="str">
        <f t="shared" si="10"/>
        <v>R</v>
      </c>
      <c r="AD106" s="380" t="str">
        <f t="shared" si="10"/>
        <v>F</v>
      </c>
      <c r="AE106" s="380" t="str">
        <f t="shared" si="10"/>
        <v>S</v>
      </c>
      <c r="AF106" s="380" t="str">
        <f t="shared" si="10"/>
        <v>S</v>
      </c>
      <c r="AG106" s="380" t="str">
        <f t="shared" si="10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1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1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1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1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1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1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40"/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/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/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/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/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/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/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/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/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-501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-249.59120000000001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-315.01519999999999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-279.07939999999996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-506.50649999999996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-1851.1923000000002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305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306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printOptions horizontalCentered="1"/>
  <pageMargins left="0.25" right="0.25" top="0.25" bottom="0.25" header="0.25" footer="0.25"/>
  <pageSetup scale="48" orientation="landscape" horizontalDpi="4294967292" verticalDpi="4294967292" r:id="rId1"/>
  <headerFooter alignWithMargins="0">
    <oddFooter>&amp;L&amp;"Times New Roman,ItalIc_x0002_&amp;F/&amp;A&amp;R&amp;"TiMes New Roman,Italic_x0002_&amp;D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1790"/>
  <sheetViews>
    <sheetView showGridLines="0" tabSelected="1" zoomScale="75" workbookViewId="0">
      <pane ySplit="6" topLeftCell="A47" activePane="bottomLeft" state="frozen"/>
      <selection activeCell="T18" sqref="T18"/>
      <selection pane="bottomLeft" activeCell="A50" sqref="A50"/>
    </sheetView>
  </sheetViews>
  <sheetFormatPr defaultRowHeight="12.75" x14ac:dyDescent="0.2"/>
  <cols>
    <col min="1" max="1" width="43.7109375" style="1" customWidth="1"/>
    <col min="2" max="2" width="5.42578125" style="40" customWidth="1"/>
    <col min="3" max="3" width="14.85546875" style="1" customWidth="1"/>
    <col min="4" max="4" width="4.7109375" style="40" customWidth="1"/>
    <col min="5" max="5" width="12.7109375" style="1" customWidth="1"/>
    <col min="6" max="6" width="2.28515625" style="1" customWidth="1"/>
    <col min="7" max="7" width="15.5703125" style="40" hidden="1" customWidth="1"/>
    <col min="8" max="8" width="2.42578125" style="40" customWidth="1"/>
    <col min="9" max="9" width="13.7109375" style="1" customWidth="1"/>
    <col min="10" max="10" width="3.28515625" style="40" customWidth="1"/>
    <col min="11" max="11" width="12.7109375" style="1" customWidth="1"/>
    <col min="12" max="12" width="2" style="40" customWidth="1"/>
    <col min="13" max="13" width="12.7109375" style="1" hidden="1" customWidth="1"/>
    <col min="14" max="14" width="2.42578125" style="40" customWidth="1"/>
    <col min="15" max="15" width="13.7109375" style="1" customWidth="1"/>
    <col min="16" max="16" width="3.42578125" style="40" customWidth="1"/>
    <col min="17" max="17" width="10" style="1" bestFit="1" customWidth="1"/>
    <col min="18" max="18" width="2.5703125" style="40" customWidth="1"/>
    <col min="19" max="19" width="13.85546875" style="1" hidden="1" customWidth="1"/>
    <col min="20" max="20" width="2.42578125" style="1" customWidth="1"/>
    <col min="21" max="21" width="13.28515625" style="1" customWidth="1"/>
    <col min="22" max="22" width="1.7109375" style="1" customWidth="1"/>
    <col min="23" max="23" width="3.5703125" style="1" customWidth="1"/>
    <col min="24" max="24" width="12.7109375" style="40" customWidth="1"/>
    <col min="25" max="25" width="4.7109375" style="40" customWidth="1"/>
    <col min="26" max="26" width="12.7109375" style="40" customWidth="1"/>
    <col min="27" max="27" width="4.7109375" style="40" customWidth="1"/>
    <col min="28" max="28" width="12.7109375" style="40" customWidth="1"/>
    <col min="29" max="29" width="4.7109375" style="40" customWidth="1"/>
    <col min="30" max="30" width="12.7109375" style="40" customWidth="1"/>
    <col min="31" max="31" width="5.28515625" style="40" customWidth="1"/>
    <col min="32" max="32" width="12" style="40" customWidth="1"/>
    <col min="33" max="33" width="5.85546875" style="40" customWidth="1"/>
    <col min="34" max="34" width="12.7109375" style="10" customWidth="1"/>
    <col min="35" max="35" width="5.7109375" style="1" customWidth="1"/>
    <col min="36" max="36" width="10.140625" style="1" customWidth="1"/>
    <col min="37" max="16384" width="9.140625" style="1"/>
  </cols>
  <sheetData>
    <row r="1" spans="1:39" x14ac:dyDescent="0.2">
      <c r="A1" s="168" t="s">
        <v>384</v>
      </c>
      <c r="AM1" s="2"/>
    </row>
    <row r="2" spans="1:39" ht="13.5" thickBot="1" x14ac:dyDescent="0.25">
      <c r="A2" s="168" t="s">
        <v>1</v>
      </c>
      <c r="C2" s="169"/>
      <c r="E2" s="169"/>
      <c r="F2" s="169"/>
      <c r="I2" s="169"/>
      <c r="K2" s="169"/>
      <c r="M2" s="169"/>
      <c r="O2" s="169"/>
      <c r="Q2" s="169"/>
      <c r="R2" s="280"/>
      <c r="S2" s="169"/>
      <c r="T2" s="169"/>
      <c r="U2" s="169"/>
      <c r="V2" s="169"/>
      <c r="W2" s="169"/>
      <c r="X2"/>
      <c r="Y2" s="25"/>
      <c r="Z2" s="25"/>
      <c r="AA2" s="25"/>
      <c r="AB2" s="25"/>
      <c r="AC2" s="25"/>
      <c r="AD2" s="277" t="s">
        <v>2</v>
      </c>
      <c r="AE2" s="277"/>
      <c r="AF2" s="277"/>
      <c r="AG2" s="277"/>
      <c r="AH2" s="468"/>
      <c r="AM2" s="3"/>
    </row>
    <row r="3" spans="1:39" x14ac:dyDescent="0.2">
      <c r="A3" s="394"/>
      <c r="C3" s="390" t="s">
        <v>385</v>
      </c>
      <c r="S3" s="363"/>
    </row>
    <row r="4" spans="1:39" ht="13.5" x14ac:dyDescent="0.25">
      <c r="A4" s="170">
        <f>'IPE GASOIL'!B5</f>
        <v>36622</v>
      </c>
      <c r="C4" s="171"/>
      <c r="E4" s="171"/>
      <c r="G4" s="51"/>
      <c r="I4" s="171"/>
      <c r="K4" s="171"/>
      <c r="M4" s="171"/>
      <c r="O4" s="171"/>
      <c r="Q4" s="171"/>
      <c r="S4" s="317"/>
      <c r="T4" s="317"/>
      <c r="U4" s="171"/>
      <c r="V4" s="317"/>
      <c r="W4" s="317"/>
      <c r="X4" s="171"/>
      <c r="Z4" s="171"/>
      <c r="AB4" s="171"/>
      <c r="AD4" s="171"/>
      <c r="AE4" s="317"/>
      <c r="AF4" s="317"/>
      <c r="AH4" s="469"/>
    </row>
    <row r="5" spans="1:39" x14ac:dyDescent="0.2">
      <c r="C5" s="31" t="str">
        <f>'IPE GASOIL'!$B3</f>
        <v>IPE Gasoil</v>
      </c>
      <c r="E5" s="31" t="str">
        <f>+'2%GASOIL CIF'!B3</f>
        <v>2% GASOIL CIF</v>
      </c>
      <c r="G5" s="40" t="str">
        <f>'2%GASOIL FOB'!B3</f>
        <v>2% Gasoil FOB</v>
      </c>
      <c r="I5" s="31" t="str">
        <f>+'EN590'!B3</f>
        <v>EN 590</v>
      </c>
      <c r="K5" s="31" t="str">
        <f>+UNL!B3</f>
        <v>Unleaded</v>
      </c>
      <c r="M5" s="31" t="str">
        <f>+NAPTHA!B3</f>
        <v>Naptha</v>
      </c>
      <c r="O5" s="31" t="str">
        <f>+BRENT!B3</f>
        <v>UK Brent</v>
      </c>
      <c r="Q5" s="31" t="s">
        <v>12</v>
      </c>
      <c r="S5" s="364" t="str">
        <f>'2%GASOIL FOB'!B3</f>
        <v>2% Gasoil FOB</v>
      </c>
      <c r="T5" s="31"/>
      <c r="U5" s="31" t="s">
        <v>13</v>
      </c>
      <c r="V5" s="31"/>
      <c r="W5" s="31"/>
      <c r="X5" s="31" t="str">
        <f>HO!$B3</f>
        <v>HO</v>
      </c>
      <c r="Z5" s="31" t="s">
        <v>15</v>
      </c>
      <c r="AB5" s="31" t="s">
        <v>78</v>
      </c>
      <c r="AD5" s="31" t="s">
        <v>79</v>
      </c>
      <c r="AE5" s="31"/>
      <c r="AF5" s="467" t="s">
        <v>383</v>
      </c>
      <c r="AH5" s="467" t="s">
        <v>16</v>
      </c>
      <c r="AJ5" s="364" t="s">
        <v>79</v>
      </c>
    </row>
    <row r="6" spans="1:39" x14ac:dyDescent="0.2">
      <c r="C6" s="345"/>
      <c r="E6" s="345"/>
      <c r="G6" s="51"/>
      <c r="I6" s="281"/>
      <c r="K6" s="281"/>
      <c r="M6" s="281"/>
      <c r="O6" s="281"/>
      <c r="Q6" s="281"/>
      <c r="S6" s="281" t="s">
        <v>17</v>
      </c>
      <c r="T6" s="31"/>
      <c r="U6" s="281"/>
      <c r="V6" s="31"/>
      <c r="W6" s="31"/>
      <c r="X6" s="281"/>
      <c r="Z6" s="281" t="s">
        <v>18</v>
      </c>
      <c r="AB6" s="281" t="s">
        <v>80</v>
      </c>
      <c r="AD6" s="281" t="s">
        <v>346</v>
      </c>
      <c r="AE6" s="31"/>
      <c r="AF6" s="31"/>
      <c r="AH6" s="470" t="s">
        <v>19</v>
      </c>
      <c r="AJ6" s="281" t="s">
        <v>347</v>
      </c>
    </row>
    <row r="7" spans="1:39" x14ac:dyDescent="0.2">
      <c r="C7" s="173">
        <f>'New Top Sheet'!A17</f>
        <v>755739</v>
      </c>
      <c r="E7" s="173">
        <f>'New Top Sheet'!A22</f>
        <v>755740</v>
      </c>
      <c r="I7" s="173">
        <f>'New Top Sheet'!A7</f>
        <v>755737</v>
      </c>
      <c r="K7" s="173">
        <f>'New Top Sheet'!A77</f>
        <v>755751</v>
      </c>
      <c r="M7" s="173"/>
      <c r="O7" s="173">
        <f>'New Top Sheet'!A2</f>
        <v>755736</v>
      </c>
      <c r="Q7" s="173">
        <f>'New Top Sheet'!A32</f>
        <v>755742</v>
      </c>
      <c r="S7" s="173"/>
      <c r="T7" s="173"/>
      <c r="U7" s="173">
        <f>'New Top Sheet'!A47</f>
        <v>755745</v>
      </c>
      <c r="V7" s="173"/>
      <c r="W7" s="173"/>
      <c r="X7" s="173">
        <f>'New Top Sheet'!A27</f>
        <v>755741</v>
      </c>
      <c r="Z7" s="173">
        <f>'New Top Sheet'!A37</f>
        <v>755743</v>
      </c>
      <c r="AB7" s="173">
        <f>'New Top Sheet'!A67</f>
        <v>755749</v>
      </c>
      <c r="AD7" s="173">
        <f>'New Top Sheet'!A72</f>
        <v>755750</v>
      </c>
      <c r="AE7" s="173"/>
      <c r="AF7" s="173"/>
      <c r="AH7" s="471"/>
      <c r="AJ7" s="173">
        <f>'New Top Sheet'!A87</f>
        <v>755753</v>
      </c>
    </row>
    <row r="8" spans="1:39" x14ac:dyDescent="0.2">
      <c r="B8" s="1"/>
      <c r="C8" s="396">
        <f>'New Top Sheet'!A57</f>
        <v>755747</v>
      </c>
      <c r="E8" s="396">
        <f>'New Top Sheet'!A42</f>
        <v>755744</v>
      </c>
      <c r="F8" s="174"/>
      <c r="I8" s="396">
        <f>'New Top Sheet'!A12</f>
        <v>755738</v>
      </c>
      <c r="K8" s="174">
        <f>'New Top Sheet'!A107</f>
        <v>755757</v>
      </c>
      <c r="M8" s="174"/>
      <c r="O8" s="174"/>
      <c r="Q8" s="174"/>
      <c r="S8" s="174"/>
      <c r="T8" s="174"/>
      <c r="U8" s="396">
        <f>'New Top Sheet'!A52</f>
        <v>755746</v>
      </c>
      <c r="V8" s="174"/>
      <c r="W8" s="174"/>
      <c r="AH8" s="174"/>
      <c r="AJ8" s="40"/>
    </row>
    <row r="9" spans="1:39" x14ac:dyDescent="0.2">
      <c r="C9" s="173">
        <f>'New Top Sheet'!A62</f>
        <v>755748</v>
      </c>
      <c r="E9" s="173"/>
      <c r="F9" s="173"/>
      <c r="I9" s="173"/>
      <c r="K9" s="173"/>
      <c r="M9" s="173"/>
      <c r="O9" s="173"/>
      <c r="Q9" s="173"/>
      <c r="S9" s="173"/>
      <c r="T9" s="173"/>
      <c r="U9" s="173"/>
      <c r="V9" s="173"/>
      <c r="W9" s="173"/>
      <c r="AH9" s="471"/>
      <c r="AJ9" s="40"/>
    </row>
    <row r="10" spans="1:39" x14ac:dyDescent="0.2">
      <c r="A10" s="175" t="s">
        <v>20</v>
      </c>
      <c r="B10" s="40" t="s">
        <v>21</v>
      </c>
      <c r="AJ10" s="40"/>
    </row>
    <row r="11" spans="1:39" ht="3" customHeight="1" x14ac:dyDescent="0.2">
      <c r="A11" s="175"/>
      <c r="AJ11" s="40"/>
    </row>
    <row r="12" spans="1:39" ht="13.5" x14ac:dyDescent="0.25">
      <c r="A12" s="176">
        <f>A4</f>
        <v>36622</v>
      </c>
      <c r="AJ12" s="40"/>
    </row>
    <row r="13" spans="1:39" x14ac:dyDescent="0.2">
      <c r="A13" s="177" t="s">
        <v>22</v>
      </c>
      <c r="C13" s="178">
        <v>1</v>
      </c>
      <c r="E13" s="178">
        <v>1</v>
      </c>
      <c r="F13" s="173"/>
      <c r="G13" s="178">
        <v>1</v>
      </c>
      <c r="I13" s="178">
        <v>1</v>
      </c>
      <c r="K13" s="178">
        <v>1</v>
      </c>
      <c r="M13" s="178">
        <v>1</v>
      </c>
      <c r="O13" s="178">
        <v>1</v>
      </c>
      <c r="Q13" s="178">
        <v>1</v>
      </c>
      <c r="S13" s="178"/>
      <c r="T13" s="256"/>
      <c r="U13" s="178">
        <v>1</v>
      </c>
      <c r="V13" s="256"/>
      <c r="W13" s="256"/>
      <c r="X13" s="178">
        <v>1</v>
      </c>
      <c r="Z13" s="178">
        <v>1</v>
      </c>
      <c r="AB13" s="178">
        <v>1</v>
      </c>
      <c r="AD13" s="178">
        <v>1</v>
      </c>
      <c r="AE13" s="256"/>
      <c r="AF13" s="178">
        <f>[1]Report!$AA13</f>
        <v>0</v>
      </c>
      <c r="AH13" s="472">
        <f>IF(AH15=0,0,AH14/AH15)</f>
        <v>0.99287673810790822</v>
      </c>
      <c r="AJ13" s="178">
        <v>1</v>
      </c>
      <c r="AK13" s="45"/>
    </row>
    <row r="14" spans="1:39" x14ac:dyDescent="0.2">
      <c r="A14" s="177" t="s">
        <v>23</v>
      </c>
      <c r="C14" s="179">
        <f>+'IPE GASOIL'!$R16</f>
        <v>-48.914290059915004</v>
      </c>
      <c r="E14" s="346">
        <f>+'2%GASOIL CIF'!R16</f>
        <v>9.4401934532499983</v>
      </c>
      <c r="F14" s="173"/>
      <c r="G14" s="178">
        <f>+'2%GASOIL FOB'!R16</f>
        <v>0</v>
      </c>
      <c r="I14" s="346">
        <f>+'EN590'!R16</f>
        <v>7.9763357437399991</v>
      </c>
      <c r="K14" s="346">
        <f>+UNL!R16</f>
        <v>0.252928055865</v>
      </c>
      <c r="M14" s="346">
        <f>+NAPTHA!R16</f>
        <v>0</v>
      </c>
      <c r="O14" s="346">
        <f>+BRENT!R16</f>
        <v>3.8236608050795997</v>
      </c>
      <c r="Q14" s="346">
        <f>+CRUDE!R16</f>
        <v>0.1953281895582</v>
      </c>
      <c r="S14" s="346"/>
      <c r="T14" s="318"/>
      <c r="U14" s="179">
        <f>+'Jet , Kero'!R16</f>
        <v>0</v>
      </c>
      <c r="V14" s="318"/>
      <c r="W14" s="318"/>
      <c r="X14" s="179">
        <f>+HO!R16</f>
        <v>0</v>
      </c>
      <c r="Z14" s="178">
        <f>+'Singapore Gasoil'!R16</f>
        <v>0</v>
      </c>
      <c r="AB14" s="178">
        <f>+Dubai!T16</f>
        <v>0</v>
      </c>
      <c r="AD14" s="178">
        <f>+Freight!T16</f>
        <v>0</v>
      </c>
      <c r="AE14" s="256"/>
      <c r="AF14" s="178">
        <f>[1]Report!$AA14</f>
        <v>0</v>
      </c>
      <c r="AH14" s="473">
        <f>C14+E14+I14+K14+M14+O14+Q14+S14+U14+X14+G14+Z14+AB14+AD14+AF14</f>
        <v>-27.225843812422209</v>
      </c>
      <c r="AJ14" s="178">
        <f>+Freight_SM!T16</f>
        <v>0</v>
      </c>
      <c r="AK14" s="45"/>
    </row>
    <row r="15" spans="1:39" x14ac:dyDescent="0.2">
      <c r="A15" s="348" t="s">
        <v>24</v>
      </c>
      <c r="B15" s="349"/>
      <c r="C15" s="350">
        <f>'IPE GASOIL'!$R17</f>
        <v>-48.914290059915004</v>
      </c>
      <c r="D15" s="349"/>
      <c r="E15" s="351">
        <f>+'2%GASOIL CIF'!R17</f>
        <v>9.4401934532499983</v>
      </c>
      <c r="F15" s="173"/>
      <c r="G15" s="351">
        <f>+'2%GASOIL FOB'!R17</f>
        <v>0</v>
      </c>
      <c r="I15" s="351">
        <f>+'EN590'!R17</f>
        <v>7.9763357437399991</v>
      </c>
      <c r="J15" s="349"/>
      <c r="K15" s="351">
        <f>+UNL!R17</f>
        <v>0.252928055865</v>
      </c>
      <c r="L15" s="349"/>
      <c r="M15" s="351">
        <f>+NAPTHA!R17</f>
        <v>0</v>
      </c>
      <c r="N15" s="349"/>
      <c r="O15" s="351">
        <f>+BRENT!R17</f>
        <v>3.8236608050795997</v>
      </c>
      <c r="P15" s="349"/>
      <c r="Q15" s="351">
        <f>+CRUDE!R17</f>
        <v>0</v>
      </c>
      <c r="R15" s="349"/>
      <c r="S15" s="351"/>
      <c r="T15" s="352"/>
      <c r="U15" s="350">
        <f>+'Jet , Kero'!R17</f>
        <v>0</v>
      </c>
      <c r="V15" s="352"/>
      <c r="W15" s="352"/>
      <c r="X15" s="350">
        <f>+HO!R17</f>
        <v>0</v>
      </c>
      <c r="Y15" s="349"/>
      <c r="Z15" s="350">
        <f>+'Singapore Gasoil'!R17</f>
        <v>0</v>
      </c>
      <c r="AA15" s="349"/>
      <c r="AB15" s="350">
        <f>+Dubai!T17</f>
        <v>0</v>
      </c>
      <c r="AC15" s="349"/>
      <c r="AD15" s="350">
        <f>+Freight!T17</f>
        <v>0</v>
      </c>
      <c r="AE15" s="352"/>
      <c r="AF15" s="350">
        <f>[1]Report!$AA15</f>
        <v>0</v>
      </c>
      <c r="AG15" s="349"/>
      <c r="AH15" s="350">
        <f>C15+E15+I15+K15+M15+O15+Q15+S15+U15+X15+G15+Z15+AB15+AD15+AF15</f>
        <v>-27.421172001980409</v>
      </c>
      <c r="AJ15" s="350">
        <f>+Freight_SM!T17</f>
        <v>0</v>
      </c>
      <c r="AK15" s="45"/>
    </row>
    <row r="16" spans="1:39" x14ac:dyDescent="0.2">
      <c r="A16" s="180" t="s">
        <v>25</v>
      </c>
      <c r="C16" s="182">
        <f>+Input!B37*0.001</f>
        <v>-1.2269983709999999</v>
      </c>
      <c r="E16" s="182">
        <f>+Input!C37*0.001</f>
        <v>0.23680404999999996</v>
      </c>
      <c r="F16" s="173"/>
      <c r="G16" s="182">
        <f>+Input!U37*0.001</f>
        <v>0</v>
      </c>
      <c r="I16" s="182">
        <f>+Input!D37*0.001</f>
        <v>0.20008367599999996</v>
      </c>
      <c r="K16" s="182">
        <f>+Input!E37*0.001</f>
        <v>3.9831189900000001E-2</v>
      </c>
      <c r="M16" s="182">
        <f>+Input!F37*0.001</f>
        <v>0</v>
      </c>
      <c r="O16" s="182">
        <f>+Input!G37*0.001</f>
        <v>0.65630978460000011</v>
      </c>
      <c r="Q16" s="182">
        <f>+Input!H37*0.001</f>
        <v>3.35269807E-2</v>
      </c>
      <c r="S16" s="182"/>
      <c r="T16" s="319"/>
      <c r="U16" s="182">
        <f>+Input!M37*0.001</f>
        <v>0</v>
      </c>
      <c r="V16" s="319"/>
      <c r="W16" s="319"/>
      <c r="X16" s="182">
        <f>+Input!O37*0.001</f>
        <v>0</v>
      </c>
      <c r="Z16" s="182">
        <f>+Input!P37*0.001</f>
        <v>0.26726260430000004</v>
      </c>
      <c r="AB16" s="182">
        <f>+Input!U37*0.001</f>
        <v>0</v>
      </c>
      <c r="AD16" s="182">
        <f>+Input!U37*0.001</f>
        <v>0</v>
      </c>
      <c r="AE16" s="319"/>
      <c r="AF16" s="182">
        <f>[1]Report!$AA16</f>
        <v>0</v>
      </c>
      <c r="AH16" s="474">
        <f>C16+E16+I16+K16+M16+O16+Q16+S16+U16+X16+G16+Z16+AB16+AD16+AF16</f>
        <v>0.2068199145000002</v>
      </c>
      <c r="AJ16" s="182">
        <f>+Input!U37*0.001</f>
        <v>0</v>
      </c>
      <c r="AK16" s="45"/>
    </row>
    <row r="17" spans="1:37" ht="4.5" customHeight="1" x14ac:dyDescent="0.2">
      <c r="A17" s="180"/>
      <c r="C17" s="12"/>
      <c r="F17" s="173"/>
      <c r="G17" s="1"/>
      <c r="Q17" s="12"/>
      <c r="T17" s="12"/>
      <c r="X17" s="1"/>
      <c r="Z17" s="1"/>
      <c r="AB17" s="1"/>
      <c r="AD17" s="1"/>
      <c r="AE17" s="1"/>
      <c r="AF17" s="1"/>
      <c r="AK17" s="45"/>
    </row>
    <row r="18" spans="1:37" ht="4.5" customHeight="1" x14ac:dyDescent="0.2">
      <c r="A18" s="180"/>
      <c r="C18" s="181"/>
      <c r="E18" s="181"/>
      <c r="F18" s="173"/>
      <c r="G18" s="181"/>
      <c r="I18" s="181"/>
      <c r="K18" s="181"/>
      <c r="M18" s="181"/>
      <c r="O18" s="181"/>
      <c r="Q18" s="181"/>
      <c r="S18" s="181"/>
      <c r="T18" s="181"/>
      <c r="U18" s="181"/>
      <c r="V18" s="181"/>
      <c r="W18" s="181"/>
      <c r="X18" s="181"/>
      <c r="Z18" s="181"/>
      <c r="AB18" s="181"/>
      <c r="AD18" s="181"/>
      <c r="AE18" s="181"/>
      <c r="AF18" s="181"/>
      <c r="AH18" s="475"/>
      <c r="AJ18" s="181"/>
      <c r="AK18" s="45"/>
    </row>
    <row r="19" spans="1:37" x14ac:dyDescent="0.2">
      <c r="A19" s="180" t="s">
        <v>27</v>
      </c>
      <c r="C19" s="182">
        <f>'IPE GASOIL'!$S14+'IPE GASOIL'!$Y16</f>
        <v>0</v>
      </c>
      <c r="E19" s="182">
        <f>'2%GASOIL CIF'!$S14+'2%GASOIL CIF'!$Y16</f>
        <v>0</v>
      </c>
      <c r="F19" s="173"/>
      <c r="G19" s="182">
        <f>'2%GASOIL FOB'!$S14+'2%GASOIL FOB'!$Y16</f>
        <v>0</v>
      </c>
      <c r="I19" s="182">
        <f>'EN590'!$S14+'EN590'!$Y16</f>
        <v>0</v>
      </c>
      <c r="K19" s="182">
        <f>UNL!$S14+UNL!$Y16</f>
        <v>0</v>
      </c>
      <c r="M19" s="182">
        <f>NAPTHA!$S14+NAPTHA!$Y16</f>
        <v>0</v>
      </c>
      <c r="O19" s="182">
        <f>BRENT!$S14+BRENT!$Y16</f>
        <v>0</v>
      </c>
      <c r="Q19" s="182">
        <f>CRUDE!$S14+CRUDE!$Y16</f>
        <v>0</v>
      </c>
      <c r="S19" s="182"/>
      <c r="T19" s="319"/>
      <c r="U19" s="182">
        <f>'Jet , Kero'!$S14+'Jet , Kero'!$Y16</f>
        <v>0</v>
      </c>
      <c r="V19" s="319"/>
      <c r="W19" s="319"/>
      <c r="X19" s="182">
        <f>HO!$S14+HO!$Y16</f>
        <v>0</v>
      </c>
      <c r="Z19" s="182">
        <f>+'Singapore Gasoil'!S14+'Singapore Gasoil'!Y16</f>
        <v>0</v>
      </c>
      <c r="AB19" s="182">
        <f>+Dubai!S14+Dubai!Y16</f>
        <v>0</v>
      </c>
      <c r="AD19" s="182">
        <f>+Freight!S14+Freight!Y16</f>
        <v>0</v>
      </c>
      <c r="AE19" s="319"/>
      <c r="AF19" s="182">
        <f>[1]Report!$AA19</f>
        <v>0</v>
      </c>
      <c r="AH19" s="474">
        <f>C19+E19+I19+K19+M19+O19+Q19+S19+U19+X19+G19+Z19+AB19+AD19+AF19</f>
        <v>0</v>
      </c>
      <c r="AJ19" s="182">
        <f>+Freight_SM!S14+Freight_SM!Y16</f>
        <v>0</v>
      </c>
      <c r="AK19" s="45"/>
    </row>
    <row r="20" spans="1:37" x14ac:dyDescent="0.2">
      <c r="A20" s="180" t="s">
        <v>28</v>
      </c>
      <c r="C20" s="182">
        <f>'IPE GASOIL'!$T15+'IPE GASOIL'!$Y17</f>
        <v>0</v>
      </c>
      <c r="E20" s="182">
        <f>'2%GASOIL CIF'!$T14+'2%GASOIL CIF'!$Y17</f>
        <v>0</v>
      </c>
      <c r="F20" s="173"/>
      <c r="G20" s="182">
        <f>'2%GASOIL FOB'!$T14+'2%GASOIL FOB'!$Y17</f>
        <v>0</v>
      </c>
      <c r="I20" s="182">
        <f>'EN590'!$T14+'EN590'!$Y17</f>
        <v>0</v>
      </c>
      <c r="K20" s="182">
        <f>UNL!$T14+UNL!$Y17</f>
        <v>0</v>
      </c>
      <c r="M20" s="182">
        <f>NAPTHA!$T14+NAPTHA!$Y17</f>
        <v>0</v>
      </c>
      <c r="O20" s="182">
        <f>BRENT!$T14+BRENT!$Y17</f>
        <v>0</v>
      </c>
      <c r="Q20" s="182">
        <f>CRUDE!$S15+CRUDE!$Y17</f>
        <v>0</v>
      </c>
      <c r="S20" s="182"/>
      <c r="T20" s="319"/>
      <c r="U20" s="182">
        <f>'Jet , Kero'!$T14+'Jet , Kero'!$Y17</f>
        <v>0</v>
      </c>
      <c r="V20" s="319"/>
      <c r="W20" s="319"/>
      <c r="X20" s="182">
        <f>HO!$T14+HO!$Y17</f>
        <v>0</v>
      </c>
      <c r="Z20" s="182">
        <f>+'Singapore Gasoil'!T14+'Singapore Gasoil'!Y17</f>
        <v>0</v>
      </c>
      <c r="AB20" s="182">
        <f>+Dubai!T14+Dubai!Y17</f>
        <v>0</v>
      </c>
      <c r="AD20" s="182">
        <f>+Freight!T14+Freight!Y17</f>
        <v>0</v>
      </c>
      <c r="AE20" s="319"/>
      <c r="AF20" s="182">
        <f>[1]Report!$AA20</f>
        <v>0</v>
      </c>
      <c r="AH20" s="474">
        <f>C20+E20+I20+K20+M20+O20+Q20+S20+U20+X20+G20+Z20+AB20+AD20+AF20</f>
        <v>0</v>
      </c>
      <c r="AJ20" s="182">
        <f>+Freight_SM!T14+Freight_SM!Y17</f>
        <v>0</v>
      </c>
      <c r="AK20" s="45"/>
    </row>
    <row r="21" spans="1:37" x14ac:dyDescent="0.2">
      <c r="A21" s="180" t="s">
        <v>29</v>
      </c>
      <c r="B21" s="191"/>
      <c r="C21" s="182">
        <f>SUM(C19:C20)</f>
        <v>0</v>
      </c>
      <c r="D21" s="191"/>
      <c r="E21" s="182">
        <f>SUM(E19:E20)</f>
        <v>0</v>
      </c>
      <c r="F21" s="173"/>
      <c r="G21" s="182">
        <f>SUM(G19:G20)</f>
        <v>0</v>
      </c>
      <c r="I21" s="182">
        <f>SUM(I19:I20)</f>
        <v>0</v>
      </c>
      <c r="J21" s="191"/>
      <c r="K21" s="182">
        <f>SUM(K19:K20)</f>
        <v>0</v>
      </c>
      <c r="L21" s="191"/>
      <c r="M21" s="182">
        <f>SUM(M19:M20)</f>
        <v>0</v>
      </c>
      <c r="N21" s="191"/>
      <c r="O21" s="182">
        <f>SUM(O19:O20)</f>
        <v>0</v>
      </c>
      <c r="P21" s="191"/>
      <c r="Q21" s="182">
        <f>CRUDE!$S16+CRUDE!$Y18</f>
        <v>0</v>
      </c>
      <c r="R21" s="191"/>
      <c r="S21" s="182"/>
      <c r="T21" s="319"/>
      <c r="U21" s="182">
        <f>SUM(U19:U20)</f>
        <v>0</v>
      </c>
      <c r="V21" s="319"/>
      <c r="W21" s="319"/>
      <c r="X21" s="182">
        <f>SUM(X19:X20)</f>
        <v>0</v>
      </c>
      <c r="Y21" s="191"/>
      <c r="Z21" s="182">
        <f>SUM(Z19:Z20)</f>
        <v>0</v>
      </c>
      <c r="AA21" s="191"/>
      <c r="AB21" s="182">
        <f>SUM(AB19:AB20)</f>
        <v>0</v>
      </c>
      <c r="AC21" s="191"/>
      <c r="AD21" s="182">
        <f>SUM(AD19:AD20)</f>
        <v>0</v>
      </c>
      <c r="AE21" s="319"/>
      <c r="AF21" s="182">
        <f>[1]Report!$AA21</f>
        <v>0</v>
      </c>
      <c r="AG21" s="191"/>
      <c r="AH21" s="474">
        <f>C21+E21+I21+K21+M21+O21+Q21+S21+U21+X21+G21+Z21+AB21+AD21+AF21</f>
        <v>0</v>
      </c>
      <c r="AJ21" s="182">
        <f>SUM(AJ19:AJ20)</f>
        <v>0</v>
      </c>
      <c r="AK21" s="45"/>
    </row>
    <row r="22" spans="1:37" ht="6" customHeight="1" x14ac:dyDescent="0.2">
      <c r="C22" s="181"/>
      <c r="E22" s="181"/>
      <c r="F22" s="173"/>
      <c r="G22" s="181"/>
      <c r="I22" s="181"/>
      <c r="K22" s="181"/>
      <c r="M22" s="181"/>
      <c r="O22" s="181"/>
      <c r="Q22" s="181"/>
      <c r="S22" s="181"/>
      <c r="T22" s="181"/>
      <c r="U22" s="181"/>
      <c r="V22" s="181"/>
      <c r="W22" s="181"/>
      <c r="X22" s="181"/>
      <c r="Z22" s="181"/>
      <c r="AB22" s="181"/>
      <c r="AD22" s="181"/>
      <c r="AE22" s="181"/>
      <c r="AF22" s="181"/>
      <c r="AH22" s="475"/>
      <c r="AJ22" s="181"/>
      <c r="AK22" s="45"/>
    </row>
    <row r="23" spans="1:37" ht="13.5" x14ac:dyDescent="0.25">
      <c r="A23" s="176">
        <f>EOMONTH(A4,-1)</f>
        <v>36616</v>
      </c>
      <c r="F23" s="173"/>
      <c r="G23" s="1"/>
      <c r="X23" s="1"/>
      <c r="Z23" s="1"/>
      <c r="AB23" s="1"/>
      <c r="AD23" s="1"/>
      <c r="AE23" s="1"/>
      <c r="AF23" s="1"/>
      <c r="AK23" s="45"/>
    </row>
    <row r="24" spans="1:37" x14ac:dyDescent="0.2">
      <c r="A24" s="180" t="s">
        <v>27</v>
      </c>
      <c r="C24" s="182">
        <f>'IPE GASOIL'!$S24+'IPE GASOIL'!$Y16</f>
        <v>0</v>
      </c>
      <c r="E24" s="182">
        <f>'2%GASOIL CIF'!$S24+'2%GASOIL CIF'!$Y16</f>
        <v>0</v>
      </c>
      <c r="F24" s="173"/>
      <c r="G24" s="182">
        <f>'2%GASOIL FOB'!$S24+'2%GASOIL FOB'!$Y16</f>
        <v>0</v>
      </c>
      <c r="I24" s="182">
        <f>'EN590'!$S24+'EN590'!$Y16</f>
        <v>0</v>
      </c>
      <c r="K24" s="182">
        <f>UNL!$S24+UNL!$Y16</f>
        <v>0</v>
      </c>
      <c r="M24" s="182">
        <f>NAPTHA!$S24+NAPTHA!$Y16</f>
        <v>0</v>
      </c>
      <c r="O24" s="182">
        <f>BRENT!$S24+BRENT!$Y16</f>
        <v>0</v>
      </c>
      <c r="Q24" s="182">
        <f>CRUDE!$S24+CRUDE!$Y16</f>
        <v>0</v>
      </c>
      <c r="S24" s="182"/>
      <c r="T24" s="319"/>
      <c r="U24" s="182">
        <f>'Jet , Kero'!$S24+'Jet , Kero'!$Y16</f>
        <v>0</v>
      </c>
      <c r="V24" s="319"/>
      <c r="W24" s="319"/>
      <c r="X24" s="182">
        <f>HO!$S24+HO!$Y16</f>
        <v>0</v>
      </c>
      <c r="Z24" s="182">
        <f>+'Singapore Gasoil'!S24+'Singapore Gasoil'!Y16</f>
        <v>0</v>
      </c>
      <c r="AB24" s="182">
        <f>+Dubai!S24+Dubai!Y16</f>
        <v>0</v>
      </c>
      <c r="AD24" s="182">
        <f>+Freight!S24+Freight!Y16</f>
        <v>0</v>
      </c>
      <c r="AE24" s="319"/>
      <c r="AF24" s="182">
        <f>[1]Report!$AA24</f>
        <v>0</v>
      </c>
      <c r="AH24" s="474">
        <f>C24+E24+I24+K24+M24+O24+Q24+S24+U24+X24+G24+Z24+AB24+AD24+AF24</f>
        <v>0</v>
      </c>
      <c r="AJ24" s="182">
        <f>+Freight_SM!S24+Freight_SM!Y16</f>
        <v>0</v>
      </c>
      <c r="AK24" s="45"/>
    </row>
    <row r="25" spans="1:37" x14ac:dyDescent="0.2">
      <c r="A25" s="180" t="s">
        <v>28</v>
      </c>
      <c r="C25" s="182">
        <f>'IPE GASOIL'!$T24+'IPE GASOIL'!$Y17</f>
        <v>0</v>
      </c>
      <c r="E25" s="182">
        <f>'2%GASOIL CIF'!$T24+'2%GASOIL CIF'!$Y17</f>
        <v>0</v>
      </c>
      <c r="F25" s="173"/>
      <c r="G25" s="182">
        <f>'2%GASOIL FOB'!$T24+'2%GASOIL FOB'!$Y17</f>
        <v>0</v>
      </c>
      <c r="I25" s="182">
        <f>'EN590'!$T24+'EN590'!$Y17</f>
        <v>0</v>
      </c>
      <c r="K25" s="182">
        <f>UNL!$T24+UNL!$Y17</f>
        <v>0</v>
      </c>
      <c r="M25" s="182">
        <f>NAPTHA!$T24+NAPTHA!$Y17</f>
        <v>0</v>
      </c>
      <c r="O25" s="182">
        <f>BRENT!$T24+BRENT!$Y17</f>
        <v>0</v>
      </c>
      <c r="Q25" s="182">
        <f>CRUDE!$T24+CRUDE!$Y17</f>
        <v>0</v>
      </c>
      <c r="S25" s="182"/>
      <c r="T25" s="319"/>
      <c r="U25" s="182">
        <f>'Jet , Kero'!$T24+'Jet , Kero'!$Y17</f>
        <v>0</v>
      </c>
      <c r="V25" s="319"/>
      <c r="W25" s="319"/>
      <c r="X25" s="182">
        <f>HO!$T24+HO!$Y17</f>
        <v>0</v>
      </c>
      <c r="Z25" s="182">
        <f>+'Singapore Gasoil'!T24+'Singapore Gasoil'!Y17</f>
        <v>0</v>
      </c>
      <c r="AB25" s="182">
        <f>+Dubai!T24+Dubai!Y17</f>
        <v>0</v>
      </c>
      <c r="AD25" s="182">
        <f>+Freight!T24+Freight!Y17</f>
        <v>0</v>
      </c>
      <c r="AE25" s="319"/>
      <c r="AF25" s="182">
        <f>[1]Report!$AA25</f>
        <v>0</v>
      </c>
      <c r="AH25" s="474">
        <f>C25+E25+I25+K25+M25+O25+Q25+S25+U25+X25+G25+Z25+AB25+AD25+AF25</f>
        <v>0</v>
      </c>
      <c r="AJ25" s="182">
        <f>+Freight_SM!T24+Freight_SM!Y17</f>
        <v>0</v>
      </c>
      <c r="AK25" s="45"/>
    </row>
    <row r="26" spans="1:37" x14ac:dyDescent="0.2">
      <c r="A26" s="180" t="s">
        <v>29</v>
      </c>
      <c r="B26" s="191"/>
      <c r="C26" s="182">
        <f>SUM(C24:C25)</f>
        <v>0</v>
      </c>
      <c r="D26" s="191"/>
      <c r="E26" s="182">
        <f>SUM(E24:E25)</f>
        <v>0</v>
      </c>
      <c r="F26" s="173"/>
      <c r="G26" s="182">
        <f>SUM(G24:G25)</f>
        <v>0</v>
      </c>
      <c r="I26" s="182">
        <f>SUM(I24:I25)</f>
        <v>0</v>
      </c>
      <c r="J26" s="191"/>
      <c r="K26" s="182">
        <f>SUM(K24:K25)</f>
        <v>0</v>
      </c>
      <c r="L26" s="191"/>
      <c r="M26" s="182">
        <f>SUM(M24:M25)</f>
        <v>0</v>
      </c>
      <c r="N26" s="191"/>
      <c r="O26" s="182">
        <f>SUM(O24:O25)</f>
        <v>0</v>
      </c>
      <c r="P26" s="191"/>
      <c r="Q26" s="182">
        <f>SUM(Q24:Q25)</f>
        <v>0</v>
      </c>
      <c r="R26" s="191"/>
      <c r="S26" s="182"/>
      <c r="T26" s="319"/>
      <c r="U26" s="182">
        <f>SUM(U24:U25)</f>
        <v>0</v>
      </c>
      <c r="V26" s="319"/>
      <c r="W26" s="319"/>
      <c r="X26" s="182">
        <f>SUM(X24:X25)</f>
        <v>0</v>
      </c>
      <c r="Y26" s="191"/>
      <c r="Z26" s="182">
        <f>SUM(Z24:Z25)</f>
        <v>0</v>
      </c>
      <c r="AA26" s="191"/>
      <c r="AB26" s="182">
        <f>SUM(AB24:AB25)</f>
        <v>0</v>
      </c>
      <c r="AC26" s="191"/>
      <c r="AD26" s="182">
        <f>SUM(AD24:AD25)</f>
        <v>0</v>
      </c>
      <c r="AE26" s="319"/>
      <c r="AF26" s="182">
        <f>[1]Report!$AA26</f>
        <v>0</v>
      </c>
      <c r="AG26" s="191"/>
      <c r="AH26" s="474">
        <f>C26+E26+I26+K26+M26+O26+Q26+S26+U26+X26+G26+Z26+AB26+AD26+AF26</f>
        <v>0</v>
      </c>
      <c r="AJ26" s="182">
        <f>SUM(AJ24:AJ25)</f>
        <v>0</v>
      </c>
      <c r="AK26" s="45"/>
    </row>
    <row r="27" spans="1:37" ht="6" customHeight="1" x14ac:dyDescent="0.2">
      <c r="B27" s="191"/>
      <c r="D27" s="191"/>
      <c r="F27" s="173"/>
      <c r="G27" s="1"/>
      <c r="J27" s="191"/>
      <c r="L27" s="191"/>
      <c r="N27" s="191"/>
      <c r="P27" s="191"/>
      <c r="R27" s="191"/>
      <c r="X27" s="1"/>
      <c r="Y27" s="191"/>
      <c r="Z27" s="1"/>
      <c r="AA27" s="191"/>
      <c r="AB27" s="1"/>
      <c r="AC27" s="191"/>
      <c r="AD27" s="1"/>
      <c r="AE27" s="1"/>
      <c r="AF27" s="1"/>
      <c r="AG27" s="191"/>
      <c r="AK27" s="45"/>
    </row>
    <row r="28" spans="1:37" x14ac:dyDescent="0.2">
      <c r="A28" s="184">
        <f>EOMONTH(A4,-1)</f>
        <v>36616</v>
      </c>
      <c r="B28" s="191"/>
      <c r="C28" s="182">
        <f>-C26+C21</f>
        <v>0</v>
      </c>
      <c r="D28" s="191"/>
      <c r="E28" s="182">
        <f>-E26+E21</f>
        <v>0</v>
      </c>
      <c r="F28" s="173"/>
      <c r="G28" s="182">
        <f>-G26+G21</f>
        <v>0</v>
      </c>
      <c r="I28" s="182">
        <f>-I26+I21</f>
        <v>0</v>
      </c>
      <c r="J28" s="191"/>
      <c r="K28" s="182">
        <f>-K26+K21</f>
        <v>0</v>
      </c>
      <c r="L28" s="191"/>
      <c r="M28" s="182">
        <f>-M26+M21</f>
        <v>0</v>
      </c>
      <c r="N28" s="191"/>
      <c r="O28" s="182">
        <f>-O26+O21</f>
        <v>0</v>
      </c>
      <c r="P28" s="191"/>
      <c r="Q28" s="182">
        <f>-Q26+Q21</f>
        <v>0</v>
      </c>
      <c r="R28" s="191"/>
      <c r="S28" s="182"/>
      <c r="T28" s="319"/>
      <c r="U28" s="182">
        <f>-U26+U21</f>
        <v>0</v>
      </c>
      <c r="V28" s="319"/>
      <c r="W28" s="319"/>
      <c r="X28" s="182">
        <f>-X26+X21</f>
        <v>0</v>
      </c>
      <c r="Y28" s="191"/>
      <c r="Z28" s="182">
        <f>-Z26+Z21</f>
        <v>0</v>
      </c>
      <c r="AA28" s="191"/>
      <c r="AB28" s="182">
        <f>-AB26+AB21</f>
        <v>0</v>
      </c>
      <c r="AC28" s="191"/>
      <c r="AD28" s="182">
        <f>-AD26+AD21</f>
        <v>0</v>
      </c>
      <c r="AE28" s="319"/>
      <c r="AF28" s="182">
        <f>[1]Report!$AA28</f>
        <v>0</v>
      </c>
      <c r="AG28" s="191"/>
      <c r="AH28" s="474">
        <f>C28+E28+I28+K28+M28+O28+Q28+S28+U28+X28+G28+Z28+AB28+AD28+AF28</f>
        <v>0</v>
      </c>
      <c r="AJ28" s="182">
        <f>-AJ26+AJ21</f>
        <v>0</v>
      </c>
      <c r="AK28" s="45"/>
    </row>
    <row r="29" spans="1:37" ht="6" customHeight="1" x14ac:dyDescent="0.2">
      <c r="B29" s="191"/>
      <c r="D29" s="191"/>
      <c r="F29" s="173"/>
      <c r="G29" s="1"/>
      <c r="J29" s="191"/>
      <c r="L29" s="191"/>
      <c r="N29" s="191"/>
      <c r="P29" s="191"/>
      <c r="R29" s="191"/>
      <c r="T29" s="316"/>
      <c r="U29" s="316"/>
      <c r="V29" s="316"/>
      <c r="W29" s="316"/>
      <c r="X29" s="316"/>
      <c r="Y29" s="191"/>
      <c r="Z29" s="316"/>
      <c r="AA29" s="191"/>
      <c r="AB29" s="316"/>
      <c r="AC29" s="191"/>
      <c r="AD29" s="316"/>
      <c r="AE29" s="316"/>
      <c r="AF29" s="316"/>
      <c r="AG29" s="191"/>
      <c r="AH29" s="476"/>
      <c r="AJ29" s="316"/>
      <c r="AK29" s="45"/>
    </row>
    <row r="30" spans="1:37" x14ac:dyDescent="0.2">
      <c r="A30" s="185" t="s">
        <v>30</v>
      </c>
      <c r="B30" s="191"/>
      <c r="D30" s="191"/>
      <c r="F30" s="173"/>
      <c r="G30" s="1"/>
      <c r="J30" s="191"/>
      <c r="L30" s="191"/>
      <c r="N30" s="191"/>
      <c r="P30" s="191"/>
      <c r="R30" s="191"/>
      <c r="X30" s="1"/>
      <c r="Y30" s="191"/>
      <c r="Z30" s="1"/>
      <c r="AA30" s="191"/>
      <c r="AB30" s="1"/>
      <c r="AC30" s="191"/>
      <c r="AD30" s="1"/>
      <c r="AE30" s="1"/>
      <c r="AF30" s="1"/>
      <c r="AG30" s="191"/>
      <c r="AK30" s="45"/>
    </row>
    <row r="31" spans="1:37" ht="4.5" customHeight="1" x14ac:dyDescent="0.2">
      <c r="B31" s="191"/>
      <c r="D31" s="191"/>
      <c r="F31" s="173"/>
      <c r="G31" s="1"/>
      <c r="J31" s="191"/>
      <c r="L31" s="191"/>
      <c r="N31" s="191"/>
      <c r="P31" s="191"/>
      <c r="R31" s="191"/>
      <c r="X31" s="1"/>
      <c r="Y31" s="191"/>
      <c r="Z31" s="1"/>
      <c r="AA31" s="191"/>
      <c r="AB31" s="1"/>
      <c r="AC31" s="191"/>
      <c r="AD31" s="1"/>
      <c r="AE31" s="1"/>
      <c r="AF31" s="1"/>
      <c r="AG31" s="191"/>
      <c r="AK31" s="45"/>
    </row>
    <row r="32" spans="1:37" ht="13.5" x14ac:dyDescent="0.25">
      <c r="A32" s="186">
        <f>EOMONTH(A4,-1)</f>
        <v>36616</v>
      </c>
      <c r="B32" s="191"/>
      <c r="C32" s="181"/>
      <c r="D32" s="191"/>
      <c r="E32" s="181"/>
      <c r="F32" s="173"/>
      <c r="G32" s="181"/>
      <c r="I32" s="181"/>
      <c r="J32" s="191"/>
      <c r="K32" s="181"/>
      <c r="L32" s="191"/>
      <c r="M32" s="181"/>
      <c r="N32" s="191"/>
      <c r="O32" s="181"/>
      <c r="P32" s="191"/>
      <c r="Q32" s="181"/>
      <c r="R32" s="191"/>
      <c r="S32" s="181"/>
      <c r="T32" s="181"/>
      <c r="U32" s="181"/>
      <c r="V32" s="181"/>
      <c r="W32" s="181"/>
      <c r="X32" s="181"/>
      <c r="Y32" s="191"/>
      <c r="Z32" s="181"/>
      <c r="AA32" s="191"/>
      <c r="AB32" s="181"/>
      <c r="AC32" s="191"/>
      <c r="AD32" s="181"/>
      <c r="AE32" s="181"/>
      <c r="AF32" s="181"/>
      <c r="AG32" s="191"/>
      <c r="AH32" s="475"/>
      <c r="AJ32" s="181"/>
      <c r="AK32" s="45"/>
    </row>
    <row r="33" spans="1:37" x14ac:dyDescent="0.2">
      <c r="A33" s="180" t="s">
        <v>31</v>
      </c>
      <c r="B33" s="191"/>
      <c r="C33" s="187">
        <f>'IPE GASOIL'!$M30/1000</f>
        <v>-20861.123665899999</v>
      </c>
      <c r="D33" s="191"/>
      <c r="E33" s="187">
        <f>'2%GASOIL CIF'!$M30/1000</f>
        <v>467.87259460000001</v>
      </c>
      <c r="F33" s="173"/>
      <c r="G33" s="187">
        <f>'2%GASOIL FOB'!$M30/1000</f>
        <v>0</v>
      </c>
      <c r="I33" s="187">
        <f>'EN590'!$M30/1000</f>
        <v>2361.5668567000002</v>
      </c>
      <c r="J33" s="191"/>
      <c r="K33" s="187">
        <f>UNL!$M30/1000</f>
        <v>-42.214462999999995</v>
      </c>
      <c r="L33" s="191"/>
      <c r="M33" s="187">
        <f>NAPTHA!$M30/1000</f>
        <v>0</v>
      </c>
      <c r="N33" s="191"/>
      <c r="O33" s="187">
        <f>BRENT!$M30/1000</f>
        <v>-19331.897785299996</v>
      </c>
      <c r="P33" s="191"/>
      <c r="Q33" s="187">
        <f>CRUDE!$M30/1000</f>
        <v>667.61935810000011</v>
      </c>
      <c r="R33" s="191"/>
      <c r="S33" s="187"/>
      <c r="T33" s="190"/>
      <c r="U33" s="187">
        <f>'Jet , Kero'!$M30/1000</f>
        <v>-3539.6345071999995</v>
      </c>
      <c r="V33" s="190"/>
      <c r="W33" s="190"/>
      <c r="X33" s="187">
        <f>HO!$M30/1000</f>
        <v>-887.27750620000006</v>
      </c>
      <c r="Y33" s="191"/>
      <c r="Z33" s="187">
        <f>+'Singapore Gasoil'!M30/1000</f>
        <v>1120.7055237999998</v>
      </c>
      <c r="AA33" s="191"/>
      <c r="AB33" s="187">
        <f>+Dubai!M30/1000</f>
        <v>-472.20532850000006</v>
      </c>
      <c r="AC33" s="191"/>
      <c r="AD33" s="187">
        <f>+Freight!M30/1000</f>
        <v>309.19108039999998</v>
      </c>
      <c r="AE33" s="190"/>
      <c r="AF33" s="187">
        <f>[1]Report!$AA33</f>
        <v>388.52219360000004</v>
      </c>
      <c r="AG33" s="191"/>
      <c r="AH33" s="474">
        <f>C33+E33+I33+K33+M33+O33+Q33+S33+U33+X33+G33+Z33+AB33+AD33+AF33</f>
        <v>-39818.875648899986</v>
      </c>
      <c r="AI33" s="265"/>
      <c r="AJ33" s="187">
        <f>+Freight_SM!M30/1000</f>
        <v>961.75488870000004</v>
      </c>
      <c r="AK33" s="45"/>
    </row>
    <row r="34" spans="1:37" x14ac:dyDescent="0.2">
      <c r="A34" s="180" t="s">
        <v>32</v>
      </c>
      <c r="B34" s="191"/>
      <c r="C34" s="187">
        <f>'IPE GASOIL'!$M31/1000</f>
        <v>0</v>
      </c>
      <c r="D34" s="191"/>
      <c r="E34" s="187">
        <f>'2%GASOIL CIF'!$M31/1000</f>
        <v>0</v>
      </c>
      <c r="F34" s="173"/>
      <c r="G34" s="187">
        <f>'2%GASOIL FOB'!$M31/1000</f>
        <v>0</v>
      </c>
      <c r="I34" s="187">
        <f>'EN590'!$M31/1000</f>
        <v>0</v>
      </c>
      <c r="J34" s="191"/>
      <c r="K34" s="187">
        <f>UNL!$M31/1000</f>
        <v>0</v>
      </c>
      <c r="L34" s="191"/>
      <c r="M34" s="187">
        <f>NAPTHA!$M31/1000</f>
        <v>0</v>
      </c>
      <c r="N34" s="191"/>
      <c r="O34" s="187">
        <f>BRENT!$M31/1000</f>
        <v>0</v>
      </c>
      <c r="P34" s="191"/>
      <c r="Q34" s="187">
        <f>CRUDE!$M31/1000</f>
        <v>0</v>
      </c>
      <c r="R34" s="312"/>
      <c r="S34" s="187"/>
      <c r="T34" s="190"/>
      <c r="U34" s="187">
        <f>'Jet , Kero'!$M31/1000</f>
        <v>0</v>
      </c>
      <c r="V34" s="190"/>
      <c r="W34" s="190"/>
      <c r="X34" s="187">
        <f>HO!$M31/1000</f>
        <v>0</v>
      </c>
      <c r="Y34" s="312"/>
      <c r="Z34" s="187">
        <f>+'Singapore Gasoil'!M31/1000</f>
        <v>0</v>
      </c>
      <c r="AA34" s="312"/>
      <c r="AB34" s="187">
        <f>+Dubai!M31/1000</f>
        <v>0</v>
      </c>
      <c r="AC34" s="312"/>
      <c r="AD34" s="187">
        <f>+Freight!M31/1000</f>
        <v>0</v>
      </c>
      <c r="AE34" s="190"/>
      <c r="AF34" s="187">
        <f>[1]Report!$AA34</f>
        <v>0</v>
      </c>
      <c r="AG34" s="312"/>
      <c r="AH34" s="474">
        <f>C34+E34+I34+K34+M34+O34+Q34+S34+U34+X34+G34+Z34+AB34+AD34+AF34</f>
        <v>0</v>
      </c>
      <c r="AI34" s="265"/>
      <c r="AJ34" s="187">
        <f>+Freight_SM!M31/1000</f>
        <v>0</v>
      </c>
      <c r="AK34" s="45"/>
    </row>
    <row r="35" spans="1:37" x14ac:dyDescent="0.2">
      <c r="A35" s="180" t="s">
        <v>33</v>
      </c>
      <c r="B35" s="191"/>
      <c r="C35" s="187">
        <f>'IPE GASOIL'!$M32/1000</f>
        <v>58787.804346700002</v>
      </c>
      <c r="D35" s="191"/>
      <c r="E35" s="187">
        <f>'2%GASOIL CIF'!$M32/1000</f>
        <v>10038.46842649714</v>
      </c>
      <c r="F35" s="173"/>
      <c r="G35" s="187">
        <f>'2%GASOIL FOB'!$M32/1000</f>
        <v>-992.27529711037164</v>
      </c>
      <c r="I35" s="187">
        <f>'EN590'!$M32/1000</f>
        <v>18003.296879940001</v>
      </c>
      <c r="J35" s="191"/>
      <c r="K35" s="187">
        <f>UNL!$M32/1000</f>
        <v>-601.99147368421131</v>
      </c>
      <c r="L35" s="191"/>
      <c r="M35" s="187">
        <f>NAPTHA!$M32/1000</f>
        <v>-11.843</v>
      </c>
      <c r="N35" s="191"/>
      <c r="O35" s="187">
        <f>BRENT!$M32/1000</f>
        <v>-23789.853810600001</v>
      </c>
      <c r="P35" s="191"/>
      <c r="Q35" s="187">
        <f>CRUDE!$M32/1000</f>
        <v>-1689.7773</v>
      </c>
      <c r="R35" s="191"/>
      <c r="S35" s="187"/>
      <c r="T35" s="190"/>
      <c r="U35" s="187">
        <f>'Jet , Kero'!$M32/1000</f>
        <v>3724.7538702999996</v>
      </c>
      <c r="V35" s="190"/>
      <c r="W35" s="190"/>
      <c r="X35" s="187">
        <f>HO!$M32/1000</f>
        <v>-584.42782040000009</v>
      </c>
      <c r="Y35" s="191"/>
      <c r="Z35" s="187">
        <f>+'Singapore Gasoil'!M32/1000</f>
        <v>5209.6018660422033</v>
      </c>
      <c r="AA35" s="191"/>
      <c r="AB35" s="187">
        <f>+Dubai!M32/1000</f>
        <v>-4128.9106343000003</v>
      </c>
      <c r="AC35" s="191"/>
      <c r="AD35" s="187">
        <f>+Freight!M32/1000</f>
        <v>-328.04962</v>
      </c>
      <c r="AE35" s="190"/>
      <c r="AF35" s="187">
        <f>[1]Report!$AA35</f>
        <v>0</v>
      </c>
      <c r="AG35" s="191"/>
      <c r="AH35" s="474">
        <f>C35+E35+I35+K35+M35+O35+Q35+S35+U35+X35+G35+Z35+AB35+AD35+AF35</f>
        <v>63636.796433384756</v>
      </c>
      <c r="AI35" s="265"/>
      <c r="AJ35" s="187">
        <f>+Freight_SM!M32/1000</f>
        <v>-1061.71902</v>
      </c>
      <c r="AK35" s="45"/>
    </row>
    <row r="36" spans="1:37" x14ac:dyDescent="0.2">
      <c r="A36" s="180" t="s">
        <v>34</v>
      </c>
      <c r="B36" s="191"/>
      <c r="C36" s="187">
        <f>SUM(C33:C35)</f>
        <v>37926.680680800004</v>
      </c>
      <c r="D36" s="191"/>
      <c r="E36" s="187">
        <f>SUM(E33:E35)</f>
        <v>10506.34102109714</v>
      </c>
      <c r="F36" s="173"/>
      <c r="G36" s="187">
        <f>SUM(G33:G35)</f>
        <v>-992.27529711037164</v>
      </c>
      <c r="I36" s="187">
        <f>SUM(I33:I35)</f>
        <v>20364.86373664</v>
      </c>
      <c r="J36" s="191"/>
      <c r="K36" s="187">
        <f>SUM(K33:K35)</f>
        <v>-644.20593668421134</v>
      </c>
      <c r="L36" s="191"/>
      <c r="M36" s="187">
        <f>SUM(M33:M35)</f>
        <v>-11.843</v>
      </c>
      <c r="N36" s="191"/>
      <c r="O36" s="187">
        <f>SUM(O33:O35)</f>
        <v>-43121.751595900001</v>
      </c>
      <c r="P36" s="191"/>
      <c r="Q36" s="187">
        <f>SUM(Q33:Q35)</f>
        <v>-1022.1579418999999</v>
      </c>
      <c r="R36" s="312"/>
      <c r="S36" s="187"/>
      <c r="T36" s="190"/>
      <c r="U36" s="187">
        <f>SUM(U33:U35)</f>
        <v>185.1193631000001</v>
      </c>
      <c r="V36" s="190"/>
      <c r="W36" s="190"/>
      <c r="X36" s="187">
        <f>SUM(X33:X35)</f>
        <v>-1471.7053266000003</v>
      </c>
      <c r="Y36" s="312"/>
      <c r="Z36" s="187">
        <f>SUM(Z33:Z35)</f>
        <v>6330.3073898422026</v>
      </c>
      <c r="AA36" s="312"/>
      <c r="AB36" s="187">
        <f>SUM(AB33:AB35)</f>
        <v>-4601.1159628000005</v>
      </c>
      <c r="AC36" s="312"/>
      <c r="AD36" s="187">
        <f>SUM(AD33:AD35)</f>
        <v>-18.858539600000029</v>
      </c>
      <c r="AE36" s="190"/>
      <c r="AF36" s="187">
        <f>[1]Report!$AA36</f>
        <v>388.52219360000004</v>
      </c>
      <c r="AG36" s="312"/>
      <c r="AH36" s="474">
        <f>C36+E36+I36+K36+M36+O36+Q36+S36+U36+X36+G36+Z36+AB36+AD36+AF36</f>
        <v>23817.920784484751</v>
      </c>
      <c r="AI36" s="265"/>
      <c r="AJ36" s="187">
        <f>SUM(AJ33:AJ35)</f>
        <v>-99.964131299999963</v>
      </c>
      <c r="AK36" s="45"/>
    </row>
    <row r="37" spans="1:37" x14ac:dyDescent="0.2">
      <c r="B37" s="191"/>
      <c r="C37" s="188"/>
      <c r="D37" s="191"/>
      <c r="E37" s="188"/>
      <c r="F37" s="173"/>
      <c r="G37" s="188"/>
      <c r="I37" s="188"/>
      <c r="J37" s="191"/>
      <c r="K37" s="188"/>
      <c r="L37" s="191"/>
      <c r="M37" s="188"/>
      <c r="N37" s="191"/>
      <c r="O37" s="188"/>
      <c r="P37" s="191"/>
      <c r="Q37" s="188"/>
      <c r="R37" s="312"/>
      <c r="S37" s="188"/>
      <c r="T37" s="313"/>
      <c r="U37" s="313"/>
      <c r="V37" s="313"/>
      <c r="W37" s="313"/>
      <c r="X37" s="313"/>
      <c r="Y37" s="312"/>
      <c r="Z37" s="313"/>
      <c r="AA37" s="312"/>
      <c r="AB37" s="313"/>
      <c r="AC37" s="312"/>
      <c r="AD37" s="313"/>
      <c r="AE37" s="313"/>
      <c r="AF37" s="313" t="str">
        <f>[1]Report!$AA37</f>
        <v/>
      </c>
      <c r="AG37" s="312"/>
      <c r="AH37" s="477" t="s">
        <v>81</v>
      </c>
      <c r="AI37" s="265"/>
      <c r="AJ37" s="313"/>
      <c r="AK37" s="45"/>
    </row>
    <row r="38" spans="1:37" ht="13.5" x14ac:dyDescent="0.25">
      <c r="A38" s="189">
        <f>A4</f>
        <v>36622</v>
      </c>
      <c r="B38" s="191"/>
      <c r="D38" s="191"/>
      <c r="F38" s="173"/>
      <c r="G38" s="1"/>
      <c r="J38" s="191"/>
      <c r="L38" s="191"/>
      <c r="N38" s="191"/>
      <c r="P38" s="191"/>
      <c r="R38" s="312"/>
      <c r="T38" s="314"/>
      <c r="U38" s="314"/>
      <c r="V38" s="314"/>
      <c r="W38" s="314"/>
      <c r="X38" s="314"/>
      <c r="Y38" s="312"/>
      <c r="Z38" s="314"/>
      <c r="AA38" s="312"/>
      <c r="AB38" s="314"/>
      <c r="AC38" s="312"/>
      <c r="AD38" s="314"/>
      <c r="AE38" s="314"/>
      <c r="AF38" s="314" t="str">
        <f>[1]Report!$AA38</f>
        <v/>
      </c>
      <c r="AG38" s="312"/>
      <c r="AH38" s="478" t="s">
        <v>81</v>
      </c>
      <c r="AI38" s="265"/>
      <c r="AJ38" s="314"/>
      <c r="AK38" s="45"/>
    </row>
    <row r="39" spans="1:37" x14ac:dyDescent="0.2">
      <c r="A39" s="180" t="s">
        <v>35</v>
      </c>
      <c r="B39" s="278"/>
      <c r="C39" s="187">
        <f>+'IPE GASOIL'!$B60/1000</f>
        <v>0</v>
      </c>
      <c r="D39" s="278"/>
      <c r="E39" s="187">
        <f>'2%GASOIL CIF'!$B60/1000</f>
        <v>0</v>
      </c>
      <c r="F39" s="173"/>
      <c r="G39" s="187">
        <f>'2%GASOIL FOB'!$B60/1000</f>
        <v>0</v>
      </c>
      <c r="I39" s="187">
        <f>+'EN590'!$B60/1000</f>
        <v>0</v>
      </c>
      <c r="J39" s="278"/>
      <c r="K39" s="187">
        <f>+UNL!$B60/1000</f>
        <v>0</v>
      </c>
      <c r="L39" s="278"/>
      <c r="M39" s="187">
        <f>+NAPTHA!$B60/1000</f>
        <v>0</v>
      </c>
      <c r="N39" s="278"/>
      <c r="O39" s="187">
        <f>+BRENT!$B60/1000</f>
        <v>0</v>
      </c>
      <c r="P39" s="315"/>
      <c r="Q39" s="187">
        <f>+CRUDE!$B60/1000</f>
        <v>0</v>
      </c>
      <c r="R39" s="315"/>
      <c r="S39" s="187"/>
      <c r="T39" s="190"/>
      <c r="U39" s="187">
        <f>+'Jet , Kero'!$B60/1000</f>
        <v>0</v>
      </c>
      <c r="V39" s="190"/>
      <c r="W39" s="190"/>
      <c r="X39" s="187">
        <f>+HO!$B60/1000</f>
        <v>0</v>
      </c>
      <c r="Y39" s="278"/>
      <c r="Z39" s="187">
        <f>+'Singapore Gasoil'!B60/1000</f>
        <v>0</v>
      </c>
      <c r="AA39" s="278"/>
      <c r="AB39" s="187">
        <f>+Dubai!B60/1000</f>
        <v>0</v>
      </c>
      <c r="AC39" s="278"/>
      <c r="AD39" s="187">
        <f>+Freight!B60/1000</f>
        <v>0</v>
      </c>
      <c r="AE39" s="190"/>
      <c r="AF39" s="187">
        <f>[1]Report!$AA39</f>
        <v>0</v>
      </c>
      <c r="AG39" s="278"/>
      <c r="AH39" s="474">
        <f>C39+E39+I39+K39+M39+O39+Q39+S39+U39+X39+G39+Z39+AB39+AD39+AF39</f>
        <v>0</v>
      </c>
      <c r="AI39" s="265"/>
      <c r="AJ39" s="187">
        <f>+Freight_SM!B60/1000</f>
        <v>0</v>
      </c>
      <c r="AK39" s="45"/>
    </row>
    <row r="40" spans="1:37" x14ac:dyDescent="0.2">
      <c r="A40" s="180" t="s">
        <v>82</v>
      </c>
      <c r="B40" s="191"/>
      <c r="C40" s="188"/>
      <c r="D40" s="191"/>
      <c r="E40" s="188"/>
      <c r="F40" s="173"/>
      <c r="G40" s="188"/>
      <c r="I40" s="188"/>
      <c r="J40" s="191"/>
      <c r="K40" s="188"/>
      <c r="L40" s="191"/>
      <c r="M40" s="188"/>
      <c r="N40" s="191"/>
      <c r="O40" s="188"/>
      <c r="P40" s="191"/>
      <c r="Q40" s="188"/>
      <c r="R40" s="312"/>
      <c r="S40" s="188"/>
      <c r="T40" s="188"/>
      <c r="U40" s="313"/>
      <c r="V40" s="188"/>
      <c r="W40" s="313"/>
      <c r="X40" s="313"/>
      <c r="Y40" s="312"/>
      <c r="Z40" s="313"/>
      <c r="AA40" s="312"/>
      <c r="AB40" s="313"/>
      <c r="AC40" s="312"/>
      <c r="AD40" s="313"/>
      <c r="AE40" s="313"/>
      <c r="AF40" s="313" t="str">
        <f>[1]Report!$AA40</f>
        <v/>
      </c>
      <c r="AG40" s="312"/>
      <c r="AH40" s="477" t="s">
        <v>81</v>
      </c>
      <c r="AI40" s="265"/>
      <c r="AJ40" s="313"/>
      <c r="AK40" s="45"/>
    </row>
    <row r="41" spans="1:37" x14ac:dyDescent="0.2">
      <c r="A41" s="180" t="s">
        <v>37</v>
      </c>
      <c r="B41" s="191"/>
      <c r="C41" s="188">
        <f>'IPE GASOIL'!B53/1000</f>
        <v>-177.42094540000002</v>
      </c>
      <c r="D41" s="191"/>
      <c r="E41" s="188">
        <f>'2%GASOIL CIF'!B53/1000</f>
        <v>-37.504249999999999</v>
      </c>
      <c r="F41" s="173"/>
      <c r="G41" s="188">
        <f>'2%GASOIL FOB'!B53/1000</f>
        <v>0</v>
      </c>
      <c r="I41" s="188">
        <f>'EN590'!B53/1000</f>
        <v>59.987250000000003</v>
      </c>
      <c r="J41" s="191"/>
      <c r="K41" s="188">
        <f>UNL!B53/1000</f>
        <v>0</v>
      </c>
      <c r="L41" s="191"/>
      <c r="M41" s="188">
        <f>NAPTHA!B53/1000</f>
        <v>0</v>
      </c>
      <c r="N41" s="191"/>
      <c r="O41" s="188">
        <f>BRENT!B53/1000</f>
        <v>51.75</v>
      </c>
      <c r="P41" s="191"/>
      <c r="Q41" s="188">
        <f>CRUDE!B53/1000</f>
        <v>0</v>
      </c>
      <c r="R41" s="312"/>
      <c r="S41" s="188"/>
      <c r="T41" s="188"/>
      <c r="U41" s="313">
        <f>'Jet , Kero'!B53/1000</f>
        <v>0</v>
      </c>
      <c r="V41" s="188"/>
      <c r="W41" s="313"/>
      <c r="X41" s="313">
        <f>HO!B53/1000</f>
        <v>0</v>
      </c>
      <c r="Y41" s="312"/>
      <c r="Z41" s="313">
        <f>+'Singapore Gasoil'!B53/1000</f>
        <v>0</v>
      </c>
      <c r="AA41" s="312"/>
      <c r="AB41" s="313">
        <f>+Dubai!B53/1000</f>
        <v>0</v>
      </c>
      <c r="AC41" s="312"/>
      <c r="AD41" s="313">
        <f>+Freight!B53/1000</f>
        <v>0</v>
      </c>
      <c r="AE41" s="313"/>
      <c r="AF41" s="313">
        <f>[1]Report!$AA41</f>
        <v>0</v>
      </c>
      <c r="AG41" s="312"/>
      <c r="AH41" s="477">
        <f t="shared" ref="AH41:AH53" si="0">C41+E41+I41+K41+M41+O41+Q41+S41+U41+X41+G41+Z41+AB41+AD41+AF41</f>
        <v>-103.18794539999999</v>
      </c>
      <c r="AI41" s="265"/>
      <c r="AJ41" s="313">
        <f>+Freight_SM!B53/1000</f>
        <v>0</v>
      </c>
      <c r="AK41" s="45"/>
    </row>
    <row r="42" spans="1:37" x14ac:dyDescent="0.2">
      <c r="A42" s="180" t="s">
        <v>38</v>
      </c>
      <c r="B42" s="191"/>
      <c r="C42" s="190">
        <f>('IPE GASOIL'!$B47+'IPE GASOIL'!$B51+'IPE GASOIL'!$B54+'IPE GASOIL'!$B52)/1000</f>
        <v>820.75873389999606</v>
      </c>
      <c r="D42" s="191"/>
      <c r="E42" s="190">
        <f>('2%GASOIL CIF'!$B47+'2%GASOIL CIF'!$B51+'2%GASOIL CIF'!$B54+'2%GASOIL CIF'!$B52)/1000</f>
        <v>-75.924225399999827</v>
      </c>
      <c r="F42" s="173"/>
      <c r="G42" s="190">
        <f>('2%GASOIL FOB'!$B47+'2%GASOIL FOB'!$B51+'2%GASOIL FOB'!$B54+'2%GASOIL FOB'!$B52)/1000</f>
        <v>0</v>
      </c>
      <c r="I42" s="190">
        <f>('EN590'!$B47+'EN590'!$B51+'EN590'!$B54+'EN590'!$B52)/1000</f>
        <v>293.60459239999972</v>
      </c>
      <c r="J42" s="191"/>
      <c r="K42" s="190">
        <f>(UNL!$B47+UNL!$B51+UNL!$B54+UNL!$B52)/1000</f>
        <v>-93.460306400000007</v>
      </c>
      <c r="L42" s="191"/>
      <c r="M42" s="190">
        <f>(NAPTHA!$B47+NAPTHA!$B51+NAPTHA!$B54+NAPTHA!$B52)/1000</f>
        <v>0</v>
      </c>
      <c r="N42" s="191"/>
      <c r="O42" s="190">
        <f>(BRENT!$B47+BRENT!$B51+BRENT!$B54+BRENT!$B52)/1000</f>
        <v>-333.36344600000371</v>
      </c>
      <c r="P42" s="191"/>
      <c r="Q42" s="190">
        <f>(CRUDE!$B47+CRUDE!$B51+CRUDE!$B54+CRUDE!$B52)/1000</f>
        <v>-24.4418747</v>
      </c>
      <c r="R42" s="312"/>
      <c r="S42" s="190"/>
      <c r="T42" s="190"/>
      <c r="U42" s="190">
        <f>('Jet , Kero'!$B47+'Jet , Kero'!$B51+'Jet , Kero'!$B54+'Jet , Kero'!$B52)/1000</f>
        <v>874.53175599999963</v>
      </c>
      <c r="V42" s="190"/>
      <c r="W42" s="190"/>
      <c r="X42" s="190">
        <f>(HO!$B47+HO!$B51+HO!$B54+HO!$B52)/1000</f>
        <v>0</v>
      </c>
      <c r="Y42" s="312"/>
      <c r="Z42" s="190">
        <f>('Singapore Gasoil'!$B47+'Singapore Gasoil'!$B51+'Singapore Gasoil'!$B54+'Singapore Gasoil'!$B52)/1000</f>
        <v>20.437023299999993</v>
      </c>
      <c r="AA42" s="312"/>
      <c r="AB42" s="190">
        <f>(Dubai!$B47+Dubai!$B51+Dubai!$B54+Dubai!$B52)/1000</f>
        <v>-1.0000000000000001E-7</v>
      </c>
      <c r="AC42" s="312"/>
      <c r="AD42" s="190">
        <f>(Freight!$B47+Freight!$B51+Freight!$B54+Freight!$B52)/1000</f>
        <v>0</v>
      </c>
      <c r="AE42" s="190"/>
      <c r="AF42" s="190">
        <f>[1]Report!$AA42</f>
        <v>0</v>
      </c>
      <c r="AG42" s="312"/>
      <c r="AH42" s="477">
        <f t="shared" si="0"/>
        <v>1482.1422529999918</v>
      </c>
      <c r="AI42" s="265"/>
      <c r="AJ42" s="190">
        <f>(Freight_SM!$B47+Freight_SM!$B51+Freight_SM!$B54+Freight_SM!$B52)/1000</f>
        <v>0</v>
      </c>
      <c r="AK42" s="45"/>
    </row>
    <row r="43" spans="1:37" x14ac:dyDescent="0.2">
      <c r="A43" s="180" t="s">
        <v>39</v>
      </c>
      <c r="B43" s="191"/>
      <c r="C43" s="190">
        <f>('IPE GASOIL'!$B49+'IPE GASOIL'!$B50)/1000</f>
        <v>0</v>
      </c>
      <c r="D43" s="191"/>
      <c r="E43" s="190">
        <f>('2%GASOIL CIF'!$B49+'2%GASOIL CIF'!$B50)/1000</f>
        <v>0</v>
      </c>
      <c r="F43" s="173"/>
      <c r="G43" s="190">
        <f>('2%GASOIL FOB'!$B49+'2%GASOIL FOB'!$B50)/1000</f>
        <v>0</v>
      </c>
      <c r="I43" s="190">
        <f>('EN590'!$B49+'EN590'!$B50)/1000</f>
        <v>0</v>
      </c>
      <c r="J43" s="191"/>
      <c r="K43" s="190">
        <f>(UNL!$B49+UNL!$B50)/1000</f>
        <v>0</v>
      </c>
      <c r="L43" s="191"/>
      <c r="M43" s="190">
        <f>(NAPTHA!$B49+NAPTHA!$B50)/1000</f>
        <v>0</v>
      </c>
      <c r="N43" s="191"/>
      <c r="O43" s="190">
        <f>(BRENT!$B49+BRENT!$B50)/1000</f>
        <v>0</v>
      </c>
      <c r="P43" s="191"/>
      <c r="Q43" s="190">
        <f>(CRUDE!$B49+CRUDE!$B50)/1000</f>
        <v>0</v>
      </c>
      <c r="R43" s="312"/>
      <c r="S43" s="190"/>
      <c r="T43" s="190"/>
      <c r="U43" s="190">
        <f>('Jet , Kero'!$B49+'Jet , Kero'!$B50)/1000</f>
        <v>0</v>
      </c>
      <c r="V43" s="190"/>
      <c r="W43" s="190"/>
      <c r="X43" s="190">
        <f>(HO!$B49+HO!$B50)/1000</f>
        <v>0</v>
      </c>
      <c r="Y43" s="312"/>
      <c r="Z43" s="313">
        <f>+('Singapore Gasoil'!B49+'Singapore Gasoil'!B50)/1000</f>
        <v>0</v>
      </c>
      <c r="AA43" s="312"/>
      <c r="AB43" s="313">
        <f>+(Dubai!B49+Dubai!B50)/1000</f>
        <v>0</v>
      </c>
      <c r="AC43" s="312"/>
      <c r="AD43" s="313">
        <f>+(Freight!B49+Freight!B50)/1000</f>
        <v>0</v>
      </c>
      <c r="AE43" s="313"/>
      <c r="AF43" s="313">
        <f>[1]Report!$AA43</f>
        <v>0</v>
      </c>
      <c r="AG43" s="312"/>
      <c r="AH43" s="477">
        <f t="shared" si="0"/>
        <v>0</v>
      </c>
      <c r="AI43" s="265"/>
      <c r="AJ43" s="313">
        <f>+(Freight_SM!B49+Freight_SM!B50)/1000</f>
        <v>0</v>
      </c>
      <c r="AK43" s="45"/>
    </row>
    <row r="44" spans="1:37" x14ac:dyDescent="0.2">
      <c r="A44" s="180" t="s">
        <v>40</v>
      </c>
      <c r="B44" s="191"/>
      <c r="C44" s="190">
        <f>'IPE GASOIL'!$B48/1000</f>
        <v>0</v>
      </c>
      <c r="D44" s="191"/>
      <c r="E44" s="190">
        <f>'2%GASOIL CIF'!$B48/1000</f>
        <v>0</v>
      </c>
      <c r="F44" s="173"/>
      <c r="G44" s="190">
        <f>'2%GASOIL FOB'!$B48/1000</f>
        <v>0</v>
      </c>
      <c r="I44" s="190">
        <f>'EN590'!$B48/1000</f>
        <v>0</v>
      </c>
      <c r="J44" s="191"/>
      <c r="K44" s="190">
        <f>UNL!$B48/1000</f>
        <v>0</v>
      </c>
      <c r="L44" s="191"/>
      <c r="M44" s="190">
        <f>NAPTHA!$B48/1000</f>
        <v>0</v>
      </c>
      <c r="N44" s="191"/>
      <c r="O44" s="190">
        <f>BRENT!$B48/1000</f>
        <v>0</v>
      </c>
      <c r="P44" s="191"/>
      <c r="Q44" s="190">
        <f>CRUDE!$B48/1000</f>
        <v>0</v>
      </c>
      <c r="R44" s="312"/>
      <c r="S44" s="190"/>
      <c r="T44" s="190"/>
      <c r="U44" s="190">
        <f>'Jet , Kero'!$B48/1000</f>
        <v>0</v>
      </c>
      <c r="V44" s="190"/>
      <c r="W44" s="190"/>
      <c r="X44" s="190">
        <f>HO!$B48/1000</f>
        <v>0</v>
      </c>
      <c r="Y44" s="312"/>
      <c r="Z44" s="313">
        <f>+'Singapore Gasoil'!B48/1000</f>
        <v>0</v>
      </c>
      <c r="AA44" s="312"/>
      <c r="AB44" s="313">
        <f>+Dubai!B48/1000</f>
        <v>0</v>
      </c>
      <c r="AC44" s="312"/>
      <c r="AD44" s="313">
        <f>+Freight!B48/1000</f>
        <v>0</v>
      </c>
      <c r="AE44" s="313"/>
      <c r="AF44" s="313">
        <f>[1]Report!$AA44</f>
        <v>0</v>
      </c>
      <c r="AG44" s="312"/>
      <c r="AH44" s="477">
        <f t="shared" si="0"/>
        <v>0</v>
      </c>
      <c r="AI44" s="265"/>
      <c r="AJ44" s="313">
        <f>+Freight_SM!B48/1000</f>
        <v>0</v>
      </c>
      <c r="AK44" s="45"/>
    </row>
    <row r="45" spans="1:37" x14ac:dyDescent="0.2">
      <c r="A45" s="180" t="s">
        <v>41</v>
      </c>
      <c r="B45" s="191"/>
      <c r="C45" s="190">
        <f>+'IPE GASOIL'!$B55/1000</f>
        <v>0</v>
      </c>
      <c r="D45" s="191"/>
      <c r="E45" s="190">
        <f>'2%GASOIL CIF'!$B55/1000</f>
        <v>0</v>
      </c>
      <c r="F45" s="173"/>
      <c r="G45" s="190">
        <f>'2%GASOIL FOB'!$B55/1000</f>
        <v>0</v>
      </c>
      <c r="I45" s="190">
        <f>'EN590'!$B55/1000</f>
        <v>-0.10812310000000001</v>
      </c>
      <c r="J45" s="191"/>
      <c r="K45" s="190">
        <f>+UNL!$B55/1000</f>
        <v>0</v>
      </c>
      <c r="L45" s="191"/>
      <c r="M45" s="190">
        <f>+NAPTHA!$B55/1000</f>
        <v>0</v>
      </c>
      <c r="N45" s="191"/>
      <c r="O45" s="190">
        <f>+BRENT!$B55/1000</f>
        <v>6.1194741000000006</v>
      </c>
      <c r="P45" s="191"/>
      <c r="Q45" s="190">
        <f>+CRUDE!$B55/1000</f>
        <v>0</v>
      </c>
      <c r="R45" s="312"/>
      <c r="S45" s="190"/>
      <c r="T45" s="190"/>
      <c r="U45" s="190">
        <f>+'Jet , Kero'!$B55/1000</f>
        <v>0</v>
      </c>
      <c r="V45" s="190"/>
      <c r="W45" s="190"/>
      <c r="X45" s="190">
        <f>+HO!$B55/1000</f>
        <v>0</v>
      </c>
      <c r="Y45" s="312"/>
      <c r="Z45" s="313">
        <f>+'Singapore Gasoil'!B55/1000</f>
        <v>0</v>
      </c>
      <c r="AA45" s="312"/>
      <c r="AB45" s="313">
        <f>+Dubai!B55/1000</f>
        <v>0</v>
      </c>
      <c r="AC45" s="312"/>
      <c r="AD45" s="313">
        <f>+Freight!B55/1000</f>
        <v>0</v>
      </c>
      <c r="AE45" s="313"/>
      <c r="AF45" s="313">
        <f>[1]Report!$AA45</f>
        <v>0</v>
      </c>
      <c r="AG45" s="312"/>
      <c r="AH45" s="477">
        <f t="shared" si="0"/>
        <v>6.0113510000000003</v>
      </c>
      <c r="AI45" s="265"/>
      <c r="AJ45" s="313">
        <f>+Freight_SM!B55/1000</f>
        <v>0</v>
      </c>
      <c r="AK45" s="45"/>
    </row>
    <row r="46" spans="1:37" x14ac:dyDescent="0.2">
      <c r="A46" s="180" t="s">
        <v>42</v>
      </c>
      <c r="B46" s="191"/>
      <c r="C46" s="190">
        <f>+'IPE GASOIL'!$B56/1000</f>
        <v>0</v>
      </c>
      <c r="D46" s="191"/>
      <c r="E46" s="190">
        <f>+'2%GASOIL CIF'!$B56/1000</f>
        <v>0</v>
      </c>
      <c r="F46" s="173"/>
      <c r="G46" s="190">
        <f>+'2%GASOIL FOB'!$B56/1000</f>
        <v>0</v>
      </c>
      <c r="I46" s="190">
        <f>+'EN590'!$B56/1000</f>
        <v>0</v>
      </c>
      <c r="J46" s="191"/>
      <c r="K46" s="190">
        <f>+UNL!$B56/1000</f>
        <v>0</v>
      </c>
      <c r="L46" s="191"/>
      <c r="M46" s="190">
        <f>+NAPTHA!$B56/1000</f>
        <v>0</v>
      </c>
      <c r="N46" s="191"/>
      <c r="O46" s="190">
        <f>+BRENT!$B56/1000</f>
        <v>6.9632152999999999</v>
      </c>
      <c r="P46" s="191"/>
      <c r="Q46" s="190">
        <f>+CRUDE!$B56/1000</f>
        <v>0</v>
      </c>
      <c r="R46" s="312"/>
      <c r="S46" s="190"/>
      <c r="T46" s="190"/>
      <c r="U46" s="190">
        <f>+'Jet , Kero'!$B56/1000</f>
        <v>0</v>
      </c>
      <c r="V46" s="190"/>
      <c r="W46" s="190"/>
      <c r="X46" s="190">
        <f>+HO!$B56/1000</f>
        <v>0</v>
      </c>
      <c r="Y46" s="312"/>
      <c r="Z46" s="313">
        <f>+'Singapore Gasoil'!B56/1000</f>
        <v>0</v>
      </c>
      <c r="AA46" s="312"/>
      <c r="AB46" s="313">
        <f>+Dubai!B56/1000</f>
        <v>0</v>
      </c>
      <c r="AC46" s="312"/>
      <c r="AD46" s="313">
        <f>+Freight!B56/1000</f>
        <v>0</v>
      </c>
      <c r="AE46" s="313"/>
      <c r="AF46" s="313">
        <f>[1]Report!$AA46</f>
        <v>0</v>
      </c>
      <c r="AG46" s="312"/>
      <c r="AH46" s="477">
        <f t="shared" si="0"/>
        <v>6.9632152999999999</v>
      </c>
      <c r="AI46" s="265"/>
      <c r="AJ46" s="313">
        <f>+Freight_SM!B56/1000</f>
        <v>0</v>
      </c>
      <c r="AK46" s="45"/>
    </row>
    <row r="47" spans="1:37" x14ac:dyDescent="0.2">
      <c r="A47" s="180" t="s">
        <v>43</v>
      </c>
      <c r="B47" s="191"/>
      <c r="C47" s="190">
        <f>+'IPE GASOIL'!$B57/1000</f>
        <v>0</v>
      </c>
      <c r="D47" s="191"/>
      <c r="E47" s="190">
        <f>+'2%GASOIL CIF'!$B57/1000</f>
        <v>0</v>
      </c>
      <c r="F47" s="173"/>
      <c r="G47" s="190">
        <f>+'2%GASOIL FOB'!$B57/1000</f>
        <v>0</v>
      </c>
      <c r="I47" s="190">
        <f>+'EN590'!$B57/1000</f>
        <v>2.6462307999999997</v>
      </c>
      <c r="J47" s="191"/>
      <c r="K47" s="190">
        <f>+UNL!$B57/1000</f>
        <v>0</v>
      </c>
      <c r="L47" s="191"/>
      <c r="M47" s="190">
        <f>+NAPTHA!$B57/1000</f>
        <v>0</v>
      </c>
      <c r="N47" s="191"/>
      <c r="O47" s="190">
        <f>+BRENT!$B57/1000</f>
        <v>-6.2009120000000006</v>
      </c>
      <c r="P47" s="191"/>
      <c r="Q47" s="190">
        <f>+CRUDE!$B57/1000</f>
        <v>0</v>
      </c>
      <c r="R47" s="191"/>
      <c r="S47" s="190"/>
      <c r="T47" s="190"/>
      <c r="U47" s="190">
        <f>+'Jet , Kero'!$B57/1000</f>
        <v>0</v>
      </c>
      <c r="V47" s="190"/>
      <c r="W47" s="190"/>
      <c r="X47" s="190">
        <f>+HO!$B57/1000</f>
        <v>0</v>
      </c>
      <c r="Y47" s="191"/>
      <c r="Z47" s="313">
        <f>+'Singapore Gasoil'!B57/1000</f>
        <v>0</v>
      </c>
      <c r="AA47" s="191"/>
      <c r="AB47" s="313">
        <f>+Dubai!B57/1000</f>
        <v>0</v>
      </c>
      <c r="AC47" s="191"/>
      <c r="AD47" s="313">
        <f>+Freight!B57/1000</f>
        <v>0</v>
      </c>
      <c r="AE47" s="313"/>
      <c r="AF47" s="313">
        <f>[1]Report!$AA47</f>
        <v>0</v>
      </c>
      <c r="AG47" s="191"/>
      <c r="AH47" s="477">
        <f t="shared" si="0"/>
        <v>-3.554681200000001</v>
      </c>
      <c r="AI47" s="265"/>
      <c r="AJ47" s="313">
        <f>+Freight_SM!B57/1000</f>
        <v>0</v>
      </c>
      <c r="AK47" s="45"/>
    </row>
    <row r="48" spans="1:37" x14ac:dyDescent="0.2">
      <c r="A48" s="180" t="s">
        <v>44</v>
      </c>
      <c r="B48" s="191"/>
      <c r="C48" s="190">
        <v>0</v>
      </c>
      <c r="D48" s="191"/>
      <c r="E48" s="190">
        <v>0</v>
      </c>
      <c r="F48" s="173"/>
      <c r="G48" s="190">
        <v>0</v>
      </c>
      <c r="I48" s="190">
        <v>0</v>
      </c>
      <c r="J48" s="191"/>
      <c r="K48" s="190">
        <v>0</v>
      </c>
      <c r="L48" s="191"/>
      <c r="M48" s="190">
        <v>0</v>
      </c>
      <c r="N48" s="191"/>
      <c r="O48" s="190">
        <v>0</v>
      </c>
      <c r="P48" s="191"/>
      <c r="Q48" s="190">
        <v>0</v>
      </c>
      <c r="R48" s="312"/>
      <c r="S48" s="190"/>
      <c r="T48" s="190"/>
      <c r="U48" s="190">
        <v>0</v>
      </c>
      <c r="V48" s="190"/>
      <c r="W48" s="190"/>
      <c r="X48" s="190">
        <v>0</v>
      </c>
      <c r="Y48" s="312"/>
      <c r="Z48" s="313">
        <v>0</v>
      </c>
      <c r="AA48" s="312"/>
      <c r="AB48" s="313">
        <v>0</v>
      </c>
      <c r="AC48" s="312"/>
      <c r="AD48" s="313">
        <v>0</v>
      </c>
      <c r="AE48" s="313"/>
      <c r="AF48" s="313">
        <f>[1]Report!$AA48</f>
        <v>0</v>
      </c>
      <c r="AG48" s="312"/>
      <c r="AH48" s="477">
        <f t="shared" si="0"/>
        <v>0</v>
      </c>
      <c r="AI48" s="265"/>
      <c r="AJ48" s="313">
        <v>0</v>
      </c>
      <c r="AK48" s="45"/>
    </row>
    <row r="49" spans="1:39" x14ac:dyDescent="0.2">
      <c r="A49" s="180" t="s">
        <v>45</v>
      </c>
      <c r="B49" s="191"/>
      <c r="C49" s="190">
        <f>'IPE GASOIL'!$B67/1000</f>
        <v>-22.51</v>
      </c>
      <c r="D49" s="191"/>
      <c r="E49" s="190">
        <f>'2%GASOIL CIF'!$B67/1000</f>
        <v>0</v>
      </c>
      <c r="F49" s="173"/>
      <c r="G49" s="190">
        <f>'2%GASOIL FOB'!$B67/1000</f>
        <v>0</v>
      </c>
      <c r="I49" s="190">
        <f>'EN590'!$B67/1000</f>
        <v>0</v>
      </c>
      <c r="J49" s="191"/>
      <c r="K49" s="190">
        <f>UNL!$B67/1000</f>
        <v>0</v>
      </c>
      <c r="L49" s="191"/>
      <c r="M49" s="190">
        <f>NAPTHA!$B67/1000</f>
        <v>0</v>
      </c>
      <c r="N49" s="191"/>
      <c r="O49" s="190">
        <f>BRENT!$B67/1000</f>
        <v>0</v>
      </c>
      <c r="P49" s="191"/>
      <c r="Q49" s="190">
        <f>CRUDE!$B67/1000</f>
        <v>0</v>
      </c>
      <c r="R49" s="191"/>
      <c r="S49" s="190"/>
      <c r="T49" s="190"/>
      <c r="U49" s="190">
        <f>'Jet , Kero'!$B67/1000</f>
        <v>0</v>
      </c>
      <c r="V49" s="190"/>
      <c r="W49" s="190"/>
      <c r="X49" s="190">
        <f>HO!$B67/1000</f>
        <v>0</v>
      </c>
      <c r="Y49" s="191"/>
      <c r="Z49" s="313">
        <f>+'Singapore Gasoil'!B67/1000</f>
        <v>0</v>
      </c>
      <c r="AA49" s="191"/>
      <c r="AB49" s="313">
        <f>+Dubai!B67/1000</f>
        <v>0</v>
      </c>
      <c r="AC49" s="191"/>
      <c r="AD49" s="313">
        <f>+Freight!B67/1000</f>
        <v>0</v>
      </c>
      <c r="AE49" s="313"/>
      <c r="AF49" s="313">
        <f>[1]Report!$AA49</f>
        <v>0</v>
      </c>
      <c r="AG49" s="191"/>
      <c r="AH49" s="477">
        <f t="shared" si="0"/>
        <v>-22.51</v>
      </c>
      <c r="AI49" s="265"/>
      <c r="AJ49" s="313">
        <f>+Freight_SM!B67/1000</f>
        <v>0</v>
      </c>
      <c r="AK49" s="45"/>
    </row>
    <row r="50" spans="1:39" x14ac:dyDescent="0.2">
      <c r="A50" s="353" t="s">
        <v>46</v>
      </c>
      <c r="B50" s="354"/>
      <c r="C50" s="355">
        <f>SUM(C41:C49)</f>
        <v>620.82778849999602</v>
      </c>
      <c r="D50" s="354"/>
      <c r="E50" s="355">
        <f>SUM(E41:E49)</f>
        <v>-113.42847539999983</v>
      </c>
      <c r="F50" s="173"/>
      <c r="G50" s="355">
        <f>SUM(G41:G49)</f>
        <v>0</v>
      </c>
      <c r="I50" s="355">
        <f>SUM(I41:I49)</f>
        <v>356.12995009999975</v>
      </c>
      <c r="J50" s="354"/>
      <c r="K50" s="355">
        <f>SUM(K41:K49)</f>
        <v>-93.460306400000007</v>
      </c>
      <c r="L50" s="354"/>
      <c r="M50" s="355">
        <f>SUM(M41:M49)</f>
        <v>0</v>
      </c>
      <c r="N50" s="354"/>
      <c r="O50" s="355">
        <f>SUM(O41:O49)</f>
        <v>-274.73166860000373</v>
      </c>
      <c r="P50" s="354"/>
      <c r="Q50" s="355">
        <f>SUM(Q41:Q49)</f>
        <v>-24.4418747</v>
      </c>
      <c r="R50" s="354"/>
      <c r="S50" s="355"/>
      <c r="T50" s="356"/>
      <c r="U50" s="355">
        <f>SUM(U41:U49)</f>
        <v>874.53175599999963</v>
      </c>
      <c r="V50" s="356"/>
      <c r="W50" s="356"/>
      <c r="X50" s="355">
        <f>SUM(X41:X49)</f>
        <v>0</v>
      </c>
      <c r="Y50" s="354"/>
      <c r="Z50" s="355">
        <f>SUM(Z41:Z49)</f>
        <v>20.437023299999993</v>
      </c>
      <c r="AA50" s="354"/>
      <c r="AB50" s="355">
        <f>SUM(AB41:AB49)</f>
        <v>-1.0000000000000001E-7</v>
      </c>
      <c r="AC50" s="354"/>
      <c r="AD50" s="355">
        <f>SUM(AD41:AD49)</f>
        <v>0</v>
      </c>
      <c r="AE50" s="356"/>
      <c r="AF50" s="355">
        <f>[1]Report!$AA50</f>
        <v>0</v>
      </c>
      <c r="AG50" s="354"/>
      <c r="AH50" s="355">
        <f t="shared" si="0"/>
        <v>1365.8641926999917</v>
      </c>
      <c r="AI50" s="265"/>
      <c r="AJ50" s="355">
        <f>SUM(AJ41:AJ49)</f>
        <v>0</v>
      </c>
      <c r="AK50" s="45"/>
    </row>
    <row r="51" spans="1:39" x14ac:dyDescent="0.2">
      <c r="A51" s="180" t="s">
        <v>47</v>
      </c>
      <c r="B51" s="191"/>
      <c r="C51" s="187">
        <f>+'IPE GASOIL'!$B63/1000</f>
        <v>0</v>
      </c>
      <c r="D51" s="191"/>
      <c r="E51" s="187">
        <f>+'2%GASOIL CIF'!$B63/1000</f>
        <v>0</v>
      </c>
      <c r="F51" s="173"/>
      <c r="G51" s="187">
        <f>+'2%GASOIL FOB'!$B63/1000</f>
        <v>0</v>
      </c>
      <c r="I51" s="187">
        <f>+'EN590'!$B63/1000</f>
        <v>0</v>
      </c>
      <c r="J51" s="191"/>
      <c r="K51" s="187">
        <f>+UNL!$B63/1000</f>
        <v>0</v>
      </c>
      <c r="L51" s="191"/>
      <c r="M51" s="187">
        <f>+NAPTHA!$B63/1000</f>
        <v>0</v>
      </c>
      <c r="N51" s="191"/>
      <c r="O51" s="187">
        <f>+BRENT!$B63/1000</f>
        <v>0</v>
      </c>
      <c r="P51" s="191"/>
      <c r="Q51" s="187">
        <f>+CRUDE!$B63/1000</f>
        <v>0</v>
      </c>
      <c r="R51" s="191"/>
      <c r="S51" s="187"/>
      <c r="T51" s="190"/>
      <c r="U51" s="187">
        <f>+'Jet , Kero'!$B63/1000</f>
        <v>0</v>
      </c>
      <c r="V51" s="190"/>
      <c r="W51" s="190"/>
      <c r="X51" s="187">
        <f>+HO!$B63/1000</f>
        <v>0</v>
      </c>
      <c r="Y51" s="191"/>
      <c r="Z51" s="187">
        <f>+'Singapore Gasoil'!B63/1000</f>
        <v>0</v>
      </c>
      <c r="AA51" s="191"/>
      <c r="AB51" s="187">
        <f>+Dubai!B63/1000</f>
        <v>0</v>
      </c>
      <c r="AC51" s="191"/>
      <c r="AD51" s="187">
        <f>+Freight!B63/1000</f>
        <v>0</v>
      </c>
      <c r="AE51" s="190"/>
      <c r="AF51" s="187">
        <f>[1]Report!$AA51</f>
        <v>0</v>
      </c>
      <c r="AG51" s="191"/>
      <c r="AH51" s="479">
        <f t="shared" si="0"/>
        <v>0</v>
      </c>
      <c r="AI51" s="265"/>
      <c r="AJ51" s="187">
        <f>+Freight_SM!B63/1000</f>
        <v>0</v>
      </c>
      <c r="AK51" s="45"/>
    </row>
    <row r="52" spans="1:39" x14ac:dyDescent="0.2">
      <c r="A52" s="180" t="s">
        <v>48</v>
      </c>
      <c r="B52" s="191"/>
      <c r="C52" s="187">
        <f>(+'IPE GASOIL'!$B62+'IPE GASOIL'!$B70+'IPE GASOIL'!$B66)/1000</f>
        <v>0</v>
      </c>
      <c r="D52" s="191"/>
      <c r="E52" s="187">
        <f>(+'2%GASOIL CIF'!$B62+'2%GASOIL CIF'!$B70+'2%GASOIL CIF'!$B66)/1000</f>
        <v>0</v>
      </c>
      <c r="F52" s="173"/>
      <c r="G52" s="187">
        <f>(+'2%GASOIL FOB'!$B62+'2%GASOIL FOB'!$B70+'2%GASOIL FOB'!$B66)/1000</f>
        <v>0</v>
      </c>
      <c r="I52" s="187">
        <f>(+'EN590'!$B62+'EN590'!$B70+'EN590'!$B66)/1000</f>
        <v>0</v>
      </c>
      <c r="J52" s="191"/>
      <c r="K52" s="187">
        <f>(+UNL!$B62+UNL!$B70+UNL!$B66)/1000</f>
        <v>0</v>
      </c>
      <c r="L52" s="191"/>
      <c r="M52" s="187">
        <f>(+NAPTHA!$B62+NAPTHA!$B70+NAPTHA!$B66)/1000</f>
        <v>0</v>
      </c>
      <c r="N52" s="191"/>
      <c r="O52" s="187">
        <f>(+BRENT!$B62+BRENT!$B70+BRENT!$B66)/1000</f>
        <v>0</v>
      </c>
      <c r="P52" s="191"/>
      <c r="Q52" s="187">
        <f>(+CRUDE!$B62+CRUDE!$B70+CRUDE!$B66)/1000</f>
        <v>0</v>
      </c>
      <c r="R52" s="191"/>
      <c r="S52" s="187"/>
      <c r="T52" s="190"/>
      <c r="U52" s="187">
        <f>(+'Jet , Kero'!$B62+'Jet , Kero'!$B70+'Jet , Kero'!$B66)/1000</f>
        <v>0</v>
      </c>
      <c r="V52" s="190"/>
      <c r="W52" s="190"/>
      <c r="X52" s="187">
        <f>(+HO!$B62+HO!$B70+HO!$B66)/1000</f>
        <v>0</v>
      </c>
      <c r="Y52" s="191"/>
      <c r="Z52" s="187">
        <f>+('Singapore Gasoil'!B62+'Singapore Gasoil'!B70+'Singapore Gasoil'!B66)/1000</f>
        <v>0</v>
      </c>
      <c r="AA52" s="191"/>
      <c r="AB52" s="187">
        <f>+(Dubai!B62+Dubai!B70+Dubai!B66)/1000</f>
        <v>0</v>
      </c>
      <c r="AC52" s="191"/>
      <c r="AD52" s="187">
        <f>+(Freight!B62+Freight!B70+Freight!B66)/1000</f>
        <v>0</v>
      </c>
      <c r="AE52" s="190"/>
      <c r="AF52" s="187">
        <f>[1]Report!$AA52</f>
        <v>0</v>
      </c>
      <c r="AG52" s="191"/>
      <c r="AH52" s="479">
        <f t="shared" si="0"/>
        <v>0</v>
      </c>
      <c r="AI52" s="265"/>
      <c r="AJ52" s="187">
        <f>+(Freight_SM!B62+Freight_SM!B70+Freight_SM!B66)/1000</f>
        <v>0</v>
      </c>
      <c r="AK52" s="45"/>
    </row>
    <row r="53" spans="1:39" x14ac:dyDescent="0.2">
      <c r="A53" s="353" t="s">
        <v>49</v>
      </c>
      <c r="B53" s="357"/>
      <c r="C53" s="358">
        <f>C39+C50+C51+C52</f>
        <v>620.82778849999602</v>
      </c>
      <c r="D53" s="357"/>
      <c r="E53" s="358">
        <f>E39+E50+E51+E52</f>
        <v>-113.42847539999983</v>
      </c>
      <c r="F53" s="173"/>
      <c r="G53" s="358">
        <f>G39+G50+G51+G52</f>
        <v>0</v>
      </c>
      <c r="I53" s="358">
        <f>I39+I50+I51+I52</f>
        <v>356.12995009999975</v>
      </c>
      <c r="J53" s="357"/>
      <c r="K53" s="358">
        <f>K39+K50+K51+K52</f>
        <v>-93.460306400000007</v>
      </c>
      <c r="L53" s="357"/>
      <c r="M53" s="358">
        <f>M39+M50+M51+M52</f>
        <v>0</v>
      </c>
      <c r="N53" s="357"/>
      <c r="O53" s="358">
        <f>O39+O50+O51+O52</f>
        <v>-274.73166860000373</v>
      </c>
      <c r="P53" s="357"/>
      <c r="Q53" s="358">
        <f>Q39+Q50+Q51+Q52</f>
        <v>-24.4418747</v>
      </c>
      <c r="R53" s="357"/>
      <c r="S53" s="358"/>
      <c r="T53" s="359"/>
      <c r="U53" s="358">
        <f>U39+U50+U51+U52</f>
        <v>874.53175599999963</v>
      </c>
      <c r="V53" s="359"/>
      <c r="W53" s="359"/>
      <c r="X53" s="358">
        <f>X39+X50+X51+X52</f>
        <v>0</v>
      </c>
      <c r="Y53" s="357"/>
      <c r="Z53" s="358">
        <f>Z39+Z50+Z51+Z52</f>
        <v>20.437023299999993</v>
      </c>
      <c r="AA53" s="357"/>
      <c r="AB53" s="358">
        <f>AB39+AB50+AB51+AB52</f>
        <v>-1.0000000000000001E-7</v>
      </c>
      <c r="AC53" s="357"/>
      <c r="AD53" s="358">
        <f>AD39+AD50+AD51+AD52</f>
        <v>0</v>
      </c>
      <c r="AE53" s="359"/>
      <c r="AF53" s="358">
        <f>[1]Report!$AA53</f>
        <v>0</v>
      </c>
      <c r="AG53" s="357"/>
      <c r="AH53" s="358">
        <f t="shared" si="0"/>
        <v>1365.8641926999917</v>
      </c>
      <c r="AI53" s="265"/>
      <c r="AJ53" s="358">
        <f>AJ39+AJ50+AJ51+AJ52</f>
        <v>0</v>
      </c>
      <c r="AK53" s="45"/>
    </row>
    <row r="54" spans="1:39" x14ac:dyDescent="0.2">
      <c r="B54" s="191"/>
      <c r="C54" s="188"/>
      <c r="D54" s="191"/>
      <c r="E54" s="188"/>
      <c r="F54" s="173"/>
      <c r="G54" s="188"/>
      <c r="I54" s="188"/>
      <c r="J54" s="191"/>
      <c r="K54" s="188"/>
      <c r="L54" s="191"/>
      <c r="M54" s="188"/>
      <c r="N54" s="191"/>
      <c r="O54" s="188"/>
      <c r="P54" s="191"/>
      <c r="Q54" s="188"/>
      <c r="R54" s="191"/>
      <c r="S54" s="188"/>
      <c r="T54" s="188"/>
      <c r="U54" s="188"/>
      <c r="V54" s="188"/>
      <c r="W54" s="188"/>
      <c r="X54" s="188"/>
      <c r="Y54" s="191"/>
      <c r="Z54" s="188"/>
      <c r="AA54" s="191"/>
      <c r="AB54" s="188"/>
      <c r="AC54" s="191"/>
      <c r="AD54" s="188"/>
      <c r="AE54" s="188"/>
      <c r="AF54" s="188"/>
      <c r="AG54" s="191"/>
      <c r="AH54" s="480"/>
      <c r="AI54" s="265"/>
      <c r="AJ54" s="188"/>
      <c r="AK54" s="45"/>
      <c r="AL54" s="8"/>
      <c r="AM54" s="8"/>
    </row>
    <row r="55" spans="1:39" ht="13.5" x14ac:dyDescent="0.25">
      <c r="A55" s="186">
        <f>A4</f>
        <v>36622</v>
      </c>
      <c r="F55" s="173"/>
      <c r="G55" s="1"/>
      <c r="X55" s="1"/>
      <c r="Z55" s="1"/>
      <c r="AB55" s="1"/>
      <c r="AD55" s="1"/>
      <c r="AE55" s="1"/>
      <c r="AF55" s="1"/>
      <c r="AI55" s="265"/>
      <c r="AK55" s="45"/>
    </row>
    <row r="56" spans="1:39" x14ac:dyDescent="0.2">
      <c r="A56" s="180" t="s">
        <v>50</v>
      </c>
      <c r="B56" s="191"/>
      <c r="C56" s="187">
        <f>+('IPE GASOIL'!$E19/1000)</f>
        <v>-20232.527177300002</v>
      </c>
      <c r="D56" s="191"/>
      <c r="E56" s="187">
        <f>+('2%GASOIL CIF'!$E19/1000)</f>
        <v>354.41736319999995</v>
      </c>
      <c r="F56" s="173"/>
      <c r="G56" s="187">
        <f>+('2%GASOIL FOB'!$E19/1000)</f>
        <v>0</v>
      </c>
      <c r="I56" s="187">
        <f>+('EN590'!$E19/1000)</f>
        <v>2718.8868002999998</v>
      </c>
      <c r="J56" s="191"/>
      <c r="K56" s="187">
        <f>+(UNL!$E19/1000)</f>
        <v>-135.75821979999998</v>
      </c>
      <c r="L56" s="191"/>
      <c r="M56" s="187">
        <f>+(NAPTHA!$E19/1000)</f>
        <v>0</v>
      </c>
      <c r="N56" s="191"/>
      <c r="O56" s="187">
        <f>+(BRENT!$E19/1000)</f>
        <v>-19590.293167700002</v>
      </c>
      <c r="P56" s="191"/>
      <c r="Q56" s="187">
        <f>+(CRUDE!$E19/1000)</f>
        <v>643.76296030000003</v>
      </c>
      <c r="R56" s="191"/>
      <c r="S56" s="187"/>
      <c r="T56" s="190"/>
      <c r="U56" s="187">
        <f>+('Jet , Kero'!$E19/1000)</f>
        <v>-2668.1366641999998</v>
      </c>
      <c r="V56" s="190"/>
      <c r="W56" s="190"/>
      <c r="X56" s="187">
        <f>+(HO!$E19/1000)</f>
        <v>-887.43886929999985</v>
      </c>
      <c r="Y56" s="191"/>
      <c r="Z56" s="187">
        <f>+'Singapore Gasoil'!E19/1000</f>
        <v>1141.9988134999999</v>
      </c>
      <c r="AA56" s="191"/>
      <c r="AB56" s="187">
        <f>+Dubai!E19/1000</f>
        <v>-472.6751855</v>
      </c>
      <c r="AC56" s="191"/>
      <c r="AD56" s="187">
        <f>+Freight!E19/1000</f>
        <v>309.24431579999998</v>
      </c>
      <c r="AE56" s="190"/>
      <c r="AF56" s="187">
        <f>[1]Report!$AA56</f>
        <v>388.52219360000004</v>
      </c>
      <c r="AG56" s="191"/>
      <c r="AH56" s="474">
        <f>C56+E56+I56+K56+M56+O56+Q56+S56+U56+X56+G56+Z56+AB56+AD56+AF56</f>
        <v>-38429.996837099992</v>
      </c>
      <c r="AI56" s="265"/>
      <c r="AJ56" s="187">
        <f>+Freight_SM!E19/1000</f>
        <v>961.9188077</v>
      </c>
      <c r="AK56" s="45"/>
    </row>
    <row r="57" spans="1:39" x14ac:dyDescent="0.2">
      <c r="A57" s="180" t="s">
        <v>83</v>
      </c>
      <c r="B57" s="191"/>
      <c r="C57" s="187">
        <f>+'IPE GASOIL'!B58/1000</f>
        <v>-1.0894220000000003</v>
      </c>
      <c r="D57" s="191"/>
      <c r="E57" s="187">
        <f>+'2%GASOIL CIF'!B58/1000</f>
        <v>-5.3701000000000009E-3</v>
      </c>
      <c r="F57" s="173"/>
      <c r="G57" s="187">
        <f>+'2%GASOIL FOB'!B58/1000</f>
        <v>0</v>
      </c>
      <c r="I57" s="187">
        <f>+'EN590'!B58/1000</f>
        <v>7.19582E-2</v>
      </c>
      <c r="J57" s="191"/>
      <c r="K57" s="187">
        <f>+UNL!B58/1000</f>
        <v>-1.6385E-3</v>
      </c>
      <c r="L57" s="191"/>
      <c r="M57" s="187">
        <f>+NAPTHA!B58/1000</f>
        <v>0</v>
      </c>
      <c r="N57" s="191"/>
      <c r="O57" s="187">
        <f>+BRENT!B58/1000</f>
        <v>1.5130953999999999</v>
      </c>
      <c r="P57" s="191"/>
      <c r="Q57" s="187">
        <f>+CRUDE!B58/1000</f>
        <v>0.14438649999999995</v>
      </c>
      <c r="R57" s="191"/>
      <c r="S57" s="187"/>
      <c r="T57" s="190"/>
      <c r="U57" s="187">
        <f>+'Jet , Kero'!B58/1000</f>
        <v>-0.2565423</v>
      </c>
      <c r="V57" s="190"/>
      <c r="W57" s="190"/>
      <c r="X57" s="187">
        <f>+HO!B58/1000</f>
        <v>-2.0269999999999999E-4</v>
      </c>
      <c r="Y57" s="191"/>
      <c r="Z57" s="187">
        <f>+'Singapore Gasoil'!B58/1000</f>
        <v>4.8789199999999984E-2</v>
      </c>
      <c r="AA57" s="191"/>
      <c r="AB57" s="187">
        <f>+Dubai!B58/1000</f>
        <v>-8.8367000000000012E-3</v>
      </c>
      <c r="AC57" s="191"/>
      <c r="AD57" s="187">
        <f>+Freight!B58/1000</f>
        <v>6.69E-5</v>
      </c>
      <c r="AE57" s="190"/>
      <c r="AF57" s="187">
        <f>[1]Report!$AA57</f>
        <v>0</v>
      </c>
      <c r="AG57" s="191"/>
      <c r="AH57" s="474">
        <f>C57+E57+I57+K57+M57+O57+Q57+S57+U57+X57+G57+Z57+AB57+AD57+AF57</f>
        <v>0.41628389999999954</v>
      </c>
      <c r="AI57" s="265"/>
      <c r="AJ57" s="187">
        <f>+Freight_SM!B58/1000</f>
        <v>2.0580000000000002E-4</v>
      </c>
      <c r="AK57" s="45"/>
    </row>
    <row r="58" spans="1:39" x14ac:dyDescent="0.2">
      <c r="A58" s="180" t="s">
        <v>84</v>
      </c>
      <c r="B58" s="191"/>
      <c r="C58" s="187">
        <f>+'IPE GASOIL'!B59/1000</f>
        <v>-13.651877900000001</v>
      </c>
      <c r="D58" s="191"/>
      <c r="E58" s="187">
        <f>+'2%GASOIL CIF'!B59/1000</f>
        <v>-2.1385899999999999E-2</v>
      </c>
      <c r="F58" s="173"/>
      <c r="G58" s="187">
        <f>+'2%GASOIL FOB'!B59/1000</f>
        <v>0</v>
      </c>
      <c r="I58" s="187">
        <f>+'EN590'!B59/1000</f>
        <v>1.1180353000000001</v>
      </c>
      <c r="J58" s="191"/>
      <c r="K58" s="187">
        <f>+UNL!B59/1000</f>
        <v>-8.1811899999999993E-2</v>
      </c>
      <c r="L58" s="191"/>
      <c r="M58" s="187">
        <f>+NAPTHA!B59/1000</f>
        <v>0</v>
      </c>
      <c r="N58" s="191"/>
      <c r="O58" s="187">
        <f>+BRENT!B59/1000</f>
        <v>14.823190799999999</v>
      </c>
      <c r="P58" s="191"/>
      <c r="Q58" s="187">
        <f>+CRUDE!B59/1000</f>
        <v>0.44109040000000005</v>
      </c>
      <c r="R58" s="191"/>
      <c r="S58" s="187"/>
      <c r="T58" s="190"/>
      <c r="U58" s="187">
        <f>+'Jet , Kero'!B59/1000</f>
        <v>-2.7773706999999996</v>
      </c>
      <c r="V58" s="190"/>
      <c r="W58" s="190"/>
      <c r="X58" s="187">
        <f>+HO!B59/1000</f>
        <v>-0.16116040000000001</v>
      </c>
      <c r="Y58" s="191"/>
      <c r="Z58" s="187">
        <f>+'Singapore Gasoil'!B59/1000</f>
        <v>0.80747720000000001</v>
      </c>
      <c r="AA58" s="191"/>
      <c r="AB58" s="187">
        <f>+Dubai!B59/1000</f>
        <v>-0.46102019999999999</v>
      </c>
      <c r="AC58" s="191"/>
      <c r="AD58" s="187">
        <f>+Freight!B59/1000</f>
        <v>5.3101600000000006E-2</v>
      </c>
      <c r="AE58" s="190"/>
      <c r="AF58" s="187">
        <f>[1]Report!$AA58</f>
        <v>0</v>
      </c>
      <c r="AG58" s="191"/>
      <c r="AH58" s="474">
        <f>C58+E58+I58+K58+M58+O58+Q58+S58+U58+X58+G58+Z58+AB58+AD58+AF58</f>
        <v>8.826829999999955E-2</v>
      </c>
      <c r="AI58" s="265"/>
      <c r="AJ58" s="187">
        <f>+Freight_SM!B59/1000</f>
        <v>0.1637132</v>
      </c>
      <c r="AK58" s="45"/>
    </row>
    <row r="59" spans="1:39" x14ac:dyDescent="0.2">
      <c r="A59" s="180"/>
      <c r="B59" s="191"/>
      <c r="C59" s="190"/>
      <c r="D59" s="191"/>
      <c r="E59" s="190"/>
      <c r="F59" s="173"/>
      <c r="G59" s="190"/>
      <c r="I59" s="190"/>
      <c r="J59" s="191"/>
      <c r="K59" s="190"/>
      <c r="L59" s="191"/>
      <c r="M59" s="190"/>
      <c r="N59" s="191"/>
      <c r="O59" s="190"/>
      <c r="P59" s="191"/>
      <c r="Q59" s="190"/>
      <c r="R59" s="191"/>
      <c r="S59" s="190"/>
      <c r="T59" s="190"/>
      <c r="U59" s="190"/>
      <c r="V59" s="190"/>
      <c r="W59" s="190"/>
      <c r="X59" s="190"/>
      <c r="Y59" s="191"/>
      <c r="Z59" s="190"/>
      <c r="AA59" s="191"/>
      <c r="AB59" s="190"/>
      <c r="AC59" s="191"/>
      <c r="AD59" s="190"/>
      <c r="AE59" s="190"/>
      <c r="AF59" s="190"/>
      <c r="AG59" s="191"/>
      <c r="AH59" s="481"/>
      <c r="AI59" s="265"/>
      <c r="AJ59" s="190"/>
      <c r="AK59" s="45"/>
    </row>
    <row r="60" spans="1:39" x14ac:dyDescent="0.2">
      <c r="A60" s="180" t="s">
        <v>31</v>
      </c>
      <c r="B60" s="191"/>
      <c r="C60" s="187">
        <f>C56-SUM(C57:C58)</f>
        <v>-20217.785877400001</v>
      </c>
      <c r="D60" s="191"/>
      <c r="E60" s="187">
        <f>E56-SUM(E57:E58)</f>
        <v>354.44411919999993</v>
      </c>
      <c r="F60" s="173"/>
      <c r="G60" s="187">
        <f>G56-SUM(G57:G58)</f>
        <v>0</v>
      </c>
      <c r="I60" s="187">
        <f>I56-SUM(I57:I58)</f>
        <v>2717.6968067999996</v>
      </c>
      <c r="J60" s="191"/>
      <c r="K60" s="187">
        <f>K56-SUM(K57:K58)</f>
        <v>-135.67476939999997</v>
      </c>
      <c r="L60" s="191"/>
      <c r="M60" s="187">
        <f>M56-SUM(M57:M58)</f>
        <v>0</v>
      </c>
      <c r="N60" s="191"/>
      <c r="O60" s="187">
        <f>O56-SUM(O57:O58)</f>
        <v>-19606.629453900001</v>
      </c>
      <c r="P60" s="191"/>
      <c r="Q60" s="187">
        <f>Q56-SUM(Q57:Q58)</f>
        <v>643.17748340000003</v>
      </c>
      <c r="R60" s="191"/>
      <c r="S60" s="187"/>
      <c r="T60" s="190"/>
      <c r="U60" s="187">
        <f>U56-SUM(U57:U58)</f>
        <v>-2665.1027511999996</v>
      </c>
      <c r="V60" s="190"/>
      <c r="W60" s="190"/>
      <c r="X60" s="187">
        <f>X56-SUM(X57:X58)</f>
        <v>-887.27750619999983</v>
      </c>
      <c r="Y60" s="191"/>
      <c r="Z60" s="187">
        <f>Z56-SUM(Z57:Z58)</f>
        <v>1141.1425470999998</v>
      </c>
      <c r="AA60" s="191"/>
      <c r="AB60" s="187">
        <f>AB56-SUM(AB57:AB58)</f>
        <v>-472.20532859999997</v>
      </c>
      <c r="AC60" s="191"/>
      <c r="AD60" s="187">
        <f>AD56-SUM(AD57:AD58)</f>
        <v>309.19114729999995</v>
      </c>
      <c r="AE60" s="190"/>
      <c r="AF60" s="187">
        <f>[1]Report!$AA60</f>
        <v>388.52219360000004</v>
      </c>
      <c r="AG60" s="191"/>
      <c r="AH60" s="474">
        <f>C60+E60+I60+K60+M60+O60+Q60+S60+U60+X60+G60+Z60+AB60+AD60+AF60</f>
        <v>-38430.5013893</v>
      </c>
      <c r="AI60" s="265"/>
      <c r="AJ60" s="187">
        <f>AJ56-SUM(AJ57:AJ58)</f>
        <v>961.75488870000004</v>
      </c>
      <c r="AK60" s="45"/>
    </row>
    <row r="61" spans="1:39" x14ac:dyDescent="0.2">
      <c r="A61" s="180" t="s">
        <v>54</v>
      </c>
      <c r="B61" s="191">
        <f>C34+C51-C61</f>
        <v>0</v>
      </c>
      <c r="C61" s="187">
        <f>+'IPE GASOIL'!$E26/1000</f>
        <v>0</v>
      </c>
      <c r="D61" s="191">
        <f>E34+E51-E61</f>
        <v>0</v>
      </c>
      <c r="E61" s="187">
        <f>+'2%GASOIL CIF'!$E26/1000</f>
        <v>0</v>
      </c>
      <c r="F61" s="191">
        <f>G34+G51-G61</f>
        <v>0</v>
      </c>
      <c r="G61" s="187">
        <f>+'2%GASOIL FOB'!$E26/1000</f>
        <v>0</v>
      </c>
      <c r="H61" s="191">
        <f>I34+I51-I61</f>
        <v>0</v>
      </c>
      <c r="I61" s="187">
        <f>+'EN590'!$E26/1000</f>
        <v>0</v>
      </c>
      <c r="J61" s="191">
        <f>K34+K51-K61</f>
        <v>0</v>
      </c>
      <c r="K61" s="187">
        <f>+UNL!$E26/1000</f>
        <v>0</v>
      </c>
      <c r="L61" s="191">
        <f>M34+M51-M61</f>
        <v>0</v>
      </c>
      <c r="M61" s="187">
        <f>+NAPTHA!$E26/1000</f>
        <v>0</v>
      </c>
      <c r="N61" s="191">
        <f>O34+O51-O61</f>
        <v>0</v>
      </c>
      <c r="O61" s="187">
        <f>+BRENT!$E26/1000</f>
        <v>0</v>
      </c>
      <c r="P61" s="191">
        <f>Q34+Q51-Q61</f>
        <v>0</v>
      </c>
      <c r="Q61" s="187">
        <f>+CRUDE!$E26/1000</f>
        <v>0</v>
      </c>
      <c r="R61" s="191">
        <f>S34+S51-S61</f>
        <v>0</v>
      </c>
      <c r="S61" s="187"/>
      <c r="T61" s="191">
        <f>U34+U51-U61</f>
        <v>0</v>
      </c>
      <c r="U61" s="187">
        <f>+'Jet , Kero'!$E26/1000</f>
        <v>0</v>
      </c>
      <c r="V61" s="191"/>
      <c r="W61" s="191">
        <f>X34+X51-X61</f>
        <v>0</v>
      </c>
      <c r="X61" s="187">
        <f>+HO!$E26/1000</f>
        <v>0</v>
      </c>
      <c r="Y61" s="191"/>
      <c r="Z61" s="187">
        <f>+'Singapore Gasoil'!E26/1000</f>
        <v>0</v>
      </c>
      <c r="AA61" s="191"/>
      <c r="AB61" s="187">
        <f>+Dubai!E26/1000</f>
        <v>0</v>
      </c>
      <c r="AC61" s="191"/>
      <c r="AD61" s="187">
        <f>+Freight!E26/1000</f>
        <v>0</v>
      </c>
      <c r="AE61" s="190"/>
      <c r="AF61" s="187">
        <f>[1]Report!$AA61</f>
        <v>0</v>
      </c>
      <c r="AG61" s="191">
        <f>AH34+AH51-AH61</f>
        <v>0</v>
      </c>
      <c r="AH61" s="474">
        <f>C61+E61+I61+K61+M61+O61+Q61+S61+U61+X61+G61+Z61+AB61+AD61+AF61</f>
        <v>0</v>
      </c>
      <c r="AI61" s="265"/>
      <c r="AJ61" s="187">
        <f>+Freight_SM!E26/1000</f>
        <v>0</v>
      </c>
      <c r="AK61" s="45">
        <f t="shared" ref="AK61:AK67" si="1">+AG61+Y61+W61+R61+P61+N61+L61+J61+H61+F61+D61+B61</f>
        <v>0</v>
      </c>
    </row>
    <row r="62" spans="1:39" x14ac:dyDescent="0.2">
      <c r="A62" s="180" t="s">
        <v>55</v>
      </c>
      <c r="B62" s="191"/>
      <c r="C62" s="187">
        <f>+'IPE GASOIL'!$E36/1000</f>
        <v>58765.294346700008</v>
      </c>
      <c r="D62" s="191"/>
      <c r="E62" s="187">
        <f>+'2%GASOIL CIF'!$E36/1000</f>
        <v>10038.46842649714</v>
      </c>
      <c r="F62" s="173"/>
      <c r="G62" s="187">
        <f>+'2%GASOIL FOB'!$E36/1000</f>
        <v>-992.27529711037164</v>
      </c>
      <c r="I62" s="187">
        <f>+'EN590'!$E36/1000</f>
        <v>18003.296879940001</v>
      </c>
      <c r="J62" s="191"/>
      <c r="K62" s="187">
        <f>+UNL!$E36/1000</f>
        <v>-601.99147368421131</v>
      </c>
      <c r="L62" s="191"/>
      <c r="M62" s="187">
        <f>+NAPTHA!$E36/1000</f>
        <v>-11.843</v>
      </c>
      <c r="N62" s="191"/>
      <c r="O62" s="187">
        <f>+BRENT!$E36/1000</f>
        <v>-23789.853810600001</v>
      </c>
      <c r="P62" s="191"/>
      <c r="Q62" s="187">
        <f>+CRUDE!$E36/1000</f>
        <v>-1689.7773</v>
      </c>
      <c r="R62" s="191"/>
      <c r="S62" s="187"/>
      <c r="T62" s="191"/>
      <c r="U62" s="187">
        <f>+'Jet , Kero'!$E36/1000</f>
        <v>3724.7538702999996</v>
      </c>
      <c r="V62" s="191"/>
      <c r="W62" s="191"/>
      <c r="X62" s="187">
        <f>+HO!$E36/1000</f>
        <v>-584.42782040000009</v>
      </c>
      <c r="Y62" s="191"/>
      <c r="Z62" s="187">
        <f>+'Singapore Gasoil'!E36/1000</f>
        <v>5209.6018660422033</v>
      </c>
      <c r="AA62" s="191"/>
      <c r="AB62" s="187">
        <f>+Dubai!E36/1000</f>
        <v>-4128.9106343000003</v>
      </c>
      <c r="AC62" s="191"/>
      <c r="AD62" s="187">
        <f>+Freight!E36/1000</f>
        <v>-328.04962</v>
      </c>
      <c r="AE62" s="190"/>
      <c r="AF62" s="187">
        <f>[1]Report!$AA62</f>
        <v>0</v>
      </c>
      <c r="AG62" s="191"/>
      <c r="AH62" s="474">
        <f>C62+E62+I62+K62+M62+O62+Q62+S62+U62+X62+G62+Z62+AB62+AD62+AF62</f>
        <v>63614.286433384761</v>
      </c>
      <c r="AI62" s="265"/>
      <c r="AJ62" s="187">
        <f>+Freight_SM!E36/1000</f>
        <v>-1061.71902</v>
      </c>
      <c r="AK62" s="45"/>
    </row>
    <row r="63" spans="1:39" x14ac:dyDescent="0.2">
      <c r="A63" s="177" t="s">
        <v>56</v>
      </c>
      <c r="B63" s="191">
        <f>C63-SUM(C60:C62)+('IPE GASOIL'!B67/1000)*0</f>
        <v>-7.2759576141834259E-12</v>
      </c>
      <c r="C63" s="187">
        <f>C36+C53</f>
        <v>38547.508469300003</v>
      </c>
      <c r="D63" s="191">
        <f>E63-SUM(E60:E62)+('2%GASOIL CIF'!B67/1000)*0</f>
        <v>0</v>
      </c>
      <c r="E63" s="187">
        <f>E36+E53</f>
        <v>10392.91254569714</v>
      </c>
      <c r="F63" s="191">
        <f>G63-SUM(G60:G62)+('2%GASOIL FOB'!B67/1000)*0</f>
        <v>0</v>
      </c>
      <c r="G63" s="187">
        <f>G36+G53</f>
        <v>-992.27529711037164</v>
      </c>
      <c r="H63" s="191">
        <f>I63-SUM(I60:I62)+('EN590'!B67/1000)*0</f>
        <v>0</v>
      </c>
      <c r="I63" s="187">
        <f>I36+I53</f>
        <v>20720.993686739999</v>
      </c>
      <c r="J63" s="191">
        <f>K63-SUM(K60:K62)+(UNL!B67/1000)*0</f>
        <v>-1.1368683772161603E-13</v>
      </c>
      <c r="K63" s="187">
        <f>K36+K53</f>
        <v>-737.66624308421137</v>
      </c>
      <c r="L63" s="191">
        <f>M63-SUM(M60:M62)+(NAPTHA!B67/1000)*0</f>
        <v>0</v>
      </c>
      <c r="M63" s="187">
        <f>M36+M53</f>
        <v>-11.843</v>
      </c>
      <c r="N63" s="191">
        <f>O63-SUM(O60:O62)+(BRENT!B67/1000)*0</f>
        <v>-7.2759576141834259E-12</v>
      </c>
      <c r="O63" s="187">
        <f>O36+O53</f>
        <v>-43396.483264500006</v>
      </c>
      <c r="P63" s="191">
        <f>Q63-SUM(Q60:Q62)+(CRUDE!B67/1000)*0</f>
        <v>0</v>
      </c>
      <c r="Q63" s="187">
        <f>Q36+Q53</f>
        <v>-1046.5998165999999</v>
      </c>
      <c r="R63" s="191">
        <f>X63-SUM(X60:X62)+(HO!B67/1000)*0</f>
        <v>-4.5474735088646412E-13</v>
      </c>
      <c r="S63" s="187"/>
      <c r="T63" s="191">
        <f>U63-SUM(U60:U62)+('Jet , Kero'!B67/1000)</f>
        <v>-2.2737367544323206E-13</v>
      </c>
      <c r="U63" s="187">
        <f>U36+U53</f>
        <v>1059.6511190999997</v>
      </c>
      <c r="V63" s="191"/>
      <c r="W63" s="191">
        <f>X63-SUM(X60:X62)+('IPE GASOIL'!B67/1000)*0</f>
        <v>-4.5474735088646412E-13</v>
      </c>
      <c r="X63" s="187">
        <f>X36+X53</f>
        <v>-1471.7053266000003</v>
      </c>
      <c r="Y63" s="191">
        <f>Z63-SUM(Z60:Z62)+('Singapore Gasoil'!B67/1000)</f>
        <v>-9.0949470177292824E-13</v>
      </c>
      <c r="Z63" s="187">
        <f>Z36+Z53</f>
        <v>6350.7444131422026</v>
      </c>
      <c r="AA63" s="191">
        <f>AB63-SUM(AB60:AB62)+(Dubai!B67/1000)</f>
        <v>0</v>
      </c>
      <c r="AB63" s="187">
        <f>AB36+AB53</f>
        <v>-4601.1159629000003</v>
      </c>
      <c r="AC63" s="191">
        <f>AD63-SUM(AD60:AD62)+(Dubai!B67/1000)</f>
        <v>-6.6899999978886626E-5</v>
      </c>
      <c r="AD63" s="187">
        <f>AD36+AD53</f>
        <v>-18.858539600000029</v>
      </c>
      <c r="AE63" s="190"/>
      <c r="AF63" s="187">
        <f>[1]Report!$AA63</f>
        <v>388.52219360000004</v>
      </c>
      <c r="AG63" s="191">
        <f>AH63-SUM(AH60:AH62)+('IPE GASOIL'!AA67/1000)*0</f>
        <v>-6.6900000092573464E-5</v>
      </c>
      <c r="AH63" s="474">
        <f>C63+E63+I63+K63+M63+O63+Q63+S63+U63+X63+G63+Z63+AB63+AD63+AF63</f>
        <v>25183.784977184761</v>
      </c>
      <c r="AI63" s="265"/>
      <c r="AJ63" s="187">
        <f>AJ36+AJ53</f>
        <v>-99.964131299999963</v>
      </c>
      <c r="AK63" s="45">
        <f t="shared" si="1"/>
        <v>-6.6900016577164934E-5</v>
      </c>
    </row>
    <row r="64" spans="1:39" x14ac:dyDescent="0.2">
      <c r="B64" s="191"/>
      <c r="D64" s="191"/>
      <c r="F64" s="173"/>
      <c r="G64" s="1"/>
      <c r="I64" s="5"/>
      <c r="J64" s="191"/>
      <c r="L64" s="191"/>
      <c r="N64" s="191"/>
      <c r="P64" s="191"/>
      <c r="R64" s="191"/>
      <c r="T64" s="191"/>
      <c r="V64" s="191"/>
      <c r="W64" s="191"/>
      <c r="X64" s="1"/>
      <c r="Y64" s="191"/>
      <c r="Z64" s="1"/>
      <c r="AA64" s="191"/>
      <c r="AB64" s="1"/>
      <c r="AC64" s="191"/>
      <c r="AD64" s="1"/>
      <c r="AE64" s="1"/>
      <c r="AF64" s="1"/>
      <c r="AG64" s="191"/>
      <c r="AI64" s="265"/>
      <c r="AK64" s="45"/>
    </row>
    <row r="65" spans="1:40" ht="13.5" x14ac:dyDescent="0.25">
      <c r="A65" s="192" t="s">
        <v>386</v>
      </c>
      <c r="F65" s="173"/>
      <c r="G65" s="1"/>
      <c r="T65" s="40"/>
      <c r="V65" s="40"/>
      <c r="W65" s="40"/>
      <c r="X65" s="1"/>
      <c r="Z65" s="1"/>
      <c r="AB65" s="1"/>
      <c r="AD65" s="1"/>
      <c r="AE65" s="1"/>
      <c r="AF65" s="1"/>
      <c r="AI65" s="265"/>
      <c r="AK65" s="45"/>
      <c r="AN65" s="5"/>
    </row>
    <row r="66" spans="1:40" x14ac:dyDescent="0.2">
      <c r="A66" s="177" t="s">
        <v>56</v>
      </c>
      <c r="B66" s="191"/>
      <c r="C66" s="187">
        <v>40793.2160267</v>
      </c>
      <c r="D66" s="191"/>
      <c r="E66" s="187">
        <v>7842.8967709971421</v>
      </c>
      <c r="F66" s="173"/>
      <c r="G66" s="187">
        <v>-992.27529711037164</v>
      </c>
      <c r="I66" s="187">
        <v>13469.722082739989</v>
      </c>
      <c r="J66" s="191"/>
      <c r="K66" s="187">
        <v>-534.54047368421129</v>
      </c>
      <c r="L66" s="191"/>
      <c r="M66" s="187">
        <v>-11.843</v>
      </c>
      <c r="N66" s="191"/>
      <c r="O66" s="187">
        <v>-37013.270637400004</v>
      </c>
      <c r="P66" s="191"/>
      <c r="Q66" s="187">
        <v>-1064.1672599000001</v>
      </c>
      <c r="R66" s="191"/>
      <c r="S66" s="187"/>
      <c r="T66" s="191"/>
      <c r="U66" s="187">
        <v>925.58864430000085</v>
      </c>
      <c r="V66" s="191"/>
      <c r="W66" s="191"/>
      <c r="X66" s="187">
        <v>-1512.9954066</v>
      </c>
      <c r="Y66" s="191"/>
      <c r="Z66" s="187">
        <v>4407.3470494422036</v>
      </c>
      <c r="AA66" s="191"/>
      <c r="AB66" s="187">
        <v>-2996.3765426</v>
      </c>
      <c r="AC66" s="191"/>
      <c r="AD66" s="187">
        <v>-16.743329600000038</v>
      </c>
      <c r="AE66" s="190"/>
      <c r="AF66" s="187">
        <f>[1]Report!$AA66</f>
        <v>0</v>
      </c>
      <c r="AG66" s="191"/>
      <c r="AH66" s="474">
        <v>23296.558627284743</v>
      </c>
      <c r="AI66" s="265"/>
      <c r="AJ66" s="187">
        <v>-195.74154870000001</v>
      </c>
      <c r="AK66" s="45">
        <f t="shared" si="1"/>
        <v>0</v>
      </c>
    </row>
    <row r="67" spans="1:40" x14ac:dyDescent="0.2">
      <c r="B67" s="191">
        <f>SUM(C69:C71)-C63+C66</f>
        <v>0</v>
      </c>
      <c r="C67" s="183"/>
      <c r="D67" s="191">
        <f>SUM(E69:E71)-E63+E66</f>
        <v>0</v>
      </c>
      <c r="E67" s="183"/>
      <c r="F67" s="191">
        <f>SUM(G69:G71)-G63+G66</f>
        <v>0</v>
      </c>
      <c r="G67" s="183"/>
      <c r="H67" s="191">
        <f>SUM(I69:I71)-I63+I66</f>
        <v>0</v>
      </c>
      <c r="I67" s="183"/>
      <c r="J67" s="191">
        <f>SUM(K69:K71)-K63+K66</f>
        <v>0</v>
      </c>
      <c r="K67" s="183"/>
      <c r="L67" s="191">
        <f>SUM(M69:M71)-M63+M66</f>
        <v>0</v>
      </c>
      <c r="M67" s="183"/>
      <c r="N67" s="191">
        <f>SUM(O69:O71)-O63+O66</f>
        <v>0</v>
      </c>
      <c r="O67" s="183"/>
      <c r="P67" s="191">
        <f>SUM(Q69:Q71)-Q63+Q66</f>
        <v>0</v>
      </c>
      <c r="Q67" s="183"/>
      <c r="R67" s="191">
        <f>SUM(S69:S71)-S63+S66</f>
        <v>0</v>
      </c>
      <c r="S67" s="183"/>
      <c r="T67" s="191">
        <f>SUM(U69:U71)-U63+U66</f>
        <v>0</v>
      </c>
      <c r="U67" s="183"/>
      <c r="V67" s="191"/>
      <c r="W67" s="191">
        <f>SUM(X69:X71)-X63+X66</f>
        <v>0</v>
      </c>
      <c r="X67" s="183"/>
      <c r="Y67" s="191">
        <f>SUM(Z69:Z71)-Z63+Z66</f>
        <v>0</v>
      </c>
      <c r="Z67" s="183"/>
      <c r="AA67" s="191">
        <f>SUM(AB69:AB71)-AB63+AB66</f>
        <v>0</v>
      </c>
      <c r="AB67" s="183"/>
      <c r="AC67" s="191">
        <f>SUM(AD69:AD71)-AD63+AD66</f>
        <v>6.6899999978886626E-5</v>
      </c>
      <c r="AD67" s="183"/>
      <c r="AE67" s="183"/>
      <c r="AF67" s="183"/>
      <c r="AG67" s="191"/>
      <c r="AH67" s="482"/>
      <c r="AI67" s="265"/>
      <c r="AJ67" s="183"/>
      <c r="AK67" s="45">
        <f t="shared" si="1"/>
        <v>0</v>
      </c>
    </row>
    <row r="68" spans="1:40" ht="13.5" x14ac:dyDescent="0.25">
      <c r="A68" s="193">
        <f>A4</f>
        <v>36622</v>
      </c>
      <c r="F68" s="173"/>
      <c r="G68" s="1"/>
      <c r="X68" s="1"/>
      <c r="Z68" s="1"/>
      <c r="AB68" s="1"/>
      <c r="AD68" s="1"/>
      <c r="AE68" s="1"/>
      <c r="AF68" s="1"/>
      <c r="AI68" s="265"/>
      <c r="AK68" s="45"/>
    </row>
    <row r="69" spans="1:40" x14ac:dyDescent="0.2">
      <c r="A69" s="180" t="s">
        <v>31</v>
      </c>
      <c r="B69" s="191"/>
      <c r="C69" s="187">
        <f>+C60-C108</f>
        <v>-48351.971694099993</v>
      </c>
      <c r="D69" s="191"/>
      <c r="E69" s="187">
        <f>+E60-E108</f>
        <v>2552.2927234999997</v>
      </c>
      <c r="F69" s="173"/>
      <c r="G69" s="187">
        <f>+G60-G108</f>
        <v>0</v>
      </c>
      <c r="I69" s="187">
        <f>+I60-I108</f>
        <v>7488.0952876000001</v>
      </c>
      <c r="J69" s="191"/>
      <c r="K69" s="187">
        <f>+K60-K108</f>
        <v>-135.13576939999999</v>
      </c>
      <c r="L69" s="191"/>
      <c r="M69" s="187">
        <f>+M60-M108</f>
        <v>0</v>
      </c>
      <c r="N69" s="191"/>
      <c r="O69" s="187">
        <f>+O60-O108</f>
        <v>7823.6506335000013</v>
      </c>
      <c r="P69" s="191"/>
      <c r="Q69" s="187">
        <f>+Q60-Q108</f>
        <v>970.78874330000008</v>
      </c>
      <c r="R69" s="191"/>
      <c r="S69" s="187"/>
      <c r="T69" s="190"/>
      <c r="U69" s="187">
        <f>+U60-U108</f>
        <v>1972.0557754999995</v>
      </c>
      <c r="V69" s="190"/>
      <c r="W69" s="190"/>
      <c r="X69" s="187">
        <f>+X60-X108</f>
        <v>370.85325120000016</v>
      </c>
      <c r="Y69" s="191"/>
      <c r="Z69" s="187">
        <f>+Z60-Z108</f>
        <v>1392.7704364999997</v>
      </c>
      <c r="AA69" s="191"/>
      <c r="AB69" s="187">
        <f>+AB60-AB108</f>
        <v>2962.4107377999999</v>
      </c>
      <c r="AC69" s="191"/>
      <c r="AD69" s="187">
        <f>+AD60-AD108</f>
        <v>-34.721403100000032</v>
      </c>
      <c r="AE69" s="190"/>
      <c r="AF69" s="187">
        <f>[1]Report!$AA69</f>
        <v>388.52219360000004</v>
      </c>
      <c r="AG69" s="191"/>
      <c r="AH69" s="474">
        <f>C69+E69+I69+K69+M69+O69+Q69+S69+U69+X69+G69+Z69+AB69+AD69+AF69</f>
        <v>-22600.389084099992</v>
      </c>
      <c r="AI69" s="265"/>
      <c r="AJ69" s="187">
        <f>+AJ60-AJ108</f>
        <v>769.55943739999998</v>
      </c>
      <c r="AK69" s="45"/>
    </row>
    <row r="70" spans="1:40" x14ac:dyDescent="0.2">
      <c r="A70" s="180" t="s">
        <v>58</v>
      </c>
      <c r="B70" s="191"/>
      <c r="C70" s="187">
        <f>+C61-C109</f>
        <v>0</v>
      </c>
      <c r="D70" s="191"/>
      <c r="E70" s="187">
        <f>+E61-E109</f>
        <v>0</v>
      </c>
      <c r="F70" s="173"/>
      <c r="G70" s="187">
        <f>+G61-G109</f>
        <v>0</v>
      </c>
      <c r="I70" s="187">
        <f>+I61-I109</f>
        <v>0</v>
      </c>
      <c r="J70" s="191"/>
      <c r="K70" s="187">
        <f>+K61-K109</f>
        <v>0</v>
      </c>
      <c r="L70" s="191"/>
      <c r="M70" s="187">
        <f>+M61-M109</f>
        <v>0</v>
      </c>
      <c r="N70" s="191"/>
      <c r="O70" s="187">
        <f>+O61-O109</f>
        <v>0</v>
      </c>
      <c r="P70" s="191"/>
      <c r="Q70" s="187">
        <f>+Q61-Q109</f>
        <v>0</v>
      </c>
      <c r="R70" s="191"/>
      <c r="S70" s="187"/>
      <c r="T70" s="190"/>
      <c r="U70" s="187">
        <f>+U61-U109</f>
        <v>0</v>
      </c>
      <c r="V70" s="190"/>
      <c r="W70" s="190"/>
      <c r="X70" s="187">
        <f>+X61-X109</f>
        <v>0</v>
      </c>
      <c r="Y70" s="191"/>
      <c r="Z70" s="187">
        <f>+Z61-Z109</f>
        <v>0</v>
      </c>
      <c r="AA70" s="191"/>
      <c r="AB70" s="187">
        <f>+AB61-AB109</f>
        <v>0</v>
      </c>
      <c r="AC70" s="191"/>
      <c r="AD70" s="187">
        <f>+AD61-AD109</f>
        <v>0</v>
      </c>
      <c r="AE70" s="190"/>
      <c r="AF70" s="187">
        <f>[1]Report!$AA70</f>
        <v>0</v>
      </c>
      <c r="AG70" s="191"/>
      <c r="AH70" s="474">
        <f>C70+E70+I70+K70+M70+O70+Q70+S70+U70+X70+G70+Z70+AB70+AD70+AF70</f>
        <v>0</v>
      </c>
      <c r="AI70" s="265"/>
      <c r="AJ70" s="187">
        <f>+AJ61-AJ109</f>
        <v>0</v>
      </c>
      <c r="AK70" s="45"/>
    </row>
    <row r="71" spans="1:40" x14ac:dyDescent="0.2">
      <c r="A71" s="180" t="s">
        <v>55</v>
      </c>
      <c r="B71" s="191"/>
      <c r="C71" s="187">
        <f>+C62-C110</f>
        <v>46106.264136700003</v>
      </c>
      <c r="D71" s="191"/>
      <c r="E71" s="187">
        <f>+E62-E110</f>
        <v>-2.2769488000012643</v>
      </c>
      <c r="F71" s="173"/>
      <c r="G71" s="187">
        <f>+G62-G110</f>
        <v>0</v>
      </c>
      <c r="I71" s="187">
        <f>+I62-I110</f>
        <v>-236.82368359998873</v>
      </c>
      <c r="J71" s="191"/>
      <c r="K71" s="187">
        <f>+K62-K110</f>
        <v>-67.990000000000009</v>
      </c>
      <c r="L71" s="191"/>
      <c r="M71" s="187">
        <f>+M62-M110</f>
        <v>0</v>
      </c>
      <c r="N71" s="191"/>
      <c r="O71" s="187">
        <f>+O62-O110</f>
        <v>-14206.863260600001</v>
      </c>
      <c r="P71" s="191"/>
      <c r="Q71" s="187">
        <f>+Q62-Q110</f>
        <v>-953.22129999999993</v>
      </c>
      <c r="R71" s="191"/>
      <c r="S71" s="187"/>
      <c r="T71" s="190"/>
      <c r="U71" s="187">
        <f>+U62-U110</f>
        <v>-1837.9933007000004</v>
      </c>
      <c r="V71" s="190"/>
      <c r="W71" s="190"/>
      <c r="X71" s="187">
        <f>+X62-X110</f>
        <v>-329.5631712</v>
      </c>
      <c r="Y71" s="191"/>
      <c r="Z71" s="187">
        <f>+Z62-Z110</f>
        <v>550.62692719999995</v>
      </c>
      <c r="AA71" s="191"/>
      <c r="AB71" s="187">
        <f>+AB62-AB110</f>
        <v>-4567.1501581000002</v>
      </c>
      <c r="AC71" s="191"/>
      <c r="AD71" s="187">
        <f>+AD62-AD110</f>
        <v>32.60626000000002</v>
      </c>
      <c r="AE71" s="190"/>
      <c r="AF71" s="187">
        <f>[1]Report!$AA71</f>
        <v>0</v>
      </c>
      <c r="AG71" s="191"/>
      <c r="AH71" s="474">
        <f>C71+E71+I71+K71+M71+O71+Q71+S71+U71+X71+G71+Z71+AB71+AD71+AF71</f>
        <v>24487.61550090001</v>
      </c>
      <c r="AI71" s="265"/>
      <c r="AJ71" s="187">
        <f>+AJ62-AJ110</f>
        <v>-673.78201999999999</v>
      </c>
      <c r="AK71" s="45"/>
    </row>
    <row r="72" spans="1:40" s="39" customFormat="1" x14ac:dyDescent="0.2">
      <c r="A72" s="177" t="s">
        <v>56</v>
      </c>
      <c r="B72" s="371"/>
      <c r="C72" s="324">
        <f>SUM(C69:C71)</f>
        <v>-2245.70755739999</v>
      </c>
      <c r="D72" s="371"/>
      <c r="E72" s="324">
        <f>SUM(E69:E71)</f>
        <v>2550.0157746999985</v>
      </c>
      <c r="F72" s="173"/>
      <c r="G72" s="324">
        <f>SUM(G69:G71)</f>
        <v>0</v>
      </c>
      <c r="H72" s="40"/>
      <c r="I72" s="324">
        <f>SUM(I69:I71)</f>
        <v>7251.2716040000114</v>
      </c>
      <c r="J72" s="371"/>
      <c r="K72" s="324">
        <f>SUM(K69:K71)</f>
        <v>-203.1257694</v>
      </c>
      <c r="L72" s="371"/>
      <c r="M72" s="324">
        <f>SUM(M69:M71)</f>
        <v>0</v>
      </c>
      <c r="N72" s="371"/>
      <c r="O72" s="324">
        <f>SUM(O69:O71)</f>
        <v>-6383.2126270999997</v>
      </c>
      <c r="P72" s="371"/>
      <c r="Q72" s="324">
        <f>SUM(Q69:Q71)</f>
        <v>17.56744330000015</v>
      </c>
      <c r="R72" s="371"/>
      <c r="S72" s="324"/>
      <c r="T72" s="323"/>
      <c r="U72" s="324">
        <f>SUM(U69:U71)</f>
        <v>134.06247479999911</v>
      </c>
      <c r="V72" s="323"/>
      <c r="W72" s="323"/>
      <c r="X72" s="324">
        <f>SUM(X69:X71)</f>
        <v>41.29008000000016</v>
      </c>
      <c r="Y72" s="371"/>
      <c r="Z72" s="324">
        <f>SUM(Z69:Z71)</f>
        <v>1943.3973636999997</v>
      </c>
      <c r="AA72" s="371"/>
      <c r="AB72" s="324">
        <f>SUM(AB69:AB71)</f>
        <v>-1604.7394203000003</v>
      </c>
      <c r="AC72" s="371"/>
      <c r="AD72" s="324">
        <f>SUM(AD69:AD71)</f>
        <v>-2.1151431000000116</v>
      </c>
      <c r="AE72" s="323"/>
      <c r="AF72" s="324">
        <f>[1]Report!$AA72</f>
        <v>388.52219360000004</v>
      </c>
      <c r="AG72" s="371"/>
      <c r="AH72" s="474">
        <f>C72+E72+I72+K72+M72+O72+Q72+S72+U72+X72+G72+Z72+AB72+AD72+AF72</f>
        <v>1887.2264168000193</v>
      </c>
      <c r="AI72" s="372"/>
      <c r="AJ72" s="324">
        <f>SUM(AJ69:AJ71)</f>
        <v>95.77741739999999</v>
      </c>
      <c r="AK72" s="45"/>
      <c r="AL72" s="373"/>
      <c r="AM72" s="373"/>
    </row>
    <row r="73" spans="1:40" x14ac:dyDescent="0.2">
      <c r="A73" s="177"/>
      <c r="B73" s="191"/>
      <c r="D73" s="191"/>
      <c r="F73" s="173"/>
      <c r="G73" s="1"/>
      <c r="J73" s="191"/>
      <c r="L73" s="191"/>
      <c r="N73" s="191"/>
      <c r="P73" s="191"/>
      <c r="R73" s="191"/>
      <c r="X73" s="1"/>
      <c r="Y73" s="191"/>
      <c r="Z73" s="1"/>
      <c r="AA73" s="191"/>
      <c r="AB73" s="1"/>
      <c r="AC73" s="191"/>
      <c r="AD73" s="1"/>
      <c r="AE73" s="1"/>
      <c r="AF73" s="1"/>
      <c r="AG73" s="191"/>
      <c r="AI73" s="265"/>
      <c r="AK73" s="45"/>
      <c r="AL73" s="8"/>
      <c r="AM73" s="167"/>
    </row>
    <row r="74" spans="1:40" ht="13.5" x14ac:dyDescent="0.25">
      <c r="A74" s="194" t="s">
        <v>59</v>
      </c>
      <c r="F74" s="173"/>
      <c r="G74" s="1"/>
      <c r="X74" s="1"/>
      <c r="Z74" s="1"/>
      <c r="AB74" s="1"/>
      <c r="AD74" s="1"/>
      <c r="AE74" s="1"/>
      <c r="AF74" s="1"/>
      <c r="AI74" s="265"/>
      <c r="AK74" s="45"/>
      <c r="AL74" s="8"/>
      <c r="AM74" s="8"/>
    </row>
    <row r="75" spans="1:40" x14ac:dyDescent="0.2">
      <c r="A75" s="180" t="s">
        <v>35</v>
      </c>
      <c r="C75" s="229">
        <f>C39-C93</f>
        <v>0</v>
      </c>
      <c r="E75" s="229">
        <f>E39-E93</f>
        <v>0</v>
      </c>
      <c r="F75" s="173"/>
      <c r="G75" s="229">
        <f>G39-G93</f>
        <v>0</v>
      </c>
      <c r="I75" s="229">
        <f>I39-I93</f>
        <v>0</v>
      </c>
      <c r="K75" s="229">
        <f>K39-K93</f>
        <v>0</v>
      </c>
      <c r="M75" s="229">
        <f>M39-M93</f>
        <v>0</v>
      </c>
      <c r="O75" s="229">
        <f>O39-O93</f>
        <v>0</v>
      </c>
      <c r="Q75" s="229">
        <f>Q39-Q93</f>
        <v>0</v>
      </c>
      <c r="S75" s="229"/>
      <c r="T75" s="320"/>
      <c r="U75" s="229">
        <f>U39-U93</f>
        <v>0</v>
      </c>
      <c r="V75" s="320"/>
      <c r="W75" s="320"/>
      <c r="X75" s="229">
        <f>X39-X93</f>
        <v>0</v>
      </c>
      <c r="Y75" s="330"/>
      <c r="Z75" s="229">
        <f>Z39-Z93</f>
        <v>0</v>
      </c>
      <c r="AA75" s="330"/>
      <c r="AB75" s="229">
        <f>AB39-AB93</f>
        <v>0</v>
      </c>
      <c r="AC75" s="330"/>
      <c r="AD75" s="229">
        <f>AD39-AD93</f>
        <v>0</v>
      </c>
      <c r="AE75" s="320"/>
      <c r="AF75" s="229">
        <f>[1]Report!$AA75</f>
        <v>0</v>
      </c>
      <c r="AG75" s="330"/>
      <c r="AH75" s="474">
        <f>C75+E75+I75+K75+M75+O75+Q75+S75+U75+X75+G75+Z75+AB75+AD75+AF75</f>
        <v>0</v>
      </c>
      <c r="AI75" s="265"/>
      <c r="AJ75" s="229">
        <f>AJ39-AJ93</f>
        <v>0</v>
      </c>
      <c r="AK75" s="45"/>
      <c r="AL75" s="8"/>
      <c r="AM75" s="22"/>
    </row>
    <row r="76" spans="1:40" x14ac:dyDescent="0.2">
      <c r="A76" s="180" t="s">
        <v>82</v>
      </c>
      <c r="F76" s="173"/>
      <c r="G76" s="1"/>
      <c r="X76" s="1"/>
      <c r="Z76" s="1"/>
      <c r="AB76" s="1"/>
      <c r="AD76" s="1"/>
      <c r="AE76" s="1"/>
      <c r="AF76" s="1">
        <f>[1]Report!$AA76</f>
        <v>0</v>
      </c>
      <c r="AI76" s="265"/>
      <c r="AK76" s="45"/>
      <c r="AL76" s="8"/>
      <c r="AM76" s="9"/>
    </row>
    <row r="77" spans="1:40" x14ac:dyDescent="0.2">
      <c r="A77" s="180" t="s">
        <v>37</v>
      </c>
      <c r="C77" s="5">
        <f t="shared" ref="C77:C85" si="2">C41-C95</f>
        <v>-27.679310700000002</v>
      </c>
      <c r="E77" s="5">
        <f t="shared" ref="E77:G85" si="3">E41-E95</f>
        <v>-43.254249999999999</v>
      </c>
      <c r="F77" s="173"/>
      <c r="G77" s="5">
        <f t="shared" si="3"/>
        <v>0</v>
      </c>
      <c r="I77" s="5">
        <f t="shared" ref="I77:I85" si="4">I41-I95</f>
        <v>0</v>
      </c>
      <c r="K77" s="5">
        <f t="shared" ref="K77:K85" si="5">K41-K95</f>
        <v>0</v>
      </c>
      <c r="M77" s="5">
        <f t="shared" ref="M77:M85" si="6">M41-M95</f>
        <v>0</v>
      </c>
      <c r="O77" s="5">
        <f t="shared" ref="O77:O85" si="7">O41-O95</f>
        <v>0</v>
      </c>
      <c r="Q77" s="5">
        <f t="shared" ref="Q77:Q85" si="8">Q41-Q95</f>
        <v>0</v>
      </c>
      <c r="S77" s="5"/>
      <c r="U77" s="5">
        <f t="shared" ref="U77:U85" si="9">U41-U95</f>
        <v>0</v>
      </c>
      <c r="W77" s="5"/>
      <c r="X77" s="5">
        <f t="shared" ref="X77:Z85" si="10">X41-X95</f>
        <v>0</v>
      </c>
      <c r="Z77" s="5">
        <f t="shared" si="10"/>
        <v>0</v>
      </c>
      <c r="AB77" s="5">
        <f t="shared" ref="AB77:AD85" si="11">AB41-AB95</f>
        <v>0</v>
      </c>
      <c r="AD77" s="5">
        <f t="shared" si="11"/>
        <v>0</v>
      </c>
      <c r="AE77" s="5"/>
      <c r="AF77" s="5">
        <f>[1]Report!$AA77</f>
        <v>0</v>
      </c>
      <c r="AH77" s="477">
        <f t="shared" ref="AH77:AH89" si="12">C77+E77+I77+K77+M77+O77+Q77+S77+U77+X77+G77+Z77+AB77+AD77+AF77</f>
        <v>-70.933560700000001</v>
      </c>
      <c r="AI77" s="265"/>
      <c r="AJ77" s="5">
        <f t="shared" ref="AJ77:AJ85" si="13">AJ41-AJ95</f>
        <v>0</v>
      </c>
      <c r="AK77" s="45"/>
      <c r="AL77" s="8"/>
      <c r="AM77" s="9"/>
    </row>
    <row r="78" spans="1:40" x14ac:dyDescent="0.2">
      <c r="A78" s="180" t="s">
        <v>38</v>
      </c>
      <c r="C78" s="7">
        <f t="shared" si="2"/>
        <v>346.65968810000038</v>
      </c>
      <c r="E78" s="7">
        <f t="shared" si="3"/>
        <v>361.32106449999998</v>
      </c>
      <c r="F78" s="173"/>
      <c r="G78" s="7">
        <f t="shared" si="3"/>
        <v>0</v>
      </c>
      <c r="I78" s="7">
        <f t="shared" si="4"/>
        <v>115.26505249999977</v>
      </c>
      <c r="K78" s="7">
        <f t="shared" si="5"/>
        <v>9.0400909999999897</v>
      </c>
      <c r="M78" s="7">
        <f t="shared" si="6"/>
        <v>0</v>
      </c>
      <c r="O78" s="7">
        <f t="shared" si="7"/>
        <v>-221.48883200000199</v>
      </c>
      <c r="Q78" s="7">
        <f t="shared" si="8"/>
        <v>-7.374656599999998</v>
      </c>
      <c r="S78" s="7"/>
      <c r="T78" s="7"/>
      <c r="U78" s="7">
        <f t="shared" si="9"/>
        <v>-29.569089899999994</v>
      </c>
      <c r="V78" s="7"/>
      <c r="W78" s="7"/>
      <c r="X78" s="7">
        <f t="shared" si="10"/>
        <v>0</v>
      </c>
      <c r="Z78" s="7">
        <f t="shared" si="10"/>
        <v>33.395041800000001</v>
      </c>
      <c r="AB78" s="7">
        <f t="shared" si="11"/>
        <v>-1.0000000000000001E-7</v>
      </c>
      <c r="AD78" s="7">
        <f t="shared" si="11"/>
        <v>0</v>
      </c>
      <c r="AE78" s="7"/>
      <c r="AF78" s="7">
        <f>[1]Report!$AA78</f>
        <v>0</v>
      </c>
      <c r="AH78" s="477">
        <f t="shared" si="12"/>
        <v>607.24835929999824</v>
      </c>
      <c r="AI78" s="265"/>
      <c r="AJ78" s="7">
        <f t="shared" si="13"/>
        <v>0</v>
      </c>
      <c r="AK78" s="45"/>
      <c r="AL78" s="8"/>
      <c r="AM78" s="9"/>
    </row>
    <row r="79" spans="1:40" x14ac:dyDescent="0.2">
      <c r="A79" s="180" t="s">
        <v>39</v>
      </c>
      <c r="C79" s="7">
        <f t="shared" si="2"/>
        <v>0</v>
      </c>
      <c r="E79" s="7">
        <f t="shared" si="3"/>
        <v>0</v>
      </c>
      <c r="F79" s="173"/>
      <c r="G79" s="7">
        <f t="shared" si="3"/>
        <v>0</v>
      </c>
      <c r="I79" s="7">
        <f t="shared" si="4"/>
        <v>0</v>
      </c>
      <c r="K79" s="7">
        <f t="shared" si="5"/>
        <v>0</v>
      </c>
      <c r="M79" s="7">
        <f t="shared" si="6"/>
        <v>0</v>
      </c>
      <c r="O79" s="7">
        <f t="shared" si="7"/>
        <v>0</v>
      </c>
      <c r="Q79" s="7">
        <f t="shared" si="8"/>
        <v>0</v>
      </c>
      <c r="S79" s="7"/>
      <c r="T79" s="7"/>
      <c r="U79" s="7">
        <f t="shared" si="9"/>
        <v>0</v>
      </c>
      <c r="V79" s="7"/>
      <c r="W79" s="7"/>
      <c r="X79" s="7">
        <f t="shared" si="10"/>
        <v>0</v>
      </c>
      <c r="Z79" s="7">
        <f t="shared" si="10"/>
        <v>0</v>
      </c>
      <c r="AB79" s="7">
        <f t="shared" si="11"/>
        <v>0</v>
      </c>
      <c r="AD79" s="7">
        <f t="shared" si="11"/>
        <v>0</v>
      </c>
      <c r="AE79" s="7"/>
      <c r="AF79" s="7">
        <f>[1]Report!$AA79</f>
        <v>0</v>
      </c>
      <c r="AH79" s="477">
        <f t="shared" si="12"/>
        <v>0</v>
      </c>
      <c r="AI79" s="265"/>
      <c r="AJ79" s="7">
        <f t="shared" si="13"/>
        <v>0</v>
      </c>
      <c r="AK79" s="45"/>
      <c r="AL79" s="8"/>
      <c r="AM79" s="9"/>
    </row>
    <row r="80" spans="1:40" x14ac:dyDescent="0.2">
      <c r="A80" s="180" t="s">
        <v>40</v>
      </c>
      <c r="C80" s="7">
        <f t="shared" si="2"/>
        <v>0</v>
      </c>
      <c r="E80" s="7">
        <f t="shared" si="3"/>
        <v>0</v>
      </c>
      <c r="F80" s="173"/>
      <c r="G80" s="7">
        <f t="shared" si="3"/>
        <v>0</v>
      </c>
      <c r="I80" s="7">
        <f t="shared" si="4"/>
        <v>0</v>
      </c>
      <c r="K80" s="7">
        <f t="shared" si="5"/>
        <v>0</v>
      </c>
      <c r="M80" s="7">
        <f t="shared" si="6"/>
        <v>0</v>
      </c>
      <c r="O80" s="7">
        <f t="shared" si="7"/>
        <v>0</v>
      </c>
      <c r="Q80" s="7">
        <f t="shared" si="8"/>
        <v>0</v>
      </c>
      <c r="S80" s="7"/>
      <c r="T80" s="7"/>
      <c r="U80" s="7">
        <f t="shared" si="9"/>
        <v>0</v>
      </c>
      <c r="V80" s="7"/>
      <c r="W80" s="7"/>
      <c r="X80" s="7">
        <f t="shared" si="10"/>
        <v>0</v>
      </c>
      <c r="Z80" s="7">
        <f t="shared" si="10"/>
        <v>0</v>
      </c>
      <c r="AB80" s="7">
        <f t="shared" si="11"/>
        <v>0</v>
      </c>
      <c r="AD80" s="7">
        <f t="shared" si="11"/>
        <v>0</v>
      </c>
      <c r="AE80" s="7"/>
      <c r="AF80" s="7">
        <f>[1]Report!$AA80</f>
        <v>0</v>
      </c>
      <c r="AH80" s="477">
        <f t="shared" si="12"/>
        <v>0</v>
      </c>
      <c r="AI80" s="265"/>
      <c r="AJ80" s="7">
        <f t="shared" si="13"/>
        <v>0</v>
      </c>
      <c r="AK80" s="45"/>
      <c r="AL80" s="8"/>
      <c r="AM80" s="9"/>
    </row>
    <row r="81" spans="1:39" x14ac:dyDescent="0.2">
      <c r="A81" s="180" t="s">
        <v>41</v>
      </c>
      <c r="C81" s="7">
        <f t="shared" si="2"/>
        <v>0</v>
      </c>
      <c r="E81" s="7">
        <f t="shared" si="3"/>
        <v>0</v>
      </c>
      <c r="F81" s="173"/>
      <c r="G81" s="7">
        <f t="shared" si="3"/>
        <v>0</v>
      </c>
      <c r="I81" s="7">
        <f t="shared" si="4"/>
        <v>0</v>
      </c>
      <c r="K81" s="7">
        <f t="shared" si="5"/>
        <v>0</v>
      </c>
      <c r="M81" s="7">
        <f t="shared" si="6"/>
        <v>0</v>
      </c>
      <c r="O81" s="7">
        <f t="shared" si="7"/>
        <v>-3.1091599999999886E-2</v>
      </c>
      <c r="Q81" s="7">
        <f t="shared" si="8"/>
        <v>0</v>
      </c>
      <c r="S81" s="7"/>
      <c r="T81" s="7"/>
      <c r="U81" s="7">
        <f t="shared" si="9"/>
        <v>0</v>
      </c>
      <c r="V81" s="7"/>
      <c r="W81" s="7"/>
      <c r="X81" s="7">
        <f t="shared" si="10"/>
        <v>0</v>
      </c>
      <c r="Z81" s="7">
        <f t="shared" si="10"/>
        <v>0</v>
      </c>
      <c r="AB81" s="7">
        <f t="shared" si="11"/>
        <v>0</v>
      </c>
      <c r="AD81" s="7">
        <f t="shared" si="11"/>
        <v>0</v>
      </c>
      <c r="AE81" s="7"/>
      <c r="AF81" s="7">
        <f>[1]Report!$AA81</f>
        <v>0</v>
      </c>
      <c r="AH81" s="477">
        <f t="shared" si="12"/>
        <v>-3.1091599999999886E-2</v>
      </c>
      <c r="AI81" s="265"/>
      <c r="AJ81" s="7">
        <f t="shared" si="13"/>
        <v>0</v>
      </c>
      <c r="AK81" s="45"/>
      <c r="AL81" s="8"/>
      <c r="AM81" s="9"/>
    </row>
    <row r="82" spans="1:39" x14ac:dyDescent="0.2">
      <c r="A82" s="180" t="s">
        <v>42</v>
      </c>
      <c r="C82" s="7">
        <f t="shared" si="2"/>
        <v>0</v>
      </c>
      <c r="E82" s="7">
        <f t="shared" si="3"/>
        <v>0</v>
      </c>
      <c r="F82" s="173"/>
      <c r="G82" s="7">
        <f t="shared" si="3"/>
        <v>0</v>
      </c>
      <c r="I82" s="7">
        <f t="shared" si="4"/>
        <v>0</v>
      </c>
      <c r="K82" s="7">
        <f t="shared" si="5"/>
        <v>0</v>
      </c>
      <c r="M82" s="7">
        <f t="shared" si="6"/>
        <v>0</v>
      </c>
      <c r="O82" s="7">
        <f t="shared" si="7"/>
        <v>2.3722966999999997</v>
      </c>
      <c r="Q82" s="7">
        <f t="shared" si="8"/>
        <v>0</v>
      </c>
      <c r="S82" s="7"/>
      <c r="T82" s="7"/>
      <c r="U82" s="7">
        <f t="shared" si="9"/>
        <v>0</v>
      </c>
      <c r="V82" s="7"/>
      <c r="W82" s="7"/>
      <c r="X82" s="7">
        <f t="shared" si="10"/>
        <v>0</v>
      </c>
      <c r="Z82" s="7">
        <f t="shared" si="10"/>
        <v>0</v>
      </c>
      <c r="AB82" s="7">
        <f t="shared" si="11"/>
        <v>0</v>
      </c>
      <c r="AD82" s="7">
        <f t="shared" si="11"/>
        <v>0</v>
      </c>
      <c r="AE82" s="7"/>
      <c r="AF82" s="7">
        <f>[1]Report!$AA82</f>
        <v>0</v>
      </c>
      <c r="AH82" s="477">
        <f t="shared" si="12"/>
        <v>2.3722966999999997</v>
      </c>
      <c r="AI82" s="265"/>
      <c r="AJ82" s="7">
        <f t="shared" si="13"/>
        <v>0</v>
      </c>
      <c r="AK82" s="45"/>
      <c r="AL82" s="8"/>
      <c r="AM82" s="9"/>
    </row>
    <row r="83" spans="1:39" x14ac:dyDescent="0.2">
      <c r="A83" s="180" t="s">
        <v>43</v>
      </c>
      <c r="C83" s="7">
        <f t="shared" si="2"/>
        <v>0</v>
      </c>
      <c r="E83" s="7">
        <f t="shared" si="3"/>
        <v>0</v>
      </c>
      <c r="F83" s="173"/>
      <c r="G83" s="7">
        <f t="shared" si="3"/>
        <v>0</v>
      </c>
      <c r="I83" s="7">
        <f t="shared" si="4"/>
        <v>0.67341909999999983</v>
      </c>
      <c r="K83" s="7">
        <f t="shared" si="5"/>
        <v>0</v>
      </c>
      <c r="M83" s="7">
        <f t="shared" si="6"/>
        <v>0</v>
      </c>
      <c r="O83" s="7">
        <f t="shared" si="7"/>
        <v>-5.4344200000000065E-2</v>
      </c>
      <c r="Q83" s="7">
        <f t="shared" si="8"/>
        <v>0</v>
      </c>
      <c r="S83" s="7"/>
      <c r="T83" s="7"/>
      <c r="U83" s="7">
        <f t="shared" si="9"/>
        <v>0</v>
      </c>
      <c r="V83" s="7"/>
      <c r="W83" s="7"/>
      <c r="X83" s="7">
        <f t="shared" si="10"/>
        <v>0</v>
      </c>
      <c r="Z83" s="7">
        <f t="shared" si="10"/>
        <v>0</v>
      </c>
      <c r="AB83" s="7">
        <f t="shared" si="11"/>
        <v>0</v>
      </c>
      <c r="AD83" s="7">
        <f t="shared" si="11"/>
        <v>0</v>
      </c>
      <c r="AE83" s="7"/>
      <c r="AF83" s="7">
        <f>[1]Report!$AA83</f>
        <v>0</v>
      </c>
      <c r="AH83" s="477">
        <f t="shared" si="12"/>
        <v>0.61907489999999976</v>
      </c>
      <c r="AI83" s="265"/>
      <c r="AJ83" s="7">
        <f t="shared" si="13"/>
        <v>0</v>
      </c>
      <c r="AK83" s="45"/>
      <c r="AL83" s="8"/>
      <c r="AM83" s="9"/>
    </row>
    <row r="84" spans="1:39" x14ac:dyDescent="0.2">
      <c r="A84" s="180" t="s">
        <v>44</v>
      </c>
      <c r="C84" s="7">
        <f t="shared" si="2"/>
        <v>0</v>
      </c>
      <c r="E84" s="7">
        <f t="shared" si="3"/>
        <v>0</v>
      </c>
      <c r="F84" s="173"/>
      <c r="G84" s="7">
        <f t="shared" si="3"/>
        <v>0</v>
      </c>
      <c r="I84" s="7">
        <f t="shared" si="4"/>
        <v>0</v>
      </c>
      <c r="K84" s="7">
        <f t="shared" si="5"/>
        <v>0</v>
      </c>
      <c r="M84" s="7">
        <f t="shared" si="6"/>
        <v>0</v>
      </c>
      <c r="O84" s="7">
        <f t="shared" si="7"/>
        <v>0</v>
      </c>
      <c r="Q84" s="7">
        <f t="shared" si="8"/>
        <v>0</v>
      </c>
      <c r="S84" s="7"/>
      <c r="T84" s="7"/>
      <c r="U84" s="7">
        <f t="shared" si="9"/>
        <v>0</v>
      </c>
      <c r="V84" s="7"/>
      <c r="W84" s="7"/>
      <c r="X84" s="7">
        <f t="shared" si="10"/>
        <v>0</v>
      </c>
      <c r="Z84" s="7">
        <f t="shared" si="10"/>
        <v>0</v>
      </c>
      <c r="AB84" s="7">
        <f t="shared" si="11"/>
        <v>0</v>
      </c>
      <c r="AD84" s="7">
        <f t="shared" si="11"/>
        <v>0</v>
      </c>
      <c r="AE84" s="7"/>
      <c r="AF84" s="7">
        <f>[1]Report!$AA84</f>
        <v>0</v>
      </c>
      <c r="AH84" s="477">
        <f t="shared" si="12"/>
        <v>0</v>
      </c>
      <c r="AI84" s="265"/>
      <c r="AJ84" s="7">
        <f t="shared" si="13"/>
        <v>0</v>
      </c>
      <c r="AK84" s="45"/>
      <c r="AL84" s="8"/>
      <c r="AM84" s="9"/>
    </row>
    <row r="85" spans="1:39" x14ac:dyDescent="0.2">
      <c r="A85" s="180" t="s">
        <v>45</v>
      </c>
      <c r="C85" s="7">
        <f t="shared" si="2"/>
        <v>-10.893000000000001</v>
      </c>
      <c r="E85" s="7">
        <f t="shared" si="3"/>
        <v>0</v>
      </c>
      <c r="F85" s="173"/>
      <c r="G85" s="7">
        <f t="shared" si="3"/>
        <v>0</v>
      </c>
      <c r="I85" s="7">
        <f t="shared" si="4"/>
        <v>0</v>
      </c>
      <c r="K85" s="7">
        <f t="shared" si="5"/>
        <v>0</v>
      </c>
      <c r="M85" s="7">
        <f t="shared" si="6"/>
        <v>0</v>
      </c>
      <c r="O85" s="7">
        <f t="shared" si="7"/>
        <v>0</v>
      </c>
      <c r="Q85" s="7">
        <f t="shared" si="8"/>
        <v>0</v>
      </c>
      <c r="S85" s="7"/>
      <c r="T85" s="7"/>
      <c r="U85" s="7">
        <f t="shared" si="9"/>
        <v>0</v>
      </c>
      <c r="V85" s="7"/>
      <c r="W85" s="7"/>
      <c r="X85" s="7">
        <f t="shared" si="10"/>
        <v>0</v>
      </c>
      <c r="Z85" s="7">
        <f t="shared" si="10"/>
        <v>0</v>
      </c>
      <c r="AB85" s="7">
        <f t="shared" si="11"/>
        <v>0</v>
      </c>
      <c r="AD85" s="7">
        <f t="shared" si="11"/>
        <v>0</v>
      </c>
      <c r="AE85" s="7"/>
      <c r="AF85" s="7">
        <f>[1]Report!$AA85</f>
        <v>0</v>
      </c>
      <c r="AH85" s="477">
        <f t="shared" si="12"/>
        <v>-10.893000000000001</v>
      </c>
      <c r="AI85" s="265"/>
      <c r="AJ85" s="7">
        <f t="shared" si="13"/>
        <v>0</v>
      </c>
      <c r="AK85" s="45"/>
      <c r="AL85" s="8"/>
      <c r="AM85" s="9"/>
    </row>
    <row r="86" spans="1:39" x14ac:dyDescent="0.2">
      <c r="A86" s="353" t="s">
        <v>46</v>
      </c>
      <c r="B86" s="360"/>
      <c r="C86" s="361">
        <f>SUM(C77:C85)</f>
        <v>308.08737740000038</v>
      </c>
      <c r="D86" s="360"/>
      <c r="E86" s="361">
        <f>SUM(E77:E85)</f>
        <v>318.06681449999996</v>
      </c>
      <c r="F86" s="173"/>
      <c r="G86" s="361">
        <f>SUM(G77:G85)</f>
        <v>0</v>
      </c>
      <c r="I86" s="361">
        <f>SUM(I77:I85)</f>
        <v>115.93847159999977</v>
      </c>
      <c r="J86" s="360"/>
      <c r="K86" s="361">
        <f>SUM(K77:K85)</f>
        <v>9.0400909999999897</v>
      </c>
      <c r="L86" s="360"/>
      <c r="M86" s="361">
        <f>SUM(M77:M85)</f>
        <v>0</v>
      </c>
      <c r="N86" s="360"/>
      <c r="O86" s="361">
        <f>SUM(O77:O85)</f>
        <v>-219.201971100002</v>
      </c>
      <c r="P86" s="360"/>
      <c r="Q86" s="361">
        <f>SUM(Q77:Q85)</f>
        <v>-7.374656599999998</v>
      </c>
      <c r="R86" s="360"/>
      <c r="S86" s="361"/>
      <c r="T86" s="362"/>
      <c r="U86" s="361">
        <f>SUM(U77:U85)</f>
        <v>-29.569089899999994</v>
      </c>
      <c r="V86" s="362"/>
      <c r="W86" s="362"/>
      <c r="X86" s="361">
        <f>SUM(X77:X85)</f>
        <v>0</v>
      </c>
      <c r="Y86" s="360"/>
      <c r="Z86" s="361">
        <f>SUM(Z77:Z85)</f>
        <v>33.395041800000001</v>
      </c>
      <c r="AA86" s="360"/>
      <c r="AB86" s="361">
        <f>SUM(AB77:AB85)</f>
        <v>-1.0000000000000001E-7</v>
      </c>
      <c r="AC86" s="360"/>
      <c r="AD86" s="361">
        <f>SUM(AD77:AD85)</f>
        <v>0</v>
      </c>
      <c r="AE86" s="362"/>
      <c r="AF86" s="361">
        <f>[1]Report!$AA86</f>
        <v>0</v>
      </c>
      <c r="AG86" s="360"/>
      <c r="AH86" s="361">
        <f t="shared" si="12"/>
        <v>528.38207859999818</v>
      </c>
      <c r="AI86" s="265"/>
      <c r="AJ86" s="361">
        <f>SUM(AJ77:AJ85)</f>
        <v>0</v>
      </c>
      <c r="AK86" s="45"/>
      <c r="AL86" s="8"/>
      <c r="AM86" s="9"/>
    </row>
    <row r="87" spans="1:39" x14ac:dyDescent="0.2">
      <c r="A87" s="199" t="s">
        <v>47</v>
      </c>
      <c r="B87" s="279"/>
      <c r="C87" s="200">
        <f>C51-C105</f>
        <v>0</v>
      </c>
      <c r="D87" s="279"/>
      <c r="E87" s="200">
        <f t="shared" ref="E87:I88" si="14">E51-E105</f>
        <v>0</v>
      </c>
      <c r="F87" s="173"/>
      <c r="G87" s="200">
        <f t="shared" si="14"/>
        <v>0</v>
      </c>
      <c r="I87" s="200">
        <f>I51-I105</f>
        <v>0</v>
      </c>
      <c r="J87" s="279"/>
      <c r="K87" s="200">
        <f>K51-K105</f>
        <v>0</v>
      </c>
      <c r="L87" s="279"/>
      <c r="M87" s="200">
        <f>M51-M105</f>
        <v>0</v>
      </c>
      <c r="N87" s="279"/>
      <c r="O87" s="200">
        <f>O51-O105</f>
        <v>0</v>
      </c>
      <c r="P87" s="279"/>
      <c r="Q87" s="200">
        <f>Q51-Q105</f>
        <v>0</v>
      </c>
      <c r="R87" s="279"/>
      <c r="S87" s="200"/>
      <c r="T87" s="321"/>
      <c r="U87" s="200">
        <f>U51-U105</f>
        <v>0</v>
      </c>
      <c r="V87" s="321"/>
      <c r="W87" s="321"/>
      <c r="X87" s="200">
        <f t="shared" ref="X87:Z88" si="15">X51-X105</f>
        <v>0</v>
      </c>
      <c r="Y87" s="279"/>
      <c r="Z87" s="200">
        <f t="shared" si="15"/>
        <v>0</v>
      </c>
      <c r="AA87" s="279"/>
      <c r="AB87" s="200">
        <f>AB51-AB105</f>
        <v>0</v>
      </c>
      <c r="AC87" s="279"/>
      <c r="AD87" s="200">
        <f>AD51-AD105</f>
        <v>0</v>
      </c>
      <c r="AE87" s="321"/>
      <c r="AF87" s="200">
        <f>[1]Report!$AA87</f>
        <v>0</v>
      </c>
      <c r="AG87" s="279"/>
      <c r="AH87" s="200">
        <f t="shared" si="12"/>
        <v>0</v>
      </c>
      <c r="AI87" s="265"/>
      <c r="AJ87" s="200">
        <f>AJ51-AJ105</f>
        <v>0</v>
      </c>
      <c r="AK87" s="45"/>
    </row>
    <row r="88" spans="1:39" x14ac:dyDescent="0.2">
      <c r="A88" s="199" t="s">
        <v>60</v>
      </c>
      <c r="B88" s="279"/>
      <c r="C88" s="200">
        <f>C52-C106</f>
        <v>0</v>
      </c>
      <c r="D88" s="279"/>
      <c r="E88" s="200">
        <f t="shared" si="14"/>
        <v>0</v>
      </c>
      <c r="F88"/>
      <c r="G88" s="200">
        <f t="shared" si="14"/>
        <v>0</v>
      </c>
      <c r="I88" s="200">
        <f t="shared" si="14"/>
        <v>0</v>
      </c>
      <c r="J88" s="279"/>
      <c r="K88" s="200">
        <f>K52-K106</f>
        <v>0</v>
      </c>
      <c r="L88" s="279"/>
      <c r="M88" s="200">
        <f>M52-M106</f>
        <v>0</v>
      </c>
      <c r="N88" s="279"/>
      <c r="O88" s="200">
        <f>O52-O106</f>
        <v>0</v>
      </c>
      <c r="P88" s="279"/>
      <c r="Q88" s="200">
        <f>Q52-Q106</f>
        <v>0</v>
      </c>
      <c r="R88" s="279"/>
      <c r="S88" s="200"/>
      <c r="T88" s="321"/>
      <c r="U88" s="200">
        <f>U52-U106</f>
        <v>0</v>
      </c>
      <c r="V88" s="321"/>
      <c r="W88" s="321"/>
      <c r="X88" s="200">
        <f t="shared" si="15"/>
        <v>0</v>
      </c>
      <c r="Y88" s="279"/>
      <c r="Z88" s="200">
        <f t="shared" si="15"/>
        <v>0</v>
      </c>
      <c r="AA88" s="279"/>
      <c r="AB88" s="200">
        <f>AB52-AB106</f>
        <v>0</v>
      </c>
      <c r="AC88" s="279"/>
      <c r="AD88" s="200">
        <f>AD52-AD106</f>
        <v>0</v>
      </c>
      <c r="AE88" s="321"/>
      <c r="AF88" s="200">
        <f>[1]Report!$AA88</f>
        <v>0</v>
      </c>
      <c r="AG88" s="279"/>
      <c r="AH88" s="200">
        <f t="shared" si="12"/>
        <v>0</v>
      </c>
      <c r="AI88" s="265"/>
      <c r="AJ88" s="200">
        <f>AJ52-AJ106</f>
        <v>0</v>
      </c>
      <c r="AK88" s="45"/>
    </row>
    <row r="89" spans="1:39" s="39" customFormat="1" x14ac:dyDescent="0.2">
      <c r="A89" s="353" t="s">
        <v>61</v>
      </c>
      <c r="B89" s="375">
        <f>SUM(C86:C88)+C75-C89</f>
        <v>-6.1390892369672656E-12</v>
      </c>
      <c r="C89" s="361">
        <f>C63-C91</f>
        <v>308.08737740000652</v>
      </c>
      <c r="D89" s="375">
        <f>SUM(E86:E88)+E75-E89</f>
        <v>0</v>
      </c>
      <c r="E89" s="361">
        <f>E63-E91</f>
        <v>318.06681449999996</v>
      </c>
      <c r="F89" s="375">
        <f>SUM(G86:G88)+G75-G89</f>
        <v>0</v>
      </c>
      <c r="G89" s="361">
        <f>G63-G91</f>
        <v>0</v>
      </c>
      <c r="H89" s="375">
        <f>SUM(I86:I88)+I75-I89</f>
        <v>1.1795009413617663E-12</v>
      </c>
      <c r="I89" s="361">
        <f>I63-I91</f>
        <v>115.93847159999859</v>
      </c>
      <c r="J89" s="375">
        <f>SUM(K86:K88)+K75-K89</f>
        <v>2.8421709430404007E-14</v>
      </c>
      <c r="K89" s="361">
        <f>K63-K91</f>
        <v>9.0400909999999612</v>
      </c>
      <c r="L89" s="375">
        <f>SUM(M86:M88)+M75-M89</f>
        <v>0</v>
      </c>
      <c r="M89" s="361">
        <f>M63-M91</f>
        <v>0</v>
      </c>
      <c r="N89" s="375">
        <f>SUM(O86:O88)+O75-O89</f>
        <v>9.9475983006414026E-13</v>
      </c>
      <c r="O89" s="361">
        <f>O63-O91</f>
        <v>-219.20197110000299</v>
      </c>
      <c r="P89" s="375">
        <f>SUM(Q86:Q88)+Q75-Q89</f>
        <v>-1.7763568394002505E-14</v>
      </c>
      <c r="Q89" s="361">
        <f>Q63-Q91</f>
        <v>-7.3746565999999802</v>
      </c>
      <c r="R89" s="375">
        <f>SUM(U86:U88)+U75-U89</f>
        <v>-1.1368683772161603E-13</v>
      </c>
      <c r="S89" s="361"/>
      <c r="T89" s="375"/>
      <c r="U89" s="361">
        <f>U63-U91</f>
        <v>-29.569089899999881</v>
      </c>
      <c r="V89" s="375"/>
      <c r="W89" s="375">
        <f>SUM(X86:X88)+X75-X89</f>
        <v>0</v>
      </c>
      <c r="X89" s="361">
        <f>X63-X91</f>
        <v>0</v>
      </c>
      <c r="Y89" s="375">
        <f>SUM(Z86:Z88)+Z75-Z89</f>
        <v>-3.979039320256561E-13</v>
      </c>
      <c r="Z89" s="361">
        <f>Z63-Z91</f>
        <v>33.395041800000399</v>
      </c>
      <c r="AA89" s="375">
        <f>SUM(AB86:AB88)+AB75-AB89</f>
        <v>-1.480453647760227E-13</v>
      </c>
      <c r="AB89" s="361">
        <f>AB63-AB91</f>
        <v>-9.9999851954635233E-8</v>
      </c>
      <c r="AC89" s="375">
        <f>SUM(AD86:AD88)+AD75-AD89</f>
        <v>0</v>
      </c>
      <c r="AD89" s="361">
        <f>AD63-AD91</f>
        <v>0</v>
      </c>
      <c r="AE89" s="362"/>
      <c r="AF89" s="361">
        <f>[1]Report!$AA89</f>
        <v>0</v>
      </c>
      <c r="AG89" s="375">
        <f>SUM(AH86:AH88)+AH75-AH89</f>
        <v>-4.5474735088646412E-12</v>
      </c>
      <c r="AH89" s="361">
        <f t="shared" si="12"/>
        <v>528.38207860000273</v>
      </c>
      <c r="AI89" s="372"/>
      <c r="AJ89" s="361">
        <f>AJ63-AJ91</f>
        <v>-1.8474111129762605E-13</v>
      </c>
      <c r="AK89" s="45">
        <f>+AG89+Y89+W89+R89+P89+N89+L89+J89+H89+F89+D89+B89</f>
        <v>-9.0132346031168709E-12</v>
      </c>
    </row>
    <row r="90" spans="1:39" ht="15.75" x14ac:dyDescent="0.25">
      <c r="A90" s="177"/>
      <c r="C90" s="228"/>
      <c r="E90" s="228"/>
      <c r="F90" t="s">
        <v>373</v>
      </c>
      <c r="G90" s="173"/>
      <c r="X90" s="1"/>
      <c r="Z90" s="1"/>
      <c r="AB90" s="1"/>
      <c r="AD90" s="1"/>
      <c r="AE90" s="1"/>
      <c r="AF90" s="1"/>
      <c r="AH90" s="483"/>
      <c r="AK90" s="386">
        <f>SUM(AK21:AK89)</f>
        <v>-6.6900025590399537E-5</v>
      </c>
    </row>
    <row r="91" spans="1:39" x14ac:dyDescent="0.2">
      <c r="A91" s="180" t="s">
        <v>62</v>
      </c>
      <c r="B91" s="191">
        <v>9.9999999656574801E-4</v>
      </c>
      <c r="C91" s="195">
        <v>38239.421091899996</v>
      </c>
      <c r="D91" s="195">
        <v>0</v>
      </c>
      <c r="E91" s="195">
        <v>10074.84573119714</v>
      </c>
      <c r="F91" s="195">
        <v>0</v>
      </c>
      <c r="G91" s="195">
        <v>-992.27529711037164</v>
      </c>
      <c r="H91" s="195">
        <v>0</v>
      </c>
      <c r="I91" s="195">
        <v>20605.055215140001</v>
      </c>
      <c r="J91" s="195">
        <v>-1.1368683772161603E-13</v>
      </c>
      <c r="K91" s="195">
        <v>-746.70633408421133</v>
      </c>
      <c r="L91" s="195">
        <v>0</v>
      </c>
      <c r="M91" s="195">
        <v>-11.843</v>
      </c>
      <c r="N91" s="195">
        <v>0</v>
      </c>
      <c r="O91" s="195">
        <v>-43177.281293400003</v>
      </c>
      <c r="P91" s="195">
        <v>0</v>
      </c>
      <c r="Q91" s="195">
        <v>-1039.22516</v>
      </c>
      <c r="R91" s="195">
        <v>-4.5474735088646412E-13</v>
      </c>
      <c r="S91" s="195"/>
      <c r="T91" s="195">
        <v>0</v>
      </c>
      <c r="U91" s="195">
        <v>1089.2202089999996</v>
      </c>
      <c r="V91" s="195"/>
      <c r="W91" s="195">
        <v>-4.5474735088646412E-13</v>
      </c>
      <c r="X91" s="195">
        <v>-1471.7053266000003</v>
      </c>
      <c r="Y91" s="195">
        <v>-9.0949470177292824E-13</v>
      </c>
      <c r="Z91" s="195">
        <v>6317.3493713422022</v>
      </c>
      <c r="AA91" s="195">
        <v>0</v>
      </c>
      <c r="AB91" s="195">
        <v>-4601.1159628000005</v>
      </c>
      <c r="AC91" s="195">
        <v>-6.6899999978886626E-5</v>
      </c>
      <c r="AD91" s="195">
        <v>-18.858539600000029</v>
      </c>
      <c r="AE91" s="195"/>
      <c r="AF91" s="195">
        <v>388.52219360000004</v>
      </c>
      <c r="AG91" s="195">
        <v>-6.6900011006509885E-5</v>
      </c>
      <c r="AH91" s="484">
        <v>24655.402898584751</v>
      </c>
      <c r="AI91" s="5"/>
      <c r="AJ91" s="195">
        <v>-99.964131299999778</v>
      </c>
      <c r="AL91" s="1" t="s">
        <v>85</v>
      </c>
    </row>
    <row r="92" spans="1:39" x14ac:dyDescent="0.2">
      <c r="A92" s="180"/>
      <c r="C92" s="10"/>
      <c r="E92" s="10"/>
      <c r="F92"/>
      <c r="G92" s="10"/>
      <c r="I92" s="10"/>
      <c r="K92" s="10"/>
      <c r="M92" s="10"/>
      <c r="O92" s="10"/>
      <c r="Q92" s="10"/>
      <c r="S92" s="10"/>
      <c r="T92" s="326"/>
      <c r="U92" s="10"/>
      <c r="V92" s="326"/>
      <c r="W92" s="326"/>
      <c r="X92" s="10"/>
      <c r="Z92" s="10"/>
      <c r="AB92" s="10"/>
      <c r="AD92" s="10"/>
      <c r="AE92" s="10"/>
      <c r="AF92" s="10"/>
      <c r="AJ92" s="10"/>
    </row>
    <row r="93" spans="1:39" x14ac:dyDescent="0.2">
      <c r="A93" s="180" t="s">
        <v>63</v>
      </c>
      <c r="C93" s="196">
        <v>0</v>
      </c>
      <c r="E93" s="196">
        <v>0</v>
      </c>
      <c r="F93"/>
      <c r="G93" s="196">
        <v>0</v>
      </c>
      <c r="I93" s="196">
        <v>0</v>
      </c>
      <c r="K93" s="196">
        <v>0</v>
      </c>
      <c r="M93" s="196">
        <v>0</v>
      </c>
      <c r="O93" s="196">
        <v>0</v>
      </c>
      <c r="Q93" s="196">
        <v>0</v>
      </c>
      <c r="S93" s="196"/>
      <c r="T93" s="323"/>
      <c r="U93" s="196">
        <v>0</v>
      </c>
      <c r="V93" s="323"/>
      <c r="W93" s="323"/>
      <c r="X93" s="196">
        <v>0</v>
      </c>
      <c r="Z93" s="196">
        <v>0</v>
      </c>
      <c r="AB93" s="196">
        <v>0</v>
      </c>
      <c r="AD93" s="196">
        <v>0</v>
      </c>
      <c r="AE93" s="197"/>
      <c r="AF93" s="196">
        <v>0</v>
      </c>
      <c r="AH93" s="485">
        <v>0</v>
      </c>
      <c r="AJ93" s="196"/>
    </row>
    <row r="94" spans="1:39" x14ac:dyDescent="0.2">
      <c r="A94" s="180" t="s">
        <v>64</v>
      </c>
      <c r="C94" s="195"/>
      <c r="E94" s="195"/>
      <c r="F94" s="173"/>
      <c r="G94" s="195"/>
      <c r="I94" s="195"/>
      <c r="K94" s="195"/>
      <c r="M94" s="195"/>
      <c r="O94" s="195"/>
      <c r="Q94" s="195"/>
      <c r="S94" s="195"/>
      <c r="T94" s="325"/>
      <c r="U94" s="195"/>
      <c r="V94" s="325"/>
      <c r="W94" s="325"/>
      <c r="X94" s="195"/>
      <c r="Z94" s="195"/>
      <c r="AB94" s="195"/>
      <c r="AD94" s="195"/>
      <c r="AE94" s="195"/>
      <c r="AF94" s="195" t="s">
        <v>81</v>
      </c>
      <c r="AH94" s="484" t="s">
        <v>81</v>
      </c>
      <c r="AJ94" s="195"/>
    </row>
    <row r="95" spans="1:39" x14ac:dyDescent="0.2">
      <c r="A95" s="180" t="s">
        <v>65</v>
      </c>
      <c r="C95" s="195">
        <v>-149.74163470000002</v>
      </c>
      <c r="E95" s="195">
        <v>5.75</v>
      </c>
      <c r="F95" s="173"/>
      <c r="G95" s="195">
        <v>0</v>
      </c>
      <c r="I95" s="195">
        <v>59.987250000000003</v>
      </c>
      <c r="K95" s="195">
        <v>0</v>
      </c>
      <c r="M95" s="195">
        <v>0</v>
      </c>
      <c r="O95" s="195">
        <v>51.75</v>
      </c>
      <c r="Q95" s="195">
        <v>0</v>
      </c>
      <c r="S95" s="195"/>
      <c r="T95" s="325"/>
      <c r="U95" s="195">
        <v>0</v>
      </c>
      <c r="V95" s="325"/>
      <c r="W95" s="325"/>
      <c r="X95" s="195">
        <v>0</v>
      </c>
      <c r="Z95" s="195">
        <v>0</v>
      </c>
      <c r="AB95" s="195">
        <v>0</v>
      </c>
      <c r="AD95" s="195">
        <v>0</v>
      </c>
      <c r="AE95" s="195"/>
      <c r="AF95" s="195">
        <v>0</v>
      </c>
      <c r="AH95" s="484">
        <v>-32.254384700000017</v>
      </c>
      <c r="AJ95" s="195"/>
    </row>
    <row r="96" spans="1:39" x14ac:dyDescent="0.2">
      <c r="A96" s="180" t="s">
        <v>66</v>
      </c>
      <c r="C96" s="195">
        <v>474.09904579999568</v>
      </c>
      <c r="E96" s="195">
        <v>-437.24528989999982</v>
      </c>
      <c r="F96"/>
      <c r="G96" s="195">
        <v>0</v>
      </c>
      <c r="I96" s="195">
        <v>178.33953989999995</v>
      </c>
      <c r="K96" s="195">
        <v>-102.5003974</v>
      </c>
      <c r="M96" s="195">
        <v>0</v>
      </c>
      <c r="O96" s="195">
        <v>-111.87461400000171</v>
      </c>
      <c r="Q96" s="195">
        <v>-17.067218100000002</v>
      </c>
      <c r="S96" s="195"/>
      <c r="T96" s="323"/>
      <c r="U96" s="195">
        <v>904.10084589999963</v>
      </c>
      <c r="V96" s="323"/>
      <c r="W96" s="325"/>
      <c r="X96" s="195">
        <v>0</v>
      </c>
      <c r="Z96" s="195">
        <v>-12.958018500000005</v>
      </c>
      <c r="AB96" s="195">
        <v>0</v>
      </c>
      <c r="AD96" s="195">
        <v>0</v>
      </c>
      <c r="AE96" s="195"/>
      <c r="AF96" s="195">
        <v>0</v>
      </c>
      <c r="AH96" s="484">
        <v>874.89389369999378</v>
      </c>
      <c r="AJ96" s="195"/>
    </row>
    <row r="97" spans="1:36" x14ac:dyDescent="0.2">
      <c r="A97" s="180" t="s">
        <v>67</v>
      </c>
      <c r="C97" s="195">
        <v>0</v>
      </c>
      <c r="E97" s="195">
        <v>0</v>
      </c>
      <c r="F97" s="173"/>
      <c r="G97" s="195">
        <v>0</v>
      </c>
      <c r="I97" s="195">
        <v>0</v>
      </c>
      <c r="K97" s="195">
        <v>0</v>
      </c>
      <c r="M97" s="195">
        <v>0</v>
      </c>
      <c r="O97" s="195">
        <v>0</v>
      </c>
      <c r="Q97" s="195">
        <v>0</v>
      </c>
      <c r="S97" s="195"/>
      <c r="T97" s="323"/>
      <c r="U97" s="195">
        <v>0</v>
      </c>
      <c r="V97" s="323"/>
      <c r="W97" s="325"/>
      <c r="X97" s="195">
        <v>0</v>
      </c>
      <c r="Z97" s="195">
        <v>0</v>
      </c>
      <c r="AB97" s="195">
        <v>0</v>
      </c>
      <c r="AD97" s="195">
        <v>0</v>
      </c>
      <c r="AE97" s="195"/>
      <c r="AF97" s="195">
        <v>0</v>
      </c>
      <c r="AH97" s="484">
        <v>0</v>
      </c>
      <c r="AJ97" s="195"/>
    </row>
    <row r="98" spans="1:36" x14ac:dyDescent="0.2">
      <c r="A98" s="180" t="s">
        <v>68</v>
      </c>
      <c r="C98" s="195">
        <v>0</v>
      </c>
      <c r="E98" s="195">
        <v>0</v>
      </c>
      <c r="F98" s="173"/>
      <c r="G98" s="195">
        <v>0</v>
      </c>
      <c r="I98" s="195">
        <v>0</v>
      </c>
      <c r="K98" s="195">
        <v>0</v>
      </c>
      <c r="M98" s="195">
        <v>0</v>
      </c>
      <c r="O98" s="195">
        <v>0</v>
      </c>
      <c r="Q98" s="195">
        <v>0</v>
      </c>
      <c r="S98" s="195"/>
      <c r="T98" s="323"/>
      <c r="U98" s="195">
        <v>0</v>
      </c>
      <c r="V98" s="323"/>
      <c r="W98" s="325"/>
      <c r="X98" s="195">
        <v>0</v>
      </c>
      <c r="Z98" s="195">
        <v>0</v>
      </c>
      <c r="AB98" s="195">
        <v>0</v>
      </c>
      <c r="AD98" s="195">
        <v>0</v>
      </c>
      <c r="AE98" s="195"/>
      <c r="AF98" s="195">
        <v>0</v>
      </c>
      <c r="AH98" s="484">
        <v>0</v>
      </c>
      <c r="AJ98" s="195"/>
    </row>
    <row r="99" spans="1:36" x14ac:dyDescent="0.2">
      <c r="A99" s="180" t="s">
        <v>69</v>
      </c>
      <c r="C99" s="195">
        <v>0</v>
      </c>
      <c r="E99" s="195">
        <v>0</v>
      </c>
      <c r="F99" s="173"/>
      <c r="G99" s="195">
        <v>0</v>
      </c>
      <c r="I99" s="195">
        <v>-0.10812310000000001</v>
      </c>
      <c r="K99" s="195">
        <v>0</v>
      </c>
      <c r="M99" s="195">
        <v>0</v>
      </c>
      <c r="O99" s="195">
        <v>6.1505657000000005</v>
      </c>
      <c r="Q99" s="195">
        <v>0</v>
      </c>
      <c r="S99" s="195"/>
      <c r="T99" s="323"/>
      <c r="U99" s="195">
        <v>0</v>
      </c>
      <c r="V99" s="323"/>
      <c r="W99" s="325"/>
      <c r="X99" s="195">
        <v>0</v>
      </c>
      <c r="Z99" s="195">
        <v>0</v>
      </c>
      <c r="AB99" s="195">
        <v>0</v>
      </c>
      <c r="AD99" s="195">
        <v>0</v>
      </c>
      <c r="AE99" s="195"/>
      <c r="AF99" s="195">
        <v>0</v>
      </c>
      <c r="AH99" s="484">
        <v>6.0424426000000002</v>
      </c>
      <c r="AJ99" s="195"/>
    </row>
    <row r="100" spans="1:36" x14ac:dyDescent="0.2">
      <c r="A100" s="180" t="s">
        <v>70</v>
      </c>
      <c r="C100" s="195">
        <v>0</v>
      </c>
      <c r="E100" s="195">
        <v>0</v>
      </c>
      <c r="F100" s="173"/>
      <c r="G100" s="195">
        <v>0</v>
      </c>
      <c r="I100" s="195">
        <v>0</v>
      </c>
      <c r="K100" s="195">
        <v>0</v>
      </c>
      <c r="M100" s="195">
        <v>0</v>
      </c>
      <c r="O100" s="195">
        <v>4.5909186000000002</v>
      </c>
      <c r="Q100" s="195">
        <v>0</v>
      </c>
      <c r="S100" s="195"/>
      <c r="T100" s="323"/>
      <c r="U100" s="195">
        <v>0</v>
      </c>
      <c r="V100" s="323"/>
      <c r="W100" s="325"/>
      <c r="X100" s="195">
        <v>0</v>
      </c>
      <c r="Z100" s="195">
        <v>0</v>
      </c>
      <c r="AB100" s="195">
        <v>0</v>
      </c>
      <c r="AD100" s="195">
        <v>0</v>
      </c>
      <c r="AE100" s="195"/>
      <c r="AF100" s="195">
        <v>0</v>
      </c>
      <c r="AH100" s="484">
        <v>4.5909186000000002</v>
      </c>
      <c r="AJ100" s="195"/>
    </row>
    <row r="101" spans="1:36" x14ac:dyDescent="0.2">
      <c r="A101" s="180" t="s">
        <v>71</v>
      </c>
      <c r="C101" s="195">
        <v>0</v>
      </c>
      <c r="E101" s="195">
        <v>0</v>
      </c>
      <c r="F101" s="173"/>
      <c r="G101" s="195">
        <v>0</v>
      </c>
      <c r="I101" s="195">
        <v>1.9728116999999998</v>
      </c>
      <c r="K101" s="195">
        <v>0</v>
      </c>
      <c r="M101" s="195">
        <v>0</v>
      </c>
      <c r="O101" s="195">
        <v>-6.1465678000000006</v>
      </c>
      <c r="Q101" s="195">
        <v>0</v>
      </c>
      <c r="S101" s="195"/>
      <c r="T101" s="323"/>
      <c r="U101" s="195">
        <v>0</v>
      </c>
      <c r="V101" s="323"/>
      <c r="W101" s="325"/>
      <c r="X101" s="195">
        <v>0</v>
      </c>
      <c r="Z101" s="195">
        <v>0</v>
      </c>
      <c r="AB101" s="195">
        <v>0</v>
      </c>
      <c r="AD101" s="195">
        <v>0</v>
      </c>
      <c r="AE101" s="195"/>
      <c r="AF101" s="195">
        <v>0</v>
      </c>
      <c r="AH101" s="484">
        <v>-4.1737561000000003</v>
      </c>
      <c r="AJ101" s="195"/>
    </row>
    <row r="102" spans="1:36" x14ac:dyDescent="0.2">
      <c r="A102" s="180" t="s">
        <v>72</v>
      </c>
      <c r="C102" s="195">
        <v>0</v>
      </c>
      <c r="E102" s="195">
        <v>0</v>
      </c>
      <c r="F102" s="173"/>
      <c r="G102" s="195">
        <v>0</v>
      </c>
      <c r="I102" s="195">
        <v>0</v>
      </c>
      <c r="K102" s="195">
        <v>0</v>
      </c>
      <c r="M102" s="195">
        <v>0</v>
      </c>
      <c r="O102" s="195">
        <v>0</v>
      </c>
      <c r="Q102" s="195">
        <v>0</v>
      </c>
      <c r="S102" s="195"/>
      <c r="T102" s="323"/>
      <c r="U102" s="195">
        <v>0</v>
      </c>
      <c r="V102" s="323"/>
      <c r="W102" s="325"/>
      <c r="X102" s="195">
        <v>0</v>
      </c>
      <c r="Z102" s="195">
        <v>0</v>
      </c>
      <c r="AB102" s="195">
        <v>0</v>
      </c>
      <c r="AD102" s="195">
        <v>0</v>
      </c>
      <c r="AE102" s="195"/>
      <c r="AF102" s="195">
        <v>0</v>
      </c>
      <c r="AH102" s="484">
        <v>0</v>
      </c>
      <c r="AJ102" s="195"/>
    </row>
    <row r="103" spans="1:36" x14ac:dyDescent="0.2">
      <c r="A103" s="180" t="s">
        <v>73</v>
      </c>
      <c r="C103" s="195">
        <v>-11.617000000000001</v>
      </c>
      <c r="E103" s="195">
        <v>0</v>
      </c>
      <c r="F103" s="173"/>
      <c r="G103" s="195">
        <v>0</v>
      </c>
      <c r="I103" s="195">
        <v>0</v>
      </c>
      <c r="K103" s="195">
        <v>0</v>
      </c>
      <c r="M103" s="195">
        <v>0</v>
      </c>
      <c r="O103" s="195">
        <v>0</v>
      </c>
      <c r="Q103" s="195">
        <v>0</v>
      </c>
      <c r="S103" s="195"/>
      <c r="T103" s="323"/>
      <c r="U103" s="195">
        <v>0</v>
      </c>
      <c r="V103" s="323"/>
      <c r="W103" s="325"/>
      <c r="X103" s="195">
        <v>0</v>
      </c>
      <c r="Z103" s="195">
        <v>0</v>
      </c>
      <c r="AB103" s="195">
        <v>0</v>
      </c>
      <c r="AD103" s="195">
        <v>0</v>
      </c>
      <c r="AE103" s="195"/>
      <c r="AF103" s="195">
        <v>0</v>
      </c>
      <c r="AH103" s="484">
        <v>-11.617000000000001</v>
      </c>
      <c r="AJ103" s="195"/>
    </row>
    <row r="104" spans="1:36" x14ac:dyDescent="0.2">
      <c r="A104" s="180" t="s">
        <v>74</v>
      </c>
      <c r="C104" s="195">
        <v>312.74041109999564</v>
      </c>
      <c r="E104" s="195">
        <v>-431.49528989999982</v>
      </c>
      <c r="F104" s="173"/>
      <c r="G104" s="195">
        <v>0</v>
      </c>
      <c r="I104" s="195">
        <v>240.19147849999993</v>
      </c>
      <c r="K104" s="195">
        <v>-102.5003974</v>
      </c>
      <c r="M104" s="195">
        <v>0</v>
      </c>
      <c r="O104" s="195">
        <v>-55.52969750000171</v>
      </c>
      <c r="Q104" s="195">
        <v>-17.067218100000002</v>
      </c>
      <c r="S104" s="198"/>
      <c r="T104" s="327"/>
      <c r="U104" s="198">
        <v>904.10084589999963</v>
      </c>
      <c r="V104" s="327"/>
      <c r="W104" s="327"/>
      <c r="X104" s="195">
        <v>0</v>
      </c>
      <c r="Z104" s="195">
        <v>-12.958018500000005</v>
      </c>
      <c r="AB104" s="195">
        <v>0</v>
      </c>
      <c r="AD104" s="195">
        <v>0</v>
      </c>
      <c r="AE104" s="195"/>
      <c r="AF104" s="195">
        <v>0</v>
      </c>
      <c r="AH104" s="486">
        <v>837.48211409999374</v>
      </c>
      <c r="AJ104" s="195"/>
    </row>
    <row r="105" spans="1:36" x14ac:dyDescent="0.2">
      <c r="A105" s="180" t="s">
        <v>75</v>
      </c>
      <c r="C105" s="195">
        <v>0</v>
      </c>
      <c r="E105" s="195">
        <v>0</v>
      </c>
      <c r="F105" s="173"/>
      <c r="G105" s="195">
        <v>0</v>
      </c>
      <c r="I105" s="195">
        <v>0</v>
      </c>
      <c r="K105" s="195">
        <v>0</v>
      </c>
      <c r="M105" s="195">
        <v>0</v>
      </c>
      <c r="O105" s="195">
        <v>0</v>
      </c>
      <c r="Q105" s="195">
        <v>0</v>
      </c>
      <c r="S105" s="196"/>
      <c r="T105" s="323"/>
      <c r="U105" s="196">
        <v>0</v>
      </c>
      <c r="V105" s="323"/>
      <c r="W105" s="323"/>
      <c r="X105" s="195">
        <v>0</v>
      </c>
      <c r="Z105" s="195">
        <v>0</v>
      </c>
      <c r="AB105" s="195">
        <v>0</v>
      </c>
      <c r="AD105" s="195">
        <v>0</v>
      </c>
      <c r="AE105" s="195"/>
      <c r="AF105" s="195">
        <v>0</v>
      </c>
      <c r="AH105" s="485">
        <v>0</v>
      </c>
      <c r="AJ105" s="195"/>
    </row>
    <row r="106" spans="1:36" x14ac:dyDescent="0.2">
      <c r="A106" s="180" t="s">
        <v>76</v>
      </c>
      <c r="C106" s="195">
        <v>0</v>
      </c>
      <c r="E106" s="195">
        <v>0</v>
      </c>
      <c r="F106" s="173"/>
      <c r="G106" s="195">
        <v>0</v>
      </c>
      <c r="I106" s="195">
        <v>0</v>
      </c>
      <c r="K106" s="195">
        <v>0</v>
      </c>
      <c r="M106" s="195">
        <v>0</v>
      </c>
      <c r="O106" s="195">
        <v>0</v>
      </c>
      <c r="Q106" s="195">
        <v>0</v>
      </c>
      <c r="S106" s="196"/>
      <c r="T106" s="323"/>
      <c r="U106" s="196">
        <v>0</v>
      </c>
      <c r="V106" s="323"/>
      <c r="W106" s="323"/>
      <c r="X106" s="195">
        <v>0</v>
      </c>
      <c r="Z106" s="195">
        <v>0</v>
      </c>
      <c r="AB106" s="195">
        <v>0</v>
      </c>
      <c r="AD106" s="195">
        <v>0</v>
      </c>
      <c r="AE106" s="195"/>
      <c r="AF106" s="195">
        <v>0</v>
      </c>
      <c r="AH106" s="485">
        <v>0</v>
      </c>
      <c r="AJ106" s="195"/>
    </row>
    <row r="107" spans="1:36" x14ac:dyDescent="0.2">
      <c r="F107" s="173"/>
      <c r="G107" s="1"/>
      <c r="W107" s="39"/>
      <c r="X107" s="1"/>
      <c r="Z107" s="1"/>
      <c r="AB107" s="1"/>
      <c r="AD107" s="1"/>
      <c r="AE107" s="1"/>
      <c r="AF107" s="1">
        <f>[1]Report!$AA107</f>
        <v>0</v>
      </c>
    </row>
    <row r="108" spans="1:36" x14ac:dyDescent="0.2">
      <c r="A108" s="180" t="s">
        <v>374</v>
      </c>
      <c r="C108" s="187">
        <v>28134.185816699995</v>
      </c>
      <c r="D108" s="191"/>
      <c r="E108" s="187">
        <v>-2197.8486042999998</v>
      </c>
      <c r="F108" s="173"/>
      <c r="G108" s="187">
        <v>0</v>
      </c>
      <c r="I108" s="187">
        <v>-4770.3984808000005</v>
      </c>
      <c r="J108" s="191"/>
      <c r="K108" s="187">
        <v>-0.53900000000000003</v>
      </c>
      <c r="L108" s="191"/>
      <c r="M108" s="187">
        <v>0</v>
      </c>
      <c r="N108" s="191"/>
      <c r="O108" s="187">
        <v>-27430.280087400002</v>
      </c>
      <c r="P108" s="191"/>
      <c r="Q108" s="187">
        <v>-327.61125989999999</v>
      </c>
      <c r="R108" s="191"/>
      <c r="S108" s="187"/>
      <c r="T108" s="190"/>
      <c r="U108" s="187">
        <v>-4637.1585266999991</v>
      </c>
      <c r="V108" s="190"/>
      <c r="W108" s="323"/>
      <c r="X108" s="187">
        <v>-1258.1307574</v>
      </c>
      <c r="Y108" s="191"/>
      <c r="Z108" s="187">
        <v>-251.62788939999999</v>
      </c>
      <c r="AA108" s="191"/>
      <c r="AB108" s="187">
        <v>-3434.6160663999999</v>
      </c>
      <c r="AC108" s="191"/>
      <c r="AD108" s="187">
        <v>343.91255039999999</v>
      </c>
      <c r="AE108" s="190"/>
      <c r="AF108" s="187">
        <f>[1]Report!$AA108</f>
        <v>0</v>
      </c>
      <c r="AG108" s="191"/>
      <c r="AH108" s="479">
        <v>-15830.112305200009</v>
      </c>
      <c r="AJ108" s="187">
        <v>192.1954513</v>
      </c>
    </row>
    <row r="109" spans="1:36" x14ac:dyDescent="0.2">
      <c r="A109" s="11"/>
      <c r="C109" s="187">
        <v>0</v>
      </c>
      <c r="D109" s="191">
        <v>0</v>
      </c>
      <c r="E109" s="187">
        <v>0</v>
      </c>
      <c r="F109" s="173">
        <v>0</v>
      </c>
      <c r="G109" s="187">
        <v>0</v>
      </c>
      <c r="H109" s="40">
        <v>0</v>
      </c>
      <c r="I109" s="187">
        <v>0</v>
      </c>
      <c r="J109" s="191">
        <v>0</v>
      </c>
      <c r="K109" s="187">
        <v>0</v>
      </c>
      <c r="L109" s="191">
        <v>0</v>
      </c>
      <c r="M109" s="187">
        <v>0</v>
      </c>
      <c r="N109" s="191">
        <v>0</v>
      </c>
      <c r="O109" s="187">
        <v>0</v>
      </c>
      <c r="P109" s="191">
        <v>0</v>
      </c>
      <c r="Q109" s="187">
        <v>0</v>
      </c>
      <c r="R109" s="191">
        <v>0</v>
      </c>
      <c r="S109" s="187"/>
      <c r="T109" s="191">
        <v>0</v>
      </c>
      <c r="U109" s="187">
        <v>0</v>
      </c>
      <c r="V109" s="191"/>
      <c r="W109" s="323">
        <v>0</v>
      </c>
      <c r="X109" s="187">
        <v>0</v>
      </c>
      <c r="Y109" s="191"/>
      <c r="Z109" s="187">
        <v>0</v>
      </c>
      <c r="AA109" s="191"/>
      <c r="AB109" s="187">
        <v>0</v>
      </c>
      <c r="AC109" s="191"/>
      <c r="AD109" s="187">
        <v>0</v>
      </c>
      <c r="AE109" s="190"/>
      <c r="AF109" s="187">
        <f>[1]Report!$AA109</f>
        <v>0</v>
      </c>
      <c r="AG109" s="191">
        <v>0</v>
      </c>
      <c r="AH109" s="479">
        <v>0</v>
      </c>
      <c r="AJ109" s="187">
        <v>0</v>
      </c>
    </row>
    <row r="110" spans="1:36" x14ac:dyDescent="0.2">
      <c r="C110" s="187">
        <v>12659.030210000004</v>
      </c>
      <c r="D110" s="191"/>
      <c r="E110" s="187">
        <v>10040.745375297141</v>
      </c>
      <c r="F110" s="173"/>
      <c r="G110" s="187">
        <v>-992.27529711037164</v>
      </c>
      <c r="I110" s="187">
        <v>18240.120563539989</v>
      </c>
      <c r="J110" s="191"/>
      <c r="K110" s="187">
        <v>-534.00147368421131</v>
      </c>
      <c r="L110" s="191"/>
      <c r="M110" s="187">
        <v>-11.843</v>
      </c>
      <c r="N110" s="191"/>
      <c r="O110" s="187">
        <v>-9582.9905500000004</v>
      </c>
      <c r="P110" s="191"/>
      <c r="Q110" s="187">
        <v>-736.55600000000004</v>
      </c>
      <c r="R110" s="191"/>
      <c r="S110" s="187"/>
      <c r="T110" s="190"/>
      <c r="U110" s="187">
        <v>5562.747171</v>
      </c>
      <c r="V110" s="190"/>
      <c r="W110" s="323"/>
      <c r="X110" s="187">
        <v>-254.86464920000009</v>
      </c>
      <c r="Y110" s="191"/>
      <c r="Z110" s="187">
        <v>4658.9749388422033</v>
      </c>
      <c r="AA110" s="191"/>
      <c r="AB110" s="187">
        <v>438.23952380000003</v>
      </c>
      <c r="AC110" s="191"/>
      <c r="AD110" s="187">
        <v>-360.65588000000002</v>
      </c>
      <c r="AE110" s="190"/>
      <c r="AF110" s="187">
        <f>[1]Report!$AA110</f>
        <v>0</v>
      </c>
      <c r="AG110" s="191"/>
      <c r="AH110" s="479">
        <v>39126.670932484762</v>
      </c>
      <c r="AJ110" s="187">
        <v>-387.93700000000001</v>
      </c>
    </row>
    <row r="111" spans="1:36" hidden="1" x14ac:dyDescent="0.2">
      <c r="C111" s="1">
        <v>41421.787060000002</v>
      </c>
      <c r="D111" s="40">
        <v>0</v>
      </c>
      <c r="E111" s="1">
        <v>-5.4402102857352475E-2</v>
      </c>
      <c r="F111" s="173">
        <v>0</v>
      </c>
      <c r="G111" s="1">
        <v>-992.27529711037164</v>
      </c>
      <c r="H111" s="40">
        <v>0</v>
      </c>
      <c r="I111" s="1">
        <v>-5887.7271671600138</v>
      </c>
      <c r="J111" s="40">
        <v>0</v>
      </c>
      <c r="K111" s="1">
        <v>-693.41747368421125</v>
      </c>
      <c r="L111" s="40">
        <v>0</v>
      </c>
      <c r="M111" s="1">
        <v>-11.843</v>
      </c>
      <c r="N111" s="40">
        <v>0</v>
      </c>
      <c r="O111" s="1">
        <v>-29479.119500000001</v>
      </c>
      <c r="P111" s="40">
        <v>0</v>
      </c>
      <c r="Q111" s="1">
        <v>-2513.8980000000001</v>
      </c>
      <c r="R111" s="40">
        <v>0</v>
      </c>
      <c r="T111" s="1">
        <v>0</v>
      </c>
      <c r="U111" s="1">
        <v>4392.8620000000001</v>
      </c>
      <c r="W111" s="39">
        <v>0</v>
      </c>
      <c r="X111" s="1">
        <v>1233.1633999999999</v>
      </c>
      <c r="Y111" s="40">
        <v>0</v>
      </c>
      <c r="Z111" s="1">
        <v>-207.56006115779621</v>
      </c>
      <c r="AA111" s="40">
        <v>0</v>
      </c>
      <c r="AB111" s="1">
        <v>-207.56006115779621</v>
      </c>
      <c r="AC111" s="40">
        <v>0</v>
      </c>
      <c r="AD111" s="1">
        <v>-207.56006115779621</v>
      </c>
      <c r="AE111" s="1"/>
      <c r="AF111" s="1">
        <f>[1]Report!$AA111</f>
        <v>0</v>
      </c>
      <c r="AG111" s="40">
        <v>1.0913936421275139E-11</v>
      </c>
      <c r="AH111" s="10">
        <v>7261.9175587847567</v>
      </c>
      <c r="AJ111" s="1">
        <v>-207.56006115779621</v>
      </c>
    </row>
    <row r="112" spans="1:36" hidden="1" x14ac:dyDescent="0.2">
      <c r="F112" s="173"/>
      <c r="G112" s="1"/>
      <c r="W112" s="39"/>
      <c r="X112" s="1"/>
      <c r="Z112" s="1"/>
      <c r="AB112" s="1"/>
      <c r="AD112" s="1"/>
      <c r="AE112" s="1"/>
      <c r="AF112" s="1">
        <f>[1]Report!$AA112</f>
        <v>0</v>
      </c>
    </row>
    <row r="113" spans="1:36" hidden="1" x14ac:dyDescent="0.2">
      <c r="A113" s="180" t="s">
        <v>86</v>
      </c>
      <c r="B113" s="191"/>
      <c r="C113" s="195">
        <v>0</v>
      </c>
      <c r="D113" s="191">
        <v>0</v>
      </c>
      <c r="E113" s="195">
        <v>0</v>
      </c>
      <c r="F113" s="173"/>
      <c r="G113" s="195">
        <v>0</v>
      </c>
      <c r="I113" s="195">
        <v>0</v>
      </c>
      <c r="J113" s="191">
        <v>0</v>
      </c>
      <c r="K113" s="195">
        <v>0</v>
      </c>
      <c r="L113" s="191">
        <v>0</v>
      </c>
      <c r="M113" s="195">
        <v>0</v>
      </c>
      <c r="N113" s="191">
        <v>0</v>
      </c>
      <c r="O113" s="195">
        <v>0</v>
      </c>
      <c r="P113" s="191">
        <v>0</v>
      </c>
      <c r="Q113" s="195">
        <v>0</v>
      </c>
      <c r="R113" s="191">
        <v>0</v>
      </c>
      <c r="S113" s="195"/>
      <c r="T113" s="195"/>
      <c r="U113" s="195">
        <v>0</v>
      </c>
      <c r="V113" s="195"/>
      <c r="W113" s="325"/>
      <c r="X113" s="195">
        <v>0</v>
      </c>
      <c r="Y113" s="191"/>
      <c r="Z113" s="195"/>
      <c r="AA113" s="191"/>
      <c r="AB113" s="195"/>
      <c r="AC113" s="191"/>
      <c r="AD113" s="195"/>
      <c r="AE113" s="195"/>
      <c r="AF113" s="195">
        <f>[1]Report!$AA113</f>
        <v>0</v>
      </c>
      <c r="AG113" s="191"/>
      <c r="AH113" s="484">
        <v>0</v>
      </c>
      <c r="AJ113" s="195"/>
    </row>
    <row r="114" spans="1:36" hidden="1" x14ac:dyDescent="0.2">
      <c r="A114" s="180"/>
      <c r="C114" s="10"/>
      <c r="E114" s="10"/>
      <c r="F114" s="173"/>
      <c r="G114" s="10"/>
      <c r="I114" s="10"/>
      <c r="K114" s="10"/>
      <c r="M114" s="10"/>
      <c r="O114" s="10"/>
      <c r="Q114" s="10"/>
      <c r="S114" s="10"/>
      <c r="T114" s="10"/>
      <c r="U114" s="10"/>
      <c r="V114" s="10"/>
      <c r="W114" s="326"/>
      <c r="X114" s="10"/>
      <c r="Z114" s="10"/>
      <c r="AB114" s="10"/>
      <c r="AD114" s="10"/>
      <c r="AE114" s="10"/>
      <c r="AF114" s="10">
        <f>[1]Report!$AA114</f>
        <v>0</v>
      </c>
      <c r="AJ114" s="10"/>
    </row>
    <row r="115" spans="1:36" hidden="1" x14ac:dyDescent="0.2">
      <c r="A115" s="180" t="s">
        <v>87</v>
      </c>
      <c r="C115" s="196">
        <v>0</v>
      </c>
      <c r="E115" s="196">
        <v>0</v>
      </c>
      <c r="F115" s="173"/>
      <c r="G115" s="196">
        <v>0</v>
      </c>
      <c r="I115" s="196">
        <v>0</v>
      </c>
      <c r="K115" s="196">
        <v>0</v>
      </c>
      <c r="M115" s="196">
        <v>0</v>
      </c>
      <c r="O115" s="196">
        <v>0</v>
      </c>
      <c r="Q115" s="196">
        <v>0</v>
      </c>
      <c r="S115" s="196"/>
      <c r="T115" s="197"/>
      <c r="U115" s="196">
        <v>0</v>
      </c>
      <c r="V115" s="197"/>
      <c r="W115" s="323"/>
      <c r="X115" s="196">
        <v>0</v>
      </c>
      <c r="Z115" s="196"/>
      <c r="AB115" s="196"/>
      <c r="AD115" s="196"/>
      <c r="AE115" s="197"/>
      <c r="AF115" s="196">
        <f>[1]Report!$AA115</f>
        <v>0</v>
      </c>
      <c r="AH115" s="485">
        <v>0</v>
      </c>
      <c r="AJ115" s="196"/>
    </row>
    <row r="116" spans="1:36" hidden="1" x14ac:dyDescent="0.2">
      <c r="A116" s="180" t="s">
        <v>88</v>
      </c>
      <c r="C116" s="195"/>
      <c r="E116" s="195"/>
      <c r="F116" s="173"/>
      <c r="G116" s="195"/>
      <c r="I116" s="195"/>
      <c r="K116" s="195"/>
      <c r="M116" s="195"/>
      <c r="O116" s="195"/>
      <c r="Q116" s="195"/>
      <c r="S116" s="195"/>
      <c r="T116" s="195"/>
      <c r="U116" s="195"/>
      <c r="V116" s="195"/>
      <c r="W116" s="325"/>
      <c r="X116" s="195"/>
      <c r="Z116" s="195"/>
      <c r="AB116" s="195"/>
      <c r="AD116" s="195"/>
      <c r="AE116" s="195"/>
      <c r="AF116" s="195">
        <f>[1]Report!$AA116</f>
        <v>0</v>
      </c>
      <c r="AH116" s="484"/>
      <c r="AJ116" s="195"/>
    </row>
    <row r="117" spans="1:36" hidden="1" x14ac:dyDescent="0.2">
      <c r="A117" s="180" t="s">
        <v>89</v>
      </c>
      <c r="C117" s="197">
        <v>0</v>
      </c>
      <c r="E117" s="197">
        <v>0</v>
      </c>
      <c r="F117" s="173"/>
      <c r="G117" s="197">
        <v>0</v>
      </c>
      <c r="I117" s="197">
        <v>0</v>
      </c>
      <c r="K117" s="197">
        <v>0</v>
      </c>
      <c r="M117" s="197">
        <v>0</v>
      </c>
      <c r="O117" s="197">
        <v>0</v>
      </c>
      <c r="Q117" s="197">
        <v>0</v>
      </c>
      <c r="S117" s="197"/>
      <c r="T117" s="197"/>
      <c r="U117" s="197">
        <v>0</v>
      </c>
      <c r="V117" s="197"/>
      <c r="W117" s="323"/>
      <c r="X117" s="197">
        <v>0</v>
      </c>
      <c r="Z117" s="197"/>
      <c r="AB117" s="197"/>
      <c r="AD117" s="197"/>
      <c r="AE117" s="197"/>
      <c r="AF117" s="197">
        <f>[1]Report!$AA117</f>
        <v>0</v>
      </c>
      <c r="AH117" s="487">
        <v>0</v>
      </c>
      <c r="AJ117" s="197"/>
    </row>
    <row r="118" spans="1:36" hidden="1" x14ac:dyDescent="0.2">
      <c r="A118" s="180" t="s">
        <v>90</v>
      </c>
      <c r="C118" s="197">
        <v>0</v>
      </c>
      <c r="E118" s="197">
        <v>0</v>
      </c>
      <c r="F118" s="173"/>
      <c r="G118" s="197">
        <v>0</v>
      </c>
      <c r="I118" s="197">
        <v>0</v>
      </c>
      <c r="K118" s="197">
        <v>0</v>
      </c>
      <c r="M118" s="197">
        <v>0</v>
      </c>
      <c r="O118" s="197">
        <v>0</v>
      </c>
      <c r="Q118" s="197">
        <v>0</v>
      </c>
      <c r="S118" s="197"/>
      <c r="T118" s="197"/>
      <c r="U118" s="197">
        <v>0</v>
      </c>
      <c r="V118" s="197"/>
      <c r="W118" s="323"/>
      <c r="X118" s="197">
        <v>0</v>
      </c>
      <c r="Z118" s="197"/>
      <c r="AB118" s="197"/>
      <c r="AD118" s="197"/>
      <c r="AE118" s="197"/>
      <c r="AF118" s="197">
        <f>[1]Report!$AA118</f>
        <v>0</v>
      </c>
      <c r="AH118" s="487">
        <v>0</v>
      </c>
      <c r="AJ118" s="197"/>
    </row>
    <row r="119" spans="1:36" hidden="1" x14ac:dyDescent="0.2">
      <c r="A119" s="180" t="s">
        <v>91</v>
      </c>
      <c r="C119" s="197">
        <v>0</v>
      </c>
      <c r="E119" s="197">
        <v>0</v>
      </c>
      <c r="F119" s="173"/>
      <c r="G119" s="197">
        <v>0</v>
      </c>
      <c r="I119" s="197">
        <v>0</v>
      </c>
      <c r="K119" s="197">
        <v>0</v>
      </c>
      <c r="M119" s="197">
        <v>0</v>
      </c>
      <c r="O119" s="197">
        <v>0</v>
      </c>
      <c r="Q119" s="197">
        <v>0</v>
      </c>
      <c r="S119" s="197"/>
      <c r="T119" s="197"/>
      <c r="U119" s="197">
        <v>0</v>
      </c>
      <c r="V119" s="197"/>
      <c r="W119" s="323"/>
      <c r="X119" s="197">
        <v>0</v>
      </c>
      <c r="Z119" s="197"/>
      <c r="AB119" s="197"/>
      <c r="AD119" s="197"/>
      <c r="AE119" s="197"/>
      <c r="AF119" s="197">
        <f>[1]Report!$AA119</f>
        <v>0</v>
      </c>
      <c r="AH119" s="487">
        <v>0</v>
      </c>
      <c r="AJ119" s="197"/>
    </row>
    <row r="120" spans="1:36" hidden="1" x14ac:dyDescent="0.2">
      <c r="A120" s="180" t="s">
        <v>92</v>
      </c>
      <c r="C120" s="197">
        <v>0</v>
      </c>
      <c r="E120" s="197">
        <v>0</v>
      </c>
      <c r="F120" s="173"/>
      <c r="G120" s="197">
        <v>0</v>
      </c>
      <c r="I120" s="197">
        <v>0</v>
      </c>
      <c r="K120" s="197">
        <v>0</v>
      </c>
      <c r="M120" s="197">
        <v>0</v>
      </c>
      <c r="O120" s="197">
        <v>0</v>
      </c>
      <c r="Q120" s="197">
        <v>0</v>
      </c>
      <c r="S120" s="197"/>
      <c r="T120" s="197"/>
      <c r="U120" s="197">
        <v>0</v>
      </c>
      <c r="V120" s="197"/>
      <c r="W120" s="323"/>
      <c r="X120" s="197">
        <v>0</v>
      </c>
      <c r="Z120" s="197"/>
      <c r="AB120" s="197"/>
      <c r="AD120" s="197"/>
      <c r="AE120" s="197"/>
      <c r="AF120" s="197">
        <f>[1]Report!$AA120</f>
        <v>0</v>
      </c>
      <c r="AH120" s="487">
        <v>0</v>
      </c>
      <c r="AJ120" s="197"/>
    </row>
    <row r="121" spans="1:36" hidden="1" x14ac:dyDescent="0.2">
      <c r="A121" s="180" t="s">
        <v>93</v>
      </c>
      <c r="C121" s="197">
        <v>0</v>
      </c>
      <c r="E121" s="197">
        <v>0</v>
      </c>
      <c r="F121" s="173"/>
      <c r="G121" s="197">
        <v>0</v>
      </c>
      <c r="I121" s="197">
        <v>0</v>
      </c>
      <c r="K121" s="197">
        <v>0</v>
      </c>
      <c r="M121" s="197">
        <v>0</v>
      </c>
      <c r="O121" s="197">
        <v>0</v>
      </c>
      <c r="Q121" s="197">
        <v>0</v>
      </c>
      <c r="S121" s="197"/>
      <c r="T121" s="197"/>
      <c r="U121" s="197">
        <v>0</v>
      </c>
      <c r="V121" s="197"/>
      <c r="W121" s="323"/>
      <c r="X121" s="197">
        <v>0</v>
      </c>
      <c r="Z121" s="197"/>
      <c r="AB121" s="197"/>
      <c r="AD121" s="197"/>
      <c r="AE121" s="197"/>
      <c r="AF121" s="197">
        <f>[1]Report!$AA121</f>
        <v>0</v>
      </c>
      <c r="AH121" s="487">
        <v>0</v>
      </c>
      <c r="AJ121" s="197"/>
    </row>
    <row r="122" spans="1:36" hidden="1" x14ac:dyDescent="0.2">
      <c r="A122" s="180" t="s">
        <v>94</v>
      </c>
      <c r="C122" s="197">
        <v>0</v>
      </c>
      <c r="E122" s="197">
        <v>0</v>
      </c>
      <c r="F122" s="173"/>
      <c r="G122" s="197">
        <v>0</v>
      </c>
      <c r="I122" s="197">
        <v>0</v>
      </c>
      <c r="K122" s="197">
        <v>0</v>
      </c>
      <c r="M122" s="197">
        <v>0</v>
      </c>
      <c r="O122" s="197">
        <v>0</v>
      </c>
      <c r="Q122" s="197">
        <v>0</v>
      </c>
      <c r="S122" s="197"/>
      <c r="T122" s="197"/>
      <c r="U122" s="197">
        <v>0</v>
      </c>
      <c r="V122" s="197"/>
      <c r="W122" s="323"/>
      <c r="X122" s="197">
        <v>0</v>
      </c>
      <c r="Z122" s="197"/>
      <c r="AB122" s="197"/>
      <c r="AD122" s="197"/>
      <c r="AE122" s="197"/>
      <c r="AF122" s="197">
        <f>[1]Report!$AA122</f>
        <v>0</v>
      </c>
      <c r="AH122" s="487">
        <v>0</v>
      </c>
      <c r="AJ122" s="197"/>
    </row>
    <row r="123" spans="1:36" hidden="1" x14ac:dyDescent="0.2">
      <c r="A123" s="180" t="s">
        <v>95</v>
      </c>
      <c r="C123" s="197">
        <v>0</v>
      </c>
      <c r="E123" s="197">
        <v>0</v>
      </c>
      <c r="F123" s="173"/>
      <c r="G123" s="197">
        <v>0</v>
      </c>
      <c r="I123" s="197">
        <v>0</v>
      </c>
      <c r="K123" s="197">
        <v>0</v>
      </c>
      <c r="M123" s="197">
        <v>0</v>
      </c>
      <c r="O123" s="197">
        <v>0</v>
      </c>
      <c r="Q123" s="197">
        <v>0</v>
      </c>
      <c r="S123" s="197"/>
      <c r="T123" s="197"/>
      <c r="U123" s="197">
        <v>0</v>
      </c>
      <c r="V123" s="197"/>
      <c r="W123" s="323"/>
      <c r="X123" s="197">
        <v>0</v>
      </c>
      <c r="Z123" s="197"/>
      <c r="AB123" s="197"/>
      <c r="AD123" s="197"/>
      <c r="AE123" s="197"/>
      <c r="AF123" s="197">
        <f>[1]Report!$AA123</f>
        <v>0</v>
      </c>
      <c r="AH123" s="487">
        <v>0</v>
      </c>
      <c r="AJ123" s="197"/>
    </row>
    <row r="124" spans="1:36" hidden="1" x14ac:dyDescent="0.2">
      <c r="A124" s="180" t="s">
        <v>96</v>
      </c>
      <c r="C124" s="197">
        <v>0</v>
      </c>
      <c r="E124" s="197">
        <v>0</v>
      </c>
      <c r="F124" s="173"/>
      <c r="G124" s="197">
        <v>0</v>
      </c>
      <c r="I124" s="197">
        <v>0</v>
      </c>
      <c r="K124" s="197">
        <v>0</v>
      </c>
      <c r="M124" s="197">
        <v>0</v>
      </c>
      <c r="O124" s="197">
        <v>0</v>
      </c>
      <c r="Q124" s="197">
        <v>0</v>
      </c>
      <c r="S124" s="197"/>
      <c r="T124" s="197"/>
      <c r="U124" s="197">
        <v>0</v>
      </c>
      <c r="V124" s="197"/>
      <c r="W124" s="323"/>
      <c r="X124" s="197">
        <v>0</v>
      </c>
      <c r="Z124" s="197"/>
      <c r="AB124" s="197"/>
      <c r="AD124" s="197"/>
      <c r="AE124" s="197"/>
      <c r="AF124" s="197">
        <f>[1]Report!$AA124</f>
        <v>0</v>
      </c>
      <c r="AH124" s="487">
        <v>0</v>
      </c>
      <c r="AJ124" s="197"/>
    </row>
    <row r="125" spans="1:36" hidden="1" x14ac:dyDescent="0.2">
      <c r="A125" s="180" t="s">
        <v>97</v>
      </c>
      <c r="C125" s="198">
        <v>0</v>
      </c>
      <c r="E125" s="198">
        <v>0</v>
      </c>
      <c r="F125" s="173"/>
      <c r="G125" s="198">
        <v>0</v>
      </c>
      <c r="I125" s="198">
        <v>0</v>
      </c>
      <c r="K125" s="198">
        <v>0</v>
      </c>
      <c r="M125" s="198">
        <v>0</v>
      </c>
      <c r="O125" s="198">
        <v>0</v>
      </c>
      <c r="Q125" s="198">
        <v>0</v>
      </c>
      <c r="S125" s="198"/>
      <c r="T125" s="322"/>
      <c r="U125" s="198">
        <v>0</v>
      </c>
      <c r="V125" s="322"/>
      <c r="W125" s="327"/>
      <c r="X125" s="198">
        <v>0</v>
      </c>
      <c r="Z125" s="198"/>
      <c r="AB125" s="198"/>
      <c r="AD125" s="198"/>
      <c r="AE125" s="322"/>
      <c r="AF125" s="198">
        <f>[1]Report!$AA125</f>
        <v>0</v>
      </c>
      <c r="AH125" s="486">
        <v>0</v>
      </c>
      <c r="AJ125" s="198"/>
    </row>
    <row r="126" spans="1:36" hidden="1" x14ac:dyDescent="0.2">
      <c r="A126" s="180" t="s">
        <v>98</v>
      </c>
      <c r="C126" s="196">
        <v>0</v>
      </c>
      <c r="E126" s="196">
        <v>0</v>
      </c>
      <c r="F126" s="173"/>
      <c r="G126" s="196">
        <v>0</v>
      </c>
      <c r="I126" s="196">
        <v>0</v>
      </c>
      <c r="K126" s="196">
        <v>0</v>
      </c>
      <c r="M126" s="196">
        <v>0</v>
      </c>
      <c r="O126" s="196">
        <v>0</v>
      </c>
      <c r="Q126" s="196">
        <v>0</v>
      </c>
      <c r="S126" s="196"/>
      <c r="T126" s="197"/>
      <c r="U126" s="196">
        <v>0</v>
      </c>
      <c r="V126" s="197"/>
      <c r="W126" s="323"/>
      <c r="X126" s="196">
        <v>0</v>
      </c>
      <c r="Z126" s="196"/>
      <c r="AB126" s="196"/>
      <c r="AD126" s="196"/>
      <c r="AE126" s="197"/>
      <c r="AF126" s="196">
        <f>[1]Report!$AA126</f>
        <v>0</v>
      </c>
      <c r="AH126" s="485">
        <v>0</v>
      </c>
      <c r="AJ126" s="196"/>
    </row>
    <row r="127" spans="1:36" hidden="1" x14ac:dyDescent="0.2">
      <c r="A127" s="180" t="s">
        <v>99</v>
      </c>
      <c r="C127" s="196">
        <v>0</v>
      </c>
      <c r="E127" s="196">
        <v>0</v>
      </c>
      <c r="F127" s="173"/>
      <c r="G127" s="196">
        <v>0</v>
      </c>
      <c r="I127" s="196">
        <v>0</v>
      </c>
      <c r="K127" s="196">
        <v>0</v>
      </c>
      <c r="M127" s="196">
        <v>0</v>
      </c>
      <c r="O127" s="196">
        <v>0</v>
      </c>
      <c r="Q127" s="196">
        <v>0</v>
      </c>
      <c r="S127" s="196"/>
      <c r="T127" s="197"/>
      <c r="U127" s="196">
        <v>0</v>
      </c>
      <c r="V127" s="197"/>
      <c r="W127" s="323"/>
      <c r="X127" s="196">
        <v>0</v>
      </c>
      <c r="Z127" s="196"/>
      <c r="AB127" s="196"/>
      <c r="AD127" s="196"/>
      <c r="AE127" s="197"/>
      <c r="AF127" s="196">
        <f>[1]Report!$AA127</f>
        <v>0</v>
      </c>
      <c r="AH127" s="485">
        <v>0</v>
      </c>
      <c r="AJ127" s="196"/>
    </row>
    <row r="128" spans="1:36" x14ac:dyDescent="0.2">
      <c r="F128" s="173"/>
      <c r="G128" s="1"/>
      <c r="W128" s="39"/>
      <c r="X128" s="1"/>
      <c r="Z128" s="1"/>
      <c r="AB128" s="1"/>
      <c r="AD128" s="1"/>
      <c r="AE128" s="1"/>
      <c r="AF128" s="1">
        <f>[1]Report!$AA128</f>
        <v>0</v>
      </c>
    </row>
    <row r="129" spans="1:36" x14ac:dyDescent="0.2">
      <c r="A129" s="180" t="s">
        <v>77</v>
      </c>
      <c r="C129" s="187">
        <v>0</v>
      </c>
      <c r="D129" s="191"/>
      <c r="E129" s="187">
        <v>1353.5419974951974</v>
      </c>
      <c r="F129" s="173"/>
      <c r="G129" s="187">
        <v>128.67886799987502</v>
      </c>
      <c r="I129" s="187">
        <v>-911.49554366144787</v>
      </c>
      <c r="J129" s="191"/>
      <c r="K129" s="187">
        <v>31.769912012576881</v>
      </c>
      <c r="L129" s="191"/>
      <c r="M129" s="187">
        <v>-5.8776111960000001</v>
      </c>
      <c r="N129" s="191"/>
      <c r="O129" s="187">
        <v>0</v>
      </c>
      <c r="P129" s="191"/>
      <c r="Q129" s="187">
        <v>0</v>
      </c>
      <c r="R129" s="191"/>
      <c r="S129" s="187"/>
      <c r="T129" s="190"/>
      <c r="U129" s="187">
        <v>0</v>
      </c>
      <c r="V129" s="190"/>
      <c r="W129" s="323"/>
      <c r="X129" s="187">
        <v>33.283256225749604</v>
      </c>
      <c r="Y129" s="191"/>
      <c r="Z129" s="187">
        <v>0</v>
      </c>
      <c r="AA129" s="191"/>
      <c r="AB129" s="187">
        <v>0</v>
      </c>
      <c r="AC129" s="191"/>
      <c r="AD129" s="187">
        <v>0</v>
      </c>
      <c r="AE129" s="190"/>
      <c r="AF129" s="187">
        <f>[1]Report!$AA129</f>
        <v>0</v>
      </c>
      <c r="AG129" s="191"/>
      <c r="AH129" s="479">
        <v>-355.77989823149301</v>
      </c>
      <c r="AJ129" s="187">
        <v>0</v>
      </c>
    </row>
    <row r="130" spans="1:36" x14ac:dyDescent="0.2">
      <c r="A130" s="11"/>
      <c r="C130" s="187">
        <v>0</v>
      </c>
      <c r="D130" s="191"/>
      <c r="E130" s="187">
        <v>0</v>
      </c>
      <c r="F130" s="173"/>
      <c r="G130" s="187">
        <v>0</v>
      </c>
      <c r="I130" s="187">
        <v>0</v>
      </c>
      <c r="J130" s="191"/>
      <c r="K130" s="187">
        <v>0</v>
      </c>
      <c r="L130" s="191"/>
      <c r="M130" s="187">
        <v>0</v>
      </c>
      <c r="N130" s="191"/>
      <c r="O130" s="187">
        <v>0</v>
      </c>
      <c r="P130" s="191"/>
      <c r="Q130" s="187">
        <v>0</v>
      </c>
      <c r="R130" s="191"/>
      <c r="S130" s="187"/>
      <c r="T130" s="191">
        <v>0</v>
      </c>
      <c r="U130" s="187">
        <v>0</v>
      </c>
      <c r="V130" s="191"/>
      <c r="W130" s="323">
        <v>0</v>
      </c>
      <c r="X130" s="187">
        <v>0</v>
      </c>
      <c r="Y130" s="191"/>
      <c r="Z130" s="187">
        <v>0</v>
      </c>
      <c r="AA130" s="191"/>
      <c r="AB130" s="187">
        <v>0</v>
      </c>
      <c r="AC130" s="191"/>
      <c r="AD130" s="187">
        <v>0</v>
      </c>
      <c r="AE130" s="190"/>
      <c r="AF130" s="187">
        <f>[1]Report!$AA130</f>
        <v>0</v>
      </c>
      <c r="AG130" s="191"/>
      <c r="AH130" s="479">
        <v>0</v>
      </c>
      <c r="AJ130" s="187">
        <v>0</v>
      </c>
    </row>
    <row r="131" spans="1:36" x14ac:dyDescent="0.2">
      <c r="C131" s="187">
        <v>0</v>
      </c>
      <c r="D131" s="191"/>
      <c r="E131" s="187">
        <v>988.93799999999999</v>
      </c>
      <c r="F131" s="173"/>
      <c r="G131" s="187">
        <v>-29.363636363636257</v>
      </c>
      <c r="I131" s="187">
        <v>1012.9</v>
      </c>
      <c r="J131" s="191"/>
      <c r="K131" s="187">
        <v>-209.54239999999999</v>
      </c>
      <c r="L131" s="191"/>
      <c r="M131" s="187">
        <v>-5.843</v>
      </c>
      <c r="N131" s="191"/>
      <c r="O131" s="187">
        <v>0</v>
      </c>
      <c r="P131" s="191"/>
      <c r="Q131" s="187">
        <v>0</v>
      </c>
      <c r="R131" s="191"/>
      <c r="S131" s="187"/>
      <c r="T131" s="190"/>
      <c r="U131" s="187">
        <v>0</v>
      </c>
      <c r="V131" s="190"/>
      <c r="W131" s="323"/>
      <c r="X131" s="187">
        <v>-174.3546</v>
      </c>
      <c r="Y131" s="191"/>
      <c r="Z131" s="187">
        <v>0</v>
      </c>
      <c r="AA131" s="191"/>
      <c r="AB131" s="187">
        <v>0</v>
      </c>
      <c r="AC131" s="191"/>
      <c r="AD131" s="187">
        <v>0</v>
      </c>
      <c r="AE131" s="190"/>
      <c r="AF131" s="187">
        <f>[1]Report!$AA131</f>
        <v>0</v>
      </c>
      <c r="AG131" s="191"/>
      <c r="AH131" s="479">
        <v>-2266.7903148018177</v>
      </c>
      <c r="AJ131" s="187">
        <v>0</v>
      </c>
    </row>
    <row r="132" spans="1:36" x14ac:dyDescent="0.2">
      <c r="F132" s="173"/>
      <c r="G132" s="1"/>
      <c r="W132" s="39"/>
      <c r="X132" s="1"/>
      <c r="Z132" s="1"/>
      <c r="AB132" s="1"/>
      <c r="AD132" s="1"/>
      <c r="AE132" s="1"/>
      <c r="AF132" s="1">
        <f>[1]Report!$AA132</f>
        <v>0</v>
      </c>
    </row>
    <row r="133" spans="1:36" x14ac:dyDescent="0.2">
      <c r="C133" s="5"/>
      <c r="D133" s="5"/>
      <c r="E133" s="5"/>
      <c r="F133" s="5"/>
      <c r="G133" s="5"/>
      <c r="H133" s="5"/>
      <c r="I133" s="5"/>
      <c r="J133" s="5"/>
      <c r="K133" s="5"/>
      <c r="W133" s="39"/>
      <c r="X133" s="1"/>
      <c r="Z133" s="1"/>
      <c r="AB133" s="1"/>
      <c r="AD133" s="1"/>
      <c r="AE133" s="1"/>
      <c r="AF133" s="1"/>
    </row>
    <row r="134" spans="1:36" x14ac:dyDescent="0.2">
      <c r="C134" s="5"/>
      <c r="D134" s="5"/>
      <c r="E134" s="5"/>
      <c r="F134" s="5"/>
      <c r="G134" s="5"/>
      <c r="H134" s="5"/>
      <c r="I134" s="5"/>
      <c r="J134" s="5"/>
      <c r="K134" s="5"/>
      <c r="W134" s="39"/>
      <c r="X134" s="1"/>
      <c r="Z134" s="1"/>
      <c r="AB134" s="1"/>
      <c r="AD134" s="1"/>
      <c r="AE134" s="1"/>
      <c r="AF134" s="1"/>
    </row>
    <row r="135" spans="1:36" x14ac:dyDescent="0.2">
      <c r="C135" s="5"/>
      <c r="D135" s="5"/>
      <c r="E135" s="5"/>
      <c r="F135" s="5"/>
      <c r="G135" s="5"/>
      <c r="H135" s="5"/>
      <c r="I135" s="5"/>
      <c r="J135" s="5"/>
      <c r="K135" s="5"/>
      <c r="W135" s="39"/>
      <c r="X135" s="1"/>
      <c r="Z135" s="1"/>
      <c r="AB135" s="1"/>
      <c r="AD135" s="1"/>
      <c r="AE135" s="1"/>
      <c r="AF135" s="1"/>
    </row>
    <row r="136" spans="1:36" x14ac:dyDescent="0.2">
      <c r="F136" s="173"/>
      <c r="G136" s="1"/>
      <c r="W136" s="39"/>
      <c r="X136" s="1"/>
      <c r="Z136" s="1"/>
      <c r="AB136" s="1"/>
      <c r="AD136" s="1"/>
      <c r="AE136" s="1"/>
      <c r="AF136" s="1"/>
    </row>
    <row r="137" spans="1:36" x14ac:dyDescent="0.2">
      <c r="F137" s="173"/>
      <c r="G137" s="1"/>
      <c r="W137" s="39"/>
      <c r="X137" s="1"/>
      <c r="Z137" s="1"/>
      <c r="AB137" s="1"/>
      <c r="AD137" s="1"/>
      <c r="AE137" s="1"/>
      <c r="AF137" s="1"/>
    </row>
    <row r="138" spans="1:36" x14ac:dyDescent="0.2">
      <c r="F138" s="173"/>
      <c r="G138" s="1"/>
      <c r="W138" s="39"/>
      <c r="X138" s="1"/>
      <c r="Z138" s="1"/>
      <c r="AB138" s="1"/>
      <c r="AD138" s="1"/>
      <c r="AE138" s="1"/>
      <c r="AF138" s="1"/>
    </row>
    <row r="139" spans="1:36" x14ac:dyDescent="0.2">
      <c r="F139" s="173"/>
      <c r="G139" s="1"/>
      <c r="W139" s="39"/>
      <c r="X139" s="1"/>
      <c r="Z139" s="1"/>
      <c r="AB139" s="1"/>
      <c r="AD139" s="1"/>
      <c r="AE139" s="1"/>
      <c r="AF139" s="1"/>
    </row>
    <row r="140" spans="1:36" x14ac:dyDescent="0.2">
      <c r="F140" s="173"/>
      <c r="G140" s="1"/>
      <c r="X140" s="1"/>
      <c r="Z140" s="1"/>
      <c r="AB140" s="1"/>
      <c r="AD140" s="1"/>
      <c r="AE140" s="1"/>
      <c r="AF140" s="1"/>
    </row>
    <row r="141" spans="1:36" x14ac:dyDescent="0.2">
      <c r="F141" s="173"/>
      <c r="G141" s="1"/>
      <c r="X141" s="1"/>
      <c r="Z141" s="1"/>
      <c r="AB141" s="1"/>
      <c r="AD141" s="1"/>
      <c r="AE141" s="1"/>
      <c r="AF141" s="1"/>
    </row>
    <row r="142" spans="1:36" x14ac:dyDescent="0.2">
      <c r="F142" s="173"/>
      <c r="G142" s="1"/>
      <c r="X142" s="1"/>
      <c r="Z142" s="1"/>
      <c r="AB142" s="1"/>
      <c r="AD142" s="1"/>
      <c r="AE142" s="1"/>
      <c r="AF142" s="1"/>
    </row>
    <row r="143" spans="1:36" ht="15.75" x14ac:dyDescent="0.25">
      <c r="A143" s="331" t="s">
        <v>100</v>
      </c>
      <c r="C143" s="332"/>
      <c r="D143" s="1"/>
      <c r="E143" s="333"/>
      <c r="F143" s="173"/>
      <c r="G143" s="333"/>
      <c r="I143" s="333"/>
      <c r="J143" s="1"/>
      <c r="K143" s="333"/>
      <c r="L143" s="1"/>
      <c r="M143" s="333"/>
      <c r="N143" s="1"/>
      <c r="O143" s="333"/>
      <c r="P143" s="1"/>
      <c r="Q143" s="333"/>
      <c r="R143" s="1"/>
      <c r="S143" s="333"/>
      <c r="T143" s="40"/>
      <c r="U143" s="333"/>
      <c r="X143" s="1"/>
      <c r="Z143" s="1"/>
      <c r="AB143" s="1"/>
      <c r="AD143" s="1"/>
      <c r="AE143" s="1"/>
      <c r="AF143" s="1"/>
    </row>
    <row r="144" spans="1:36" x14ac:dyDescent="0.2">
      <c r="A144" s="22" t="s">
        <v>101</v>
      </c>
      <c r="B144" s="53"/>
      <c r="C144" s="5">
        <f>'IPE GASOIL'!$B47</f>
        <v>865253.1888</v>
      </c>
      <c r="D144" s="1"/>
      <c r="E144" s="5">
        <f>'2%GASOIL CIF'!$B47</f>
        <v>-119364.32529999991</v>
      </c>
      <c r="F144" s="173"/>
      <c r="G144" s="5">
        <f>'2%GASOIL FOB'!$B47</f>
        <v>0</v>
      </c>
      <c r="I144" s="5">
        <f>'EN590'!$B47</f>
        <v>293604.81650000019</v>
      </c>
      <c r="J144" s="1"/>
      <c r="K144" s="5">
        <f>UNL!$B47</f>
        <v>-93460.306400000001</v>
      </c>
      <c r="L144" s="1"/>
      <c r="M144" s="5">
        <f>NAPTHA!$B47</f>
        <v>0</v>
      </c>
      <c r="N144" s="1"/>
      <c r="O144" s="5">
        <f>BRENT!$B47</f>
        <v>-333513.43720000004</v>
      </c>
      <c r="P144" s="1"/>
      <c r="Q144" s="5">
        <f>CRUDE!$B47</f>
        <v>-24441.8747</v>
      </c>
      <c r="R144" s="1"/>
      <c r="S144" s="5"/>
      <c r="T144" s="40"/>
      <c r="U144" s="5">
        <f>'Jet , Kero'!$B47</f>
        <v>874519.70559999999</v>
      </c>
      <c r="W144" s="5"/>
      <c r="X144" s="5">
        <f>HO!$B47</f>
        <v>0</v>
      </c>
      <c r="Z144" s="5">
        <f>'Singapore Gasoil'!$B47</f>
        <v>20437.023299999993</v>
      </c>
      <c r="AB144" s="5">
        <f>Dubai!$B47</f>
        <v>-1E-4</v>
      </c>
      <c r="AD144" s="5">
        <f>Freight!$B47</f>
        <v>0</v>
      </c>
      <c r="AE144" s="5"/>
      <c r="AF144" s="5"/>
      <c r="AH144" s="483">
        <f t="shared" ref="AH144:AH151" si="16">+SUM(C144:Y144)/1000</f>
        <v>1462.5977673000002</v>
      </c>
      <c r="AJ144" s="5">
        <f>Freight_SM!$B47</f>
        <v>0</v>
      </c>
    </row>
    <row r="145" spans="1:36" x14ac:dyDescent="0.2">
      <c r="A145" s="118" t="s">
        <v>102</v>
      </c>
      <c r="B145" s="53"/>
      <c r="C145" s="5">
        <f>'IPE GASOIL'!$B48</f>
        <v>0</v>
      </c>
      <c r="D145" s="1"/>
      <c r="E145" s="5">
        <f>'2%GASOIL CIF'!$B48</f>
        <v>0</v>
      </c>
      <c r="F145" s="173"/>
      <c r="G145" s="5">
        <f>'2%GASOIL FOB'!$B48</f>
        <v>0</v>
      </c>
      <c r="I145" s="5">
        <f>'EN590'!$B48</f>
        <v>0</v>
      </c>
      <c r="J145" s="1"/>
      <c r="K145" s="5">
        <f>UNL!$B48</f>
        <v>0</v>
      </c>
      <c r="L145" s="1"/>
      <c r="M145" s="5">
        <f>NAPTHA!$B48</f>
        <v>0</v>
      </c>
      <c r="N145" s="1"/>
      <c r="O145" s="5">
        <f>BRENT!$B48</f>
        <v>0</v>
      </c>
      <c r="P145" s="1"/>
      <c r="Q145" s="5">
        <f>CRUDE!$B48</f>
        <v>0</v>
      </c>
      <c r="R145" s="1"/>
      <c r="S145" s="5"/>
      <c r="T145" s="40"/>
      <c r="U145" s="5">
        <f>'Jet , Kero'!$B48</f>
        <v>0</v>
      </c>
      <c r="W145" s="5"/>
      <c r="X145" s="5">
        <f>HO!$B48</f>
        <v>0</v>
      </c>
      <c r="Z145" s="5">
        <f>'Singapore Gasoil'!$B48</f>
        <v>0</v>
      </c>
      <c r="AB145" s="5">
        <f>Dubai!$B48</f>
        <v>0</v>
      </c>
      <c r="AD145" s="5">
        <f>Freight!$B48</f>
        <v>0</v>
      </c>
      <c r="AE145" s="5"/>
      <c r="AF145" s="5"/>
      <c r="AH145" s="483">
        <f t="shared" si="16"/>
        <v>0</v>
      </c>
      <c r="AJ145" s="5">
        <f>Freight_SM!$B48</f>
        <v>0</v>
      </c>
    </row>
    <row r="146" spans="1:36" x14ac:dyDescent="0.2">
      <c r="A146" s="118" t="s">
        <v>103</v>
      </c>
      <c r="B146" s="53"/>
      <c r="C146" s="5">
        <f>'IPE GASOIL'!$B49</f>
        <v>0</v>
      </c>
      <c r="D146" s="1"/>
      <c r="E146" s="5">
        <f>'2%GASOIL CIF'!$B49</f>
        <v>0</v>
      </c>
      <c r="F146" s="173"/>
      <c r="G146" s="5">
        <f>'2%GASOIL FOB'!$B49</f>
        <v>0</v>
      </c>
      <c r="I146" s="5">
        <f>'EN590'!$B49</f>
        <v>0</v>
      </c>
      <c r="J146" s="1"/>
      <c r="K146" s="5">
        <f>UNL!$B49</f>
        <v>0</v>
      </c>
      <c r="L146" s="1"/>
      <c r="M146" s="5">
        <f>NAPTHA!$B49</f>
        <v>0</v>
      </c>
      <c r="N146" s="1"/>
      <c r="O146" s="5">
        <f>BRENT!$B49</f>
        <v>0</v>
      </c>
      <c r="P146" s="1"/>
      <c r="Q146" s="5">
        <f>CRUDE!$B49</f>
        <v>0</v>
      </c>
      <c r="R146" s="1"/>
      <c r="S146" s="5"/>
      <c r="T146" s="40"/>
      <c r="U146" s="5">
        <f>'Jet , Kero'!$B49</f>
        <v>0</v>
      </c>
      <c r="W146" s="5"/>
      <c r="X146" s="5">
        <f>HO!$B49</f>
        <v>0</v>
      </c>
      <c r="Z146" s="5">
        <f>'Singapore Gasoil'!$B49</f>
        <v>0</v>
      </c>
      <c r="AB146" s="5">
        <f>Dubai!$B49</f>
        <v>0</v>
      </c>
      <c r="AD146" s="5">
        <f>Freight!$B49</f>
        <v>0</v>
      </c>
      <c r="AE146" s="5"/>
      <c r="AF146" s="5"/>
      <c r="AH146" s="483">
        <f t="shared" si="16"/>
        <v>0</v>
      </c>
      <c r="AJ146" s="5">
        <f>Freight_SM!$B49</f>
        <v>0</v>
      </c>
    </row>
    <row r="147" spans="1:36" x14ac:dyDescent="0.2">
      <c r="A147" s="118" t="s">
        <v>104</v>
      </c>
      <c r="B147" s="53"/>
      <c r="C147" s="5">
        <f>'IPE GASOIL'!$B50</f>
        <v>0</v>
      </c>
      <c r="D147" s="1"/>
      <c r="E147" s="5">
        <f>'2%GASOIL CIF'!$B50</f>
        <v>0</v>
      </c>
      <c r="F147" s="173"/>
      <c r="G147" s="5">
        <f>'2%GASOIL FOB'!$B50</f>
        <v>0</v>
      </c>
      <c r="I147" s="5">
        <f>'EN590'!$B50</f>
        <v>0</v>
      </c>
      <c r="J147" s="1"/>
      <c r="K147" s="5">
        <f>UNL!$B50</f>
        <v>0</v>
      </c>
      <c r="L147" s="1"/>
      <c r="M147" s="5">
        <f>NAPTHA!$B50</f>
        <v>0</v>
      </c>
      <c r="N147" s="1"/>
      <c r="O147" s="5">
        <f>BRENT!$B50</f>
        <v>0</v>
      </c>
      <c r="P147" s="1"/>
      <c r="Q147" s="5">
        <f>CRUDE!$B50</f>
        <v>0</v>
      </c>
      <c r="R147" s="1"/>
      <c r="S147" s="5"/>
      <c r="T147" s="40"/>
      <c r="U147" s="5">
        <f>'Jet , Kero'!$B50</f>
        <v>0</v>
      </c>
      <c r="W147" s="5"/>
      <c r="X147" s="5">
        <f>HO!$B50</f>
        <v>0</v>
      </c>
      <c r="Z147" s="5">
        <f>'Singapore Gasoil'!$B50</f>
        <v>0</v>
      </c>
      <c r="AB147" s="5">
        <f>Dubai!$B50</f>
        <v>0</v>
      </c>
      <c r="AD147" s="5">
        <f>Freight!$B50</f>
        <v>0</v>
      </c>
      <c r="AE147" s="5"/>
      <c r="AF147" s="5"/>
      <c r="AH147" s="483">
        <f t="shared" si="16"/>
        <v>0</v>
      </c>
      <c r="AJ147" s="5">
        <f>Freight_SM!$B50</f>
        <v>0</v>
      </c>
    </row>
    <row r="148" spans="1:36" x14ac:dyDescent="0.2">
      <c r="A148" s="118" t="s">
        <v>105</v>
      </c>
      <c r="B148" s="53"/>
      <c r="C148" s="5">
        <f>'IPE GASOIL'!$B51</f>
        <v>0</v>
      </c>
      <c r="D148" s="1"/>
      <c r="E148" s="5">
        <f>'2%GASOIL CIF'!$B51</f>
        <v>0</v>
      </c>
      <c r="F148" s="173"/>
      <c r="G148" s="5">
        <f>'2%GASOIL FOB'!$B51</f>
        <v>0</v>
      </c>
      <c r="I148" s="5">
        <f>'EN590'!$B51</f>
        <v>0</v>
      </c>
      <c r="J148" s="1"/>
      <c r="K148" s="5">
        <f>UNL!$B51</f>
        <v>0</v>
      </c>
      <c r="L148" s="1"/>
      <c r="M148" s="5">
        <f>NAPTHA!$B51</f>
        <v>0</v>
      </c>
      <c r="N148" s="1"/>
      <c r="O148" s="5">
        <f>BRENT!$B51</f>
        <v>0</v>
      </c>
      <c r="P148" s="1"/>
      <c r="Q148" s="5">
        <f>CRUDE!$B51</f>
        <v>0</v>
      </c>
      <c r="R148" s="1"/>
      <c r="S148" s="5"/>
      <c r="T148" s="40"/>
      <c r="U148" s="5">
        <f>'Jet , Kero'!$B51</f>
        <v>0</v>
      </c>
      <c r="W148" s="5"/>
      <c r="X148" s="5">
        <f>HO!$B51</f>
        <v>0</v>
      </c>
      <c r="Z148" s="5">
        <f>'Singapore Gasoil'!$B51</f>
        <v>0</v>
      </c>
      <c r="AB148" s="5">
        <f>Dubai!$B51</f>
        <v>0</v>
      </c>
      <c r="AD148" s="5">
        <f>Freight!$B51</f>
        <v>0</v>
      </c>
      <c r="AE148" s="5"/>
      <c r="AF148" s="5"/>
      <c r="AH148" s="483">
        <f t="shared" si="16"/>
        <v>0</v>
      </c>
      <c r="AJ148" s="5">
        <f>Freight_SM!$B51</f>
        <v>0</v>
      </c>
    </row>
    <row r="149" spans="1:36" x14ac:dyDescent="0.2">
      <c r="A149" s="118" t="s">
        <v>106</v>
      </c>
      <c r="B149" s="53"/>
      <c r="C149" s="5">
        <f>'IPE GASOIL'!$B52</f>
        <v>0</v>
      </c>
      <c r="D149" s="1"/>
      <c r="E149" s="5">
        <f>'2%GASOIL CIF'!$B52</f>
        <v>0</v>
      </c>
      <c r="F149" s="173"/>
      <c r="G149" s="5">
        <f>'2%GASOIL FOB'!$B52</f>
        <v>0</v>
      </c>
      <c r="I149" s="5">
        <f>'EN590'!$B52</f>
        <v>0</v>
      </c>
      <c r="J149" s="1"/>
      <c r="K149" s="5">
        <f>UNL!$B52</f>
        <v>0</v>
      </c>
      <c r="L149" s="1"/>
      <c r="M149" s="5">
        <f>NAPTHA!$B52</f>
        <v>0</v>
      </c>
      <c r="N149" s="1"/>
      <c r="O149" s="5">
        <f>BRENT!$B52</f>
        <v>0</v>
      </c>
      <c r="P149" s="1"/>
      <c r="Q149" s="5">
        <f>CRUDE!$B52</f>
        <v>0</v>
      </c>
      <c r="R149" s="1"/>
      <c r="S149" s="5"/>
      <c r="T149" s="40"/>
      <c r="U149" s="5">
        <f>'Jet , Kero'!$B52</f>
        <v>0</v>
      </c>
      <c r="W149" s="5"/>
      <c r="X149" s="5">
        <f>HO!$B52</f>
        <v>0</v>
      </c>
      <c r="Z149" s="5">
        <f>'Singapore Gasoil'!$B52</f>
        <v>0</v>
      </c>
      <c r="AB149" s="5">
        <f>Dubai!$B52</f>
        <v>0</v>
      </c>
      <c r="AD149" s="5">
        <f>Freight!$B52</f>
        <v>0</v>
      </c>
      <c r="AE149" s="5"/>
      <c r="AF149" s="5"/>
      <c r="AH149" s="483">
        <f t="shared" si="16"/>
        <v>0</v>
      </c>
      <c r="AJ149" s="5">
        <f>Freight_SM!$B52</f>
        <v>0</v>
      </c>
    </row>
    <row r="150" spans="1:36" x14ac:dyDescent="0.2">
      <c r="A150" s="22" t="s">
        <v>107</v>
      </c>
      <c r="B150" s="53"/>
      <c r="C150" s="5">
        <f>'IPE GASOIL'!$B53</f>
        <v>-177420.94540000003</v>
      </c>
      <c r="D150" s="1"/>
      <c r="E150" s="5">
        <f>'2%GASOIL CIF'!$B53</f>
        <v>-37504.25</v>
      </c>
      <c r="F150" s="173"/>
      <c r="G150" s="5">
        <f>'2%GASOIL FOB'!$B53</f>
        <v>0</v>
      </c>
      <c r="I150" s="5">
        <f>'EN590'!$B53</f>
        <v>59987.25</v>
      </c>
      <c r="J150" s="1"/>
      <c r="K150" s="5">
        <f>UNL!$B53</f>
        <v>0</v>
      </c>
      <c r="L150" s="1"/>
      <c r="M150" s="5">
        <f>NAPTHA!$B53</f>
        <v>0</v>
      </c>
      <c r="N150" s="1"/>
      <c r="O150" s="5">
        <f>BRENT!$B53</f>
        <v>51750</v>
      </c>
      <c r="P150" s="1"/>
      <c r="Q150" s="5">
        <f>CRUDE!$B53</f>
        <v>0</v>
      </c>
      <c r="R150" s="1"/>
      <c r="S150" s="5"/>
      <c r="T150" s="40"/>
      <c r="U150" s="5">
        <f>'Jet , Kero'!$B53</f>
        <v>0</v>
      </c>
      <c r="W150" s="5"/>
      <c r="X150" s="5">
        <f>HO!$B53</f>
        <v>0</v>
      </c>
      <c r="Z150" s="5">
        <f>'Singapore Gasoil'!$B53</f>
        <v>0</v>
      </c>
      <c r="AB150" s="5">
        <f>Dubai!$B53</f>
        <v>0</v>
      </c>
      <c r="AD150" s="5">
        <f>Freight!$B53</f>
        <v>0</v>
      </c>
      <c r="AE150" s="5"/>
      <c r="AF150" s="5"/>
      <c r="AH150" s="483">
        <f t="shared" si="16"/>
        <v>-103.18794540000003</v>
      </c>
      <c r="AJ150" s="5">
        <f>Freight_SM!$B53</f>
        <v>0</v>
      </c>
    </row>
    <row r="151" spans="1:36" x14ac:dyDescent="0.2">
      <c r="A151" s="22" t="s">
        <v>108</v>
      </c>
      <c r="B151" s="53"/>
      <c r="C151" s="5">
        <f>'IPE GASOIL'!$B54</f>
        <v>-44494.45490000397</v>
      </c>
      <c r="D151" s="1"/>
      <c r="E151" s="5">
        <f>'2%GASOIL CIF'!$B54</f>
        <v>43440.099900000088</v>
      </c>
      <c r="F151" s="173"/>
      <c r="G151" s="5">
        <f>'2%GASOIL FOB'!$B54</f>
        <v>0</v>
      </c>
      <c r="I151" s="5">
        <f>'EN590'!$B54</f>
        <v>-0.22410000045783818</v>
      </c>
      <c r="J151" s="1"/>
      <c r="K151" s="5">
        <f>UNL!$B54</f>
        <v>0</v>
      </c>
      <c r="L151" s="1"/>
      <c r="M151" s="5">
        <f>NAPTHA!$B54</f>
        <v>0</v>
      </c>
      <c r="N151" s="1"/>
      <c r="O151" s="5">
        <f>BRENT!$B54</f>
        <v>149.99119999632239</v>
      </c>
      <c r="P151" s="1"/>
      <c r="Q151" s="5">
        <f>CRUDE!$B54</f>
        <v>0</v>
      </c>
      <c r="R151" s="1"/>
      <c r="S151" s="5"/>
      <c r="T151" s="40"/>
      <c r="U151" s="5">
        <f>'Jet , Kero'!$B54</f>
        <v>12.050399999599904</v>
      </c>
      <c r="W151" s="5"/>
      <c r="X151" s="5">
        <f>HO!$B54</f>
        <v>0</v>
      </c>
      <c r="Z151" s="5">
        <f>'Singapore Gasoil'!$B54</f>
        <v>0</v>
      </c>
      <c r="AB151" s="5">
        <f>Dubai!$B54</f>
        <v>0</v>
      </c>
      <c r="AD151" s="5">
        <f>Freight!$B54</f>
        <v>0</v>
      </c>
      <c r="AE151" s="5"/>
      <c r="AF151" s="5"/>
      <c r="AH151" s="483">
        <f t="shared" si="16"/>
        <v>-0.89253750000841681</v>
      </c>
      <c r="AJ151" s="5">
        <f>Freight_SM!$B54</f>
        <v>0</v>
      </c>
    </row>
    <row r="152" spans="1:36" x14ac:dyDescent="0.2">
      <c r="A152" s="331" t="s">
        <v>109</v>
      </c>
      <c r="C152" s="334">
        <f>SUM(C144:C151)</f>
        <v>643337.78849999607</v>
      </c>
      <c r="D152" s="1"/>
      <c r="E152" s="334">
        <f>SUM(E144:E151)</f>
        <v>-113428.47539999982</v>
      </c>
      <c r="F152" s="173"/>
      <c r="G152" s="334">
        <f>SUM(G144:G151)</f>
        <v>0</v>
      </c>
      <c r="I152" s="334">
        <f>SUM(I144:I151)</f>
        <v>353591.84239999973</v>
      </c>
      <c r="J152" s="1"/>
      <c r="K152" s="334">
        <f>SUM(K144:K151)</f>
        <v>-93460.306400000001</v>
      </c>
      <c r="L152" s="1"/>
      <c r="M152" s="334">
        <f>SUM(M144:M151)</f>
        <v>0</v>
      </c>
      <c r="N152" s="1"/>
      <c r="O152" s="334">
        <f>SUM(O144:O151)</f>
        <v>-281613.44600000372</v>
      </c>
      <c r="P152" s="1"/>
      <c r="Q152" s="334">
        <f>SUM(Q144:Q151)</f>
        <v>-24441.8747</v>
      </c>
      <c r="R152" s="1"/>
      <c r="S152" s="334"/>
      <c r="T152" s="40"/>
      <c r="U152" s="334">
        <f>SUM(U144:U151)</f>
        <v>874531.75599999959</v>
      </c>
      <c r="W152" s="376"/>
      <c r="X152" s="334">
        <f>SUM(X144:X151)</f>
        <v>0</v>
      </c>
      <c r="Z152" s="334">
        <f>SUM(Z144:Z151)</f>
        <v>20437.023299999993</v>
      </c>
      <c r="AB152" s="334">
        <f>SUM(AB144:AB151)</f>
        <v>-1E-4</v>
      </c>
      <c r="AD152" s="334">
        <f>SUM(AD144:AD151)</f>
        <v>0</v>
      </c>
      <c r="AE152" s="376"/>
      <c r="AF152" s="334"/>
      <c r="AH152" s="334">
        <f>SUM(AH144:AH151)</f>
        <v>1358.5172843999917</v>
      </c>
      <c r="AJ152" s="334">
        <f>SUM(AJ144:AJ151)</f>
        <v>0</v>
      </c>
    </row>
    <row r="153" spans="1:36" x14ac:dyDescent="0.2">
      <c r="C153" s="335"/>
      <c r="D153" s="1"/>
      <c r="F153" s="173"/>
      <c r="G153" s="1"/>
      <c r="J153" s="1"/>
      <c r="L153" s="1"/>
      <c r="N153" s="1"/>
      <c r="P153" s="1"/>
      <c r="R153" s="1"/>
      <c r="T153" s="40"/>
      <c r="X153" s="1"/>
      <c r="Z153" s="1"/>
      <c r="AB153" s="1"/>
      <c r="AD153" s="1"/>
      <c r="AE153" s="1"/>
      <c r="AF153" s="1"/>
    </row>
    <row r="154" spans="1:36" ht="13.5" x14ac:dyDescent="0.25">
      <c r="A154" s="331" t="s">
        <v>110</v>
      </c>
      <c r="C154" s="336"/>
      <c r="D154" s="1"/>
      <c r="E154" s="333"/>
      <c r="F154" s="173"/>
      <c r="G154" s="333"/>
      <c r="I154" s="333"/>
      <c r="J154" s="1"/>
      <c r="K154" s="333"/>
      <c r="L154" s="1"/>
      <c r="M154" s="333"/>
      <c r="N154" s="1"/>
      <c r="O154" s="333"/>
      <c r="P154" s="1"/>
      <c r="Q154" s="333"/>
      <c r="R154" s="1"/>
      <c r="S154" s="333"/>
      <c r="T154" s="40"/>
      <c r="U154" s="333"/>
      <c r="W154" s="333"/>
      <c r="X154" s="333"/>
      <c r="Z154" s="333"/>
      <c r="AB154" s="333"/>
      <c r="AD154" s="333"/>
      <c r="AE154" s="333"/>
      <c r="AF154" s="333"/>
      <c r="AH154" s="333"/>
      <c r="AJ154" s="333"/>
    </row>
    <row r="155" spans="1:36" x14ac:dyDescent="0.2">
      <c r="A155" s="22" t="s">
        <v>101</v>
      </c>
      <c r="B155" s="53"/>
      <c r="C155" s="5">
        <f t="shared" ref="C155:C161" si="17">C144-C165</f>
        <v>346659.57209999999</v>
      </c>
      <c r="D155" s="1"/>
      <c r="E155" s="5">
        <f t="shared" ref="E155:G161" si="18">E144-E165</f>
        <v>361321.05249999999</v>
      </c>
      <c r="F155" s="173"/>
      <c r="G155" s="5">
        <f t="shared" si="18"/>
        <v>0</v>
      </c>
      <c r="I155" s="5">
        <f t="shared" ref="I155:I161" si="19">I144-I165</f>
        <v>115265.05569999994</v>
      </c>
      <c r="J155" s="1"/>
      <c r="K155" s="5">
        <f t="shared" ref="K155:K161" si="20">K144-K165</f>
        <v>9040.0910000000003</v>
      </c>
      <c r="L155" s="1"/>
      <c r="M155" s="5">
        <f t="shared" ref="M155:Q161" si="21">M144-M165</f>
        <v>0</v>
      </c>
      <c r="N155" s="1"/>
      <c r="O155" s="5">
        <f t="shared" si="21"/>
        <v>-221638.83209999997</v>
      </c>
      <c r="P155" s="1"/>
      <c r="Q155" s="5">
        <f t="shared" si="21"/>
        <v>-7374.6565999999984</v>
      </c>
      <c r="R155" s="1"/>
      <c r="S155" s="5"/>
      <c r="T155" s="40"/>
      <c r="U155" s="5">
        <f t="shared" ref="U155:U161" si="22">U144-U165</f>
        <v>-29569.083899999969</v>
      </c>
      <c r="W155" s="5"/>
      <c r="X155" s="5">
        <f t="shared" ref="X155:Z161" si="23">X144-X165</f>
        <v>0</v>
      </c>
      <c r="Z155" s="5">
        <f t="shared" si="23"/>
        <v>33395.041799999999</v>
      </c>
      <c r="AB155" s="5">
        <f t="shared" ref="AB155:AD161" si="24">AB144-AB165</f>
        <v>-1E-4</v>
      </c>
      <c r="AD155" s="5">
        <f t="shared" si="24"/>
        <v>0</v>
      </c>
      <c r="AE155" s="5"/>
      <c r="AF155" s="5"/>
      <c r="AH155" s="483">
        <f>+SUM(C155:V155)/1000</f>
        <v>573.70319869999992</v>
      </c>
      <c r="AJ155" s="5">
        <f t="shared" ref="AJ155:AJ161" si="25">AJ144-AJ165</f>
        <v>0</v>
      </c>
    </row>
    <row r="156" spans="1:36" x14ac:dyDescent="0.2">
      <c r="A156" s="118" t="s">
        <v>102</v>
      </c>
      <c r="B156" s="53"/>
      <c r="C156" s="5">
        <f t="shared" si="17"/>
        <v>0</v>
      </c>
      <c r="D156" s="1"/>
      <c r="E156" s="5">
        <f t="shared" si="18"/>
        <v>0</v>
      </c>
      <c r="F156" s="173"/>
      <c r="G156" s="5">
        <f t="shared" si="18"/>
        <v>0</v>
      </c>
      <c r="I156" s="5">
        <f t="shared" si="19"/>
        <v>0</v>
      </c>
      <c r="J156" s="1"/>
      <c r="K156" s="5">
        <f t="shared" si="20"/>
        <v>0</v>
      </c>
      <c r="L156" s="1"/>
      <c r="M156" s="5">
        <f t="shared" si="21"/>
        <v>0</v>
      </c>
      <c r="N156" s="1"/>
      <c r="O156" s="5">
        <f t="shared" si="21"/>
        <v>0</v>
      </c>
      <c r="P156" s="1"/>
      <c r="Q156" s="5">
        <f t="shared" si="21"/>
        <v>0</v>
      </c>
      <c r="R156" s="1"/>
      <c r="S156" s="5"/>
      <c r="T156" s="40"/>
      <c r="U156" s="5">
        <f t="shared" si="22"/>
        <v>0</v>
      </c>
      <c r="W156" s="5"/>
      <c r="X156" s="5">
        <f t="shared" si="23"/>
        <v>0</v>
      </c>
      <c r="Z156" s="5">
        <f t="shared" si="23"/>
        <v>0</v>
      </c>
      <c r="AB156" s="5">
        <f t="shared" si="24"/>
        <v>0</v>
      </c>
      <c r="AD156" s="5">
        <f t="shared" si="24"/>
        <v>0</v>
      </c>
      <c r="AE156" s="5"/>
      <c r="AF156" s="5"/>
      <c r="AH156" s="483">
        <f t="shared" ref="AH156:AH161" si="26">+SUM(C156:Y156)/1000</f>
        <v>0</v>
      </c>
      <c r="AJ156" s="5">
        <f t="shared" si="25"/>
        <v>0</v>
      </c>
    </row>
    <row r="157" spans="1:36" x14ac:dyDescent="0.2">
      <c r="A157" s="118" t="s">
        <v>103</v>
      </c>
      <c r="B157" s="53"/>
      <c r="C157" s="5">
        <f t="shared" si="17"/>
        <v>0</v>
      </c>
      <c r="D157" s="1"/>
      <c r="E157" s="5">
        <f t="shared" si="18"/>
        <v>0</v>
      </c>
      <c r="F157" s="173"/>
      <c r="G157" s="5">
        <f t="shared" si="18"/>
        <v>0</v>
      </c>
      <c r="I157" s="5">
        <f t="shared" si="19"/>
        <v>0</v>
      </c>
      <c r="J157" s="1"/>
      <c r="K157" s="5">
        <f t="shared" si="20"/>
        <v>0</v>
      </c>
      <c r="L157" s="1"/>
      <c r="M157" s="5">
        <f t="shared" si="21"/>
        <v>0</v>
      </c>
      <c r="N157" s="1"/>
      <c r="O157" s="5">
        <f t="shared" si="21"/>
        <v>0</v>
      </c>
      <c r="P157" s="1"/>
      <c r="Q157" s="5">
        <f t="shared" si="21"/>
        <v>0</v>
      </c>
      <c r="R157" s="1"/>
      <c r="S157" s="5"/>
      <c r="T157" s="40"/>
      <c r="U157" s="5">
        <f t="shared" si="22"/>
        <v>0</v>
      </c>
      <c r="W157" s="5"/>
      <c r="X157" s="5">
        <f t="shared" si="23"/>
        <v>0</v>
      </c>
      <c r="Z157" s="5">
        <f t="shared" si="23"/>
        <v>0</v>
      </c>
      <c r="AB157" s="5">
        <f t="shared" si="24"/>
        <v>0</v>
      </c>
      <c r="AD157" s="5">
        <f t="shared" si="24"/>
        <v>0</v>
      </c>
      <c r="AE157" s="5"/>
      <c r="AF157" s="5"/>
      <c r="AH157" s="483">
        <f t="shared" si="26"/>
        <v>0</v>
      </c>
      <c r="AJ157" s="5">
        <f t="shared" si="25"/>
        <v>0</v>
      </c>
    </row>
    <row r="158" spans="1:36" x14ac:dyDescent="0.2">
      <c r="A158" s="118" t="s">
        <v>104</v>
      </c>
      <c r="B158" s="53"/>
      <c r="C158" s="5">
        <f t="shared" si="17"/>
        <v>0</v>
      </c>
      <c r="D158" s="1"/>
      <c r="E158" s="5">
        <f t="shared" si="18"/>
        <v>0</v>
      </c>
      <c r="F158" s="173"/>
      <c r="G158" s="5">
        <f t="shared" si="18"/>
        <v>0</v>
      </c>
      <c r="I158" s="5">
        <f t="shared" si="19"/>
        <v>0</v>
      </c>
      <c r="J158" s="1"/>
      <c r="K158" s="5">
        <f t="shared" si="20"/>
        <v>0</v>
      </c>
      <c r="L158" s="1"/>
      <c r="M158" s="5">
        <f t="shared" si="21"/>
        <v>0</v>
      </c>
      <c r="N158" s="1"/>
      <c r="O158" s="5">
        <f t="shared" si="21"/>
        <v>0</v>
      </c>
      <c r="P158" s="1"/>
      <c r="Q158" s="5">
        <f t="shared" si="21"/>
        <v>0</v>
      </c>
      <c r="R158" s="1"/>
      <c r="S158" s="5"/>
      <c r="T158" s="40"/>
      <c r="U158" s="5">
        <f t="shared" si="22"/>
        <v>0</v>
      </c>
      <c r="W158" s="5"/>
      <c r="X158" s="5">
        <f t="shared" si="23"/>
        <v>0</v>
      </c>
      <c r="Z158" s="5">
        <f t="shared" si="23"/>
        <v>0</v>
      </c>
      <c r="AB158" s="5">
        <f t="shared" si="24"/>
        <v>0</v>
      </c>
      <c r="AD158" s="5">
        <f t="shared" si="24"/>
        <v>0</v>
      </c>
      <c r="AE158" s="5"/>
      <c r="AF158" s="5"/>
      <c r="AH158" s="483">
        <f t="shared" si="26"/>
        <v>0</v>
      </c>
      <c r="AJ158" s="5">
        <f t="shared" si="25"/>
        <v>0</v>
      </c>
    </row>
    <row r="159" spans="1:36" x14ac:dyDescent="0.2">
      <c r="A159" s="118" t="s">
        <v>105</v>
      </c>
      <c r="B159" s="53"/>
      <c r="C159" s="5">
        <f t="shared" si="17"/>
        <v>0</v>
      </c>
      <c r="D159" s="1"/>
      <c r="E159" s="5">
        <f t="shared" si="18"/>
        <v>0</v>
      </c>
      <c r="F159" s="173"/>
      <c r="G159" s="5">
        <f t="shared" si="18"/>
        <v>0</v>
      </c>
      <c r="I159" s="5">
        <f t="shared" si="19"/>
        <v>0</v>
      </c>
      <c r="J159" s="1"/>
      <c r="K159" s="5">
        <f t="shared" si="20"/>
        <v>0</v>
      </c>
      <c r="L159" s="1"/>
      <c r="M159" s="5">
        <f t="shared" si="21"/>
        <v>0</v>
      </c>
      <c r="N159" s="1"/>
      <c r="O159" s="5">
        <f t="shared" si="21"/>
        <v>0</v>
      </c>
      <c r="P159" s="1"/>
      <c r="Q159" s="5">
        <f t="shared" si="21"/>
        <v>0</v>
      </c>
      <c r="R159" s="1"/>
      <c r="S159" s="5"/>
      <c r="T159" s="40"/>
      <c r="U159" s="5">
        <f t="shared" si="22"/>
        <v>0</v>
      </c>
      <c r="W159" s="5"/>
      <c r="X159" s="5">
        <f t="shared" si="23"/>
        <v>0</v>
      </c>
      <c r="Z159" s="5">
        <f t="shared" si="23"/>
        <v>0</v>
      </c>
      <c r="AB159" s="5">
        <f t="shared" si="24"/>
        <v>0</v>
      </c>
      <c r="AD159" s="5">
        <f t="shared" si="24"/>
        <v>0</v>
      </c>
      <c r="AE159" s="5"/>
      <c r="AF159" s="5"/>
      <c r="AH159" s="483">
        <f t="shared" si="26"/>
        <v>0</v>
      </c>
      <c r="AJ159" s="5">
        <f t="shared" si="25"/>
        <v>0</v>
      </c>
    </row>
    <row r="160" spans="1:36" x14ac:dyDescent="0.2">
      <c r="A160" s="118" t="s">
        <v>106</v>
      </c>
      <c r="B160" s="53"/>
      <c r="C160" s="5">
        <f t="shared" si="17"/>
        <v>0</v>
      </c>
      <c r="D160" s="1"/>
      <c r="E160" s="5">
        <f t="shared" si="18"/>
        <v>0</v>
      </c>
      <c r="F160" s="173"/>
      <c r="G160" s="5">
        <f t="shared" si="18"/>
        <v>0</v>
      </c>
      <c r="I160" s="5">
        <f t="shared" si="19"/>
        <v>0</v>
      </c>
      <c r="J160" s="1"/>
      <c r="K160" s="5">
        <f t="shared" si="20"/>
        <v>0</v>
      </c>
      <c r="L160" s="1"/>
      <c r="M160" s="5">
        <f t="shared" si="21"/>
        <v>0</v>
      </c>
      <c r="N160" s="1"/>
      <c r="O160" s="5">
        <f t="shared" si="21"/>
        <v>0</v>
      </c>
      <c r="P160" s="1"/>
      <c r="Q160" s="5">
        <f t="shared" si="21"/>
        <v>0</v>
      </c>
      <c r="R160" s="1"/>
      <c r="S160" s="5"/>
      <c r="T160" s="40"/>
      <c r="U160" s="5">
        <f t="shared" si="22"/>
        <v>0</v>
      </c>
      <c r="W160" s="5"/>
      <c r="X160" s="5">
        <f t="shared" si="23"/>
        <v>0</v>
      </c>
      <c r="Z160" s="5">
        <f t="shared" si="23"/>
        <v>0</v>
      </c>
      <c r="AB160" s="5">
        <f t="shared" si="24"/>
        <v>0</v>
      </c>
      <c r="AD160" s="5">
        <f t="shared" si="24"/>
        <v>0</v>
      </c>
      <c r="AE160" s="5"/>
      <c r="AF160" s="5"/>
      <c r="AH160" s="483">
        <f t="shared" si="26"/>
        <v>0</v>
      </c>
      <c r="AJ160" s="5">
        <f t="shared" si="25"/>
        <v>0</v>
      </c>
    </row>
    <row r="161" spans="1:36" x14ac:dyDescent="0.2">
      <c r="A161" s="22" t="s">
        <v>107</v>
      </c>
      <c r="B161" s="53"/>
      <c r="C161" s="5">
        <f t="shared" si="17"/>
        <v>-177420.94540000003</v>
      </c>
      <c r="D161" s="1"/>
      <c r="E161" s="5">
        <f t="shared" si="18"/>
        <v>-37504.25</v>
      </c>
      <c r="F161" s="173"/>
      <c r="G161" s="5">
        <f t="shared" si="18"/>
        <v>0</v>
      </c>
      <c r="I161" s="5">
        <f t="shared" si="19"/>
        <v>39967.25</v>
      </c>
      <c r="J161" s="1"/>
      <c r="K161" s="5">
        <f t="shared" si="20"/>
        <v>84</v>
      </c>
      <c r="L161" s="1"/>
      <c r="M161" s="5">
        <f t="shared" si="21"/>
        <v>0</v>
      </c>
      <c r="N161" s="1"/>
      <c r="O161" s="5">
        <f t="shared" si="21"/>
        <v>51750</v>
      </c>
      <c r="P161" s="1"/>
      <c r="Q161" s="5">
        <f t="shared" si="21"/>
        <v>0</v>
      </c>
      <c r="R161" s="1"/>
      <c r="S161" s="5"/>
      <c r="T161" s="40"/>
      <c r="U161" s="5">
        <f t="shared" si="22"/>
        <v>-10145</v>
      </c>
      <c r="W161" s="5"/>
      <c r="X161" s="5">
        <f t="shared" si="23"/>
        <v>0</v>
      </c>
      <c r="Z161" s="5">
        <f t="shared" si="23"/>
        <v>0</v>
      </c>
      <c r="AB161" s="5">
        <f t="shared" si="24"/>
        <v>0</v>
      </c>
      <c r="AD161" s="5">
        <f t="shared" si="24"/>
        <v>0</v>
      </c>
      <c r="AE161" s="5"/>
      <c r="AF161" s="5"/>
      <c r="AH161" s="483">
        <f t="shared" si="26"/>
        <v>-133.26894540000004</v>
      </c>
      <c r="AJ161" s="5">
        <f t="shared" si="25"/>
        <v>0</v>
      </c>
    </row>
    <row r="162" spans="1:36" x14ac:dyDescent="0.2">
      <c r="A162" s="22" t="s">
        <v>108</v>
      </c>
      <c r="B162" s="53"/>
      <c r="C162" s="5"/>
      <c r="D162" s="1"/>
      <c r="E162" s="5"/>
      <c r="F162" s="173"/>
      <c r="G162" s="5"/>
      <c r="I162" s="5"/>
      <c r="J162" s="1"/>
      <c r="K162" s="5"/>
      <c r="L162" s="1"/>
      <c r="M162" s="5"/>
      <c r="N162" s="1"/>
      <c r="O162" s="5"/>
      <c r="P162" s="1"/>
      <c r="Q162" s="5"/>
      <c r="R162" s="1"/>
      <c r="S162" s="5"/>
      <c r="T162" s="40"/>
      <c r="U162" s="5"/>
      <c r="W162" s="5"/>
      <c r="X162" s="5"/>
      <c r="Z162" s="5"/>
      <c r="AB162" s="5"/>
      <c r="AD162" s="5"/>
      <c r="AE162" s="5"/>
      <c r="AF162" s="5"/>
      <c r="AH162" s="483"/>
      <c r="AJ162" s="5"/>
    </row>
    <row r="163" spans="1:36" x14ac:dyDescent="0.2">
      <c r="C163" s="334"/>
      <c r="D163" s="1"/>
      <c r="E163" s="334"/>
      <c r="F163" s="173"/>
      <c r="G163" s="334"/>
      <c r="I163" s="334"/>
      <c r="J163" s="1"/>
      <c r="K163" s="334"/>
      <c r="L163" s="1"/>
      <c r="M163" s="334"/>
      <c r="N163" s="1"/>
      <c r="O163" s="334"/>
      <c r="P163" s="1"/>
      <c r="Q163" s="334"/>
      <c r="R163" s="1"/>
      <c r="S163" s="334"/>
      <c r="T163" s="40"/>
      <c r="U163" s="334"/>
      <c r="W163" s="376"/>
      <c r="X163" s="334"/>
      <c r="Z163" s="334"/>
      <c r="AB163" s="334"/>
      <c r="AD163" s="334"/>
      <c r="AE163" s="376"/>
      <c r="AF163" s="334"/>
      <c r="AH163" s="334"/>
      <c r="AJ163" s="334"/>
    </row>
    <row r="164" spans="1:36" x14ac:dyDescent="0.2">
      <c r="A164" s="1" t="s">
        <v>111</v>
      </c>
      <c r="D164" s="1"/>
      <c r="F164" s="173"/>
      <c r="G164" s="1"/>
      <c r="J164" s="1"/>
      <c r="L164" s="1"/>
      <c r="N164" s="1"/>
      <c r="P164" s="1"/>
      <c r="R164" s="1"/>
      <c r="T164" s="40"/>
      <c r="X164" s="1"/>
      <c r="Z164" s="1"/>
      <c r="AB164" s="1"/>
      <c r="AD164" s="1"/>
      <c r="AE164" s="1"/>
      <c r="AF164" s="1"/>
    </row>
    <row r="165" spans="1:36" x14ac:dyDescent="0.2">
      <c r="A165" s="1" t="s">
        <v>101</v>
      </c>
      <c r="C165" s="337">
        <v>518593.61670000001</v>
      </c>
      <c r="D165" s="338"/>
      <c r="E165" s="337">
        <v>-480685.3777999999</v>
      </c>
      <c r="F165" s="173"/>
      <c r="G165" s="337">
        <v>0</v>
      </c>
      <c r="I165" s="337">
        <v>178339.76080000025</v>
      </c>
      <c r="J165" s="338"/>
      <c r="K165" s="337">
        <v>-102500.3974</v>
      </c>
      <c r="L165" s="338"/>
      <c r="M165" s="337">
        <v>0</v>
      </c>
      <c r="N165" s="338"/>
      <c r="O165" s="5">
        <v>-111874.60510000007</v>
      </c>
      <c r="P165" s="338"/>
      <c r="Q165" s="337">
        <v>-17067.218100000002</v>
      </c>
      <c r="R165" s="338"/>
      <c r="S165" s="337"/>
      <c r="T165" s="339"/>
      <c r="U165" s="338">
        <v>904088.78949999996</v>
      </c>
      <c r="W165" s="338"/>
      <c r="X165" s="338">
        <v>0</v>
      </c>
      <c r="Z165" s="338">
        <v>-12958.018500000006</v>
      </c>
      <c r="AB165" s="338">
        <v>0</v>
      </c>
      <c r="AD165" s="338">
        <v>0</v>
      </c>
      <c r="AE165" s="338"/>
      <c r="AF165" s="338"/>
      <c r="AH165" s="488">
        <v>888.89456860000018</v>
      </c>
      <c r="AJ165" s="338">
        <v>0</v>
      </c>
    </row>
    <row r="166" spans="1:36" x14ac:dyDescent="0.2">
      <c r="A166" s="1" t="s">
        <v>102</v>
      </c>
      <c r="C166" s="337">
        <v>0</v>
      </c>
      <c r="D166" s="338"/>
      <c r="E166" s="337">
        <v>0</v>
      </c>
      <c r="F166" s="173"/>
      <c r="G166" s="337">
        <v>0</v>
      </c>
      <c r="I166" s="337">
        <v>0</v>
      </c>
      <c r="J166" s="338"/>
      <c r="K166" s="337">
        <v>0</v>
      </c>
      <c r="L166" s="338"/>
      <c r="M166" s="337">
        <v>0</v>
      </c>
      <c r="N166" s="338"/>
      <c r="O166" s="5">
        <v>0</v>
      </c>
      <c r="P166" s="338"/>
      <c r="Q166" s="337">
        <v>0</v>
      </c>
      <c r="R166" s="338"/>
      <c r="S166" s="337"/>
      <c r="T166" s="339"/>
      <c r="U166" s="338">
        <v>0</v>
      </c>
      <c r="W166" s="338"/>
      <c r="X166" s="338">
        <v>0</v>
      </c>
      <c r="Z166" s="338">
        <v>0</v>
      </c>
      <c r="AB166" s="338">
        <v>0</v>
      </c>
      <c r="AD166" s="338">
        <v>0</v>
      </c>
      <c r="AE166" s="338"/>
      <c r="AF166" s="338"/>
      <c r="AH166" s="488">
        <v>0</v>
      </c>
      <c r="AJ166" s="338">
        <v>0</v>
      </c>
    </row>
    <row r="167" spans="1:36" x14ac:dyDescent="0.2">
      <c r="A167" s="1" t="s">
        <v>103</v>
      </c>
      <c r="C167" s="337">
        <v>0</v>
      </c>
      <c r="D167" s="338"/>
      <c r="E167" s="337">
        <v>0</v>
      </c>
      <c r="F167" s="173"/>
      <c r="G167" s="337">
        <v>0</v>
      </c>
      <c r="I167" s="337">
        <v>0</v>
      </c>
      <c r="J167" s="338"/>
      <c r="K167" s="337">
        <v>0</v>
      </c>
      <c r="L167" s="338"/>
      <c r="M167" s="337">
        <v>0</v>
      </c>
      <c r="N167" s="338"/>
      <c r="O167" s="5">
        <v>0</v>
      </c>
      <c r="P167" s="338"/>
      <c r="Q167" s="337">
        <v>0</v>
      </c>
      <c r="R167" s="338"/>
      <c r="S167" s="337"/>
      <c r="T167" s="339"/>
      <c r="U167" s="338">
        <v>0</v>
      </c>
      <c r="W167" s="338"/>
      <c r="X167" s="338">
        <v>0</v>
      </c>
      <c r="Z167" s="338">
        <v>0</v>
      </c>
      <c r="AB167" s="338">
        <v>0</v>
      </c>
      <c r="AD167" s="338">
        <v>0</v>
      </c>
      <c r="AE167" s="338"/>
      <c r="AF167" s="338"/>
      <c r="AH167" s="488">
        <v>0</v>
      </c>
      <c r="AJ167" s="338">
        <v>0</v>
      </c>
    </row>
    <row r="168" spans="1:36" x14ac:dyDescent="0.2">
      <c r="A168" s="1" t="s">
        <v>104</v>
      </c>
      <c r="C168" s="337">
        <v>0</v>
      </c>
      <c r="D168" s="338"/>
      <c r="E168" s="337">
        <v>0</v>
      </c>
      <c r="F168" s="173"/>
      <c r="G168" s="337">
        <v>0</v>
      </c>
      <c r="I168" s="337">
        <v>0</v>
      </c>
      <c r="J168" s="338"/>
      <c r="K168" s="337">
        <v>0</v>
      </c>
      <c r="L168" s="338"/>
      <c r="M168" s="337">
        <v>0</v>
      </c>
      <c r="N168" s="338"/>
      <c r="O168" s="5">
        <v>0</v>
      </c>
      <c r="P168" s="338"/>
      <c r="Q168" s="337">
        <v>0</v>
      </c>
      <c r="R168" s="338"/>
      <c r="S168" s="337"/>
      <c r="T168" s="339"/>
      <c r="U168" s="338">
        <v>0</v>
      </c>
      <c r="W168" s="338"/>
      <c r="X168" s="338">
        <v>0</v>
      </c>
      <c r="Z168" s="338">
        <v>0</v>
      </c>
      <c r="AB168" s="338">
        <v>0</v>
      </c>
      <c r="AD168" s="338">
        <v>0</v>
      </c>
      <c r="AE168" s="338"/>
      <c r="AF168" s="338"/>
      <c r="AH168" s="488">
        <v>0</v>
      </c>
      <c r="AJ168" s="338">
        <v>0</v>
      </c>
    </row>
    <row r="169" spans="1:36" x14ac:dyDescent="0.2">
      <c r="A169" s="1" t="s">
        <v>105</v>
      </c>
      <c r="C169" s="337">
        <v>0</v>
      </c>
      <c r="D169" s="338"/>
      <c r="E169" s="337">
        <v>0</v>
      </c>
      <c r="F169" s="173"/>
      <c r="G169" s="337">
        <v>0</v>
      </c>
      <c r="I169" s="337">
        <v>0</v>
      </c>
      <c r="J169" s="338"/>
      <c r="K169" s="337">
        <v>0</v>
      </c>
      <c r="L169" s="338"/>
      <c r="M169" s="337">
        <v>0</v>
      </c>
      <c r="N169" s="338"/>
      <c r="O169" s="5">
        <v>0</v>
      </c>
      <c r="P169" s="338"/>
      <c r="Q169" s="337">
        <v>0</v>
      </c>
      <c r="R169" s="338"/>
      <c r="S169" s="337"/>
      <c r="T169" s="339"/>
      <c r="U169" s="338">
        <v>0</v>
      </c>
      <c r="W169" s="338"/>
      <c r="X169" s="338">
        <v>0</v>
      </c>
      <c r="Z169" s="338">
        <v>0</v>
      </c>
      <c r="AB169" s="338">
        <v>0</v>
      </c>
      <c r="AD169" s="338">
        <v>0</v>
      </c>
      <c r="AE169" s="338"/>
      <c r="AF169" s="338"/>
      <c r="AH169" s="488">
        <v>0</v>
      </c>
      <c r="AJ169" s="338">
        <v>0</v>
      </c>
    </row>
    <row r="170" spans="1:36" x14ac:dyDescent="0.2">
      <c r="A170" s="1" t="s">
        <v>112</v>
      </c>
      <c r="C170" s="337">
        <v>0</v>
      </c>
      <c r="D170" s="338"/>
      <c r="E170" s="337">
        <v>0</v>
      </c>
      <c r="F170" s="173"/>
      <c r="G170" s="337">
        <v>0</v>
      </c>
      <c r="I170" s="337">
        <v>0</v>
      </c>
      <c r="J170" s="338"/>
      <c r="K170" s="337">
        <v>0</v>
      </c>
      <c r="L170" s="338"/>
      <c r="M170" s="337">
        <v>0</v>
      </c>
      <c r="N170" s="338"/>
      <c r="O170" s="5">
        <v>0</v>
      </c>
      <c r="P170" s="338"/>
      <c r="Q170" s="337">
        <v>0</v>
      </c>
      <c r="R170" s="338"/>
      <c r="S170" s="337"/>
      <c r="T170" s="339"/>
      <c r="U170" s="338">
        <v>0</v>
      </c>
      <c r="W170" s="338"/>
      <c r="X170" s="338">
        <v>0</v>
      </c>
      <c r="Z170" s="338">
        <v>0</v>
      </c>
      <c r="AB170" s="338">
        <v>0</v>
      </c>
      <c r="AD170" s="338">
        <v>0</v>
      </c>
      <c r="AE170" s="338"/>
      <c r="AF170" s="338"/>
      <c r="AH170" s="488">
        <v>0</v>
      </c>
      <c r="AJ170" s="338">
        <v>0</v>
      </c>
    </row>
    <row r="171" spans="1:36" x14ac:dyDescent="0.2">
      <c r="A171" s="1" t="s">
        <v>113</v>
      </c>
      <c r="C171" s="337">
        <v>0</v>
      </c>
      <c r="D171" s="338"/>
      <c r="E171" s="337">
        <v>0</v>
      </c>
      <c r="F171" s="173"/>
      <c r="G171" s="337">
        <v>0</v>
      </c>
      <c r="I171" s="337">
        <v>20020</v>
      </c>
      <c r="J171" s="338"/>
      <c r="K171" s="337">
        <v>-84</v>
      </c>
      <c r="L171" s="338"/>
      <c r="M171" s="337">
        <v>0</v>
      </c>
      <c r="N171" s="338"/>
      <c r="O171" s="5">
        <v>0</v>
      </c>
      <c r="P171" s="338"/>
      <c r="Q171" s="337">
        <v>0</v>
      </c>
      <c r="R171" s="338"/>
      <c r="S171" s="337"/>
      <c r="T171" s="339"/>
      <c r="U171" s="338">
        <v>10145</v>
      </c>
      <c r="W171" s="338"/>
      <c r="X171" s="338">
        <v>0</v>
      </c>
      <c r="Z171" s="338">
        <v>0</v>
      </c>
      <c r="AB171" s="338">
        <v>0</v>
      </c>
      <c r="AD171" s="338">
        <v>0</v>
      </c>
      <c r="AE171" s="338"/>
      <c r="AF171" s="338"/>
      <c r="AH171" s="488">
        <v>0</v>
      </c>
      <c r="AJ171" s="338">
        <v>0</v>
      </c>
    </row>
    <row r="172" spans="1:36" x14ac:dyDescent="0.2">
      <c r="A172" s="1" t="s">
        <v>108</v>
      </c>
      <c r="C172" s="337">
        <v>0</v>
      </c>
      <c r="D172" s="338"/>
      <c r="E172" s="337">
        <v>0</v>
      </c>
      <c r="F172" s="173"/>
      <c r="G172" s="337">
        <v>0</v>
      </c>
      <c r="I172" s="337">
        <v>0</v>
      </c>
      <c r="J172" s="338"/>
      <c r="K172" s="337">
        <v>0</v>
      </c>
      <c r="L172" s="338"/>
      <c r="M172" s="337">
        <v>0</v>
      </c>
      <c r="N172" s="338"/>
      <c r="O172" s="337">
        <v>0</v>
      </c>
      <c r="P172" s="338"/>
      <c r="Q172" s="337">
        <v>0</v>
      </c>
      <c r="R172" s="338"/>
      <c r="S172" s="337"/>
      <c r="T172" s="339"/>
      <c r="U172" s="338">
        <v>0</v>
      </c>
      <c r="W172" s="338"/>
      <c r="X172" s="338">
        <v>0</v>
      </c>
      <c r="Z172" s="338">
        <v>0</v>
      </c>
      <c r="AB172" s="338">
        <v>0</v>
      </c>
      <c r="AD172" s="338">
        <v>0</v>
      </c>
      <c r="AE172" s="338"/>
      <c r="AF172" s="338"/>
      <c r="AH172" s="488">
        <v>0</v>
      </c>
      <c r="AJ172" s="338">
        <v>0</v>
      </c>
    </row>
    <row r="173" spans="1:36" x14ac:dyDescent="0.2">
      <c r="A173" s="1" t="s">
        <v>114</v>
      </c>
      <c r="C173" s="340">
        <v>0</v>
      </c>
      <c r="D173" s="338"/>
      <c r="E173" s="340">
        <v>204506</v>
      </c>
      <c r="F173" s="173"/>
      <c r="G173" s="340">
        <v>0</v>
      </c>
      <c r="I173" s="340">
        <v>657671</v>
      </c>
      <c r="J173" s="338"/>
      <c r="K173" s="340">
        <v>-89058</v>
      </c>
      <c r="L173" s="338"/>
      <c r="M173" s="340">
        <v>0</v>
      </c>
      <c r="N173" s="338"/>
      <c r="O173" s="340">
        <v>0</v>
      </c>
      <c r="P173" s="338"/>
      <c r="Q173" s="340">
        <v>0</v>
      </c>
      <c r="R173" s="338"/>
      <c r="S173" s="340"/>
      <c r="T173" s="339"/>
      <c r="U173" s="341">
        <v>13950</v>
      </c>
      <c r="W173" s="377"/>
      <c r="X173" s="341">
        <v>0</v>
      </c>
      <c r="Z173" s="341">
        <v>0</v>
      </c>
      <c r="AB173" s="341">
        <v>0</v>
      </c>
      <c r="AD173" s="341">
        <v>0</v>
      </c>
      <c r="AE173" s="377"/>
      <c r="AF173" s="341"/>
      <c r="AH173" s="340">
        <v>0</v>
      </c>
    </row>
    <row r="174" spans="1:36" x14ac:dyDescent="0.2">
      <c r="F174" s="173"/>
      <c r="G174" s="1"/>
      <c r="X174" s="1"/>
      <c r="Z174" s="1"/>
      <c r="AB174" s="1"/>
      <c r="AD174" s="1"/>
      <c r="AE174" s="1"/>
      <c r="AF174" s="1"/>
    </row>
    <row r="175" spans="1:36" x14ac:dyDescent="0.2">
      <c r="F175" s="173"/>
      <c r="G175" s="1"/>
      <c r="X175" s="1"/>
      <c r="Z175" s="1"/>
      <c r="AB175" s="1"/>
      <c r="AD175" s="1"/>
      <c r="AE175" s="1"/>
      <c r="AF175" s="1"/>
    </row>
    <row r="176" spans="1:36" x14ac:dyDescent="0.2">
      <c r="F176" s="173"/>
      <c r="G176" s="1"/>
      <c r="X176" s="1"/>
      <c r="Z176" s="1"/>
      <c r="AB176" s="1"/>
      <c r="AD176" s="1"/>
      <c r="AE176" s="1"/>
      <c r="AF176" s="1"/>
    </row>
    <row r="177" spans="6:32" x14ac:dyDescent="0.2">
      <c r="F177" s="173"/>
      <c r="G177" s="1"/>
      <c r="X177" s="1"/>
      <c r="Z177" s="1"/>
      <c r="AB177" s="1"/>
      <c r="AD177" s="1"/>
      <c r="AE177" s="1"/>
      <c r="AF177" s="1"/>
    </row>
    <row r="178" spans="6:32" x14ac:dyDescent="0.2">
      <c r="F178" s="173"/>
      <c r="G178" s="1"/>
      <c r="X178" s="1"/>
      <c r="Z178" s="1"/>
      <c r="AB178" s="1"/>
      <c r="AD178" s="1"/>
      <c r="AE178" s="1"/>
      <c r="AF178" s="1"/>
    </row>
    <row r="179" spans="6:32" x14ac:dyDescent="0.2">
      <c r="F179" s="173"/>
      <c r="G179" s="1"/>
      <c r="X179" s="1"/>
      <c r="Z179" s="1"/>
      <c r="AB179" s="1"/>
      <c r="AD179" s="1"/>
      <c r="AE179" s="1"/>
      <c r="AF179" s="1"/>
    </row>
    <row r="180" spans="6:32" x14ac:dyDescent="0.2">
      <c r="F180" s="173"/>
      <c r="G180" s="1"/>
      <c r="X180" s="1"/>
      <c r="Z180" s="1"/>
      <c r="AB180" s="1"/>
      <c r="AD180" s="1"/>
      <c r="AE180" s="1"/>
      <c r="AF180" s="1"/>
    </row>
    <row r="181" spans="6:32" x14ac:dyDescent="0.2">
      <c r="F181" s="173"/>
      <c r="G181" s="1"/>
      <c r="X181" s="1"/>
      <c r="Z181" s="1"/>
      <c r="AB181" s="1"/>
      <c r="AD181" s="1"/>
      <c r="AE181" s="1"/>
      <c r="AF181" s="1"/>
    </row>
    <row r="182" spans="6:32" x14ac:dyDescent="0.2">
      <c r="F182" s="173"/>
      <c r="G182" s="1"/>
      <c r="X182" s="1"/>
      <c r="Z182" s="1"/>
      <c r="AB182" s="1"/>
      <c r="AD182" s="1"/>
      <c r="AE182" s="1"/>
      <c r="AF182" s="1"/>
    </row>
    <row r="183" spans="6:32" x14ac:dyDescent="0.2">
      <c r="F183" s="173"/>
      <c r="G183" s="1"/>
      <c r="X183" s="1"/>
      <c r="Z183" s="1"/>
      <c r="AB183" s="1"/>
      <c r="AD183" s="1"/>
      <c r="AE183" s="1"/>
      <c r="AF183" s="1"/>
    </row>
    <row r="184" spans="6:32" x14ac:dyDescent="0.2">
      <c r="F184" s="173"/>
      <c r="G184" s="1"/>
      <c r="X184" s="1"/>
      <c r="Z184" s="1"/>
      <c r="AB184" s="1"/>
      <c r="AD184" s="1"/>
      <c r="AE184" s="1"/>
      <c r="AF184" s="1"/>
    </row>
    <row r="185" spans="6:32" x14ac:dyDescent="0.2">
      <c r="F185" s="173"/>
      <c r="G185" s="1"/>
      <c r="X185" s="1"/>
      <c r="Z185" s="1"/>
      <c r="AB185" s="1"/>
      <c r="AD185" s="1"/>
      <c r="AE185" s="1"/>
      <c r="AF185" s="1"/>
    </row>
    <row r="186" spans="6:32" x14ac:dyDescent="0.2">
      <c r="F186" s="173"/>
      <c r="G186" s="1"/>
      <c r="X186" s="1"/>
      <c r="Z186" s="1"/>
      <c r="AB186" s="1"/>
      <c r="AD186" s="1"/>
      <c r="AE186" s="1"/>
      <c r="AF186" s="1"/>
    </row>
    <row r="187" spans="6:32" x14ac:dyDescent="0.2">
      <c r="F187" s="173"/>
      <c r="G187" s="1"/>
      <c r="X187" s="1"/>
      <c r="Z187" s="1"/>
      <c r="AB187" s="1"/>
      <c r="AD187" s="1"/>
      <c r="AE187" s="1"/>
      <c r="AF187" s="1"/>
    </row>
    <row r="188" spans="6:32" x14ac:dyDescent="0.2">
      <c r="F188" s="173"/>
      <c r="G188" s="1"/>
      <c r="X188" s="1"/>
      <c r="Z188" s="1"/>
      <c r="AB188" s="1"/>
      <c r="AD188" s="1"/>
      <c r="AE188" s="1"/>
      <c r="AF188" s="1"/>
    </row>
    <row r="189" spans="6:32" x14ac:dyDescent="0.2">
      <c r="F189" s="173"/>
      <c r="G189" s="1"/>
      <c r="X189" s="1"/>
      <c r="Z189" s="1"/>
      <c r="AB189" s="1"/>
      <c r="AD189" s="1"/>
      <c r="AE189" s="1"/>
      <c r="AF189" s="1"/>
    </row>
    <row r="190" spans="6:32" x14ac:dyDescent="0.2">
      <c r="F190" s="173"/>
      <c r="G190" s="1"/>
      <c r="X190" s="1"/>
      <c r="Z190" s="1"/>
      <c r="AB190" s="1"/>
      <c r="AD190" s="1"/>
      <c r="AE190" s="1"/>
      <c r="AF190" s="1"/>
    </row>
    <row r="191" spans="6:32" x14ac:dyDescent="0.2">
      <c r="F191" s="173"/>
      <c r="G191" s="1"/>
      <c r="X191" s="1"/>
      <c r="Z191" s="1"/>
      <c r="AB191" s="1"/>
      <c r="AD191" s="1"/>
      <c r="AE191" s="1"/>
      <c r="AF191" s="1"/>
    </row>
    <row r="192" spans="6:32" x14ac:dyDescent="0.2">
      <c r="F192" s="173"/>
      <c r="G192" s="1"/>
      <c r="X192" s="1"/>
      <c r="Z192" s="1"/>
      <c r="AB192" s="1"/>
      <c r="AD192" s="1"/>
      <c r="AE192" s="1"/>
      <c r="AF192" s="1"/>
    </row>
    <row r="193" spans="6:32" x14ac:dyDescent="0.2">
      <c r="F193" s="173"/>
      <c r="G193" s="1"/>
      <c r="X193" s="1"/>
      <c r="Z193" s="1"/>
      <c r="AB193" s="1"/>
      <c r="AD193" s="1"/>
      <c r="AE193" s="1"/>
      <c r="AF193" s="1"/>
    </row>
    <row r="194" spans="6:32" x14ac:dyDescent="0.2">
      <c r="G194" s="1"/>
      <c r="X194" s="1"/>
      <c r="Z194" s="1"/>
      <c r="AB194" s="1"/>
      <c r="AD194" s="1"/>
      <c r="AE194" s="1"/>
      <c r="AF194" s="1"/>
    </row>
    <row r="195" spans="6:32" x14ac:dyDescent="0.2">
      <c r="G195" s="1"/>
      <c r="X195" s="1"/>
      <c r="Z195" s="1"/>
      <c r="AB195" s="1"/>
      <c r="AD195" s="1"/>
      <c r="AE195" s="1"/>
      <c r="AF195" s="1"/>
    </row>
    <row r="196" spans="6:32" x14ac:dyDescent="0.2">
      <c r="G196" s="1"/>
      <c r="X196" s="1"/>
      <c r="Z196" s="1"/>
      <c r="AB196" s="1"/>
      <c r="AD196" s="1"/>
      <c r="AE196" s="1"/>
      <c r="AF196" s="1"/>
    </row>
    <row r="197" spans="6:32" x14ac:dyDescent="0.2">
      <c r="G197" s="1"/>
      <c r="X197" s="1"/>
      <c r="Z197" s="1"/>
      <c r="AB197" s="1"/>
      <c r="AD197" s="1"/>
      <c r="AE197" s="1"/>
      <c r="AF197" s="1"/>
    </row>
    <row r="198" spans="6:32" x14ac:dyDescent="0.2">
      <c r="G198" s="1"/>
      <c r="X198" s="1"/>
      <c r="Z198" s="1"/>
      <c r="AB198" s="1"/>
      <c r="AD198" s="1"/>
      <c r="AE198" s="1"/>
      <c r="AF198" s="1"/>
    </row>
    <row r="199" spans="6:32" x14ac:dyDescent="0.2">
      <c r="G199" s="1"/>
      <c r="H199" s="1"/>
      <c r="X199" s="1"/>
      <c r="Z199" s="1"/>
      <c r="AB199" s="1"/>
      <c r="AD199" s="1"/>
      <c r="AE199" s="1"/>
      <c r="AF199" s="1"/>
    </row>
    <row r="200" spans="6:32" x14ac:dyDescent="0.2">
      <c r="G200" s="1"/>
      <c r="H200" s="1"/>
      <c r="X200" s="1"/>
      <c r="Z200" s="1"/>
      <c r="AB200" s="1"/>
      <c r="AD200" s="1"/>
      <c r="AE200" s="1"/>
      <c r="AF200" s="1"/>
    </row>
    <row r="201" spans="6:32" x14ac:dyDescent="0.2">
      <c r="G201" s="1"/>
      <c r="H201" s="1"/>
      <c r="X201" s="1"/>
      <c r="Z201" s="1"/>
      <c r="AB201" s="1"/>
      <c r="AD201" s="1"/>
      <c r="AE201" s="1"/>
      <c r="AF201" s="1"/>
    </row>
    <row r="202" spans="6:32" x14ac:dyDescent="0.2">
      <c r="G202" s="1"/>
      <c r="H202" s="1"/>
      <c r="X202" s="1"/>
      <c r="Z202" s="1"/>
      <c r="AB202" s="1"/>
      <c r="AD202" s="1"/>
      <c r="AE202" s="1"/>
      <c r="AF202" s="1"/>
    </row>
    <row r="203" spans="6:32" x14ac:dyDescent="0.2">
      <c r="G203" s="1"/>
      <c r="H203" s="1"/>
      <c r="X203" s="1"/>
      <c r="Z203" s="1"/>
      <c r="AB203" s="1"/>
      <c r="AD203" s="1"/>
      <c r="AE203" s="1"/>
      <c r="AF203" s="1"/>
    </row>
    <row r="204" spans="6:32" x14ac:dyDescent="0.2">
      <c r="G204" s="1"/>
      <c r="H204" s="1"/>
      <c r="X204" s="1"/>
      <c r="Z204" s="1"/>
      <c r="AB204" s="1"/>
      <c r="AD204" s="1"/>
      <c r="AE204" s="1"/>
      <c r="AF204" s="1"/>
    </row>
    <row r="205" spans="6:32" x14ac:dyDescent="0.2">
      <c r="G205" s="1"/>
      <c r="H205" s="1"/>
      <c r="X205" s="1"/>
      <c r="Z205" s="1"/>
      <c r="AB205" s="1"/>
      <c r="AD205" s="1"/>
      <c r="AE205" s="1"/>
      <c r="AF205" s="1"/>
    </row>
    <row r="206" spans="6:32" x14ac:dyDescent="0.2">
      <c r="G206" s="1"/>
      <c r="H206" s="1"/>
      <c r="X206" s="1"/>
      <c r="Z206" s="1"/>
      <c r="AB206" s="1"/>
      <c r="AD206" s="1"/>
      <c r="AE206" s="1"/>
      <c r="AF206" s="1"/>
    </row>
    <row r="207" spans="6:32" x14ac:dyDescent="0.2">
      <c r="X207" s="1"/>
      <c r="Z207" s="1"/>
      <c r="AB207" s="1"/>
      <c r="AD207" s="1"/>
      <c r="AE207" s="1"/>
      <c r="AF207" s="1"/>
    </row>
    <row r="208" spans="6:32" x14ac:dyDescent="0.2">
      <c r="X208" s="1"/>
      <c r="Z208" s="1"/>
      <c r="AB208" s="1"/>
      <c r="AD208" s="1"/>
      <c r="AE208" s="1"/>
      <c r="AF208" s="1"/>
    </row>
    <row r="209" spans="24:32" x14ac:dyDescent="0.2">
      <c r="X209" s="1"/>
      <c r="Z209" s="1"/>
      <c r="AB209" s="1"/>
      <c r="AD209" s="1"/>
      <c r="AE209" s="1"/>
      <c r="AF209" s="1"/>
    </row>
    <row r="210" spans="24:32" x14ac:dyDescent="0.2">
      <c r="X210" s="1"/>
      <c r="Z210" s="1"/>
      <c r="AB210" s="1"/>
      <c r="AD210" s="1"/>
      <c r="AE210" s="1"/>
      <c r="AF210" s="1"/>
    </row>
    <row r="211" spans="24:32" x14ac:dyDescent="0.2">
      <c r="X211" s="1"/>
      <c r="Z211" s="1"/>
      <c r="AB211" s="1"/>
      <c r="AD211" s="1"/>
      <c r="AE211" s="1"/>
      <c r="AF211" s="1"/>
    </row>
    <row r="212" spans="24:32" x14ac:dyDescent="0.2">
      <c r="X212" s="1"/>
      <c r="Z212" s="1"/>
      <c r="AB212" s="1"/>
      <c r="AD212" s="1"/>
      <c r="AE212" s="1"/>
      <c r="AF212" s="1"/>
    </row>
    <row r="213" spans="24:32" x14ac:dyDescent="0.2">
      <c r="X213" s="1"/>
      <c r="Z213" s="1"/>
      <c r="AB213" s="1"/>
      <c r="AD213" s="1"/>
      <c r="AE213" s="1"/>
      <c r="AF213" s="1"/>
    </row>
    <row r="214" spans="24:32" x14ac:dyDescent="0.2">
      <c r="X214" s="1"/>
      <c r="Z214" s="1"/>
      <c r="AB214" s="1"/>
      <c r="AD214" s="1"/>
      <c r="AE214" s="1"/>
      <c r="AF214" s="1"/>
    </row>
    <row r="215" spans="24:32" x14ac:dyDescent="0.2">
      <c r="X215" s="1"/>
      <c r="Z215" s="1"/>
      <c r="AB215" s="1"/>
      <c r="AD215" s="1"/>
      <c r="AE215" s="1"/>
      <c r="AF215" s="1"/>
    </row>
    <row r="216" spans="24:32" x14ac:dyDescent="0.2">
      <c r="X216" s="1"/>
      <c r="Z216" s="1"/>
      <c r="AB216" s="1"/>
      <c r="AD216" s="1"/>
      <c r="AE216" s="1"/>
      <c r="AF216" s="1"/>
    </row>
    <row r="217" spans="24:32" x14ac:dyDescent="0.2">
      <c r="X217" s="1"/>
      <c r="Z217" s="1"/>
      <c r="AB217" s="1"/>
      <c r="AD217" s="1"/>
      <c r="AE217" s="1"/>
      <c r="AF217" s="1"/>
    </row>
    <row r="218" spans="24:32" x14ac:dyDescent="0.2">
      <c r="X218" s="1"/>
      <c r="Z218" s="1"/>
      <c r="AB218" s="1"/>
      <c r="AD218" s="1"/>
      <c r="AE218" s="1"/>
      <c r="AF218" s="1"/>
    </row>
    <row r="219" spans="24:32" x14ac:dyDescent="0.2">
      <c r="X219" s="1"/>
      <c r="Z219" s="1"/>
      <c r="AB219" s="1"/>
      <c r="AD219" s="1"/>
      <c r="AE219" s="1"/>
      <c r="AF219" s="1"/>
    </row>
    <row r="220" spans="24:32" x14ac:dyDescent="0.2">
      <c r="X220" s="1"/>
      <c r="Z220" s="1"/>
      <c r="AB220" s="1"/>
      <c r="AD220" s="1"/>
      <c r="AE220" s="1"/>
      <c r="AF220" s="1"/>
    </row>
    <row r="221" spans="24:32" x14ac:dyDescent="0.2">
      <c r="X221" s="1"/>
      <c r="Z221" s="1"/>
      <c r="AB221" s="1"/>
      <c r="AD221" s="1"/>
      <c r="AE221" s="1"/>
      <c r="AF221" s="1"/>
    </row>
    <row r="222" spans="24:32" x14ac:dyDescent="0.2">
      <c r="X222" s="1"/>
      <c r="Z222" s="1"/>
      <c r="AB222" s="1"/>
      <c r="AD222" s="1"/>
      <c r="AE222" s="1"/>
      <c r="AF222" s="1"/>
    </row>
    <row r="223" spans="24:32" x14ac:dyDescent="0.2">
      <c r="X223" s="1"/>
      <c r="Z223" s="1"/>
      <c r="AB223" s="1"/>
      <c r="AD223" s="1"/>
      <c r="AE223" s="1"/>
      <c r="AF223" s="1"/>
    </row>
    <row r="224" spans="24:32" x14ac:dyDescent="0.2">
      <c r="X224" s="1"/>
      <c r="Z224" s="1"/>
      <c r="AB224" s="1"/>
      <c r="AD224" s="1"/>
      <c r="AE224" s="1"/>
      <c r="AF224" s="1"/>
    </row>
    <row r="225" spans="24:32" x14ac:dyDescent="0.2">
      <c r="X225" s="1"/>
      <c r="Z225" s="1"/>
      <c r="AB225" s="1"/>
      <c r="AD225" s="1"/>
      <c r="AE225" s="1"/>
      <c r="AF225" s="1"/>
    </row>
    <row r="226" spans="24:32" x14ac:dyDescent="0.2">
      <c r="X226" s="1"/>
      <c r="Z226" s="1"/>
      <c r="AB226" s="1"/>
      <c r="AD226" s="1"/>
      <c r="AE226" s="1"/>
      <c r="AF226" s="1"/>
    </row>
    <row r="227" spans="24:32" x14ac:dyDescent="0.2">
      <c r="X227" s="1"/>
      <c r="Z227" s="1"/>
      <c r="AB227" s="1"/>
      <c r="AD227" s="1"/>
      <c r="AE227" s="1"/>
      <c r="AF227" s="1"/>
    </row>
    <row r="228" spans="24:32" x14ac:dyDescent="0.2">
      <c r="X228" s="1"/>
      <c r="Z228" s="1"/>
      <c r="AB228" s="1"/>
      <c r="AD228" s="1"/>
      <c r="AE228" s="1"/>
      <c r="AF228" s="1"/>
    </row>
    <row r="229" spans="24:32" x14ac:dyDescent="0.2">
      <c r="X229" s="1"/>
      <c r="Z229" s="1"/>
      <c r="AB229" s="1"/>
      <c r="AD229" s="1"/>
      <c r="AE229" s="1"/>
      <c r="AF229" s="1"/>
    </row>
    <row r="230" spans="24:32" x14ac:dyDescent="0.2">
      <c r="X230" s="1"/>
      <c r="Z230" s="1"/>
      <c r="AB230" s="1"/>
      <c r="AD230" s="1"/>
      <c r="AE230" s="1"/>
      <c r="AF230" s="1"/>
    </row>
    <row r="231" spans="24:32" x14ac:dyDescent="0.2">
      <c r="X231" s="1"/>
      <c r="Z231" s="1"/>
      <c r="AB231" s="1"/>
      <c r="AD231" s="1"/>
      <c r="AE231" s="1"/>
      <c r="AF231" s="1"/>
    </row>
    <row r="232" spans="24:32" x14ac:dyDescent="0.2">
      <c r="X232" s="1"/>
      <c r="Z232" s="1"/>
      <c r="AB232" s="1"/>
      <c r="AD232" s="1"/>
      <c r="AE232" s="1"/>
      <c r="AF232" s="1"/>
    </row>
    <row r="233" spans="24:32" x14ac:dyDescent="0.2">
      <c r="X233" s="1"/>
      <c r="Z233" s="1"/>
      <c r="AB233" s="1"/>
      <c r="AD233" s="1"/>
      <c r="AE233" s="1"/>
      <c r="AF233" s="1"/>
    </row>
    <row r="234" spans="24:32" x14ac:dyDescent="0.2">
      <c r="X234" s="1"/>
      <c r="Z234" s="1"/>
      <c r="AB234" s="1"/>
      <c r="AD234" s="1"/>
      <c r="AE234" s="1"/>
      <c r="AF234" s="1"/>
    </row>
    <row r="235" spans="24:32" x14ac:dyDescent="0.2">
      <c r="X235" s="1"/>
      <c r="Z235" s="1"/>
      <c r="AB235" s="1"/>
      <c r="AD235" s="1"/>
      <c r="AE235" s="1"/>
      <c r="AF235" s="1"/>
    </row>
    <row r="236" spans="24:32" x14ac:dyDescent="0.2">
      <c r="X236" s="1"/>
      <c r="Z236" s="1"/>
      <c r="AB236" s="1"/>
      <c r="AD236" s="1"/>
      <c r="AE236" s="1"/>
      <c r="AF236" s="1"/>
    </row>
    <row r="237" spans="24:32" x14ac:dyDescent="0.2">
      <c r="X237" s="1"/>
      <c r="Z237" s="1"/>
      <c r="AB237" s="1"/>
      <c r="AD237" s="1"/>
      <c r="AE237" s="1"/>
      <c r="AF237" s="1"/>
    </row>
    <row r="238" spans="24:32" x14ac:dyDescent="0.2">
      <c r="X238" s="1"/>
      <c r="Z238" s="1"/>
      <c r="AB238" s="1"/>
      <c r="AD238" s="1"/>
      <c r="AE238" s="1"/>
      <c r="AF238" s="1"/>
    </row>
    <row r="239" spans="24:32" x14ac:dyDescent="0.2">
      <c r="X239" s="1"/>
      <c r="Z239" s="1"/>
      <c r="AB239" s="1"/>
      <c r="AD239" s="1"/>
      <c r="AE239" s="1"/>
      <c r="AF239" s="1"/>
    </row>
    <row r="240" spans="24:32" x14ac:dyDescent="0.2">
      <c r="X240" s="1"/>
      <c r="Z240" s="1"/>
      <c r="AB240" s="1"/>
      <c r="AD240" s="1"/>
      <c r="AE240" s="1"/>
      <c r="AF240" s="1"/>
    </row>
    <row r="241" spans="24:32" x14ac:dyDescent="0.2">
      <c r="X241" s="1"/>
      <c r="Z241" s="1"/>
      <c r="AB241" s="1"/>
      <c r="AD241" s="1"/>
      <c r="AE241" s="1"/>
      <c r="AF241" s="1"/>
    </row>
    <row r="242" spans="24:32" x14ac:dyDescent="0.2">
      <c r="X242" s="1"/>
      <c r="Z242" s="1"/>
      <c r="AB242" s="1"/>
      <c r="AD242" s="1"/>
      <c r="AE242" s="1"/>
      <c r="AF242" s="1"/>
    </row>
    <row r="243" spans="24:32" x14ac:dyDescent="0.2">
      <c r="X243" s="1"/>
      <c r="Z243" s="1"/>
      <c r="AB243" s="1"/>
      <c r="AD243" s="1"/>
      <c r="AE243" s="1"/>
      <c r="AF243" s="1"/>
    </row>
    <row r="244" spans="24:32" x14ac:dyDescent="0.2">
      <c r="X244" s="1"/>
      <c r="Z244" s="1"/>
      <c r="AB244" s="1"/>
      <c r="AD244" s="1"/>
      <c r="AE244" s="1"/>
      <c r="AF244" s="1"/>
    </row>
    <row r="245" spans="24:32" x14ac:dyDescent="0.2">
      <c r="X245" s="1"/>
      <c r="Z245" s="1"/>
      <c r="AB245" s="1"/>
      <c r="AD245" s="1"/>
      <c r="AE245" s="1"/>
      <c r="AF245" s="1"/>
    </row>
    <row r="246" spans="24:32" x14ac:dyDescent="0.2">
      <c r="X246" s="1"/>
      <c r="Z246" s="1"/>
      <c r="AB246" s="1"/>
      <c r="AD246" s="1"/>
      <c r="AE246" s="1"/>
      <c r="AF246" s="1"/>
    </row>
    <row r="247" spans="24:32" x14ac:dyDescent="0.2">
      <c r="X247" s="1"/>
      <c r="Z247" s="1"/>
      <c r="AB247" s="1"/>
      <c r="AD247" s="1"/>
      <c r="AE247" s="1"/>
      <c r="AF247" s="1"/>
    </row>
    <row r="248" spans="24:32" x14ac:dyDescent="0.2">
      <c r="X248" s="1"/>
      <c r="Z248" s="1"/>
      <c r="AB248" s="1"/>
      <c r="AD248" s="1"/>
      <c r="AE248" s="1"/>
      <c r="AF248" s="1"/>
    </row>
    <row r="249" spans="24:32" x14ac:dyDescent="0.2">
      <c r="X249" s="1"/>
      <c r="Z249" s="1"/>
      <c r="AB249" s="1"/>
      <c r="AD249" s="1"/>
      <c r="AE249" s="1"/>
      <c r="AF249" s="1"/>
    </row>
    <row r="250" spans="24:32" x14ac:dyDescent="0.2">
      <c r="X250" s="1"/>
      <c r="Z250" s="1"/>
      <c r="AB250" s="1"/>
      <c r="AD250" s="1"/>
      <c r="AE250" s="1"/>
      <c r="AF250" s="1"/>
    </row>
    <row r="251" spans="24:32" x14ac:dyDescent="0.2">
      <c r="X251" s="1"/>
      <c r="Z251" s="1"/>
      <c r="AB251" s="1"/>
      <c r="AD251" s="1"/>
      <c r="AE251" s="1"/>
      <c r="AF251" s="1"/>
    </row>
    <row r="252" spans="24:32" x14ac:dyDescent="0.2">
      <c r="X252" s="1"/>
      <c r="Z252" s="1"/>
      <c r="AB252" s="1"/>
      <c r="AD252" s="1"/>
      <c r="AE252" s="1"/>
      <c r="AF252" s="1"/>
    </row>
    <row r="253" spans="24:32" x14ac:dyDescent="0.2">
      <c r="X253" s="1"/>
      <c r="Z253" s="1"/>
      <c r="AB253" s="1"/>
      <c r="AD253" s="1"/>
      <c r="AE253" s="1"/>
      <c r="AF253" s="1"/>
    </row>
    <row r="254" spans="24:32" x14ac:dyDescent="0.2">
      <c r="X254" s="1"/>
      <c r="Z254" s="1"/>
      <c r="AB254" s="1"/>
      <c r="AD254" s="1"/>
      <c r="AE254" s="1"/>
      <c r="AF254" s="1"/>
    </row>
    <row r="255" spans="24:32" x14ac:dyDescent="0.2">
      <c r="X255" s="1"/>
      <c r="Z255" s="1"/>
      <c r="AB255" s="1"/>
      <c r="AD255" s="1"/>
      <c r="AE255" s="1"/>
      <c r="AF255" s="1"/>
    </row>
    <row r="256" spans="24:32" x14ac:dyDescent="0.2">
      <c r="X256" s="1"/>
      <c r="Z256" s="1"/>
      <c r="AB256" s="1"/>
      <c r="AD256" s="1"/>
      <c r="AE256" s="1"/>
      <c r="AF256" s="1"/>
    </row>
    <row r="257" spans="24:32" x14ac:dyDescent="0.2">
      <c r="X257" s="1"/>
      <c r="Z257" s="1"/>
      <c r="AB257" s="1"/>
      <c r="AD257" s="1"/>
      <c r="AE257" s="1"/>
      <c r="AF257" s="1"/>
    </row>
    <row r="258" spans="24:32" x14ac:dyDescent="0.2">
      <c r="X258" s="1"/>
      <c r="Z258" s="1"/>
      <c r="AB258" s="1"/>
      <c r="AD258" s="1"/>
      <c r="AE258" s="1"/>
      <c r="AF258" s="1"/>
    </row>
    <row r="259" spans="24:32" x14ac:dyDescent="0.2">
      <c r="X259" s="1"/>
      <c r="Z259" s="1"/>
      <c r="AB259" s="1"/>
      <c r="AD259" s="1"/>
      <c r="AE259" s="1"/>
      <c r="AF259" s="1"/>
    </row>
    <row r="260" spans="24:32" x14ac:dyDescent="0.2">
      <c r="X260" s="1"/>
      <c r="Z260" s="1"/>
      <c r="AB260" s="1"/>
      <c r="AD260" s="1"/>
      <c r="AE260" s="1"/>
      <c r="AF260" s="1"/>
    </row>
    <row r="261" spans="24:32" x14ac:dyDescent="0.2">
      <c r="X261" s="1"/>
      <c r="Z261" s="1"/>
      <c r="AB261" s="1"/>
      <c r="AD261" s="1"/>
      <c r="AE261" s="1"/>
      <c r="AF261" s="1"/>
    </row>
    <row r="262" spans="24:32" x14ac:dyDescent="0.2">
      <c r="X262" s="1"/>
      <c r="Z262" s="1"/>
      <c r="AB262" s="1"/>
      <c r="AD262" s="1"/>
      <c r="AE262" s="1"/>
      <c r="AF262" s="1"/>
    </row>
    <row r="263" spans="24:32" x14ac:dyDescent="0.2">
      <c r="X263" s="1"/>
      <c r="Z263" s="1"/>
      <c r="AB263" s="1"/>
      <c r="AD263" s="1"/>
      <c r="AE263" s="1"/>
      <c r="AF263" s="1"/>
    </row>
    <row r="264" spans="24:32" x14ac:dyDescent="0.2">
      <c r="X264" s="1"/>
      <c r="Z264" s="1"/>
      <c r="AB264" s="1"/>
      <c r="AD264" s="1"/>
      <c r="AE264" s="1"/>
      <c r="AF264" s="1"/>
    </row>
    <row r="265" spans="24:32" x14ac:dyDescent="0.2">
      <c r="X265" s="1"/>
      <c r="Z265" s="1"/>
      <c r="AB265" s="1"/>
      <c r="AD265" s="1"/>
      <c r="AE265" s="1"/>
      <c r="AF265" s="1"/>
    </row>
    <row r="266" spans="24:32" x14ac:dyDescent="0.2">
      <c r="X266" s="1"/>
      <c r="Z266" s="1"/>
      <c r="AB266" s="1"/>
      <c r="AD266" s="1"/>
      <c r="AE266" s="1"/>
      <c r="AF266" s="1"/>
    </row>
    <row r="267" spans="24:32" x14ac:dyDescent="0.2">
      <c r="X267" s="1"/>
      <c r="Z267" s="1"/>
      <c r="AB267" s="1"/>
      <c r="AD267" s="1"/>
      <c r="AE267" s="1"/>
      <c r="AF267" s="1"/>
    </row>
    <row r="268" spans="24:32" x14ac:dyDescent="0.2">
      <c r="X268" s="1"/>
      <c r="Z268" s="1"/>
      <c r="AB268" s="1"/>
      <c r="AD268" s="1"/>
      <c r="AE268" s="1"/>
      <c r="AF268" s="1"/>
    </row>
    <row r="269" spans="24:32" x14ac:dyDescent="0.2">
      <c r="X269" s="1"/>
      <c r="Z269" s="1"/>
      <c r="AB269" s="1"/>
      <c r="AD269" s="1"/>
      <c r="AE269" s="1"/>
      <c r="AF269" s="1"/>
    </row>
    <row r="270" spans="24:32" x14ac:dyDescent="0.2">
      <c r="X270" s="1"/>
      <c r="Z270" s="1"/>
      <c r="AB270" s="1"/>
      <c r="AD270" s="1"/>
      <c r="AE270" s="1"/>
      <c r="AF270" s="1"/>
    </row>
    <row r="271" spans="24:32" x14ac:dyDescent="0.2">
      <c r="X271" s="1"/>
      <c r="Z271" s="1"/>
      <c r="AB271" s="1"/>
      <c r="AD271" s="1"/>
      <c r="AE271" s="1"/>
      <c r="AF271" s="1"/>
    </row>
    <row r="272" spans="24:32" x14ac:dyDescent="0.2">
      <c r="X272" s="1"/>
      <c r="Z272" s="1"/>
      <c r="AB272" s="1"/>
      <c r="AD272" s="1"/>
      <c r="AE272" s="1"/>
      <c r="AF272" s="1"/>
    </row>
    <row r="273" spans="24:32" x14ac:dyDescent="0.2">
      <c r="X273" s="1"/>
      <c r="Z273" s="1"/>
      <c r="AB273" s="1"/>
      <c r="AD273" s="1"/>
      <c r="AE273" s="1"/>
      <c r="AF273" s="1"/>
    </row>
    <row r="274" spans="24:32" x14ac:dyDescent="0.2">
      <c r="X274" s="1"/>
      <c r="Z274" s="1"/>
      <c r="AB274" s="1"/>
      <c r="AD274" s="1"/>
      <c r="AE274" s="1"/>
      <c r="AF274" s="1"/>
    </row>
    <row r="275" spans="24:32" x14ac:dyDescent="0.2">
      <c r="X275" s="1"/>
      <c r="Z275" s="1"/>
      <c r="AB275" s="1"/>
      <c r="AD275" s="1"/>
      <c r="AE275" s="1"/>
      <c r="AF275" s="1"/>
    </row>
    <row r="276" spans="24:32" x14ac:dyDescent="0.2">
      <c r="X276" s="1"/>
      <c r="Z276" s="1"/>
      <c r="AB276" s="1"/>
      <c r="AD276" s="1"/>
      <c r="AE276" s="1"/>
      <c r="AF276" s="1"/>
    </row>
    <row r="277" spans="24:32" x14ac:dyDescent="0.2">
      <c r="X277" s="1"/>
      <c r="Z277" s="1"/>
      <c r="AB277" s="1"/>
      <c r="AD277" s="1"/>
      <c r="AE277" s="1"/>
      <c r="AF277" s="1"/>
    </row>
    <row r="278" spans="24:32" x14ac:dyDescent="0.2">
      <c r="X278" s="1"/>
      <c r="Z278" s="1"/>
      <c r="AB278" s="1"/>
      <c r="AD278" s="1"/>
      <c r="AE278" s="1"/>
      <c r="AF278" s="1"/>
    </row>
    <row r="279" spans="24:32" x14ac:dyDescent="0.2">
      <c r="X279" s="1"/>
      <c r="Z279" s="1"/>
      <c r="AB279" s="1"/>
      <c r="AD279" s="1"/>
      <c r="AE279" s="1"/>
      <c r="AF279" s="1"/>
    </row>
    <row r="280" spans="24:32" x14ac:dyDescent="0.2">
      <c r="X280" s="1"/>
      <c r="Z280" s="1"/>
      <c r="AB280" s="1"/>
      <c r="AD280" s="1"/>
      <c r="AE280" s="1"/>
      <c r="AF280" s="1"/>
    </row>
    <row r="281" spans="24:32" x14ac:dyDescent="0.2">
      <c r="X281" s="1"/>
      <c r="Z281" s="1"/>
      <c r="AB281" s="1"/>
      <c r="AD281" s="1"/>
      <c r="AE281" s="1"/>
      <c r="AF281" s="1"/>
    </row>
    <row r="282" spans="24:32" x14ac:dyDescent="0.2">
      <c r="X282" s="1"/>
      <c r="Z282" s="1"/>
      <c r="AB282" s="1"/>
      <c r="AD282" s="1"/>
      <c r="AE282" s="1"/>
      <c r="AF282" s="1"/>
    </row>
    <row r="283" spans="24:32" x14ac:dyDescent="0.2">
      <c r="X283" s="1"/>
      <c r="Z283" s="1"/>
      <c r="AB283" s="1"/>
      <c r="AD283" s="1"/>
      <c r="AE283" s="1"/>
      <c r="AF283" s="1"/>
    </row>
    <row r="284" spans="24:32" x14ac:dyDescent="0.2">
      <c r="X284" s="1"/>
      <c r="Z284" s="1"/>
      <c r="AB284" s="1"/>
      <c r="AD284" s="1"/>
      <c r="AE284" s="1"/>
      <c r="AF284" s="1"/>
    </row>
    <row r="285" spans="24:32" x14ac:dyDescent="0.2">
      <c r="X285" s="1"/>
      <c r="Z285" s="1"/>
      <c r="AB285" s="1"/>
      <c r="AD285" s="1"/>
      <c r="AE285" s="1"/>
      <c r="AF285" s="1"/>
    </row>
    <row r="286" spans="24:32" x14ac:dyDescent="0.2">
      <c r="X286" s="1"/>
      <c r="Z286" s="1"/>
      <c r="AB286" s="1"/>
      <c r="AD286" s="1"/>
      <c r="AE286" s="1"/>
      <c r="AF286" s="1"/>
    </row>
    <row r="287" spans="24:32" x14ac:dyDescent="0.2">
      <c r="X287" s="1"/>
      <c r="Z287" s="1"/>
      <c r="AB287" s="1"/>
      <c r="AD287" s="1"/>
      <c r="AE287" s="1"/>
      <c r="AF287" s="1"/>
    </row>
    <row r="288" spans="24:32" x14ac:dyDescent="0.2">
      <c r="X288" s="1"/>
      <c r="Z288" s="1"/>
      <c r="AB288" s="1"/>
      <c r="AD288" s="1"/>
      <c r="AE288" s="1"/>
      <c r="AF288" s="1"/>
    </row>
    <row r="289" spans="24:32" x14ac:dyDescent="0.2">
      <c r="X289" s="1"/>
      <c r="Z289" s="1"/>
      <c r="AB289" s="1"/>
      <c r="AD289" s="1"/>
      <c r="AE289" s="1"/>
      <c r="AF289" s="1"/>
    </row>
    <row r="290" spans="24:32" x14ac:dyDescent="0.2">
      <c r="X290" s="1"/>
      <c r="Z290" s="1"/>
      <c r="AB290" s="1"/>
      <c r="AD290" s="1"/>
      <c r="AE290" s="1"/>
      <c r="AF290" s="1"/>
    </row>
    <row r="291" spans="24:32" x14ac:dyDescent="0.2">
      <c r="X291" s="1"/>
      <c r="Z291" s="1"/>
      <c r="AB291" s="1"/>
      <c r="AD291" s="1"/>
      <c r="AE291" s="1"/>
      <c r="AF291" s="1"/>
    </row>
    <row r="292" spans="24:32" x14ac:dyDescent="0.2">
      <c r="X292" s="1"/>
      <c r="Z292" s="1"/>
      <c r="AB292" s="1"/>
      <c r="AD292" s="1"/>
      <c r="AE292" s="1"/>
      <c r="AF292" s="1"/>
    </row>
    <row r="293" spans="24:32" x14ac:dyDescent="0.2">
      <c r="X293" s="1"/>
      <c r="Z293" s="1"/>
      <c r="AB293" s="1"/>
      <c r="AD293" s="1"/>
      <c r="AE293" s="1"/>
      <c r="AF293" s="1"/>
    </row>
    <row r="294" spans="24:32" x14ac:dyDescent="0.2">
      <c r="X294" s="1"/>
      <c r="Z294" s="1"/>
      <c r="AB294" s="1"/>
      <c r="AD294" s="1"/>
      <c r="AE294" s="1"/>
      <c r="AF294" s="1"/>
    </row>
    <row r="295" spans="24:32" x14ac:dyDescent="0.2">
      <c r="X295" s="1"/>
      <c r="Z295" s="1"/>
      <c r="AB295" s="1"/>
      <c r="AD295" s="1"/>
      <c r="AE295" s="1"/>
      <c r="AF295" s="1"/>
    </row>
    <row r="296" spans="24:32" x14ac:dyDescent="0.2">
      <c r="X296" s="1"/>
      <c r="Z296" s="1"/>
      <c r="AB296" s="1"/>
      <c r="AD296" s="1"/>
      <c r="AE296" s="1"/>
      <c r="AF296" s="1"/>
    </row>
    <row r="297" spans="24:32" x14ac:dyDescent="0.2">
      <c r="X297" s="1"/>
      <c r="Z297" s="1"/>
      <c r="AB297" s="1"/>
      <c r="AD297" s="1"/>
      <c r="AE297" s="1"/>
      <c r="AF297" s="1"/>
    </row>
    <row r="298" spans="24:32" x14ac:dyDescent="0.2">
      <c r="X298" s="1"/>
      <c r="Z298" s="1"/>
      <c r="AB298" s="1"/>
      <c r="AD298" s="1"/>
      <c r="AE298" s="1"/>
      <c r="AF298" s="1"/>
    </row>
    <row r="299" spans="24:32" x14ac:dyDescent="0.2">
      <c r="X299" s="1"/>
      <c r="Z299" s="1"/>
      <c r="AB299" s="1"/>
      <c r="AD299" s="1"/>
      <c r="AE299" s="1"/>
      <c r="AF299" s="1"/>
    </row>
    <row r="300" spans="24:32" x14ac:dyDescent="0.2">
      <c r="X300" s="1"/>
      <c r="Z300" s="1"/>
      <c r="AB300" s="1"/>
      <c r="AD300" s="1"/>
      <c r="AE300" s="1"/>
      <c r="AF300" s="1"/>
    </row>
    <row r="301" spans="24:32" x14ac:dyDescent="0.2">
      <c r="X301" s="1"/>
      <c r="Z301" s="1"/>
      <c r="AB301" s="1"/>
      <c r="AD301" s="1"/>
      <c r="AE301" s="1"/>
      <c r="AF301" s="1"/>
    </row>
    <row r="302" spans="24:32" x14ac:dyDescent="0.2">
      <c r="X302" s="1"/>
      <c r="Z302" s="1"/>
      <c r="AB302" s="1"/>
      <c r="AD302" s="1"/>
      <c r="AE302" s="1"/>
      <c r="AF302" s="1"/>
    </row>
    <row r="303" spans="24:32" x14ac:dyDescent="0.2">
      <c r="X303" s="1"/>
      <c r="Z303" s="1"/>
      <c r="AB303" s="1"/>
      <c r="AD303" s="1"/>
      <c r="AE303" s="1"/>
      <c r="AF303" s="1"/>
    </row>
    <row r="304" spans="24:32" x14ac:dyDescent="0.2">
      <c r="X304" s="1"/>
      <c r="Z304" s="1"/>
      <c r="AB304" s="1"/>
      <c r="AD304" s="1"/>
      <c r="AE304" s="1"/>
      <c r="AF304" s="1"/>
    </row>
    <row r="305" spans="24:32" x14ac:dyDescent="0.2">
      <c r="X305" s="1"/>
      <c r="Z305" s="1"/>
      <c r="AB305" s="1"/>
      <c r="AD305" s="1"/>
      <c r="AE305" s="1"/>
      <c r="AF305" s="1"/>
    </row>
    <row r="306" spans="24:32" x14ac:dyDescent="0.2">
      <c r="X306" s="1"/>
      <c r="Z306" s="1"/>
      <c r="AB306" s="1"/>
      <c r="AD306" s="1"/>
      <c r="AE306" s="1"/>
      <c r="AF306" s="1"/>
    </row>
    <row r="307" spans="24:32" x14ac:dyDescent="0.2">
      <c r="X307" s="1"/>
      <c r="Z307" s="1"/>
      <c r="AB307" s="1"/>
      <c r="AD307" s="1"/>
      <c r="AE307" s="1"/>
      <c r="AF307" s="1"/>
    </row>
    <row r="308" spans="24:32" x14ac:dyDescent="0.2">
      <c r="X308" s="1"/>
      <c r="Z308" s="1"/>
      <c r="AB308" s="1"/>
      <c r="AD308" s="1"/>
      <c r="AE308" s="1"/>
      <c r="AF308" s="1"/>
    </row>
    <row r="309" spans="24:32" x14ac:dyDescent="0.2">
      <c r="X309" s="1"/>
      <c r="Z309" s="1"/>
      <c r="AB309" s="1"/>
      <c r="AD309" s="1"/>
      <c r="AE309" s="1"/>
      <c r="AF309" s="1"/>
    </row>
    <row r="310" spans="24:32" x14ac:dyDescent="0.2">
      <c r="X310" s="1"/>
      <c r="Z310" s="1"/>
      <c r="AB310" s="1"/>
      <c r="AD310" s="1"/>
      <c r="AE310" s="1"/>
      <c r="AF310" s="1"/>
    </row>
    <row r="311" spans="24:32" x14ac:dyDescent="0.2">
      <c r="X311" s="1"/>
      <c r="Z311" s="1"/>
      <c r="AB311" s="1"/>
      <c r="AD311" s="1"/>
      <c r="AE311" s="1"/>
      <c r="AF311" s="1"/>
    </row>
    <row r="312" spans="24:32" x14ac:dyDescent="0.2">
      <c r="X312" s="1"/>
      <c r="Z312" s="1"/>
      <c r="AB312" s="1"/>
      <c r="AD312" s="1"/>
      <c r="AE312" s="1"/>
      <c r="AF312" s="1"/>
    </row>
    <row r="313" spans="24:32" x14ac:dyDescent="0.2">
      <c r="X313" s="1"/>
      <c r="Z313" s="1"/>
      <c r="AB313" s="1"/>
      <c r="AD313" s="1"/>
      <c r="AE313" s="1"/>
      <c r="AF313" s="1"/>
    </row>
    <row r="314" spans="24:32" x14ac:dyDescent="0.2">
      <c r="X314" s="1"/>
      <c r="Z314" s="1"/>
      <c r="AB314" s="1"/>
      <c r="AD314" s="1"/>
      <c r="AE314" s="1"/>
      <c r="AF314" s="1"/>
    </row>
    <row r="315" spans="24:32" x14ac:dyDescent="0.2">
      <c r="X315" s="1"/>
      <c r="Z315" s="1"/>
      <c r="AB315" s="1"/>
      <c r="AD315" s="1"/>
      <c r="AE315" s="1"/>
      <c r="AF315" s="1"/>
    </row>
    <row r="316" spans="24:32" x14ac:dyDescent="0.2">
      <c r="X316" s="1"/>
      <c r="Z316" s="1"/>
      <c r="AB316" s="1"/>
      <c r="AD316" s="1"/>
      <c r="AE316" s="1"/>
      <c r="AF316" s="1"/>
    </row>
    <row r="317" spans="24:32" x14ac:dyDescent="0.2">
      <c r="X317" s="1"/>
      <c r="Z317" s="1"/>
      <c r="AB317" s="1"/>
      <c r="AD317" s="1"/>
      <c r="AE317" s="1"/>
      <c r="AF317" s="1"/>
    </row>
    <row r="318" spans="24:32" x14ac:dyDescent="0.2">
      <c r="X318" s="1"/>
      <c r="Z318" s="1"/>
      <c r="AB318" s="1"/>
      <c r="AD318" s="1"/>
      <c r="AE318" s="1"/>
      <c r="AF318" s="1"/>
    </row>
    <row r="319" spans="24:32" x14ac:dyDescent="0.2">
      <c r="X319" s="1"/>
      <c r="Z319" s="1"/>
      <c r="AB319" s="1"/>
      <c r="AD319" s="1"/>
      <c r="AE319" s="1"/>
      <c r="AF319" s="1"/>
    </row>
    <row r="320" spans="24:32" x14ac:dyDescent="0.2">
      <c r="X320" s="1"/>
      <c r="Z320" s="1"/>
      <c r="AB320" s="1"/>
      <c r="AD320" s="1"/>
      <c r="AE320" s="1"/>
      <c r="AF320" s="1"/>
    </row>
    <row r="321" spans="24:32" x14ac:dyDescent="0.2">
      <c r="X321" s="1"/>
      <c r="Z321" s="1"/>
      <c r="AB321" s="1"/>
      <c r="AD321" s="1"/>
      <c r="AE321" s="1"/>
      <c r="AF321" s="1"/>
    </row>
    <row r="322" spans="24:32" x14ac:dyDescent="0.2">
      <c r="X322" s="1"/>
      <c r="Z322" s="1"/>
      <c r="AB322" s="1"/>
      <c r="AD322" s="1"/>
      <c r="AE322" s="1"/>
      <c r="AF322" s="1"/>
    </row>
    <row r="323" spans="24:32" x14ac:dyDescent="0.2">
      <c r="X323" s="1"/>
      <c r="Z323" s="1"/>
      <c r="AB323" s="1"/>
      <c r="AD323" s="1"/>
      <c r="AE323" s="1"/>
      <c r="AF323" s="1"/>
    </row>
    <row r="324" spans="24:32" x14ac:dyDescent="0.2">
      <c r="X324" s="1"/>
      <c r="Z324" s="1"/>
      <c r="AB324" s="1"/>
      <c r="AD324" s="1"/>
      <c r="AE324" s="1"/>
      <c r="AF324" s="1"/>
    </row>
    <row r="325" spans="24:32" x14ac:dyDescent="0.2">
      <c r="X325" s="1"/>
      <c r="Z325" s="1"/>
      <c r="AB325" s="1"/>
      <c r="AD325" s="1"/>
      <c r="AE325" s="1"/>
      <c r="AF325" s="1"/>
    </row>
    <row r="326" spans="24:32" x14ac:dyDescent="0.2">
      <c r="X326" s="1"/>
      <c r="Z326" s="1"/>
      <c r="AB326" s="1"/>
      <c r="AD326" s="1"/>
      <c r="AE326" s="1"/>
      <c r="AF326" s="1"/>
    </row>
    <row r="327" spans="24:32" x14ac:dyDescent="0.2">
      <c r="X327" s="1"/>
      <c r="Z327" s="1"/>
      <c r="AB327" s="1"/>
      <c r="AD327" s="1"/>
      <c r="AE327" s="1"/>
      <c r="AF327" s="1"/>
    </row>
    <row r="328" spans="24:32" x14ac:dyDescent="0.2">
      <c r="X328" s="1"/>
      <c r="Z328" s="1"/>
      <c r="AB328" s="1"/>
      <c r="AD328" s="1"/>
      <c r="AE328" s="1"/>
      <c r="AF328" s="1"/>
    </row>
    <row r="329" spans="24:32" x14ac:dyDescent="0.2">
      <c r="X329" s="1"/>
      <c r="Z329" s="1"/>
      <c r="AB329" s="1"/>
      <c r="AD329" s="1"/>
      <c r="AE329" s="1"/>
      <c r="AF329" s="1"/>
    </row>
    <row r="330" spans="24:32" x14ac:dyDescent="0.2">
      <c r="X330" s="1"/>
      <c r="Z330" s="1"/>
      <c r="AB330" s="1"/>
      <c r="AD330" s="1"/>
      <c r="AE330" s="1"/>
      <c r="AF330" s="1"/>
    </row>
    <row r="331" spans="24:32" x14ac:dyDescent="0.2">
      <c r="X331" s="1"/>
      <c r="Z331" s="1"/>
      <c r="AB331" s="1"/>
      <c r="AD331" s="1"/>
      <c r="AE331" s="1"/>
      <c r="AF331" s="1"/>
    </row>
    <row r="332" spans="24:32" x14ac:dyDescent="0.2">
      <c r="X332" s="1"/>
      <c r="Z332" s="1"/>
      <c r="AB332" s="1"/>
      <c r="AD332" s="1"/>
      <c r="AE332" s="1"/>
      <c r="AF332" s="1"/>
    </row>
    <row r="333" spans="24:32" x14ac:dyDescent="0.2">
      <c r="X333" s="1"/>
      <c r="Z333" s="1"/>
      <c r="AB333" s="1"/>
      <c r="AD333" s="1"/>
      <c r="AE333" s="1"/>
      <c r="AF333" s="1"/>
    </row>
    <row r="334" spans="24:32" x14ac:dyDescent="0.2">
      <c r="X334" s="1"/>
      <c r="Z334" s="1"/>
      <c r="AB334" s="1"/>
      <c r="AD334" s="1"/>
      <c r="AE334" s="1"/>
      <c r="AF334" s="1"/>
    </row>
    <row r="335" spans="24:32" x14ac:dyDescent="0.2">
      <c r="X335" s="1"/>
      <c r="Z335" s="1"/>
      <c r="AB335" s="1"/>
      <c r="AD335" s="1"/>
      <c r="AE335" s="1"/>
      <c r="AF335" s="1"/>
    </row>
    <row r="336" spans="24:32" x14ac:dyDescent="0.2">
      <c r="X336" s="1"/>
      <c r="Z336" s="1"/>
      <c r="AB336" s="1"/>
      <c r="AD336" s="1"/>
      <c r="AE336" s="1"/>
      <c r="AF336" s="1"/>
    </row>
    <row r="337" spans="24:32" x14ac:dyDescent="0.2">
      <c r="X337" s="1"/>
      <c r="Z337" s="1"/>
      <c r="AB337" s="1"/>
      <c r="AD337" s="1"/>
      <c r="AE337" s="1"/>
      <c r="AF337" s="1"/>
    </row>
    <row r="338" spans="24:32" x14ac:dyDescent="0.2">
      <c r="X338" s="1"/>
      <c r="Z338" s="1"/>
      <c r="AB338" s="1"/>
      <c r="AD338" s="1"/>
      <c r="AE338" s="1"/>
      <c r="AF338" s="1"/>
    </row>
    <row r="339" spans="24:32" x14ac:dyDescent="0.2">
      <c r="X339" s="1"/>
      <c r="Z339" s="1"/>
      <c r="AB339" s="1"/>
      <c r="AD339" s="1"/>
      <c r="AE339" s="1"/>
      <c r="AF339" s="1"/>
    </row>
    <row r="340" spans="24:32" x14ac:dyDescent="0.2">
      <c r="X340" s="1"/>
      <c r="Z340" s="1"/>
      <c r="AB340" s="1"/>
      <c r="AD340" s="1"/>
      <c r="AE340" s="1"/>
      <c r="AF340" s="1"/>
    </row>
    <row r="341" spans="24:32" x14ac:dyDescent="0.2">
      <c r="X341" s="1"/>
      <c r="Z341" s="1"/>
      <c r="AB341" s="1"/>
      <c r="AD341" s="1"/>
      <c r="AE341" s="1"/>
      <c r="AF341" s="1"/>
    </row>
    <row r="342" spans="24:32" x14ac:dyDescent="0.2">
      <c r="X342" s="1"/>
      <c r="Z342" s="1"/>
      <c r="AB342" s="1"/>
      <c r="AD342" s="1"/>
      <c r="AE342" s="1"/>
      <c r="AF342" s="1"/>
    </row>
    <row r="343" spans="24:32" x14ac:dyDescent="0.2">
      <c r="X343" s="1"/>
      <c r="Z343" s="1"/>
      <c r="AB343" s="1"/>
      <c r="AD343" s="1"/>
      <c r="AE343" s="1"/>
      <c r="AF343" s="1"/>
    </row>
    <row r="344" spans="24:32" x14ac:dyDescent="0.2">
      <c r="X344" s="1"/>
      <c r="Z344" s="1"/>
      <c r="AB344" s="1"/>
      <c r="AD344" s="1"/>
      <c r="AE344" s="1"/>
      <c r="AF344" s="1"/>
    </row>
    <row r="345" spans="24:32" x14ac:dyDescent="0.2">
      <c r="X345" s="1"/>
      <c r="Z345" s="1"/>
      <c r="AB345" s="1"/>
      <c r="AD345" s="1"/>
      <c r="AE345" s="1"/>
      <c r="AF345" s="1"/>
    </row>
    <row r="346" spans="24:32" x14ac:dyDescent="0.2">
      <c r="X346" s="1"/>
      <c r="Z346" s="1"/>
      <c r="AB346" s="1"/>
      <c r="AD346" s="1"/>
      <c r="AE346" s="1"/>
      <c r="AF346" s="1"/>
    </row>
    <row r="347" spans="24:32" x14ac:dyDescent="0.2">
      <c r="X347" s="1"/>
      <c r="Z347" s="1"/>
      <c r="AB347" s="1"/>
      <c r="AD347" s="1"/>
      <c r="AE347" s="1"/>
      <c r="AF347" s="1"/>
    </row>
    <row r="348" spans="24:32" x14ac:dyDescent="0.2">
      <c r="X348" s="1"/>
      <c r="Z348" s="1"/>
      <c r="AB348" s="1"/>
      <c r="AD348" s="1"/>
      <c r="AE348" s="1"/>
      <c r="AF348" s="1"/>
    </row>
    <row r="349" spans="24:32" x14ac:dyDescent="0.2">
      <c r="X349" s="1"/>
      <c r="Z349" s="1"/>
      <c r="AB349" s="1"/>
      <c r="AD349" s="1"/>
      <c r="AE349" s="1"/>
      <c r="AF349" s="1"/>
    </row>
    <row r="350" spans="24:32" x14ac:dyDescent="0.2">
      <c r="X350" s="1"/>
      <c r="Z350" s="1"/>
      <c r="AB350" s="1"/>
      <c r="AD350" s="1"/>
      <c r="AE350" s="1"/>
      <c r="AF350" s="1"/>
    </row>
    <row r="351" spans="24:32" x14ac:dyDescent="0.2">
      <c r="X351" s="1"/>
      <c r="Z351" s="1"/>
      <c r="AB351" s="1"/>
      <c r="AD351" s="1"/>
      <c r="AE351" s="1"/>
      <c r="AF351" s="1"/>
    </row>
    <row r="352" spans="24:32" x14ac:dyDescent="0.2">
      <c r="X352" s="1"/>
      <c r="Z352" s="1"/>
      <c r="AB352" s="1"/>
      <c r="AD352" s="1"/>
      <c r="AE352" s="1"/>
      <c r="AF352" s="1"/>
    </row>
    <row r="353" spans="24:32" x14ac:dyDescent="0.2">
      <c r="X353" s="1"/>
      <c r="Z353" s="1"/>
      <c r="AB353" s="1"/>
      <c r="AD353" s="1"/>
      <c r="AE353" s="1"/>
      <c r="AF353" s="1"/>
    </row>
    <row r="354" spans="24:32" x14ac:dyDescent="0.2">
      <c r="X354" s="1"/>
      <c r="Z354" s="1"/>
      <c r="AB354" s="1"/>
      <c r="AD354" s="1"/>
      <c r="AE354" s="1"/>
      <c r="AF354" s="1"/>
    </row>
    <row r="355" spans="24:32" x14ac:dyDescent="0.2">
      <c r="X355" s="1"/>
      <c r="Z355" s="1"/>
      <c r="AB355" s="1"/>
      <c r="AD355" s="1"/>
      <c r="AE355" s="1"/>
      <c r="AF355" s="1"/>
    </row>
    <row r="356" spans="24:32" x14ac:dyDescent="0.2">
      <c r="X356" s="1"/>
      <c r="Z356" s="1"/>
      <c r="AB356" s="1"/>
      <c r="AD356" s="1"/>
      <c r="AE356" s="1"/>
      <c r="AF356" s="1"/>
    </row>
    <row r="357" spans="24:32" x14ac:dyDescent="0.2">
      <c r="X357" s="1"/>
      <c r="Z357" s="1"/>
      <c r="AB357" s="1"/>
      <c r="AD357" s="1"/>
      <c r="AE357" s="1"/>
      <c r="AF357" s="1"/>
    </row>
    <row r="358" spans="24:32" x14ac:dyDescent="0.2">
      <c r="X358" s="1"/>
      <c r="Z358" s="1"/>
      <c r="AB358" s="1"/>
      <c r="AD358" s="1"/>
      <c r="AE358" s="1"/>
      <c r="AF358" s="1"/>
    </row>
    <row r="359" spans="24:32" x14ac:dyDescent="0.2">
      <c r="X359" s="1"/>
      <c r="Z359" s="1"/>
      <c r="AB359" s="1"/>
      <c r="AD359" s="1"/>
      <c r="AE359" s="1"/>
      <c r="AF359" s="1"/>
    </row>
    <row r="360" spans="24:32" x14ac:dyDescent="0.2">
      <c r="X360" s="1"/>
      <c r="Z360" s="1"/>
      <c r="AB360" s="1"/>
      <c r="AD360" s="1"/>
      <c r="AE360" s="1"/>
      <c r="AF360" s="1"/>
    </row>
    <row r="361" spans="24:32" x14ac:dyDescent="0.2">
      <c r="X361" s="1"/>
      <c r="Z361" s="1"/>
      <c r="AB361" s="1"/>
      <c r="AD361" s="1"/>
      <c r="AE361" s="1"/>
      <c r="AF361" s="1"/>
    </row>
    <row r="362" spans="24:32" x14ac:dyDescent="0.2">
      <c r="X362" s="1"/>
      <c r="Z362" s="1"/>
      <c r="AB362" s="1"/>
      <c r="AD362" s="1"/>
      <c r="AE362" s="1"/>
      <c r="AF362" s="1"/>
    </row>
    <row r="363" spans="24:32" x14ac:dyDescent="0.2">
      <c r="X363" s="1"/>
      <c r="Z363" s="1"/>
      <c r="AB363" s="1"/>
      <c r="AD363" s="1"/>
      <c r="AE363" s="1"/>
      <c r="AF363" s="1"/>
    </row>
    <row r="364" spans="24:32" x14ac:dyDescent="0.2">
      <c r="X364" s="1"/>
      <c r="Z364" s="1"/>
      <c r="AB364" s="1"/>
      <c r="AD364" s="1"/>
      <c r="AE364" s="1"/>
      <c r="AF364" s="1"/>
    </row>
    <row r="365" spans="24:32" x14ac:dyDescent="0.2">
      <c r="X365" s="1"/>
      <c r="Z365" s="1"/>
      <c r="AB365" s="1"/>
      <c r="AD365" s="1"/>
      <c r="AE365" s="1"/>
      <c r="AF365" s="1"/>
    </row>
    <row r="366" spans="24:32" x14ac:dyDescent="0.2">
      <c r="X366" s="1"/>
      <c r="Z366" s="1"/>
      <c r="AB366" s="1"/>
      <c r="AD366" s="1"/>
      <c r="AE366" s="1"/>
      <c r="AF366" s="1"/>
    </row>
    <row r="367" spans="24:32" x14ac:dyDescent="0.2">
      <c r="X367" s="1"/>
      <c r="Z367" s="1"/>
      <c r="AB367" s="1"/>
      <c r="AD367" s="1"/>
      <c r="AE367" s="1"/>
      <c r="AF367" s="1"/>
    </row>
    <row r="368" spans="24:32" x14ac:dyDescent="0.2">
      <c r="X368" s="1"/>
      <c r="Z368" s="1"/>
      <c r="AB368" s="1"/>
      <c r="AD368" s="1"/>
      <c r="AE368" s="1"/>
      <c r="AF368" s="1"/>
    </row>
    <row r="369" spans="24:32" x14ac:dyDescent="0.2">
      <c r="X369" s="1"/>
      <c r="Z369" s="1"/>
      <c r="AB369" s="1"/>
      <c r="AD369" s="1"/>
      <c r="AE369" s="1"/>
      <c r="AF369" s="1"/>
    </row>
    <row r="370" spans="24:32" x14ac:dyDescent="0.2">
      <c r="X370" s="1"/>
      <c r="Z370" s="1"/>
      <c r="AB370" s="1"/>
      <c r="AD370" s="1"/>
      <c r="AE370" s="1"/>
      <c r="AF370" s="1"/>
    </row>
    <row r="371" spans="24:32" x14ac:dyDescent="0.2">
      <c r="X371" s="1"/>
      <c r="Z371" s="1"/>
      <c r="AB371" s="1"/>
      <c r="AD371" s="1"/>
      <c r="AE371" s="1"/>
      <c r="AF371" s="1"/>
    </row>
    <row r="372" spans="24:32" x14ac:dyDescent="0.2">
      <c r="X372" s="1"/>
      <c r="Z372" s="1"/>
      <c r="AB372" s="1"/>
      <c r="AD372" s="1"/>
      <c r="AE372" s="1"/>
      <c r="AF372" s="1"/>
    </row>
    <row r="373" spans="24:32" x14ac:dyDescent="0.2">
      <c r="X373" s="1"/>
      <c r="Z373" s="1"/>
      <c r="AB373" s="1"/>
      <c r="AD373" s="1"/>
      <c r="AE373" s="1"/>
      <c r="AF373" s="1"/>
    </row>
    <row r="374" spans="24:32" x14ac:dyDescent="0.2">
      <c r="X374" s="1"/>
      <c r="Z374" s="1"/>
      <c r="AB374" s="1"/>
      <c r="AD374" s="1"/>
      <c r="AE374" s="1"/>
      <c r="AF374" s="1"/>
    </row>
    <row r="375" spans="24:32" x14ac:dyDescent="0.2">
      <c r="X375" s="1"/>
      <c r="Z375" s="1"/>
      <c r="AB375" s="1"/>
      <c r="AD375" s="1"/>
      <c r="AE375" s="1"/>
      <c r="AF375" s="1"/>
    </row>
    <row r="376" spans="24:32" x14ac:dyDescent="0.2">
      <c r="X376" s="1"/>
      <c r="Z376" s="1"/>
      <c r="AB376" s="1"/>
      <c r="AD376" s="1"/>
      <c r="AE376" s="1"/>
      <c r="AF376" s="1"/>
    </row>
    <row r="377" spans="24:32" x14ac:dyDescent="0.2">
      <c r="X377" s="1"/>
      <c r="Z377" s="1"/>
      <c r="AB377" s="1"/>
      <c r="AD377" s="1"/>
      <c r="AE377" s="1"/>
      <c r="AF377" s="1"/>
    </row>
    <row r="378" spans="24:32" x14ac:dyDescent="0.2">
      <c r="X378" s="1"/>
      <c r="Z378" s="1"/>
      <c r="AB378" s="1"/>
      <c r="AD378" s="1"/>
      <c r="AE378" s="1"/>
      <c r="AF378" s="1"/>
    </row>
    <row r="379" spans="24:32" x14ac:dyDescent="0.2">
      <c r="X379" s="1"/>
      <c r="Z379" s="1"/>
      <c r="AB379" s="1"/>
      <c r="AD379" s="1"/>
      <c r="AE379" s="1"/>
      <c r="AF379" s="1"/>
    </row>
    <row r="380" spans="24:32" x14ac:dyDescent="0.2">
      <c r="X380" s="1"/>
      <c r="Z380" s="1"/>
      <c r="AB380" s="1"/>
      <c r="AD380" s="1"/>
      <c r="AE380" s="1"/>
      <c r="AF380" s="1"/>
    </row>
    <row r="381" spans="24:32" x14ac:dyDescent="0.2">
      <c r="X381" s="1"/>
      <c r="Z381" s="1"/>
      <c r="AB381" s="1"/>
      <c r="AD381" s="1"/>
      <c r="AE381" s="1"/>
      <c r="AF381" s="1"/>
    </row>
    <row r="382" spans="24:32" x14ac:dyDescent="0.2">
      <c r="X382" s="1"/>
      <c r="Z382" s="1"/>
      <c r="AB382" s="1"/>
      <c r="AD382" s="1"/>
      <c r="AE382" s="1"/>
      <c r="AF382" s="1"/>
    </row>
    <row r="383" spans="24:32" x14ac:dyDescent="0.2">
      <c r="X383" s="1"/>
      <c r="Z383" s="1"/>
      <c r="AB383" s="1"/>
      <c r="AD383" s="1"/>
      <c r="AE383" s="1"/>
      <c r="AF383" s="1"/>
    </row>
    <row r="384" spans="24:32" x14ac:dyDescent="0.2">
      <c r="X384" s="1"/>
      <c r="Z384" s="1"/>
      <c r="AB384" s="1"/>
      <c r="AD384" s="1"/>
      <c r="AE384" s="1"/>
      <c r="AF384" s="1"/>
    </row>
    <row r="385" spans="24:32" x14ac:dyDescent="0.2">
      <c r="X385" s="1"/>
      <c r="Z385" s="1"/>
      <c r="AB385" s="1"/>
      <c r="AD385" s="1"/>
      <c r="AE385" s="1"/>
      <c r="AF385" s="1"/>
    </row>
    <row r="386" spans="24:32" x14ac:dyDescent="0.2">
      <c r="X386" s="1"/>
      <c r="Z386" s="1"/>
      <c r="AB386" s="1"/>
      <c r="AD386" s="1"/>
      <c r="AE386" s="1"/>
      <c r="AF386" s="1"/>
    </row>
    <row r="387" spans="24:32" x14ac:dyDescent="0.2">
      <c r="X387" s="1"/>
      <c r="Z387" s="1"/>
      <c r="AB387" s="1"/>
      <c r="AD387" s="1"/>
      <c r="AE387" s="1"/>
      <c r="AF387" s="1"/>
    </row>
    <row r="388" spans="24:32" x14ac:dyDescent="0.2">
      <c r="X388" s="1"/>
      <c r="Z388" s="1"/>
      <c r="AB388" s="1"/>
      <c r="AD388" s="1"/>
      <c r="AE388" s="1"/>
      <c r="AF388" s="1"/>
    </row>
    <row r="389" spans="24:32" x14ac:dyDescent="0.2">
      <c r="X389" s="1"/>
      <c r="Z389" s="1"/>
      <c r="AB389" s="1"/>
      <c r="AD389" s="1"/>
      <c r="AE389" s="1"/>
      <c r="AF389" s="1"/>
    </row>
    <row r="390" spans="24:32" x14ac:dyDescent="0.2">
      <c r="X390" s="1"/>
      <c r="Z390" s="1"/>
      <c r="AB390" s="1"/>
      <c r="AD390" s="1"/>
      <c r="AE390" s="1"/>
      <c r="AF390" s="1"/>
    </row>
    <row r="391" spans="24:32" x14ac:dyDescent="0.2">
      <c r="X391" s="1"/>
      <c r="Z391" s="1"/>
      <c r="AB391" s="1"/>
      <c r="AD391" s="1"/>
      <c r="AE391" s="1"/>
      <c r="AF391" s="1"/>
    </row>
    <row r="392" spans="24:32" x14ac:dyDescent="0.2">
      <c r="X392" s="1"/>
      <c r="Z392" s="1"/>
      <c r="AB392" s="1"/>
      <c r="AD392" s="1"/>
      <c r="AE392" s="1"/>
      <c r="AF392" s="1"/>
    </row>
    <row r="393" spans="24:32" x14ac:dyDescent="0.2">
      <c r="X393" s="1"/>
      <c r="Z393" s="1"/>
      <c r="AB393" s="1"/>
      <c r="AD393" s="1"/>
      <c r="AE393" s="1"/>
      <c r="AF393" s="1"/>
    </row>
    <row r="394" spans="24:32" x14ac:dyDescent="0.2">
      <c r="X394" s="1"/>
      <c r="Z394" s="1"/>
      <c r="AB394" s="1"/>
      <c r="AD394" s="1"/>
      <c r="AE394" s="1"/>
      <c r="AF394" s="1"/>
    </row>
    <row r="395" spans="24:32" x14ac:dyDescent="0.2">
      <c r="X395" s="1"/>
      <c r="Z395" s="1"/>
      <c r="AB395" s="1"/>
      <c r="AD395" s="1"/>
      <c r="AE395" s="1"/>
      <c r="AF395" s="1"/>
    </row>
    <row r="396" spans="24:32" x14ac:dyDescent="0.2">
      <c r="X396" s="1"/>
      <c r="Z396" s="1"/>
      <c r="AB396" s="1"/>
      <c r="AD396" s="1"/>
      <c r="AE396" s="1"/>
      <c r="AF396" s="1"/>
    </row>
    <row r="397" spans="24:32" x14ac:dyDescent="0.2">
      <c r="X397" s="1"/>
      <c r="Z397" s="1"/>
      <c r="AB397" s="1"/>
      <c r="AD397" s="1"/>
      <c r="AE397" s="1"/>
      <c r="AF397" s="1"/>
    </row>
    <row r="398" spans="24:32" x14ac:dyDescent="0.2">
      <c r="X398" s="1"/>
      <c r="Z398" s="1"/>
      <c r="AB398" s="1"/>
      <c r="AD398" s="1"/>
      <c r="AE398" s="1"/>
      <c r="AF398" s="1"/>
    </row>
    <row r="399" spans="24:32" x14ac:dyDescent="0.2">
      <c r="X399" s="1"/>
      <c r="Z399" s="1"/>
      <c r="AB399" s="1"/>
      <c r="AD399" s="1"/>
      <c r="AE399" s="1"/>
      <c r="AF399" s="1"/>
    </row>
    <row r="400" spans="24:32" x14ac:dyDescent="0.2">
      <c r="X400" s="1"/>
      <c r="Z400" s="1"/>
      <c r="AB400" s="1"/>
      <c r="AD400" s="1"/>
      <c r="AE400" s="1"/>
      <c r="AF400" s="1"/>
    </row>
    <row r="401" spans="24:32" x14ac:dyDescent="0.2">
      <c r="X401" s="1"/>
      <c r="Z401" s="1"/>
      <c r="AB401" s="1"/>
      <c r="AD401" s="1"/>
      <c r="AE401" s="1"/>
      <c r="AF401" s="1"/>
    </row>
    <row r="402" spans="24:32" x14ac:dyDescent="0.2">
      <c r="X402" s="1"/>
      <c r="Z402" s="1"/>
      <c r="AB402" s="1"/>
      <c r="AD402" s="1"/>
      <c r="AE402" s="1"/>
      <c r="AF402" s="1"/>
    </row>
    <row r="403" spans="24:32" x14ac:dyDescent="0.2">
      <c r="X403" s="1"/>
      <c r="Z403" s="1"/>
      <c r="AB403" s="1"/>
      <c r="AD403" s="1"/>
      <c r="AE403" s="1"/>
      <c r="AF403" s="1"/>
    </row>
    <row r="404" spans="24:32" x14ac:dyDescent="0.2">
      <c r="X404" s="1"/>
      <c r="Z404" s="1"/>
      <c r="AB404" s="1"/>
      <c r="AD404" s="1"/>
      <c r="AE404" s="1"/>
      <c r="AF404" s="1"/>
    </row>
    <row r="405" spans="24:32" x14ac:dyDescent="0.2">
      <c r="X405" s="1"/>
      <c r="Z405" s="1"/>
      <c r="AB405" s="1"/>
      <c r="AD405" s="1"/>
      <c r="AE405" s="1"/>
      <c r="AF405" s="1"/>
    </row>
    <row r="406" spans="24:32" x14ac:dyDescent="0.2">
      <c r="X406" s="1"/>
      <c r="Z406" s="1"/>
      <c r="AB406" s="1"/>
      <c r="AD406" s="1"/>
      <c r="AE406" s="1"/>
      <c r="AF406" s="1"/>
    </row>
    <row r="407" spans="24:32" x14ac:dyDescent="0.2">
      <c r="X407" s="1"/>
      <c r="Z407" s="1"/>
      <c r="AB407" s="1"/>
      <c r="AD407" s="1"/>
      <c r="AE407" s="1"/>
      <c r="AF407" s="1"/>
    </row>
    <row r="408" spans="24:32" x14ac:dyDescent="0.2">
      <c r="X408" s="1"/>
      <c r="Z408" s="1"/>
      <c r="AB408" s="1"/>
      <c r="AD408" s="1"/>
      <c r="AE408" s="1"/>
      <c r="AF408" s="1"/>
    </row>
    <row r="409" spans="24:32" x14ac:dyDescent="0.2">
      <c r="X409" s="1"/>
      <c r="Z409" s="1"/>
      <c r="AB409" s="1"/>
      <c r="AD409" s="1"/>
      <c r="AE409" s="1"/>
      <c r="AF409" s="1"/>
    </row>
    <row r="410" spans="24:32" x14ac:dyDescent="0.2">
      <c r="X410" s="1"/>
      <c r="Z410" s="1"/>
      <c r="AB410" s="1"/>
      <c r="AD410" s="1"/>
      <c r="AE410" s="1"/>
      <c r="AF410" s="1"/>
    </row>
    <row r="411" spans="24:32" x14ac:dyDescent="0.2">
      <c r="X411" s="1"/>
      <c r="Z411" s="1"/>
      <c r="AB411" s="1"/>
      <c r="AD411" s="1"/>
      <c r="AE411" s="1"/>
      <c r="AF411" s="1"/>
    </row>
    <row r="412" spans="24:32" x14ac:dyDescent="0.2">
      <c r="X412" s="1"/>
      <c r="Z412" s="1"/>
      <c r="AB412" s="1"/>
      <c r="AD412" s="1"/>
      <c r="AE412" s="1"/>
      <c r="AF412" s="1"/>
    </row>
    <row r="413" spans="24:32" x14ac:dyDescent="0.2">
      <c r="X413" s="1"/>
      <c r="Z413" s="1"/>
      <c r="AB413" s="1"/>
      <c r="AD413" s="1"/>
      <c r="AE413" s="1"/>
      <c r="AF413" s="1"/>
    </row>
    <row r="414" spans="24:32" x14ac:dyDescent="0.2">
      <c r="X414" s="1"/>
      <c r="Z414" s="1"/>
      <c r="AB414" s="1"/>
      <c r="AD414" s="1"/>
      <c r="AE414" s="1"/>
      <c r="AF414" s="1"/>
    </row>
    <row r="415" spans="24:32" x14ac:dyDescent="0.2">
      <c r="X415" s="1"/>
      <c r="Z415" s="1"/>
      <c r="AB415" s="1"/>
      <c r="AD415" s="1"/>
      <c r="AE415" s="1"/>
      <c r="AF415" s="1"/>
    </row>
    <row r="416" spans="24:32" x14ac:dyDescent="0.2">
      <c r="X416" s="1"/>
      <c r="Z416" s="1"/>
      <c r="AB416" s="1"/>
      <c r="AD416" s="1"/>
      <c r="AE416" s="1"/>
      <c r="AF416" s="1"/>
    </row>
    <row r="417" spans="24:32" x14ac:dyDescent="0.2">
      <c r="X417" s="1"/>
      <c r="Z417" s="1"/>
      <c r="AB417" s="1"/>
      <c r="AD417" s="1"/>
      <c r="AE417" s="1"/>
      <c r="AF417" s="1"/>
    </row>
    <row r="418" spans="24:32" x14ac:dyDescent="0.2">
      <c r="X418" s="1"/>
      <c r="Z418" s="1"/>
      <c r="AB418" s="1"/>
      <c r="AD418" s="1"/>
      <c r="AE418" s="1"/>
      <c r="AF418" s="1"/>
    </row>
    <row r="419" spans="24:32" x14ac:dyDescent="0.2">
      <c r="X419" s="1"/>
      <c r="Z419" s="1"/>
      <c r="AB419" s="1"/>
      <c r="AD419" s="1"/>
      <c r="AE419" s="1"/>
      <c r="AF419" s="1"/>
    </row>
    <row r="420" spans="24:32" x14ac:dyDescent="0.2">
      <c r="X420" s="1"/>
      <c r="Z420" s="1"/>
      <c r="AB420" s="1"/>
      <c r="AD420" s="1"/>
      <c r="AE420" s="1"/>
      <c r="AF420" s="1"/>
    </row>
    <row r="421" spans="24:32" x14ac:dyDescent="0.2">
      <c r="X421" s="1"/>
      <c r="Z421" s="1"/>
      <c r="AB421" s="1"/>
      <c r="AD421" s="1"/>
      <c r="AE421" s="1"/>
      <c r="AF421" s="1"/>
    </row>
    <row r="422" spans="24:32" x14ac:dyDescent="0.2">
      <c r="X422" s="1"/>
      <c r="Z422" s="1"/>
      <c r="AB422" s="1"/>
      <c r="AD422" s="1"/>
      <c r="AE422" s="1"/>
      <c r="AF422" s="1"/>
    </row>
    <row r="423" spans="24:32" x14ac:dyDescent="0.2">
      <c r="X423" s="1"/>
      <c r="Z423" s="1"/>
      <c r="AB423" s="1"/>
      <c r="AD423" s="1"/>
      <c r="AE423" s="1"/>
      <c r="AF423" s="1"/>
    </row>
    <row r="424" spans="24:32" x14ac:dyDescent="0.2">
      <c r="X424" s="1"/>
      <c r="Z424" s="1"/>
      <c r="AB424" s="1"/>
      <c r="AD424" s="1"/>
      <c r="AE424" s="1"/>
      <c r="AF424" s="1"/>
    </row>
    <row r="425" spans="24:32" x14ac:dyDescent="0.2">
      <c r="X425" s="1"/>
      <c r="Z425" s="1"/>
      <c r="AB425" s="1"/>
      <c r="AD425" s="1"/>
      <c r="AE425" s="1"/>
      <c r="AF425" s="1"/>
    </row>
    <row r="426" spans="24:32" x14ac:dyDescent="0.2">
      <c r="X426" s="1"/>
      <c r="Z426" s="1"/>
      <c r="AB426" s="1"/>
      <c r="AD426" s="1"/>
      <c r="AE426" s="1"/>
      <c r="AF426" s="1"/>
    </row>
    <row r="427" spans="24:32" x14ac:dyDescent="0.2">
      <c r="X427" s="1"/>
      <c r="Z427" s="1"/>
      <c r="AB427" s="1"/>
      <c r="AD427" s="1"/>
      <c r="AE427" s="1"/>
      <c r="AF427" s="1"/>
    </row>
    <row r="428" spans="24:32" x14ac:dyDescent="0.2">
      <c r="X428" s="1"/>
      <c r="Z428" s="1"/>
      <c r="AB428" s="1"/>
      <c r="AD428" s="1"/>
      <c r="AE428" s="1"/>
      <c r="AF428" s="1"/>
    </row>
    <row r="429" spans="24:32" x14ac:dyDescent="0.2">
      <c r="X429" s="1"/>
      <c r="Z429" s="1"/>
      <c r="AB429" s="1"/>
      <c r="AD429" s="1"/>
      <c r="AE429" s="1"/>
      <c r="AF429" s="1"/>
    </row>
    <row r="430" spans="24:32" x14ac:dyDescent="0.2">
      <c r="X430" s="1"/>
      <c r="Z430" s="1"/>
      <c r="AB430" s="1"/>
      <c r="AD430" s="1"/>
      <c r="AE430" s="1"/>
      <c r="AF430" s="1"/>
    </row>
    <row r="431" spans="24:32" x14ac:dyDescent="0.2">
      <c r="X431" s="1"/>
      <c r="Z431" s="1"/>
      <c r="AB431" s="1"/>
      <c r="AD431" s="1"/>
      <c r="AE431" s="1"/>
      <c r="AF431" s="1"/>
    </row>
    <row r="432" spans="24:32" x14ac:dyDescent="0.2">
      <c r="X432" s="1"/>
      <c r="Z432" s="1"/>
      <c r="AB432" s="1"/>
      <c r="AD432" s="1"/>
      <c r="AE432" s="1"/>
      <c r="AF432" s="1"/>
    </row>
    <row r="433" spans="24:32" x14ac:dyDescent="0.2">
      <c r="X433" s="1"/>
      <c r="Z433" s="1"/>
      <c r="AB433" s="1"/>
      <c r="AD433" s="1"/>
      <c r="AE433" s="1"/>
      <c r="AF433" s="1"/>
    </row>
    <row r="434" spans="24:32" x14ac:dyDescent="0.2">
      <c r="X434" s="1"/>
      <c r="Z434" s="1"/>
      <c r="AB434" s="1"/>
      <c r="AD434" s="1"/>
      <c r="AE434" s="1"/>
      <c r="AF434" s="1"/>
    </row>
    <row r="435" spans="24:32" x14ac:dyDescent="0.2">
      <c r="X435" s="1"/>
      <c r="Z435" s="1"/>
      <c r="AB435" s="1"/>
      <c r="AD435" s="1"/>
      <c r="AE435" s="1"/>
      <c r="AF435" s="1"/>
    </row>
    <row r="436" spans="24:32" x14ac:dyDescent="0.2">
      <c r="X436" s="1"/>
      <c r="Z436" s="1"/>
      <c r="AB436" s="1"/>
      <c r="AD436" s="1"/>
      <c r="AE436" s="1"/>
      <c r="AF436" s="1"/>
    </row>
    <row r="437" spans="24:32" x14ac:dyDescent="0.2">
      <c r="X437" s="1"/>
      <c r="Z437" s="1"/>
      <c r="AB437" s="1"/>
      <c r="AD437" s="1"/>
      <c r="AE437" s="1"/>
      <c r="AF437" s="1"/>
    </row>
    <row r="438" spans="24:32" x14ac:dyDescent="0.2">
      <c r="X438" s="1"/>
      <c r="Z438" s="1"/>
      <c r="AB438" s="1"/>
      <c r="AD438" s="1"/>
      <c r="AE438" s="1"/>
      <c r="AF438" s="1"/>
    </row>
    <row r="439" spans="24:32" x14ac:dyDescent="0.2">
      <c r="X439" s="1"/>
      <c r="Z439" s="1"/>
      <c r="AB439" s="1"/>
      <c r="AD439" s="1"/>
      <c r="AE439" s="1"/>
      <c r="AF439" s="1"/>
    </row>
    <row r="440" spans="24:32" x14ac:dyDescent="0.2">
      <c r="X440" s="1"/>
      <c r="Z440" s="1"/>
      <c r="AB440" s="1"/>
      <c r="AD440" s="1"/>
      <c r="AE440" s="1"/>
      <c r="AF440" s="1"/>
    </row>
    <row r="441" spans="24:32" x14ac:dyDescent="0.2">
      <c r="X441" s="1"/>
      <c r="Z441" s="1"/>
      <c r="AB441" s="1"/>
      <c r="AD441" s="1"/>
      <c r="AE441" s="1"/>
      <c r="AF441" s="1"/>
    </row>
    <row r="442" spans="24:32" x14ac:dyDescent="0.2">
      <c r="X442" s="1"/>
      <c r="Z442" s="1"/>
      <c r="AB442" s="1"/>
      <c r="AD442" s="1"/>
      <c r="AE442" s="1"/>
      <c r="AF442" s="1"/>
    </row>
    <row r="443" spans="24:32" x14ac:dyDescent="0.2">
      <c r="X443" s="1"/>
      <c r="Z443" s="1"/>
      <c r="AB443" s="1"/>
      <c r="AD443" s="1"/>
      <c r="AE443" s="1"/>
      <c r="AF443" s="1"/>
    </row>
    <row r="444" spans="24:32" x14ac:dyDescent="0.2">
      <c r="X444" s="1"/>
      <c r="Z444" s="1"/>
      <c r="AB444" s="1"/>
      <c r="AD444" s="1"/>
      <c r="AE444" s="1"/>
      <c r="AF444" s="1"/>
    </row>
    <row r="445" spans="24:32" x14ac:dyDescent="0.2">
      <c r="X445" s="1"/>
      <c r="Z445" s="1"/>
      <c r="AB445" s="1"/>
      <c r="AD445" s="1"/>
      <c r="AE445" s="1"/>
      <c r="AF445" s="1"/>
    </row>
    <row r="446" spans="24:32" x14ac:dyDescent="0.2">
      <c r="X446" s="1"/>
      <c r="Z446" s="1"/>
      <c r="AB446" s="1"/>
      <c r="AD446" s="1"/>
      <c r="AE446" s="1"/>
      <c r="AF446" s="1"/>
    </row>
    <row r="447" spans="24:32" x14ac:dyDescent="0.2">
      <c r="X447" s="1"/>
      <c r="Z447" s="1"/>
      <c r="AB447" s="1"/>
      <c r="AD447" s="1"/>
      <c r="AE447" s="1"/>
      <c r="AF447" s="1"/>
    </row>
    <row r="448" spans="24:32" x14ac:dyDescent="0.2">
      <c r="X448" s="1"/>
      <c r="Z448" s="1"/>
      <c r="AB448" s="1"/>
      <c r="AD448" s="1"/>
      <c r="AE448" s="1"/>
      <c r="AF448" s="1"/>
    </row>
    <row r="449" spans="24:32" x14ac:dyDescent="0.2">
      <c r="X449" s="1"/>
      <c r="Z449" s="1"/>
      <c r="AB449" s="1"/>
      <c r="AD449" s="1"/>
      <c r="AE449" s="1"/>
      <c r="AF449" s="1"/>
    </row>
    <row r="450" spans="24:32" x14ac:dyDescent="0.2">
      <c r="X450" s="1"/>
      <c r="Z450" s="1"/>
      <c r="AB450" s="1"/>
      <c r="AD450" s="1"/>
      <c r="AE450" s="1"/>
      <c r="AF450" s="1"/>
    </row>
    <row r="451" spans="24:32" x14ac:dyDescent="0.2">
      <c r="X451" s="1"/>
      <c r="Z451" s="1"/>
      <c r="AB451" s="1"/>
      <c r="AD451" s="1"/>
      <c r="AE451" s="1"/>
      <c r="AF451" s="1"/>
    </row>
    <row r="452" spans="24:32" x14ac:dyDescent="0.2">
      <c r="X452" s="1"/>
      <c r="Z452" s="1"/>
      <c r="AB452" s="1"/>
      <c r="AD452" s="1"/>
      <c r="AE452" s="1"/>
      <c r="AF452" s="1"/>
    </row>
    <row r="453" spans="24:32" x14ac:dyDescent="0.2">
      <c r="X453" s="1"/>
      <c r="Z453" s="1"/>
      <c r="AB453" s="1"/>
      <c r="AD453" s="1"/>
      <c r="AE453" s="1"/>
      <c r="AF453" s="1"/>
    </row>
    <row r="454" spans="24:32" x14ac:dyDescent="0.2">
      <c r="X454" s="1"/>
      <c r="Z454" s="1"/>
      <c r="AB454" s="1"/>
      <c r="AD454" s="1"/>
      <c r="AE454" s="1"/>
      <c r="AF454" s="1"/>
    </row>
    <row r="455" spans="24:32" x14ac:dyDescent="0.2">
      <c r="X455" s="1"/>
      <c r="Z455" s="1"/>
      <c r="AB455" s="1"/>
      <c r="AD455" s="1"/>
      <c r="AE455" s="1"/>
      <c r="AF455" s="1"/>
    </row>
    <row r="456" spans="24:32" x14ac:dyDescent="0.2">
      <c r="X456" s="1"/>
      <c r="Z456" s="1"/>
      <c r="AB456" s="1"/>
      <c r="AD456" s="1"/>
      <c r="AE456" s="1"/>
      <c r="AF456" s="1"/>
    </row>
    <row r="457" spans="24:32" x14ac:dyDescent="0.2">
      <c r="X457" s="1"/>
      <c r="Z457" s="1"/>
      <c r="AB457" s="1"/>
      <c r="AD457" s="1"/>
      <c r="AE457" s="1"/>
      <c r="AF457" s="1"/>
    </row>
    <row r="458" spans="24:32" x14ac:dyDescent="0.2">
      <c r="X458" s="1"/>
      <c r="Z458" s="1"/>
      <c r="AB458" s="1"/>
      <c r="AD458" s="1"/>
      <c r="AE458" s="1"/>
      <c r="AF458" s="1"/>
    </row>
    <row r="459" spans="24:32" x14ac:dyDescent="0.2">
      <c r="X459" s="1"/>
      <c r="Z459" s="1"/>
      <c r="AB459" s="1"/>
      <c r="AD459" s="1"/>
      <c r="AE459" s="1"/>
      <c r="AF459" s="1"/>
    </row>
    <row r="460" spans="24:32" x14ac:dyDescent="0.2">
      <c r="X460" s="1"/>
      <c r="Z460" s="1"/>
      <c r="AB460" s="1"/>
      <c r="AD460" s="1"/>
      <c r="AE460" s="1"/>
      <c r="AF460" s="1"/>
    </row>
    <row r="461" spans="24:32" x14ac:dyDescent="0.2">
      <c r="X461" s="1"/>
      <c r="Z461" s="1"/>
      <c r="AB461" s="1"/>
      <c r="AD461" s="1"/>
      <c r="AE461" s="1"/>
      <c r="AF461" s="1"/>
    </row>
    <row r="462" spans="24:32" x14ac:dyDescent="0.2">
      <c r="X462" s="1"/>
      <c r="Z462" s="1"/>
      <c r="AB462" s="1"/>
      <c r="AD462" s="1"/>
      <c r="AE462" s="1"/>
      <c r="AF462" s="1"/>
    </row>
    <row r="463" spans="24:32" x14ac:dyDescent="0.2">
      <c r="X463" s="1"/>
      <c r="Z463" s="1"/>
      <c r="AB463" s="1"/>
      <c r="AD463" s="1"/>
      <c r="AE463" s="1"/>
      <c r="AF463" s="1"/>
    </row>
    <row r="464" spans="24:32" x14ac:dyDescent="0.2">
      <c r="X464" s="1"/>
      <c r="Z464" s="1"/>
      <c r="AB464" s="1"/>
      <c r="AD464" s="1"/>
      <c r="AE464" s="1"/>
      <c r="AF464" s="1"/>
    </row>
    <row r="465" spans="24:32" x14ac:dyDescent="0.2">
      <c r="X465" s="1"/>
      <c r="Z465" s="1"/>
      <c r="AB465" s="1"/>
      <c r="AD465" s="1"/>
      <c r="AE465" s="1"/>
      <c r="AF465" s="1"/>
    </row>
    <row r="466" spans="24:32" x14ac:dyDescent="0.2">
      <c r="X466" s="1"/>
      <c r="Z466" s="1"/>
      <c r="AB466" s="1"/>
      <c r="AD466" s="1"/>
      <c r="AE466" s="1"/>
      <c r="AF466" s="1"/>
    </row>
    <row r="467" spans="24:32" x14ac:dyDescent="0.2">
      <c r="X467" s="1"/>
      <c r="Z467" s="1"/>
      <c r="AB467" s="1"/>
      <c r="AD467" s="1"/>
      <c r="AE467" s="1"/>
      <c r="AF467" s="1"/>
    </row>
    <row r="468" spans="24:32" x14ac:dyDescent="0.2">
      <c r="X468" s="1"/>
      <c r="Z468" s="1"/>
      <c r="AB468" s="1"/>
      <c r="AD468" s="1"/>
      <c r="AE468" s="1"/>
      <c r="AF468" s="1"/>
    </row>
    <row r="469" spans="24:32" x14ac:dyDescent="0.2">
      <c r="X469" s="1"/>
      <c r="Z469" s="1"/>
      <c r="AB469" s="1"/>
      <c r="AD469" s="1"/>
      <c r="AE469" s="1"/>
      <c r="AF469" s="1"/>
    </row>
    <row r="470" spans="24:32" x14ac:dyDescent="0.2">
      <c r="X470" s="1"/>
      <c r="Z470" s="1"/>
      <c r="AB470" s="1"/>
      <c r="AD470" s="1"/>
      <c r="AE470" s="1"/>
      <c r="AF470" s="1"/>
    </row>
    <row r="471" spans="24:32" x14ac:dyDescent="0.2">
      <c r="X471" s="1"/>
      <c r="Z471" s="1"/>
      <c r="AB471" s="1"/>
      <c r="AD471" s="1"/>
      <c r="AE471" s="1"/>
      <c r="AF471" s="1"/>
    </row>
    <row r="472" spans="24:32" x14ac:dyDescent="0.2">
      <c r="X472" s="1"/>
      <c r="Z472" s="1"/>
      <c r="AB472" s="1"/>
      <c r="AD472" s="1"/>
      <c r="AE472" s="1"/>
      <c r="AF472" s="1"/>
    </row>
    <row r="473" spans="24:32" x14ac:dyDescent="0.2">
      <c r="X473" s="1"/>
      <c r="Z473" s="1"/>
      <c r="AB473" s="1"/>
      <c r="AD473" s="1"/>
      <c r="AE473" s="1"/>
      <c r="AF473" s="1"/>
    </row>
    <row r="474" spans="24:32" x14ac:dyDescent="0.2">
      <c r="X474" s="1"/>
      <c r="Z474" s="1"/>
      <c r="AB474" s="1"/>
      <c r="AD474" s="1"/>
      <c r="AE474" s="1"/>
      <c r="AF474" s="1"/>
    </row>
    <row r="475" spans="24:32" x14ac:dyDescent="0.2">
      <c r="X475" s="1"/>
      <c r="Z475" s="1"/>
      <c r="AB475" s="1"/>
      <c r="AD475" s="1"/>
      <c r="AE475" s="1"/>
      <c r="AF475" s="1"/>
    </row>
    <row r="476" spans="24:32" x14ac:dyDescent="0.2">
      <c r="X476" s="1"/>
      <c r="Z476" s="1"/>
      <c r="AB476" s="1"/>
      <c r="AD476" s="1"/>
      <c r="AE476" s="1"/>
      <c r="AF476" s="1"/>
    </row>
    <row r="477" spans="24:32" x14ac:dyDescent="0.2">
      <c r="X477" s="1"/>
      <c r="Z477" s="1"/>
      <c r="AB477" s="1"/>
      <c r="AD477" s="1"/>
      <c r="AE477" s="1"/>
      <c r="AF477" s="1"/>
    </row>
    <row r="478" spans="24:32" x14ac:dyDescent="0.2">
      <c r="X478" s="1"/>
      <c r="Z478" s="1"/>
      <c r="AB478" s="1"/>
      <c r="AD478" s="1"/>
      <c r="AE478" s="1"/>
      <c r="AF478" s="1"/>
    </row>
    <row r="479" spans="24:32" x14ac:dyDescent="0.2">
      <c r="X479" s="1"/>
      <c r="Z479" s="1"/>
      <c r="AB479" s="1"/>
      <c r="AD479" s="1"/>
      <c r="AE479" s="1"/>
      <c r="AF479" s="1"/>
    </row>
    <row r="480" spans="24:32" x14ac:dyDescent="0.2">
      <c r="X480" s="1"/>
      <c r="Z480" s="1"/>
      <c r="AB480" s="1"/>
      <c r="AD480" s="1"/>
      <c r="AE480" s="1"/>
      <c r="AF480" s="1"/>
    </row>
    <row r="481" spans="24:32" x14ac:dyDescent="0.2">
      <c r="X481" s="1"/>
      <c r="Z481" s="1"/>
      <c r="AB481" s="1"/>
      <c r="AD481" s="1"/>
      <c r="AE481" s="1"/>
      <c r="AF481" s="1"/>
    </row>
    <row r="482" spans="24:32" x14ac:dyDescent="0.2">
      <c r="X482" s="1"/>
      <c r="Z482" s="1"/>
      <c r="AB482" s="1"/>
      <c r="AD482" s="1"/>
      <c r="AE482" s="1"/>
      <c r="AF482" s="1"/>
    </row>
    <row r="483" spans="24:32" x14ac:dyDescent="0.2">
      <c r="X483" s="1"/>
      <c r="Z483" s="1"/>
      <c r="AB483" s="1"/>
      <c r="AD483" s="1"/>
      <c r="AE483" s="1"/>
      <c r="AF483" s="1"/>
    </row>
    <row r="484" spans="24:32" x14ac:dyDescent="0.2">
      <c r="X484" s="1"/>
      <c r="Z484" s="1"/>
      <c r="AB484" s="1"/>
      <c r="AD484" s="1"/>
      <c r="AE484" s="1"/>
      <c r="AF484" s="1"/>
    </row>
    <row r="485" spans="24:32" x14ac:dyDescent="0.2">
      <c r="X485" s="1"/>
      <c r="Z485" s="1"/>
      <c r="AB485" s="1"/>
      <c r="AD485" s="1"/>
      <c r="AE485" s="1"/>
      <c r="AF485" s="1"/>
    </row>
    <row r="486" spans="24:32" x14ac:dyDescent="0.2">
      <c r="X486" s="1"/>
      <c r="Z486" s="1"/>
      <c r="AB486" s="1"/>
      <c r="AD486" s="1"/>
      <c r="AE486" s="1"/>
      <c r="AF486" s="1"/>
    </row>
    <row r="487" spans="24:32" x14ac:dyDescent="0.2">
      <c r="X487" s="1"/>
      <c r="Z487" s="1"/>
      <c r="AB487" s="1"/>
      <c r="AD487" s="1"/>
      <c r="AE487" s="1"/>
      <c r="AF487" s="1"/>
    </row>
    <row r="488" spans="24:32" x14ac:dyDescent="0.2">
      <c r="X488" s="1"/>
      <c r="Z488" s="1"/>
      <c r="AB488" s="1"/>
      <c r="AD488" s="1"/>
      <c r="AE488" s="1"/>
      <c r="AF488" s="1"/>
    </row>
    <row r="489" spans="24:32" x14ac:dyDescent="0.2">
      <c r="X489" s="1"/>
      <c r="Z489" s="1"/>
      <c r="AB489" s="1"/>
      <c r="AD489" s="1"/>
      <c r="AE489" s="1"/>
      <c r="AF489" s="1"/>
    </row>
    <row r="490" spans="24:32" x14ac:dyDescent="0.2">
      <c r="X490" s="1"/>
      <c r="Z490" s="1"/>
      <c r="AB490" s="1"/>
      <c r="AD490" s="1"/>
      <c r="AE490" s="1"/>
      <c r="AF490" s="1"/>
    </row>
    <row r="491" spans="24:32" x14ac:dyDescent="0.2">
      <c r="X491" s="1"/>
      <c r="Z491" s="1"/>
      <c r="AB491" s="1"/>
      <c r="AD491" s="1"/>
      <c r="AE491" s="1"/>
      <c r="AF491" s="1"/>
    </row>
    <row r="492" spans="24:32" x14ac:dyDescent="0.2">
      <c r="X492" s="1"/>
      <c r="Z492" s="1"/>
      <c r="AB492" s="1"/>
      <c r="AD492" s="1"/>
      <c r="AE492" s="1"/>
      <c r="AF492" s="1"/>
    </row>
    <row r="493" spans="24:32" x14ac:dyDescent="0.2">
      <c r="X493" s="1"/>
      <c r="Z493" s="1"/>
      <c r="AB493" s="1"/>
      <c r="AD493" s="1"/>
      <c r="AE493" s="1"/>
      <c r="AF493" s="1"/>
    </row>
    <row r="494" spans="24:32" x14ac:dyDescent="0.2">
      <c r="X494" s="1"/>
      <c r="Z494" s="1"/>
      <c r="AB494" s="1"/>
      <c r="AD494" s="1"/>
      <c r="AE494" s="1"/>
      <c r="AF494" s="1"/>
    </row>
    <row r="495" spans="24:32" x14ac:dyDescent="0.2">
      <c r="X495" s="1"/>
      <c r="Z495" s="1"/>
      <c r="AB495" s="1"/>
      <c r="AD495" s="1"/>
      <c r="AE495" s="1"/>
      <c r="AF495" s="1"/>
    </row>
    <row r="496" spans="24:32" x14ac:dyDescent="0.2">
      <c r="X496" s="1"/>
      <c r="Z496" s="1"/>
      <c r="AB496" s="1"/>
      <c r="AD496" s="1"/>
      <c r="AE496" s="1"/>
      <c r="AF496" s="1"/>
    </row>
    <row r="497" spans="24:32" x14ac:dyDescent="0.2">
      <c r="X497" s="1"/>
      <c r="Z497" s="1"/>
      <c r="AB497" s="1"/>
      <c r="AD497" s="1"/>
      <c r="AE497" s="1"/>
      <c r="AF497" s="1"/>
    </row>
    <row r="498" spans="24:32" x14ac:dyDescent="0.2">
      <c r="X498" s="1"/>
      <c r="Z498" s="1"/>
      <c r="AB498" s="1"/>
      <c r="AD498" s="1"/>
      <c r="AE498" s="1"/>
      <c r="AF498" s="1"/>
    </row>
    <row r="499" spans="24:32" x14ac:dyDescent="0.2">
      <c r="X499" s="1"/>
      <c r="Z499" s="1"/>
      <c r="AB499" s="1"/>
      <c r="AD499" s="1"/>
      <c r="AE499" s="1"/>
      <c r="AF499" s="1"/>
    </row>
    <row r="500" spans="24:32" x14ac:dyDescent="0.2">
      <c r="X500" s="1"/>
      <c r="Z500" s="1"/>
      <c r="AB500" s="1"/>
      <c r="AD500" s="1"/>
      <c r="AE500" s="1"/>
      <c r="AF500" s="1"/>
    </row>
    <row r="501" spans="24:32" x14ac:dyDescent="0.2">
      <c r="X501" s="1"/>
      <c r="Z501" s="1"/>
      <c r="AB501" s="1"/>
      <c r="AD501" s="1"/>
      <c r="AE501" s="1"/>
      <c r="AF501" s="1"/>
    </row>
    <row r="502" spans="24:32" x14ac:dyDescent="0.2">
      <c r="X502" s="1"/>
      <c r="Z502" s="1"/>
      <c r="AB502" s="1"/>
      <c r="AD502" s="1"/>
      <c r="AE502" s="1"/>
      <c r="AF502" s="1"/>
    </row>
    <row r="503" spans="24:32" x14ac:dyDescent="0.2">
      <c r="X503" s="1"/>
      <c r="Z503" s="1"/>
      <c r="AB503" s="1"/>
      <c r="AD503" s="1"/>
      <c r="AE503" s="1"/>
      <c r="AF503" s="1"/>
    </row>
    <row r="504" spans="24:32" x14ac:dyDescent="0.2">
      <c r="X504" s="1"/>
      <c r="Z504" s="1"/>
      <c r="AB504" s="1"/>
      <c r="AD504" s="1"/>
      <c r="AE504" s="1"/>
      <c r="AF504" s="1"/>
    </row>
    <row r="505" spans="24:32" x14ac:dyDescent="0.2">
      <c r="X505" s="1"/>
      <c r="Z505" s="1"/>
      <c r="AB505" s="1"/>
      <c r="AD505" s="1"/>
      <c r="AE505" s="1"/>
      <c r="AF505" s="1"/>
    </row>
    <row r="506" spans="24:32" x14ac:dyDescent="0.2">
      <c r="X506" s="1"/>
      <c r="Z506" s="1"/>
      <c r="AB506" s="1"/>
      <c r="AD506" s="1"/>
      <c r="AE506" s="1"/>
      <c r="AF506" s="1"/>
    </row>
    <row r="507" spans="24:32" x14ac:dyDescent="0.2">
      <c r="X507" s="1"/>
      <c r="Z507" s="1"/>
      <c r="AB507" s="1"/>
      <c r="AD507" s="1"/>
      <c r="AE507" s="1"/>
      <c r="AF507" s="1"/>
    </row>
    <row r="508" spans="24:32" x14ac:dyDescent="0.2">
      <c r="X508" s="1"/>
      <c r="Z508" s="1"/>
      <c r="AB508" s="1"/>
      <c r="AD508" s="1"/>
      <c r="AE508" s="1"/>
      <c r="AF508" s="1"/>
    </row>
    <row r="509" spans="24:32" x14ac:dyDescent="0.2">
      <c r="X509" s="1"/>
      <c r="Z509" s="1"/>
      <c r="AB509" s="1"/>
      <c r="AD509" s="1"/>
      <c r="AE509" s="1"/>
      <c r="AF509" s="1"/>
    </row>
    <row r="510" spans="24:32" x14ac:dyDescent="0.2">
      <c r="X510" s="1"/>
      <c r="Z510" s="1"/>
      <c r="AB510" s="1"/>
      <c r="AD510" s="1"/>
      <c r="AE510" s="1"/>
      <c r="AF510" s="1"/>
    </row>
    <row r="511" spans="24:32" x14ac:dyDescent="0.2">
      <c r="X511" s="1"/>
      <c r="Z511" s="1"/>
      <c r="AB511" s="1"/>
      <c r="AD511" s="1"/>
      <c r="AE511" s="1"/>
      <c r="AF511" s="1"/>
    </row>
    <row r="512" spans="24:32" x14ac:dyDescent="0.2">
      <c r="X512" s="1"/>
      <c r="Z512" s="1"/>
      <c r="AB512" s="1"/>
      <c r="AD512" s="1"/>
      <c r="AE512" s="1"/>
      <c r="AF512" s="1"/>
    </row>
    <row r="513" spans="24:32" x14ac:dyDescent="0.2">
      <c r="X513" s="1"/>
      <c r="Z513" s="1"/>
      <c r="AB513" s="1"/>
      <c r="AD513" s="1"/>
      <c r="AE513" s="1"/>
      <c r="AF513" s="1"/>
    </row>
    <row r="514" spans="24:32" x14ac:dyDescent="0.2">
      <c r="X514" s="1"/>
      <c r="Z514" s="1"/>
      <c r="AB514" s="1"/>
      <c r="AD514" s="1"/>
      <c r="AE514" s="1"/>
      <c r="AF514" s="1"/>
    </row>
    <row r="515" spans="24:32" x14ac:dyDescent="0.2">
      <c r="X515" s="1"/>
      <c r="Z515" s="1"/>
      <c r="AB515" s="1"/>
      <c r="AD515" s="1"/>
      <c r="AE515" s="1"/>
      <c r="AF515" s="1"/>
    </row>
    <row r="516" spans="24:32" x14ac:dyDescent="0.2">
      <c r="X516" s="1"/>
      <c r="Z516" s="1"/>
      <c r="AB516" s="1"/>
      <c r="AD516" s="1"/>
      <c r="AE516" s="1"/>
      <c r="AF516" s="1"/>
    </row>
    <row r="517" spans="24:32" x14ac:dyDescent="0.2">
      <c r="X517" s="1"/>
      <c r="Z517" s="1"/>
      <c r="AB517" s="1"/>
      <c r="AD517" s="1"/>
      <c r="AE517" s="1"/>
      <c r="AF517" s="1"/>
    </row>
    <row r="518" spans="24:32" x14ac:dyDescent="0.2">
      <c r="X518" s="1"/>
      <c r="Z518" s="1"/>
      <c r="AB518" s="1"/>
      <c r="AD518" s="1"/>
      <c r="AE518" s="1"/>
      <c r="AF518" s="1"/>
    </row>
    <row r="519" spans="24:32" x14ac:dyDescent="0.2">
      <c r="X519" s="1"/>
      <c r="Z519" s="1"/>
      <c r="AB519" s="1"/>
      <c r="AD519" s="1"/>
      <c r="AE519" s="1"/>
      <c r="AF519" s="1"/>
    </row>
    <row r="520" spans="24:32" x14ac:dyDescent="0.2">
      <c r="X520" s="1"/>
      <c r="Z520" s="1"/>
      <c r="AB520" s="1"/>
      <c r="AD520" s="1"/>
      <c r="AE520" s="1"/>
      <c r="AF520" s="1"/>
    </row>
    <row r="521" spans="24:32" x14ac:dyDescent="0.2">
      <c r="X521" s="1"/>
      <c r="Z521" s="1"/>
      <c r="AB521" s="1"/>
      <c r="AD521" s="1"/>
      <c r="AE521" s="1"/>
      <c r="AF521" s="1"/>
    </row>
    <row r="522" spans="24:32" x14ac:dyDescent="0.2">
      <c r="X522" s="1"/>
      <c r="Z522" s="1"/>
      <c r="AB522" s="1"/>
      <c r="AD522" s="1"/>
      <c r="AE522" s="1"/>
      <c r="AF522" s="1"/>
    </row>
    <row r="523" spans="24:32" x14ac:dyDescent="0.2">
      <c r="X523" s="1"/>
      <c r="Z523" s="1"/>
      <c r="AB523" s="1"/>
      <c r="AD523" s="1"/>
      <c r="AE523" s="1"/>
      <c r="AF523" s="1"/>
    </row>
    <row r="524" spans="24:32" x14ac:dyDescent="0.2">
      <c r="X524" s="1"/>
      <c r="Z524" s="1"/>
      <c r="AB524" s="1"/>
      <c r="AD524" s="1"/>
      <c r="AE524" s="1"/>
      <c r="AF524" s="1"/>
    </row>
    <row r="525" spans="24:32" x14ac:dyDescent="0.2">
      <c r="X525" s="1"/>
      <c r="Z525" s="1"/>
      <c r="AB525" s="1"/>
      <c r="AD525" s="1"/>
      <c r="AE525" s="1"/>
      <c r="AF525" s="1"/>
    </row>
    <row r="526" spans="24:32" x14ac:dyDescent="0.2">
      <c r="X526" s="1"/>
      <c r="Z526" s="1"/>
      <c r="AB526" s="1"/>
      <c r="AD526" s="1"/>
      <c r="AE526" s="1"/>
      <c r="AF526" s="1"/>
    </row>
    <row r="527" spans="24:32" x14ac:dyDescent="0.2">
      <c r="X527" s="1"/>
      <c r="Z527" s="1"/>
      <c r="AB527" s="1"/>
      <c r="AD527" s="1"/>
      <c r="AE527" s="1"/>
      <c r="AF527" s="1"/>
    </row>
    <row r="528" spans="24:32" x14ac:dyDescent="0.2">
      <c r="X528" s="1"/>
      <c r="Z528" s="1"/>
      <c r="AB528" s="1"/>
      <c r="AD528" s="1"/>
      <c r="AE528" s="1"/>
      <c r="AF528" s="1"/>
    </row>
    <row r="529" spans="24:32" x14ac:dyDescent="0.2">
      <c r="X529" s="1"/>
      <c r="Z529" s="1"/>
      <c r="AB529" s="1"/>
      <c r="AD529" s="1"/>
      <c r="AE529" s="1"/>
      <c r="AF529" s="1"/>
    </row>
    <row r="530" spans="24:32" x14ac:dyDescent="0.2">
      <c r="X530" s="1"/>
      <c r="Z530" s="1"/>
      <c r="AB530" s="1"/>
      <c r="AD530" s="1"/>
      <c r="AE530" s="1"/>
      <c r="AF530" s="1"/>
    </row>
    <row r="531" spans="24:32" x14ac:dyDescent="0.2">
      <c r="X531" s="1"/>
      <c r="Z531" s="1"/>
      <c r="AB531" s="1"/>
      <c r="AD531" s="1"/>
      <c r="AE531" s="1"/>
      <c r="AF531" s="1"/>
    </row>
    <row r="532" spans="24:32" x14ac:dyDescent="0.2">
      <c r="X532" s="1"/>
      <c r="Z532" s="1"/>
      <c r="AB532" s="1"/>
      <c r="AD532" s="1"/>
      <c r="AE532" s="1"/>
      <c r="AF532" s="1"/>
    </row>
    <row r="533" spans="24:32" x14ac:dyDescent="0.2">
      <c r="X533" s="1"/>
      <c r="Z533" s="1"/>
      <c r="AB533" s="1"/>
      <c r="AD533" s="1"/>
      <c r="AE533" s="1"/>
      <c r="AF533" s="1"/>
    </row>
    <row r="534" spans="24:32" x14ac:dyDescent="0.2">
      <c r="X534" s="1"/>
      <c r="Z534" s="1"/>
      <c r="AB534" s="1"/>
      <c r="AD534" s="1"/>
      <c r="AE534" s="1"/>
      <c r="AF534" s="1"/>
    </row>
    <row r="535" spans="24:32" x14ac:dyDescent="0.2">
      <c r="X535" s="1"/>
      <c r="Z535" s="1"/>
      <c r="AB535" s="1"/>
      <c r="AD535" s="1"/>
      <c r="AE535" s="1"/>
      <c r="AF535" s="1"/>
    </row>
    <row r="536" spans="24:32" x14ac:dyDescent="0.2">
      <c r="X536" s="1"/>
      <c r="Z536" s="1"/>
      <c r="AB536" s="1"/>
      <c r="AD536" s="1"/>
      <c r="AE536" s="1"/>
      <c r="AF536" s="1"/>
    </row>
    <row r="537" spans="24:32" x14ac:dyDescent="0.2">
      <c r="X537" s="1"/>
      <c r="Z537" s="1"/>
      <c r="AB537" s="1"/>
      <c r="AD537" s="1"/>
      <c r="AE537" s="1"/>
      <c r="AF537" s="1"/>
    </row>
    <row r="538" spans="24:32" x14ac:dyDescent="0.2">
      <c r="X538" s="1"/>
      <c r="Z538" s="1"/>
      <c r="AB538" s="1"/>
      <c r="AD538" s="1"/>
      <c r="AE538" s="1"/>
      <c r="AF538" s="1"/>
    </row>
    <row r="539" spans="24:32" x14ac:dyDescent="0.2">
      <c r="X539" s="1"/>
      <c r="Z539" s="1"/>
      <c r="AB539" s="1"/>
      <c r="AD539" s="1"/>
      <c r="AE539" s="1"/>
      <c r="AF539" s="1"/>
    </row>
    <row r="540" spans="24:32" x14ac:dyDescent="0.2">
      <c r="X540" s="1"/>
      <c r="Z540" s="1"/>
      <c r="AB540" s="1"/>
      <c r="AD540" s="1"/>
      <c r="AE540" s="1"/>
      <c r="AF540" s="1"/>
    </row>
    <row r="541" spans="24:32" x14ac:dyDescent="0.2">
      <c r="X541" s="1"/>
      <c r="Z541" s="1"/>
      <c r="AB541" s="1"/>
      <c r="AD541" s="1"/>
      <c r="AE541" s="1"/>
      <c r="AF541" s="1"/>
    </row>
    <row r="542" spans="24:32" x14ac:dyDescent="0.2">
      <c r="X542" s="1"/>
      <c r="Z542" s="1"/>
      <c r="AB542" s="1"/>
      <c r="AD542" s="1"/>
      <c r="AE542" s="1"/>
      <c r="AF542" s="1"/>
    </row>
    <row r="543" spans="24:32" x14ac:dyDescent="0.2">
      <c r="X543" s="1"/>
      <c r="Z543" s="1"/>
      <c r="AB543" s="1"/>
      <c r="AD543" s="1"/>
      <c r="AE543" s="1"/>
      <c r="AF543" s="1"/>
    </row>
    <row r="544" spans="24:32" x14ac:dyDescent="0.2">
      <c r="X544" s="1"/>
      <c r="Z544" s="1"/>
      <c r="AB544" s="1"/>
      <c r="AD544" s="1"/>
      <c r="AE544" s="1"/>
      <c r="AF544" s="1"/>
    </row>
    <row r="545" spans="24:32" x14ac:dyDescent="0.2">
      <c r="X545" s="1"/>
      <c r="Z545" s="1"/>
      <c r="AB545" s="1"/>
      <c r="AD545" s="1"/>
      <c r="AE545" s="1"/>
      <c r="AF545" s="1"/>
    </row>
    <row r="546" spans="24:32" x14ac:dyDescent="0.2">
      <c r="X546" s="1"/>
      <c r="Z546" s="1"/>
      <c r="AB546" s="1"/>
      <c r="AD546" s="1"/>
      <c r="AE546" s="1"/>
      <c r="AF546" s="1"/>
    </row>
    <row r="547" spans="24:32" x14ac:dyDescent="0.2">
      <c r="X547" s="1"/>
      <c r="Z547" s="1"/>
      <c r="AB547" s="1"/>
      <c r="AD547" s="1"/>
      <c r="AE547" s="1"/>
      <c r="AF547" s="1"/>
    </row>
    <row r="548" spans="24:32" x14ac:dyDescent="0.2">
      <c r="X548" s="1"/>
      <c r="Z548" s="1"/>
      <c r="AB548" s="1"/>
      <c r="AD548" s="1"/>
      <c r="AE548" s="1"/>
      <c r="AF548" s="1"/>
    </row>
    <row r="549" spans="24:32" x14ac:dyDescent="0.2">
      <c r="X549" s="1"/>
      <c r="Z549" s="1"/>
      <c r="AB549" s="1"/>
      <c r="AD549" s="1"/>
      <c r="AE549" s="1"/>
      <c r="AF549" s="1"/>
    </row>
    <row r="550" spans="24:32" x14ac:dyDescent="0.2">
      <c r="X550" s="1"/>
      <c r="Z550" s="1"/>
      <c r="AB550" s="1"/>
      <c r="AD550" s="1"/>
      <c r="AE550" s="1"/>
      <c r="AF550" s="1"/>
    </row>
    <row r="551" spans="24:32" x14ac:dyDescent="0.2">
      <c r="X551" s="1"/>
      <c r="Z551" s="1"/>
      <c r="AB551" s="1"/>
      <c r="AD551" s="1"/>
      <c r="AE551" s="1"/>
      <c r="AF551" s="1"/>
    </row>
    <row r="552" spans="24:32" x14ac:dyDescent="0.2">
      <c r="X552" s="1"/>
      <c r="Z552" s="1"/>
      <c r="AB552" s="1"/>
      <c r="AD552" s="1"/>
      <c r="AE552" s="1"/>
      <c r="AF552" s="1"/>
    </row>
    <row r="553" spans="24:32" x14ac:dyDescent="0.2">
      <c r="X553" s="1"/>
      <c r="Z553" s="1"/>
      <c r="AB553" s="1"/>
      <c r="AD553" s="1"/>
      <c r="AE553" s="1"/>
      <c r="AF553" s="1"/>
    </row>
    <row r="554" spans="24:32" x14ac:dyDescent="0.2">
      <c r="X554" s="1"/>
      <c r="Z554" s="1"/>
      <c r="AB554" s="1"/>
      <c r="AD554" s="1"/>
      <c r="AE554" s="1"/>
      <c r="AF554" s="1"/>
    </row>
    <row r="555" spans="24:32" x14ac:dyDescent="0.2">
      <c r="X555" s="1"/>
      <c r="Z555" s="1"/>
      <c r="AB555" s="1"/>
      <c r="AD555" s="1"/>
      <c r="AE555" s="1"/>
      <c r="AF555" s="1"/>
    </row>
    <row r="556" spans="24:32" x14ac:dyDescent="0.2">
      <c r="X556" s="1"/>
      <c r="Z556" s="1"/>
      <c r="AB556" s="1"/>
      <c r="AD556" s="1"/>
      <c r="AE556" s="1"/>
      <c r="AF556" s="1"/>
    </row>
    <row r="557" spans="24:32" x14ac:dyDescent="0.2">
      <c r="X557" s="1"/>
      <c r="Z557" s="1"/>
      <c r="AB557" s="1"/>
      <c r="AD557" s="1"/>
      <c r="AE557" s="1"/>
      <c r="AF557" s="1"/>
    </row>
    <row r="558" spans="24:32" x14ac:dyDescent="0.2">
      <c r="X558" s="1"/>
      <c r="Z558" s="1"/>
      <c r="AB558" s="1"/>
      <c r="AD558" s="1"/>
      <c r="AE558" s="1"/>
      <c r="AF558" s="1"/>
    </row>
    <row r="559" spans="24:32" x14ac:dyDescent="0.2">
      <c r="X559" s="1"/>
      <c r="Z559" s="1"/>
      <c r="AB559" s="1"/>
      <c r="AD559" s="1"/>
      <c r="AE559" s="1"/>
      <c r="AF559" s="1"/>
    </row>
    <row r="560" spans="24:32" x14ac:dyDescent="0.2">
      <c r="X560" s="1"/>
      <c r="Z560" s="1"/>
      <c r="AB560" s="1"/>
      <c r="AD560" s="1"/>
      <c r="AE560" s="1"/>
      <c r="AF560" s="1"/>
    </row>
    <row r="561" spans="24:32" x14ac:dyDescent="0.2">
      <c r="X561" s="1"/>
      <c r="Z561" s="1"/>
      <c r="AB561" s="1"/>
      <c r="AD561" s="1"/>
      <c r="AE561" s="1"/>
      <c r="AF561" s="1"/>
    </row>
    <row r="562" spans="24:32" x14ac:dyDescent="0.2">
      <c r="X562" s="1"/>
      <c r="Z562" s="1"/>
      <c r="AB562" s="1"/>
      <c r="AD562" s="1"/>
      <c r="AE562" s="1"/>
      <c r="AF562" s="1"/>
    </row>
    <row r="563" spans="24:32" x14ac:dyDescent="0.2">
      <c r="X563" s="1"/>
      <c r="Z563" s="1"/>
      <c r="AB563" s="1"/>
      <c r="AD563" s="1"/>
      <c r="AE563" s="1"/>
      <c r="AF563" s="1"/>
    </row>
    <row r="564" spans="24:32" x14ac:dyDescent="0.2">
      <c r="X564" s="1"/>
      <c r="Z564" s="1"/>
      <c r="AB564" s="1"/>
      <c r="AD564" s="1"/>
      <c r="AE564" s="1"/>
      <c r="AF564" s="1"/>
    </row>
    <row r="565" spans="24:32" x14ac:dyDescent="0.2">
      <c r="X565" s="1"/>
      <c r="Z565" s="1"/>
      <c r="AB565" s="1"/>
      <c r="AD565" s="1"/>
      <c r="AE565" s="1"/>
      <c r="AF565" s="1"/>
    </row>
    <row r="566" spans="24:32" x14ac:dyDescent="0.2">
      <c r="X566" s="1"/>
      <c r="Z566" s="1"/>
      <c r="AB566" s="1"/>
      <c r="AD566" s="1"/>
      <c r="AE566" s="1"/>
      <c r="AF566" s="1"/>
    </row>
    <row r="567" spans="24:32" x14ac:dyDescent="0.2">
      <c r="X567" s="1"/>
      <c r="Z567" s="1"/>
      <c r="AB567" s="1"/>
      <c r="AD567" s="1"/>
      <c r="AE567" s="1"/>
      <c r="AF567" s="1"/>
    </row>
    <row r="568" spans="24:32" x14ac:dyDescent="0.2">
      <c r="X568" s="1"/>
      <c r="Z568" s="1"/>
      <c r="AB568" s="1"/>
      <c r="AD568" s="1"/>
      <c r="AE568" s="1"/>
      <c r="AF568" s="1"/>
    </row>
    <row r="569" spans="24:32" x14ac:dyDescent="0.2">
      <c r="X569" s="1"/>
      <c r="Z569" s="1"/>
      <c r="AB569" s="1"/>
      <c r="AD569" s="1"/>
      <c r="AE569" s="1"/>
      <c r="AF569" s="1"/>
    </row>
    <row r="570" spans="24:32" x14ac:dyDescent="0.2">
      <c r="X570" s="1"/>
      <c r="Z570" s="1"/>
      <c r="AB570" s="1"/>
      <c r="AD570" s="1"/>
      <c r="AE570" s="1"/>
      <c r="AF570" s="1"/>
    </row>
    <row r="571" spans="24:32" x14ac:dyDescent="0.2">
      <c r="X571" s="1"/>
      <c r="Z571" s="1"/>
      <c r="AB571" s="1"/>
      <c r="AD571" s="1"/>
      <c r="AE571" s="1"/>
      <c r="AF571" s="1"/>
    </row>
    <row r="572" spans="24:32" x14ac:dyDescent="0.2">
      <c r="X572" s="1"/>
      <c r="Z572" s="1"/>
      <c r="AB572" s="1"/>
      <c r="AD572" s="1"/>
      <c r="AE572" s="1"/>
      <c r="AF572" s="1"/>
    </row>
    <row r="573" spans="24:32" x14ac:dyDescent="0.2">
      <c r="X573" s="1"/>
      <c r="Z573" s="1"/>
      <c r="AB573" s="1"/>
      <c r="AD573" s="1"/>
      <c r="AE573" s="1"/>
      <c r="AF573" s="1"/>
    </row>
    <row r="574" spans="24:32" x14ac:dyDescent="0.2">
      <c r="X574" s="1"/>
      <c r="Z574" s="1"/>
      <c r="AB574" s="1"/>
      <c r="AD574" s="1"/>
      <c r="AE574" s="1"/>
      <c r="AF574" s="1"/>
    </row>
    <row r="575" spans="24:32" x14ac:dyDescent="0.2">
      <c r="X575" s="1"/>
      <c r="Z575" s="1"/>
      <c r="AB575" s="1"/>
      <c r="AD575" s="1"/>
      <c r="AE575" s="1"/>
      <c r="AF575" s="1"/>
    </row>
    <row r="576" spans="24:32" x14ac:dyDescent="0.2">
      <c r="X576" s="1"/>
      <c r="Z576" s="1"/>
      <c r="AB576" s="1"/>
      <c r="AD576" s="1"/>
      <c r="AE576" s="1"/>
      <c r="AF576" s="1"/>
    </row>
    <row r="577" spans="24:32" x14ac:dyDescent="0.2">
      <c r="X577" s="1"/>
      <c r="Z577" s="1"/>
      <c r="AB577" s="1"/>
      <c r="AD577" s="1"/>
      <c r="AE577" s="1"/>
      <c r="AF577" s="1"/>
    </row>
    <row r="578" spans="24:32" x14ac:dyDescent="0.2">
      <c r="X578" s="1"/>
      <c r="Z578" s="1"/>
      <c r="AB578" s="1"/>
      <c r="AD578" s="1"/>
      <c r="AE578" s="1"/>
      <c r="AF578" s="1"/>
    </row>
    <row r="579" spans="24:32" x14ac:dyDescent="0.2">
      <c r="X579" s="1"/>
      <c r="Z579" s="1"/>
      <c r="AB579" s="1"/>
      <c r="AD579" s="1"/>
      <c r="AE579" s="1"/>
      <c r="AF579" s="1"/>
    </row>
    <row r="580" spans="24:32" x14ac:dyDescent="0.2">
      <c r="X580" s="1"/>
      <c r="Z580" s="1"/>
      <c r="AB580" s="1"/>
      <c r="AD580" s="1"/>
      <c r="AE580" s="1"/>
      <c r="AF580" s="1"/>
    </row>
    <row r="581" spans="24:32" x14ac:dyDescent="0.2">
      <c r="X581" s="1"/>
      <c r="Z581" s="1"/>
      <c r="AB581" s="1"/>
      <c r="AD581" s="1"/>
      <c r="AE581" s="1"/>
      <c r="AF581" s="1"/>
    </row>
    <row r="582" spans="24:32" x14ac:dyDescent="0.2">
      <c r="X582" s="1"/>
      <c r="Z582" s="1"/>
      <c r="AB582" s="1"/>
      <c r="AD582" s="1"/>
      <c r="AE582" s="1"/>
      <c r="AF582" s="1"/>
    </row>
    <row r="583" spans="24:32" x14ac:dyDescent="0.2">
      <c r="X583" s="1"/>
      <c r="Z583" s="1"/>
      <c r="AB583" s="1"/>
      <c r="AD583" s="1"/>
      <c r="AE583" s="1"/>
      <c r="AF583" s="1"/>
    </row>
    <row r="584" spans="24:32" x14ac:dyDescent="0.2">
      <c r="X584" s="1"/>
      <c r="Z584" s="1"/>
      <c r="AB584" s="1"/>
      <c r="AD584" s="1"/>
      <c r="AE584" s="1"/>
      <c r="AF584" s="1"/>
    </row>
    <row r="585" spans="24:32" x14ac:dyDescent="0.2">
      <c r="X585" s="1"/>
      <c r="Z585" s="1"/>
      <c r="AB585" s="1"/>
      <c r="AD585" s="1"/>
      <c r="AE585" s="1"/>
      <c r="AF585" s="1"/>
    </row>
    <row r="586" spans="24:32" x14ac:dyDescent="0.2">
      <c r="X586" s="1"/>
      <c r="Z586" s="1"/>
      <c r="AB586" s="1"/>
      <c r="AD586" s="1"/>
      <c r="AE586" s="1"/>
      <c r="AF586" s="1"/>
    </row>
    <row r="587" spans="24:32" x14ac:dyDescent="0.2">
      <c r="X587" s="1"/>
      <c r="Z587" s="1"/>
      <c r="AB587" s="1"/>
      <c r="AD587" s="1"/>
      <c r="AE587" s="1"/>
      <c r="AF587" s="1"/>
    </row>
    <row r="588" spans="24:32" x14ac:dyDescent="0.2">
      <c r="X588" s="1"/>
      <c r="Z588" s="1"/>
      <c r="AB588" s="1"/>
      <c r="AD588" s="1"/>
      <c r="AE588" s="1"/>
      <c r="AF588" s="1"/>
    </row>
    <row r="589" spans="24:32" x14ac:dyDescent="0.2">
      <c r="X589" s="1"/>
      <c r="Z589" s="1"/>
      <c r="AB589" s="1"/>
      <c r="AD589" s="1"/>
      <c r="AE589" s="1"/>
      <c r="AF589" s="1"/>
    </row>
    <row r="590" spans="24:32" x14ac:dyDescent="0.2">
      <c r="X590" s="1"/>
      <c r="Z590" s="1"/>
      <c r="AB590" s="1"/>
      <c r="AD590" s="1"/>
      <c r="AE590" s="1"/>
      <c r="AF590" s="1"/>
    </row>
    <row r="591" spans="24:32" x14ac:dyDescent="0.2">
      <c r="X591" s="1"/>
      <c r="Z591" s="1"/>
      <c r="AB591" s="1"/>
      <c r="AD591" s="1"/>
      <c r="AE591" s="1"/>
      <c r="AF591" s="1"/>
    </row>
    <row r="592" spans="24:32" x14ac:dyDescent="0.2">
      <c r="X592" s="1"/>
      <c r="Z592" s="1"/>
      <c r="AB592" s="1"/>
      <c r="AD592" s="1"/>
      <c r="AE592" s="1"/>
      <c r="AF592" s="1"/>
    </row>
    <row r="593" spans="24:32" x14ac:dyDescent="0.2">
      <c r="X593" s="1"/>
      <c r="Z593" s="1"/>
      <c r="AB593" s="1"/>
      <c r="AD593" s="1"/>
      <c r="AE593" s="1"/>
      <c r="AF593" s="1"/>
    </row>
    <row r="594" spans="24:32" x14ac:dyDescent="0.2">
      <c r="X594" s="1"/>
      <c r="Z594" s="1"/>
      <c r="AB594" s="1"/>
      <c r="AD594" s="1"/>
      <c r="AE594" s="1"/>
      <c r="AF594" s="1"/>
    </row>
    <row r="595" spans="24:32" x14ac:dyDescent="0.2">
      <c r="X595" s="1"/>
      <c r="Z595" s="1"/>
      <c r="AB595" s="1"/>
      <c r="AD595" s="1"/>
      <c r="AE595" s="1"/>
      <c r="AF595" s="1"/>
    </row>
    <row r="596" spans="24:32" x14ac:dyDescent="0.2">
      <c r="X596" s="1"/>
      <c r="Z596" s="1"/>
      <c r="AB596" s="1"/>
      <c r="AD596" s="1"/>
      <c r="AE596" s="1"/>
      <c r="AF596" s="1"/>
    </row>
    <row r="597" spans="24:32" x14ac:dyDescent="0.2">
      <c r="X597" s="1"/>
      <c r="Z597" s="1"/>
      <c r="AB597" s="1"/>
      <c r="AD597" s="1"/>
      <c r="AE597" s="1"/>
      <c r="AF597" s="1"/>
    </row>
    <row r="598" spans="24:32" x14ac:dyDescent="0.2">
      <c r="X598" s="1"/>
      <c r="Z598" s="1"/>
      <c r="AB598" s="1"/>
      <c r="AD598" s="1"/>
      <c r="AE598" s="1"/>
      <c r="AF598" s="1"/>
    </row>
    <row r="599" spans="24:32" x14ac:dyDescent="0.2">
      <c r="X599" s="1"/>
      <c r="Z599" s="1"/>
      <c r="AB599" s="1"/>
      <c r="AD599" s="1"/>
      <c r="AE599" s="1"/>
      <c r="AF599" s="1"/>
    </row>
    <row r="600" spans="24:32" x14ac:dyDescent="0.2">
      <c r="X600" s="1"/>
      <c r="Z600" s="1"/>
      <c r="AB600" s="1"/>
      <c r="AD600" s="1"/>
      <c r="AE600" s="1"/>
      <c r="AF600" s="1"/>
    </row>
    <row r="601" spans="24:32" x14ac:dyDescent="0.2">
      <c r="X601" s="1"/>
      <c r="Z601" s="1"/>
      <c r="AB601" s="1"/>
      <c r="AD601" s="1"/>
      <c r="AE601" s="1"/>
      <c r="AF601" s="1"/>
    </row>
    <row r="602" spans="24:32" x14ac:dyDescent="0.2">
      <c r="X602" s="1"/>
      <c r="Z602" s="1"/>
      <c r="AB602" s="1"/>
      <c r="AD602" s="1"/>
      <c r="AE602" s="1"/>
      <c r="AF602" s="1"/>
    </row>
    <row r="603" spans="24:32" x14ac:dyDescent="0.2">
      <c r="X603" s="1"/>
      <c r="Z603" s="1"/>
      <c r="AB603" s="1"/>
      <c r="AD603" s="1"/>
      <c r="AE603" s="1"/>
      <c r="AF603" s="1"/>
    </row>
    <row r="604" spans="24:32" x14ac:dyDescent="0.2">
      <c r="X604" s="1"/>
      <c r="Z604" s="1"/>
      <c r="AB604" s="1"/>
      <c r="AD604" s="1"/>
      <c r="AE604" s="1"/>
      <c r="AF604" s="1"/>
    </row>
    <row r="605" spans="24:32" x14ac:dyDescent="0.2">
      <c r="X605" s="1"/>
      <c r="Z605" s="1"/>
      <c r="AB605" s="1"/>
      <c r="AD605" s="1"/>
      <c r="AE605" s="1"/>
      <c r="AF605" s="1"/>
    </row>
    <row r="606" spans="24:32" x14ac:dyDescent="0.2">
      <c r="X606" s="1"/>
      <c r="Z606" s="1"/>
      <c r="AB606" s="1"/>
      <c r="AD606" s="1"/>
      <c r="AE606" s="1"/>
      <c r="AF606" s="1"/>
    </row>
    <row r="607" spans="24:32" x14ac:dyDescent="0.2">
      <c r="X607" s="1"/>
      <c r="Z607" s="1"/>
      <c r="AB607" s="1"/>
      <c r="AD607" s="1"/>
      <c r="AE607" s="1"/>
      <c r="AF607" s="1"/>
    </row>
    <row r="608" spans="24:32" x14ac:dyDescent="0.2">
      <c r="X608" s="1"/>
      <c r="Z608" s="1"/>
      <c r="AB608" s="1"/>
      <c r="AD608" s="1"/>
      <c r="AE608" s="1"/>
      <c r="AF608" s="1"/>
    </row>
    <row r="609" spans="24:32" x14ac:dyDescent="0.2">
      <c r="X609" s="1"/>
      <c r="Z609" s="1"/>
      <c r="AB609" s="1"/>
      <c r="AD609" s="1"/>
      <c r="AE609" s="1"/>
      <c r="AF609" s="1"/>
    </row>
    <row r="610" spans="24:32" x14ac:dyDescent="0.2">
      <c r="X610" s="1"/>
      <c r="Z610" s="1"/>
      <c r="AB610" s="1"/>
      <c r="AD610" s="1"/>
      <c r="AE610" s="1"/>
      <c r="AF610" s="1"/>
    </row>
    <row r="611" spans="24:32" x14ac:dyDescent="0.2">
      <c r="X611" s="1"/>
      <c r="Z611" s="1"/>
      <c r="AB611" s="1"/>
      <c r="AD611" s="1"/>
      <c r="AE611" s="1"/>
      <c r="AF611" s="1"/>
    </row>
    <row r="612" spans="24:32" x14ac:dyDescent="0.2">
      <c r="X612" s="1"/>
      <c r="Z612" s="1"/>
      <c r="AB612" s="1"/>
      <c r="AD612" s="1"/>
      <c r="AE612" s="1"/>
      <c r="AF612" s="1"/>
    </row>
    <row r="613" spans="24:32" x14ac:dyDescent="0.2">
      <c r="X613" s="1"/>
      <c r="Z613" s="1"/>
      <c r="AB613" s="1"/>
      <c r="AD613" s="1"/>
      <c r="AE613" s="1"/>
      <c r="AF613" s="1"/>
    </row>
    <row r="614" spans="24:32" x14ac:dyDescent="0.2">
      <c r="X614" s="1"/>
      <c r="Z614" s="1"/>
      <c r="AB614" s="1"/>
      <c r="AD614" s="1"/>
      <c r="AE614" s="1"/>
      <c r="AF614" s="1"/>
    </row>
    <row r="615" spans="24:32" x14ac:dyDescent="0.2">
      <c r="X615" s="1"/>
      <c r="Z615" s="1"/>
      <c r="AB615" s="1"/>
      <c r="AD615" s="1"/>
      <c r="AE615" s="1"/>
      <c r="AF615" s="1"/>
    </row>
    <row r="616" spans="24:32" x14ac:dyDescent="0.2">
      <c r="X616" s="1"/>
      <c r="Z616" s="1"/>
      <c r="AB616" s="1"/>
      <c r="AD616" s="1"/>
      <c r="AE616" s="1"/>
      <c r="AF616" s="1"/>
    </row>
    <row r="617" spans="24:32" x14ac:dyDescent="0.2">
      <c r="X617" s="1"/>
      <c r="Z617" s="1"/>
      <c r="AB617" s="1"/>
      <c r="AD617" s="1"/>
      <c r="AE617" s="1"/>
      <c r="AF617" s="1"/>
    </row>
    <row r="618" spans="24:32" x14ac:dyDescent="0.2">
      <c r="X618" s="1"/>
      <c r="Z618" s="1"/>
      <c r="AB618" s="1"/>
      <c r="AD618" s="1"/>
      <c r="AE618" s="1"/>
      <c r="AF618" s="1"/>
    </row>
    <row r="619" spans="24:32" x14ac:dyDescent="0.2">
      <c r="X619" s="1"/>
      <c r="Z619" s="1"/>
      <c r="AB619" s="1"/>
      <c r="AD619" s="1"/>
      <c r="AE619" s="1"/>
      <c r="AF619" s="1"/>
    </row>
    <row r="620" spans="24:32" x14ac:dyDescent="0.2">
      <c r="X620" s="1"/>
      <c r="Z620" s="1"/>
      <c r="AB620" s="1"/>
      <c r="AD620" s="1"/>
      <c r="AE620" s="1"/>
      <c r="AF620" s="1"/>
    </row>
    <row r="621" spans="24:32" x14ac:dyDescent="0.2">
      <c r="X621" s="1"/>
      <c r="Z621" s="1"/>
      <c r="AB621" s="1"/>
      <c r="AD621" s="1"/>
      <c r="AE621" s="1"/>
      <c r="AF621" s="1"/>
    </row>
    <row r="622" spans="24:32" x14ac:dyDescent="0.2">
      <c r="X622" s="1"/>
      <c r="Z622" s="1"/>
      <c r="AB622" s="1"/>
      <c r="AD622" s="1"/>
      <c r="AE622" s="1"/>
      <c r="AF622" s="1"/>
    </row>
    <row r="623" spans="24:32" x14ac:dyDescent="0.2">
      <c r="X623" s="1"/>
      <c r="Z623" s="1"/>
      <c r="AB623" s="1"/>
      <c r="AD623" s="1"/>
      <c r="AE623" s="1"/>
      <c r="AF623" s="1"/>
    </row>
    <row r="624" spans="24:32" x14ac:dyDescent="0.2">
      <c r="X624" s="1"/>
      <c r="Z624" s="1"/>
      <c r="AB624" s="1"/>
      <c r="AD624" s="1"/>
      <c r="AE624" s="1"/>
      <c r="AF624" s="1"/>
    </row>
    <row r="625" spans="24:32" x14ac:dyDescent="0.2">
      <c r="X625" s="1"/>
      <c r="Z625" s="1"/>
      <c r="AB625" s="1"/>
      <c r="AD625" s="1"/>
      <c r="AE625" s="1"/>
      <c r="AF625" s="1"/>
    </row>
    <row r="626" spans="24:32" x14ac:dyDescent="0.2">
      <c r="X626" s="1"/>
      <c r="Z626" s="1"/>
      <c r="AB626" s="1"/>
      <c r="AD626" s="1"/>
      <c r="AE626" s="1"/>
      <c r="AF626" s="1"/>
    </row>
    <row r="627" spans="24:32" x14ac:dyDescent="0.2">
      <c r="X627" s="1"/>
      <c r="Z627" s="1"/>
      <c r="AB627" s="1"/>
      <c r="AD627" s="1"/>
      <c r="AE627" s="1"/>
      <c r="AF627" s="1"/>
    </row>
    <row r="628" spans="24:32" x14ac:dyDescent="0.2">
      <c r="X628" s="1"/>
      <c r="Z628" s="1"/>
      <c r="AB628" s="1"/>
      <c r="AD628" s="1"/>
      <c r="AE628" s="1"/>
      <c r="AF628" s="1"/>
    </row>
    <row r="629" spans="24:32" x14ac:dyDescent="0.2">
      <c r="X629" s="1"/>
      <c r="Z629" s="1"/>
      <c r="AB629" s="1"/>
      <c r="AD629" s="1"/>
      <c r="AE629" s="1"/>
      <c r="AF629" s="1"/>
    </row>
    <row r="630" spans="24:32" x14ac:dyDescent="0.2">
      <c r="X630" s="1"/>
      <c r="Z630" s="1"/>
      <c r="AB630" s="1"/>
      <c r="AD630" s="1"/>
      <c r="AE630" s="1"/>
      <c r="AF630" s="1"/>
    </row>
    <row r="631" spans="24:32" x14ac:dyDescent="0.2">
      <c r="X631" s="1"/>
      <c r="Z631" s="1"/>
      <c r="AB631" s="1"/>
      <c r="AD631" s="1"/>
      <c r="AE631" s="1"/>
      <c r="AF631" s="1"/>
    </row>
    <row r="632" spans="24:32" x14ac:dyDescent="0.2">
      <c r="X632" s="1"/>
      <c r="Z632" s="1"/>
      <c r="AB632" s="1"/>
      <c r="AD632" s="1"/>
      <c r="AE632" s="1"/>
      <c r="AF632" s="1"/>
    </row>
    <row r="633" spans="24:32" x14ac:dyDescent="0.2">
      <c r="X633" s="1"/>
      <c r="Z633" s="1"/>
      <c r="AB633" s="1"/>
      <c r="AD633" s="1"/>
      <c r="AE633" s="1"/>
      <c r="AF633" s="1"/>
    </row>
    <row r="634" spans="24:32" x14ac:dyDescent="0.2">
      <c r="X634" s="1"/>
      <c r="Z634" s="1"/>
      <c r="AB634" s="1"/>
      <c r="AD634" s="1"/>
      <c r="AE634" s="1"/>
      <c r="AF634" s="1"/>
    </row>
    <row r="635" spans="24:32" x14ac:dyDescent="0.2">
      <c r="X635" s="1"/>
      <c r="Z635" s="1"/>
      <c r="AB635" s="1"/>
      <c r="AD635" s="1"/>
      <c r="AE635" s="1"/>
      <c r="AF635" s="1"/>
    </row>
    <row r="636" spans="24:32" x14ac:dyDescent="0.2">
      <c r="X636" s="1"/>
      <c r="Z636" s="1"/>
      <c r="AB636" s="1"/>
      <c r="AD636" s="1"/>
      <c r="AE636" s="1"/>
      <c r="AF636" s="1"/>
    </row>
    <row r="637" spans="24:32" x14ac:dyDescent="0.2">
      <c r="X637" s="1"/>
      <c r="Z637" s="1"/>
      <c r="AB637" s="1"/>
      <c r="AD637" s="1"/>
      <c r="AE637" s="1"/>
      <c r="AF637" s="1"/>
    </row>
    <row r="638" spans="24:32" x14ac:dyDescent="0.2">
      <c r="X638" s="1"/>
      <c r="Z638" s="1"/>
      <c r="AB638" s="1"/>
      <c r="AD638" s="1"/>
      <c r="AE638" s="1"/>
      <c r="AF638" s="1"/>
    </row>
    <row r="639" spans="24:32" x14ac:dyDescent="0.2">
      <c r="X639" s="1"/>
      <c r="Z639" s="1"/>
      <c r="AB639" s="1"/>
      <c r="AD639" s="1"/>
      <c r="AE639" s="1"/>
      <c r="AF639" s="1"/>
    </row>
    <row r="640" spans="24:32" x14ac:dyDescent="0.2">
      <c r="X640" s="1"/>
      <c r="Z640" s="1"/>
      <c r="AB640" s="1"/>
      <c r="AD640" s="1"/>
      <c r="AE640" s="1"/>
      <c r="AF640" s="1"/>
    </row>
    <row r="641" spans="24:32" x14ac:dyDescent="0.2">
      <c r="X641" s="1"/>
      <c r="Z641" s="1"/>
      <c r="AB641" s="1"/>
      <c r="AD641" s="1"/>
      <c r="AE641" s="1"/>
      <c r="AF641" s="1"/>
    </row>
    <row r="642" spans="24:32" x14ac:dyDescent="0.2">
      <c r="X642" s="1"/>
      <c r="Z642" s="1"/>
      <c r="AB642" s="1"/>
      <c r="AD642" s="1"/>
      <c r="AE642" s="1"/>
      <c r="AF642" s="1"/>
    </row>
    <row r="643" spans="24:32" x14ac:dyDescent="0.2">
      <c r="X643" s="1"/>
      <c r="Z643" s="1"/>
      <c r="AB643" s="1"/>
      <c r="AD643" s="1"/>
      <c r="AE643" s="1"/>
      <c r="AF643" s="1"/>
    </row>
    <row r="644" spans="24:32" x14ac:dyDescent="0.2">
      <c r="X644" s="1"/>
      <c r="Z644" s="1"/>
      <c r="AB644" s="1"/>
      <c r="AD644" s="1"/>
      <c r="AE644" s="1"/>
      <c r="AF644" s="1"/>
    </row>
    <row r="645" spans="24:32" x14ac:dyDescent="0.2">
      <c r="X645" s="1"/>
      <c r="Z645" s="1"/>
      <c r="AB645" s="1"/>
      <c r="AD645" s="1"/>
      <c r="AE645" s="1"/>
      <c r="AF645" s="1"/>
    </row>
    <row r="646" spans="24:32" x14ac:dyDescent="0.2">
      <c r="X646" s="1"/>
      <c r="Z646" s="1"/>
      <c r="AB646" s="1"/>
      <c r="AD646" s="1"/>
      <c r="AE646" s="1"/>
      <c r="AF646" s="1"/>
    </row>
    <row r="647" spans="24:32" x14ac:dyDescent="0.2">
      <c r="X647" s="1"/>
      <c r="Z647" s="1"/>
      <c r="AB647" s="1"/>
      <c r="AD647" s="1"/>
      <c r="AE647" s="1"/>
      <c r="AF647" s="1"/>
    </row>
    <row r="648" spans="24:32" x14ac:dyDescent="0.2">
      <c r="X648" s="1"/>
      <c r="Z648" s="1"/>
      <c r="AB648" s="1"/>
      <c r="AD648" s="1"/>
      <c r="AE648" s="1"/>
      <c r="AF648" s="1"/>
    </row>
    <row r="649" spans="24:32" x14ac:dyDescent="0.2">
      <c r="X649" s="1"/>
      <c r="Z649" s="1"/>
      <c r="AB649" s="1"/>
      <c r="AD649" s="1"/>
      <c r="AE649" s="1"/>
      <c r="AF649" s="1"/>
    </row>
    <row r="650" spans="24:32" x14ac:dyDescent="0.2">
      <c r="X650" s="1"/>
      <c r="Z650" s="1"/>
      <c r="AB650" s="1"/>
      <c r="AD650" s="1"/>
      <c r="AE650" s="1"/>
      <c r="AF650" s="1"/>
    </row>
    <row r="651" spans="24:32" x14ac:dyDescent="0.2">
      <c r="X651" s="1"/>
      <c r="Z651" s="1"/>
      <c r="AB651" s="1"/>
      <c r="AD651" s="1"/>
      <c r="AE651" s="1"/>
      <c r="AF651" s="1"/>
    </row>
    <row r="652" spans="24:32" x14ac:dyDescent="0.2">
      <c r="X652" s="1"/>
      <c r="Z652" s="1"/>
      <c r="AB652" s="1"/>
      <c r="AD652" s="1"/>
      <c r="AE652" s="1"/>
      <c r="AF652" s="1"/>
    </row>
    <row r="653" spans="24:32" x14ac:dyDescent="0.2">
      <c r="X653" s="1"/>
      <c r="Z653" s="1"/>
      <c r="AB653" s="1"/>
      <c r="AD653" s="1"/>
      <c r="AE653" s="1"/>
      <c r="AF653" s="1"/>
    </row>
    <row r="654" spans="24:32" x14ac:dyDescent="0.2">
      <c r="X654" s="1"/>
      <c r="Z654" s="1"/>
      <c r="AB654" s="1"/>
      <c r="AD654" s="1"/>
      <c r="AE654" s="1"/>
      <c r="AF654" s="1"/>
    </row>
    <row r="655" spans="24:32" x14ac:dyDescent="0.2">
      <c r="X655" s="1"/>
      <c r="Z655" s="1"/>
      <c r="AB655" s="1"/>
      <c r="AD655" s="1"/>
      <c r="AE655" s="1"/>
      <c r="AF655" s="1"/>
    </row>
    <row r="656" spans="24:32" x14ac:dyDescent="0.2">
      <c r="X656" s="1"/>
      <c r="Z656" s="1"/>
      <c r="AB656" s="1"/>
      <c r="AD656" s="1"/>
      <c r="AE656" s="1"/>
      <c r="AF656" s="1"/>
    </row>
    <row r="657" spans="24:32" x14ac:dyDescent="0.2">
      <c r="X657" s="1"/>
      <c r="Z657" s="1"/>
      <c r="AB657" s="1"/>
      <c r="AD657" s="1"/>
      <c r="AE657" s="1"/>
      <c r="AF657" s="1"/>
    </row>
    <row r="658" spans="24:32" x14ac:dyDescent="0.2">
      <c r="X658" s="1"/>
      <c r="Z658" s="1"/>
      <c r="AB658" s="1"/>
      <c r="AD658" s="1"/>
      <c r="AE658" s="1"/>
      <c r="AF658" s="1"/>
    </row>
    <row r="659" spans="24:32" x14ac:dyDescent="0.2">
      <c r="X659" s="1"/>
      <c r="Z659" s="1"/>
      <c r="AB659" s="1"/>
      <c r="AD659" s="1"/>
      <c r="AE659" s="1"/>
      <c r="AF659" s="1"/>
    </row>
    <row r="660" spans="24:32" x14ac:dyDescent="0.2">
      <c r="X660" s="1"/>
      <c r="Z660" s="1"/>
      <c r="AB660" s="1"/>
      <c r="AD660" s="1"/>
      <c r="AE660" s="1"/>
      <c r="AF660" s="1"/>
    </row>
    <row r="661" spans="24:32" x14ac:dyDescent="0.2">
      <c r="X661" s="1"/>
      <c r="Z661" s="1"/>
      <c r="AB661" s="1"/>
      <c r="AD661" s="1"/>
      <c r="AE661" s="1"/>
      <c r="AF661" s="1"/>
    </row>
    <row r="662" spans="24:32" x14ac:dyDescent="0.2">
      <c r="X662" s="1"/>
      <c r="Z662" s="1"/>
      <c r="AB662" s="1"/>
      <c r="AD662" s="1"/>
      <c r="AE662" s="1"/>
      <c r="AF662" s="1"/>
    </row>
    <row r="663" spans="24:32" x14ac:dyDescent="0.2">
      <c r="X663" s="1"/>
      <c r="Z663" s="1"/>
      <c r="AB663" s="1"/>
      <c r="AD663" s="1"/>
      <c r="AE663" s="1"/>
      <c r="AF663" s="1"/>
    </row>
    <row r="664" spans="24:32" x14ac:dyDescent="0.2">
      <c r="X664" s="1"/>
      <c r="Z664" s="1"/>
      <c r="AB664" s="1"/>
      <c r="AD664" s="1"/>
      <c r="AE664" s="1"/>
      <c r="AF664" s="1"/>
    </row>
    <row r="665" spans="24:32" x14ac:dyDescent="0.2">
      <c r="X665" s="1"/>
      <c r="Z665" s="1"/>
      <c r="AB665" s="1"/>
      <c r="AD665" s="1"/>
      <c r="AE665" s="1"/>
      <c r="AF665" s="1"/>
    </row>
    <row r="666" spans="24:32" x14ac:dyDescent="0.2">
      <c r="X666" s="1"/>
      <c r="Z666" s="1"/>
      <c r="AB666" s="1"/>
      <c r="AD666" s="1"/>
      <c r="AE666" s="1"/>
      <c r="AF666" s="1"/>
    </row>
    <row r="667" spans="24:32" x14ac:dyDescent="0.2">
      <c r="X667" s="1"/>
      <c r="Z667" s="1"/>
      <c r="AB667" s="1"/>
      <c r="AD667" s="1"/>
      <c r="AE667" s="1"/>
      <c r="AF667" s="1"/>
    </row>
    <row r="668" spans="24:32" x14ac:dyDescent="0.2">
      <c r="X668" s="1"/>
      <c r="Z668" s="1"/>
      <c r="AB668" s="1"/>
      <c r="AD668" s="1"/>
      <c r="AE668" s="1"/>
      <c r="AF668" s="1"/>
    </row>
    <row r="669" spans="24:32" x14ac:dyDescent="0.2">
      <c r="X669" s="1"/>
      <c r="Z669" s="1"/>
      <c r="AB669" s="1"/>
      <c r="AD669" s="1"/>
      <c r="AE669" s="1"/>
      <c r="AF669" s="1"/>
    </row>
    <row r="670" spans="24:32" x14ac:dyDescent="0.2">
      <c r="X670" s="1"/>
      <c r="Z670" s="1"/>
      <c r="AB670" s="1"/>
      <c r="AD670" s="1"/>
      <c r="AE670" s="1"/>
      <c r="AF670" s="1"/>
    </row>
    <row r="671" spans="24:32" x14ac:dyDescent="0.2">
      <c r="X671" s="1"/>
      <c r="Z671" s="1"/>
      <c r="AB671" s="1"/>
      <c r="AD671" s="1"/>
      <c r="AE671" s="1"/>
      <c r="AF671" s="1"/>
    </row>
    <row r="672" spans="24:32" x14ac:dyDescent="0.2">
      <c r="X672" s="1"/>
      <c r="Z672" s="1"/>
      <c r="AB672" s="1"/>
      <c r="AD672" s="1"/>
      <c r="AE672" s="1"/>
      <c r="AF672" s="1"/>
    </row>
    <row r="673" spans="24:32" x14ac:dyDescent="0.2">
      <c r="X673" s="1"/>
      <c r="Z673" s="1"/>
      <c r="AB673" s="1"/>
      <c r="AD673" s="1"/>
      <c r="AE673" s="1"/>
      <c r="AF673" s="1"/>
    </row>
    <row r="674" spans="24:32" x14ac:dyDescent="0.2">
      <c r="X674" s="1"/>
      <c r="Z674" s="1"/>
      <c r="AB674" s="1"/>
      <c r="AD674" s="1"/>
      <c r="AE674" s="1"/>
      <c r="AF674" s="1"/>
    </row>
    <row r="675" spans="24:32" x14ac:dyDescent="0.2">
      <c r="X675" s="1"/>
      <c r="Z675" s="1"/>
      <c r="AB675" s="1"/>
      <c r="AD675" s="1"/>
      <c r="AE675" s="1"/>
      <c r="AF675" s="1"/>
    </row>
    <row r="676" spans="24:32" x14ac:dyDescent="0.2">
      <c r="X676" s="1"/>
      <c r="Z676" s="1"/>
      <c r="AB676" s="1"/>
      <c r="AD676" s="1"/>
      <c r="AE676" s="1"/>
      <c r="AF676" s="1"/>
    </row>
    <row r="677" spans="24:32" x14ac:dyDescent="0.2">
      <c r="X677" s="1"/>
      <c r="Z677" s="1"/>
      <c r="AB677" s="1"/>
      <c r="AD677" s="1"/>
      <c r="AE677" s="1"/>
      <c r="AF677" s="1"/>
    </row>
    <row r="678" spans="24:32" x14ac:dyDescent="0.2">
      <c r="X678" s="1"/>
      <c r="Z678" s="1"/>
      <c r="AB678" s="1"/>
      <c r="AD678" s="1"/>
      <c r="AE678" s="1"/>
      <c r="AF678" s="1"/>
    </row>
    <row r="679" spans="24:32" x14ac:dyDescent="0.2">
      <c r="X679" s="1"/>
      <c r="Z679" s="1"/>
      <c r="AB679" s="1"/>
      <c r="AD679" s="1"/>
      <c r="AE679" s="1"/>
      <c r="AF679" s="1"/>
    </row>
    <row r="680" spans="24:32" x14ac:dyDescent="0.2">
      <c r="X680" s="1"/>
      <c r="Z680" s="1"/>
      <c r="AB680" s="1"/>
      <c r="AD680" s="1"/>
      <c r="AE680" s="1"/>
      <c r="AF680" s="1"/>
    </row>
    <row r="681" spans="24:32" x14ac:dyDescent="0.2">
      <c r="X681" s="1"/>
      <c r="Z681" s="1"/>
      <c r="AB681" s="1"/>
      <c r="AD681" s="1"/>
      <c r="AE681" s="1"/>
      <c r="AF681" s="1"/>
    </row>
    <row r="682" spans="24:32" x14ac:dyDescent="0.2">
      <c r="X682" s="1"/>
      <c r="Z682" s="1"/>
      <c r="AB682" s="1"/>
      <c r="AD682" s="1"/>
      <c r="AE682" s="1"/>
      <c r="AF682" s="1"/>
    </row>
    <row r="683" spans="24:32" x14ac:dyDescent="0.2">
      <c r="X683" s="1"/>
      <c r="Z683" s="1"/>
      <c r="AB683" s="1"/>
      <c r="AD683" s="1"/>
      <c r="AE683" s="1"/>
      <c r="AF683" s="1"/>
    </row>
    <row r="684" spans="24:32" x14ac:dyDescent="0.2">
      <c r="X684" s="1"/>
      <c r="Z684" s="1"/>
      <c r="AB684" s="1"/>
      <c r="AD684" s="1"/>
      <c r="AE684" s="1"/>
      <c r="AF684" s="1"/>
    </row>
    <row r="685" spans="24:32" x14ac:dyDescent="0.2">
      <c r="X685" s="1"/>
      <c r="Z685" s="1"/>
      <c r="AB685" s="1"/>
      <c r="AD685" s="1"/>
      <c r="AE685" s="1"/>
      <c r="AF685" s="1"/>
    </row>
    <row r="686" spans="24:32" x14ac:dyDescent="0.2">
      <c r="X686" s="1"/>
      <c r="Z686" s="1"/>
      <c r="AB686" s="1"/>
      <c r="AD686" s="1"/>
      <c r="AE686" s="1"/>
      <c r="AF686" s="1"/>
    </row>
    <row r="687" spans="24:32" x14ac:dyDescent="0.2">
      <c r="X687" s="1"/>
      <c r="Z687" s="1"/>
      <c r="AB687" s="1"/>
      <c r="AD687" s="1"/>
      <c r="AE687" s="1"/>
      <c r="AF687" s="1"/>
    </row>
    <row r="688" spans="24:32" x14ac:dyDescent="0.2">
      <c r="X688" s="1"/>
      <c r="Z688" s="1"/>
      <c r="AB688" s="1"/>
      <c r="AD688" s="1"/>
      <c r="AE688" s="1"/>
      <c r="AF688" s="1"/>
    </row>
    <row r="689" spans="24:32" x14ac:dyDescent="0.2">
      <c r="X689" s="1"/>
      <c r="Z689" s="1"/>
      <c r="AB689" s="1"/>
      <c r="AD689" s="1"/>
      <c r="AE689" s="1"/>
      <c r="AF689" s="1"/>
    </row>
    <row r="690" spans="24:32" x14ac:dyDescent="0.2">
      <c r="X690" s="1"/>
      <c r="Z690" s="1"/>
      <c r="AB690" s="1"/>
      <c r="AD690" s="1"/>
      <c r="AE690" s="1"/>
      <c r="AF690" s="1"/>
    </row>
    <row r="691" spans="24:32" x14ac:dyDescent="0.2">
      <c r="X691" s="1"/>
      <c r="Z691" s="1"/>
      <c r="AB691" s="1"/>
      <c r="AD691" s="1"/>
      <c r="AE691" s="1"/>
      <c r="AF691" s="1"/>
    </row>
    <row r="692" spans="24:32" x14ac:dyDescent="0.2">
      <c r="X692" s="1"/>
      <c r="Z692" s="1"/>
      <c r="AB692" s="1"/>
      <c r="AD692" s="1"/>
      <c r="AE692" s="1"/>
      <c r="AF692" s="1"/>
    </row>
    <row r="693" spans="24:32" x14ac:dyDescent="0.2">
      <c r="X693" s="1"/>
      <c r="Z693" s="1"/>
      <c r="AB693" s="1"/>
      <c r="AD693" s="1"/>
      <c r="AE693" s="1"/>
      <c r="AF693" s="1"/>
    </row>
    <row r="694" spans="24:32" x14ac:dyDescent="0.2">
      <c r="X694" s="1"/>
      <c r="Z694" s="1"/>
      <c r="AB694" s="1"/>
      <c r="AD694" s="1"/>
      <c r="AE694" s="1"/>
      <c r="AF694" s="1"/>
    </row>
    <row r="695" spans="24:32" x14ac:dyDescent="0.2">
      <c r="X695" s="1"/>
      <c r="Z695" s="1"/>
      <c r="AB695" s="1"/>
      <c r="AD695" s="1"/>
      <c r="AE695" s="1"/>
      <c r="AF695" s="1"/>
    </row>
    <row r="696" spans="24:32" x14ac:dyDescent="0.2">
      <c r="X696" s="1"/>
      <c r="Z696" s="1"/>
      <c r="AB696" s="1"/>
      <c r="AD696" s="1"/>
      <c r="AE696" s="1"/>
      <c r="AF696" s="1"/>
    </row>
    <row r="697" spans="24:32" x14ac:dyDescent="0.2">
      <c r="X697" s="1"/>
      <c r="Z697" s="1"/>
      <c r="AB697" s="1"/>
      <c r="AD697" s="1"/>
      <c r="AE697" s="1"/>
      <c r="AF697" s="1"/>
    </row>
    <row r="698" spans="24:32" x14ac:dyDescent="0.2">
      <c r="X698" s="1"/>
      <c r="Z698" s="1"/>
      <c r="AB698" s="1"/>
      <c r="AD698" s="1"/>
      <c r="AE698" s="1"/>
      <c r="AF698" s="1"/>
    </row>
    <row r="699" spans="24:32" x14ac:dyDescent="0.2">
      <c r="X699" s="1"/>
      <c r="Z699" s="1"/>
      <c r="AB699" s="1"/>
      <c r="AD699" s="1"/>
      <c r="AE699" s="1"/>
      <c r="AF699" s="1"/>
    </row>
    <row r="700" spans="24:32" x14ac:dyDescent="0.2">
      <c r="X700" s="1"/>
      <c r="Z700" s="1"/>
      <c r="AB700" s="1"/>
      <c r="AD700" s="1"/>
      <c r="AE700" s="1"/>
      <c r="AF700" s="1"/>
    </row>
    <row r="701" spans="24:32" x14ac:dyDescent="0.2">
      <c r="X701" s="1"/>
      <c r="Z701" s="1"/>
      <c r="AB701" s="1"/>
      <c r="AD701" s="1"/>
      <c r="AE701" s="1"/>
      <c r="AF701" s="1"/>
    </row>
    <row r="702" spans="24:32" x14ac:dyDescent="0.2">
      <c r="X702" s="1"/>
      <c r="Z702" s="1"/>
      <c r="AB702" s="1"/>
      <c r="AD702" s="1"/>
      <c r="AE702" s="1"/>
      <c r="AF702" s="1"/>
    </row>
    <row r="703" spans="24:32" x14ac:dyDescent="0.2">
      <c r="X703" s="1"/>
      <c r="Z703" s="1"/>
      <c r="AB703" s="1"/>
      <c r="AD703" s="1"/>
      <c r="AE703" s="1"/>
      <c r="AF703" s="1"/>
    </row>
    <row r="704" spans="24:32" x14ac:dyDescent="0.2">
      <c r="X704" s="1"/>
      <c r="Z704" s="1"/>
      <c r="AB704" s="1"/>
      <c r="AD704" s="1"/>
      <c r="AE704" s="1"/>
      <c r="AF704" s="1"/>
    </row>
    <row r="705" spans="24:32" x14ac:dyDescent="0.2">
      <c r="X705" s="1"/>
      <c r="Z705" s="1"/>
      <c r="AB705" s="1"/>
      <c r="AD705" s="1"/>
      <c r="AE705" s="1"/>
      <c r="AF705" s="1"/>
    </row>
    <row r="706" spans="24:32" x14ac:dyDescent="0.2">
      <c r="X706" s="1"/>
      <c r="Z706" s="1"/>
      <c r="AB706" s="1"/>
      <c r="AD706" s="1"/>
      <c r="AE706" s="1"/>
      <c r="AF706" s="1"/>
    </row>
    <row r="707" spans="24:32" x14ac:dyDescent="0.2">
      <c r="X707" s="1"/>
      <c r="Z707" s="1"/>
      <c r="AB707" s="1"/>
      <c r="AD707" s="1"/>
      <c r="AE707" s="1"/>
      <c r="AF707" s="1"/>
    </row>
    <row r="708" spans="24:32" x14ac:dyDescent="0.2">
      <c r="X708" s="1"/>
      <c r="Z708" s="1"/>
      <c r="AB708" s="1"/>
      <c r="AD708" s="1"/>
      <c r="AE708" s="1"/>
      <c r="AF708" s="1"/>
    </row>
    <row r="709" spans="24:32" x14ac:dyDescent="0.2">
      <c r="X709" s="1"/>
      <c r="Z709" s="1"/>
      <c r="AB709" s="1"/>
      <c r="AD709" s="1"/>
      <c r="AE709" s="1"/>
      <c r="AF709" s="1"/>
    </row>
    <row r="710" spans="24:32" x14ac:dyDescent="0.2">
      <c r="X710" s="1"/>
      <c r="Z710" s="1"/>
      <c r="AB710" s="1"/>
      <c r="AD710" s="1"/>
      <c r="AE710" s="1"/>
      <c r="AF710" s="1"/>
    </row>
    <row r="711" spans="24:32" x14ac:dyDescent="0.2">
      <c r="X711" s="1"/>
      <c r="Z711" s="1"/>
      <c r="AB711" s="1"/>
      <c r="AD711" s="1"/>
      <c r="AE711" s="1"/>
      <c r="AF711" s="1"/>
    </row>
    <row r="712" spans="24:32" x14ac:dyDescent="0.2">
      <c r="X712" s="1"/>
      <c r="Z712" s="1"/>
      <c r="AB712" s="1"/>
      <c r="AD712" s="1"/>
      <c r="AE712" s="1"/>
      <c r="AF712" s="1"/>
    </row>
    <row r="713" spans="24:32" x14ac:dyDescent="0.2">
      <c r="X713" s="1"/>
      <c r="Z713" s="1"/>
      <c r="AB713" s="1"/>
      <c r="AD713" s="1"/>
      <c r="AE713" s="1"/>
      <c r="AF713" s="1"/>
    </row>
    <row r="714" spans="24:32" x14ac:dyDescent="0.2">
      <c r="X714" s="1"/>
      <c r="Z714" s="1"/>
      <c r="AB714" s="1"/>
      <c r="AD714" s="1"/>
      <c r="AE714" s="1"/>
      <c r="AF714" s="1"/>
    </row>
    <row r="715" spans="24:32" x14ac:dyDescent="0.2">
      <c r="X715" s="1"/>
      <c r="Z715" s="1"/>
      <c r="AB715" s="1"/>
      <c r="AD715" s="1"/>
      <c r="AE715" s="1"/>
      <c r="AF715" s="1"/>
    </row>
    <row r="716" spans="24:32" x14ac:dyDescent="0.2">
      <c r="X716" s="1"/>
      <c r="Z716" s="1"/>
      <c r="AB716" s="1"/>
      <c r="AD716" s="1"/>
      <c r="AE716" s="1"/>
      <c r="AF716" s="1"/>
    </row>
    <row r="717" spans="24:32" x14ac:dyDescent="0.2">
      <c r="X717" s="1"/>
      <c r="Z717" s="1"/>
      <c r="AB717" s="1"/>
      <c r="AD717" s="1"/>
      <c r="AE717" s="1"/>
      <c r="AF717" s="1"/>
    </row>
    <row r="718" spans="24:32" x14ac:dyDescent="0.2">
      <c r="X718" s="1"/>
      <c r="Z718" s="1"/>
      <c r="AB718" s="1"/>
      <c r="AD718" s="1"/>
      <c r="AE718" s="1"/>
      <c r="AF718" s="1"/>
    </row>
    <row r="719" spans="24:32" x14ac:dyDescent="0.2">
      <c r="X719" s="1"/>
      <c r="Z719" s="1"/>
      <c r="AB719" s="1"/>
      <c r="AD719" s="1"/>
      <c r="AE719" s="1"/>
      <c r="AF719" s="1"/>
    </row>
    <row r="720" spans="24:32" x14ac:dyDescent="0.2">
      <c r="X720" s="1"/>
      <c r="Z720" s="1"/>
      <c r="AB720" s="1"/>
      <c r="AD720" s="1"/>
      <c r="AE720" s="1"/>
      <c r="AF720" s="1"/>
    </row>
    <row r="721" spans="24:32" x14ac:dyDescent="0.2">
      <c r="X721" s="1"/>
      <c r="Z721" s="1"/>
      <c r="AB721" s="1"/>
      <c r="AD721" s="1"/>
      <c r="AE721" s="1"/>
      <c r="AF721" s="1"/>
    </row>
    <row r="722" spans="24:32" x14ac:dyDescent="0.2">
      <c r="X722" s="1"/>
      <c r="Z722" s="1"/>
      <c r="AB722" s="1"/>
      <c r="AD722" s="1"/>
      <c r="AE722" s="1"/>
      <c r="AF722" s="1"/>
    </row>
    <row r="723" spans="24:32" x14ac:dyDescent="0.2">
      <c r="X723" s="1"/>
      <c r="Z723" s="1"/>
      <c r="AB723" s="1"/>
      <c r="AD723" s="1"/>
      <c r="AE723" s="1"/>
      <c r="AF723" s="1"/>
    </row>
    <row r="724" spans="24:32" x14ac:dyDescent="0.2">
      <c r="X724" s="1"/>
      <c r="Z724" s="1"/>
      <c r="AB724" s="1"/>
      <c r="AD724" s="1"/>
      <c r="AE724" s="1"/>
      <c r="AF724" s="1"/>
    </row>
    <row r="725" spans="24:32" x14ac:dyDescent="0.2">
      <c r="X725" s="1"/>
      <c r="Z725" s="1"/>
      <c r="AB725" s="1"/>
      <c r="AD725" s="1"/>
      <c r="AE725" s="1"/>
      <c r="AF725" s="1"/>
    </row>
    <row r="726" spans="24:32" x14ac:dyDescent="0.2">
      <c r="X726" s="1"/>
      <c r="Z726" s="1"/>
      <c r="AB726" s="1"/>
      <c r="AD726" s="1"/>
      <c r="AE726" s="1"/>
      <c r="AF726" s="1"/>
    </row>
    <row r="727" spans="24:32" x14ac:dyDescent="0.2">
      <c r="X727" s="1"/>
      <c r="Z727" s="1"/>
      <c r="AB727" s="1"/>
      <c r="AD727" s="1"/>
      <c r="AE727" s="1"/>
      <c r="AF727" s="1"/>
    </row>
    <row r="728" spans="24:32" x14ac:dyDescent="0.2">
      <c r="X728" s="1"/>
      <c r="Z728" s="1"/>
      <c r="AB728" s="1"/>
      <c r="AD728" s="1"/>
      <c r="AE728" s="1"/>
      <c r="AF728" s="1"/>
    </row>
    <row r="729" spans="24:32" x14ac:dyDescent="0.2">
      <c r="X729" s="1"/>
      <c r="Z729" s="1"/>
      <c r="AB729" s="1"/>
      <c r="AD729" s="1"/>
      <c r="AE729" s="1"/>
      <c r="AF729" s="1"/>
    </row>
    <row r="730" spans="24:32" x14ac:dyDescent="0.2">
      <c r="X730" s="1"/>
      <c r="Z730" s="1"/>
      <c r="AB730" s="1"/>
      <c r="AD730" s="1"/>
      <c r="AE730" s="1"/>
      <c r="AF730" s="1"/>
    </row>
    <row r="731" spans="24:32" x14ac:dyDescent="0.2">
      <c r="X731" s="1"/>
      <c r="Z731" s="1"/>
      <c r="AB731" s="1"/>
      <c r="AD731" s="1"/>
      <c r="AE731" s="1"/>
      <c r="AF731" s="1"/>
    </row>
    <row r="732" spans="24:32" x14ac:dyDescent="0.2">
      <c r="X732" s="1"/>
      <c r="Z732" s="1"/>
      <c r="AB732" s="1"/>
      <c r="AD732" s="1"/>
      <c r="AE732" s="1"/>
      <c r="AF732" s="1"/>
    </row>
    <row r="733" spans="24:32" x14ac:dyDescent="0.2">
      <c r="X733" s="1"/>
      <c r="Z733" s="1"/>
      <c r="AB733" s="1"/>
      <c r="AD733" s="1"/>
      <c r="AE733" s="1"/>
      <c r="AF733" s="1"/>
    </row>
    <row r="734" spans="24:32" x14ac:dyDescent="0.2">
      <c r="X734" s="1"/>
      <c r="Z734" s="1"/>
      <c r="AB734" s="1"/>
      <c r="AD734" s="1"/>
      <c r="AE734" s="1"/>
      <c r="AF734" s="1"/>
    </row>
    <row r="735" spans="24:32" x14ac:dyDescent="0.2">
      <c r="X735" s="1"/>
      <c r="Z735" s="1"/>
      <c r="AB735" s="1"/>
      <c r="AD735" s="1"/>
      <c r="AE735" s="1"/>
      <c r="AF735" s="1"/>
    </row>
    <row r="736" spans="24:32" x14ac:dyDescent="0.2">
      <c r="X736" s="1"/>
      <c r="Z736" s="1"/>
      <c r="AB736" s="1"/>
      <c r="AD736" s="1"/>
      <c r="AE736" s="1"/>
      <c r="AF736" s="1"/>
    </row>
    <row r="737" spans="24:32" x14ac:dyDescent="0.2">
      <c r="X737" s="1"/>
      <c r="Z737" s="1"/>
      <c r="AB737" s="1"/>
      <c r="AD737" s="1"/>
      <c r="AE737" s="1"/>
      <c r="AF737" s="1"/>
    </row>
    <row r="738" spans="24:32" x14ac:dyDescent="0.2">
      <c r="X738" s="1"/>
      <c r="Z738" s="1"/>
      <c r="AB738" s="1"/>
      <c r="AD738" s="1"/>
      <c r="AE738" s="1"/>
      <c r="AF738" s="1"/>
    </row>
    <row r="739" spans="24:32" x14ac:dyDescent="0.2">
      <c r="X739" s="1"/>
      <c r="Z739" s="1"/>
      <c r="AB739" s="1"/>
      <c r="AD739" s="1"/>
      <c r="AE739" s="1"/>
      <c r="AF739" s="1"/>
    </row>
    <row r="740" spans="24:32" x14ac:dyDescent="0.2">
      <c r="X740" s="1"/>
      <c r="Z740" s="1"/>
      <c r="AB740" s="1"/>
      <c r="AD740" s="1"/>
      <c r="AE740" s="1"/>
      <c r="AF740" s="1"/>
    </row>
    <row r="741" spans="24:32" x14ac:dyDescent="0.2">
      <c r="X741" s="1"/>
      <c r="Z741" s="1"/>
      <c r="AB741" s="1"/>
      <c r="AD741" s="1"/>
      <c r="AE741" s="1"/>
      <c r="AF741" s="1"/>
    </row>
    <row r="742" spans="24:32" x14ac:dyDescent="0.2">
      <c r="X742" s="1"/>
      <c r="Z742" s="1"/>
      <c r="AB742" s="1"/>
      <c r="AD742" s="1"/>
      <c r="AE742" s="1"/>
      <c r="AF742" s="1"/>
    </row>
    <row r="743" spans="24:32" x14ac:dyDescent="0.2">
      <c r="X743" s="1"/>
      <c r="Z743" s="1"/>
      <c r="AB743" s="1"/>
      <c r="AD743" s="1"/>
      <c r="AE743" s="1"/>
      <c r="AF743" s="1"/>
    </row>
    <row r="744" spans="24:32" x14ac:dyDescent="0.2">
      <c r="X744" s="1"/>
      <c r="Z744" s="1"/>
      <c r="AB744" s="1"/>
      <c r="AD744" s="1"/>
      <c r="AE744" s="1"/>
      <c r="AF744" s="1"/>
    </row>
    <row r="745" spans="24:32" x14ac:dyDescent="0.2">
      <c r="X745" s="1"/>
      <c r="Z745" s="1"/>
      <c r="AB745" s="1"/>
      <c r="AD745" s="1"/>
      <c r="AE745" s="1"/>
      <c r="AF745" s="1"/>
    </row>
    <row r="746" spans="24:32" x14ac:dyDescent="0.2">
      <c r="X746" s="1"/>
      <c r="Z746" s="1"/>
      <c r="AB746" s="1"/>
      <c r="AD746" s="1"/>
      <c r="AE746" s="1"/>
      <c r="AF746" s="1"/>
    </row>
    <row r="747" spans="24:32" x14ac:dyDescent="0.2">
      <c r="X747" s="1"/>
      <c r="Z747" s="1"/>
      <c r="AB747" s="1"/>
      <c r="AD747" s="1"/>
      <c r="AE747" s="1"/>
      <c r="AF747" s="1"/>
    </row>
    <row r="748" spans="24:32" x14ac:dyDescent="0.2">
      <c r="X748" s="1"/>
      <c r="Z748" s="1"/>
      <c r="AB748" s="1"/>
      <c r="AD748" s="1"/>
      <c r="AE748" s="1"/>
      <c r="AF748" s="1"/>
    </row>
    <row r="749" spans="24:32" x14ac:dyDescent="0.2">
      <c r="X749" s="1"/>
      <c r="Z749" s="1"/>
      <c r="AB749" s="1"/>
      <c r="AD749" s="1"/>
      <c r="AE749" s="1"/>
      <c r="AF749" s="1"/>
    </row>
    <row r="750" spans="24:32" x14ac:dyDescent="0.2">
      <c r="X750" s="1"/>
      <c r="Z750" s="1"/>
      <c r="AB750" s="1"/>
      <c r="AD750" s="1"/>
      <c r="AE750" s="1"/>
      <c r="AF750" s="1"/>
    </row>
    <row r="751" spans="24:32" x14ac:dyDescent="0.2">
      <c r="X751" s="1"/>
      <c r="Z751" s="1"/>
      <c r="AB751" s="1"/>
      <c r="AD751" s="1"/>
      <c r="AE751" s="1"/>
      <c r="AF751" s="1"/>
    </row>
    <row r="752" spans="24:32" x14ac:dyDescent="0.2">
      <c r="X752" s="1"/>
      <c r="Z752" s="1"/>
      <c r="AB752" s="1"/>
      <c r="AD752" s="1"/>
      <c r="AE752" s="1"/>
      <c r="AF752" s="1"/>
    </row>
    <row r="753" spans="24:32" x14ac:dyDescent="0.2">
      <c r="X753" s="1"/>
      <c r="Z753" s="1"/>
      <c r="AB753" s="1"/>
      <c r="AD753" s="1"/>
      <c r="AE753" s="1"/>
      <c r="AF753" s="1"/>
    </row>
    <row r="754" spans="24:32" x14ac:dyDescent="0.2">
      <c r="X754" s="1"/>
      <c r="Z754" s="1"/>
      <c r="AB754" s="1"/>
      <c r="AD754" s="1"/>
      <c r="AE754" s="1"/>
      <c r="AF754" s="1"/>
    </row>
    <row r="755" spans="24:32" x14ac:dyDescent="0.2">
      <c r="X755" s="1"/>
      <c r="Z755" s="1"/>
      <c r="AB755" s="1"/>
      <c r="AD755" s="1"/>
      <c r="AE755" s="1"/>
      <c r="AF755" s="1"/>
    </row>
    <row r="756" spans="24:32" x14ac:dyDescent="0.2">
      <c r="X756" s="1"/>
      <c r="Z756" s="1"/>
      <c r="AB756" s="1"/>
      <c r="AD756" s="1"/>
      <c r="AE756" s="1"/>
      <c r="AF756" s="1"/>
    </row>
    <row r="757" spans="24:32" x14ac:dyDescent="0.2">
      <c r="X757" s="1"/>
      <c r="Z757" s="1"/>
      <c r="AB757" s="1"/>
      <c r="AD757" s="1"/>
      <c r="AE757" s="1"/>
      <c r="AF757" s="1"/>
    </row>
    <row r="758" spans="24:32" x14ac:dyDescent="0.2">
      <c r="X758" s="1"/>
      <c r="Z758" s="1"/>
      <c r="AB758" s="1"/>
      <c r="AD758" s="1"/>
      <c r="AE758" s="1"/>
      <c r="AF758" s="1"/>
    </row>
    <row r="759" spans="24:32" x14ac:dyDescent="0.2">
      <c r="X759" s="1"/>
      <c r="Z759" s="1"/>
      <c r="AB759" s="1"/>
      <c r="AD759" s="1"/>
      <c r="AE759" s="1"/>
      <c r="AF759" s="1"/>
    </row>
    <row r="760" spans="24:32" x14ac:dyDescent="0.2">
      <c r="X760" s="1"/>
      <c r="Z760" s="1"/>
      <c r="AB760" s="1"/>
      <c r="AD760" s="1"/>
      <c r="AE760" s="1"/>
      <c r="AF760" s="1"/>
    </row>
    <row r="761" spans="24:32" x14ac:dyDescent="0.2">
      <c r="X761" s="1"/>
      <c r="Z761" s="1"/>
      <c r="AB761" s="1"/>
      <c r="AD761" s="1"/>
      <c r="AE761" s="1"/>
      <c r="AF761" s="1"/>
    </row>
    <row r="762" spans="24:32" x14ac:dyDescent="0.2">
      <c r="X762" s="1"/>
      <c r="Z762" s="1"/>
      <c r="AB762" s="1"/>
      <c r="AD762" s="1"/>
      <c r="AE762" s="1"/>
      <c r="AF762" s="1"/>
    </row>
    <row r="763" spans="24:32" x14ac:dyDescent="0.2">
      <c r="X763" s="1"/>
      <c r="Z763" s="1"/>
      <c r="AB763" s="1"/>
      <c r="AD763" s="1"/>
      <c r="AE763" s="1"/>
      <c r="AF763" s="1"/>
    </row>
    <row r="764" spans="24:32" x14ac:dyDescent="0.2">
      <c r="X764" s="1"/>
      <c r="Z764" s="1"/>
      <c r="AB764" s="1"/>
      <c r="AD764" s="1"/>
      <c r="AE764" s="1"/>
      <c r="AF764" s="1"/>
    </row>
    <row r="765" spans="24:32" x14ac:dyDescent="0.2">
      <c r="X765" s="1"/>
      <c r="Z765" s="1"/>
      <c r="AB765" s="1"/>
      <c r="AD765" s="1"/>
      <c r="AE765" s="1"/>
      <c r="AF765" s="1"/>
    </row>
    <row r="766" spans="24:32" x14ac:dyDescent="0.2">
      <c r="X766" s="1"/>
      <c r="Z766" s="1"/>
      <c r="AB766" s="1"/>
      <c r="AD766" s="1"/>
      <c r="AE766" s="1"/>
      <c r="AF766" s="1"/>
    </row>
    <row r="767" spans="24:32" x14ac:dyDescent="0.2">
      <c r="X767" s="1"/>
      <c r="Z767" s="1"/>
      <c r="AB767" s="1"/>
      <c r="AD767" s="1"/>
      <c r="AE767" s="1"/>
      <c r="AF767" s="1"/>
    </row>
    <row r="768" spans="24:32" x14ac:dyDescent="0.2">
      <c r="X768" s="1"/>
      <c r="Z768" s="1"/>
      <c r="AB768" s="1"/>
      <c r="AD768" s="1"/>
      <c r="AE768" s="1"/>
      <c r="AF768" s="1"/>
    </row>
    <row r="769" spans="24:32" x14ac:dyDescent="0.2">
      <c r="X769" s="1"/>
      <c r="Z769" s="1"/>
      <c r="AB769" s="1"/>
      <c r="AD769" s="1"/>
      <c r="AE769" s="1"/>
      <c r="AF769" s="1"/>
    </row>
    <row r="770" spans="24:32" x14ac:dyDescent="0.2">
      <c r="X770" s="1"/>
      <c r="Z770" s="1"/>
      <c r="AB770" s="1"/>
      <c r="AD770" s="1"/>
      <c r="AE770" s="1"/>
      <c r="AF770" s="1"/>
    </row>
    <row r="771" spans="24:32" x14ac:dyDescent="0.2">
      <c r="X771" s="1"/>
      <c r="Z771" s="1"/>
      <c r="AB771" s="1"/>
      <c r="AD771" s="1"/>
      <c r="AE771" s="1"/>
      <c r="AF771" s="1"/>
    </row>
    <row r="772" spans="24:32" x14ac:dyDescent="0.2">
      <c r="X772" s="1"/>
      <c r="Z772" s="1"/>
      <c r="AB772" s="1"/>
      <c r="AD772" s="1"/>
      <c r="AE772" s="1"/>
      <c r="AF772" s="1"/>
    </row>
    <row r="773" spans="24:32" x14ac:dyDescent="0.2">
      <c r="X773" s="1"/>
      <c r="Z773" s="1"/>
      <c r="AB773" s="1"/>
      <c r="AD773" s="1"/>
      <c r="AE773" s="1"/>
      <c r="AF773" s="1"/>
    </row>
    <row r="774" spans="24:32" x14ac:dyDescent="0.2">
      <c r="X774" s="1"/>
      <c r="Z774" s="1"/>
      <c r="AB774" s="1"/>
      <c r="AD774" s="1"/>
      <c r="AE774" s="1"/>
      <c r="AF774" s="1"/>
    </row>
    <row r="775" spans="24:32" x14ac:dyDescent="0.2">
      <c r="X775" s="1"/>
      <c r="Z775" s="1"/>
      <c r="AB775" s="1"/>
      <c r="AD775" s="1"/>
      <c r="AE775" s="1"/>
      <c r="AF775" s="1"/>
    </row>
    <row r="776" spans="24:32" x14ac:dyDescent="0.2">
      <c r="X776" s="1"/>
      <c r="Z776" s="1"/>
      <c r="AB776" s="1"/>
      <c r="AD776" s="1"/>
      <c r="AE776" s="1"/>
      <c r="AF776" s="1"/>
    </row>
    <row r="777" spans="24:32" x14ac:dyDescent="0.2">
      <c r="X777" s="1"/>
      <c r="Z777" s="1"/>
      <c r="AB777" s="1"/>
      <c r="AD777" s="1"/>
      <c r="AE777" s="1"/>
      <c r="AF777" s="1"/>
    </row>
    <row r="778" spans="24:32" x14ac:dyDescent="0.2">
      <c r="X778" s="1"/>
      <c r="Z778" s="1"/>
      <c r="AB778" s="1"/>
      <c r="AD778" s="1"/>
      <c r="AE778" s="1"/>
      <c r="AF778" s="1"/>
    </row>
    <row r="779" spans="24:32" x14ac:dyDescent="0.2">
      <c r="X779" s="1"/>
      <c r="Z779" s="1"/>
      <c r="AB779" s="1"/>
      <c r="AD779" s="1"/>
      <c r="AE779" s="1"/>
      <c r="AF779" s="1"/>
    </row>
    <row r="780" spans="24:32" x14ac:dyDescent="0.2">
      <c r="X780" s="1"/>
      <c r="Z780" s="1"/>
      <c r="AB780" s="1"/>
      <c r="AD780" s="1"/>
      <c r="AE780" s="1"/>
      <c r="AF780" s="1"/>
    </row>
    <row r="781" spans="24:32" x14ac:dyDescent="0.2">
      <c r="X781" s="1"/>
      <c r="Z781" s="1"/>
      <c r="AB781" s="1"/>
      <c r="AD781" s="1"/>
      <c r="AE781" s="1"/>
      <c r="AF781" s="1"/>
    </row>
    <row r="782" spans="24:32" x14ac:dyDescent="0.2">
      <c r="X782" s="1"/>
      <c r="Z782" s="1"/>
      <c r="AB782" s="1"/>
      <c r="AD782" s="1"/>
      <c r="AE782" s="1"/>
      <c r="AF782" s="1"/>
    </row>
    <row r="783" spans="24:32" x14ac:dyDescent="0.2">
      <c r="X783" s="1"/>
      <c r="Z783" s="1"/>
      <c r="AB783" s="1"/>
      <c r="AD783" s="1"/>
      <c r="AE783" s="1"/>
      <c r="AF783" s="1"/>
    </row>
    <row r="784" spans="24:32" x14ac:dyDescent="0.2">
      <c r="X784" s="1"/>
      <c r="Z784" s="1"/>
      <c r="AB784" s="1"/>
      <c r="AD784" s="1"/>
      <c r="AE784" s="1"/>
      <c r="AF784" s="1"/>
    </row>
    <row r="785" spans="24:32" x14ac:dyDescent="0.2">
      <c r="X785" s="1"/>
      <c r="Z785" s="1"/>
      <c r="AB785" s="1"/>
      <c r="AD785" s="1"/>
      <c r="AE785" s="1"/>
      <c r="AF785" s="1"/>
    </row>
    <row r="786" spans="24:32" x14ac:dyDescent="0.2">
      <c r="X786" s="1"/>
      <c r="Z786" s="1"/>
      <c r="AB786" s="1"/>
      <c r="AD786" s="1"/>
      <c r="AE786" s="1"/>
      <c r="AF786" s="1"/>
    </row>
    <row r="787" spans="24:32" x14ac:dyDescent="0.2">
      <c r="X787" s="1"/>
      <c r="Z787" s="1"/>
      <c r="AB787" s="1"/>
      <c r="AD787" s="1"/>
      <c r="AE787" s="1"/>
      <c r="AF787" s="1"/>
    </row>
    <row r="788" spans="24:32" x14ac:dyDescent="0.2">
      <c r="X788" s="1"/>
      <c r="Z788" s="1"/>
      <c r="AB788" s="1"/>
      <c r="AD788" s="1"/>
      <c r="AE788" s="1"/>
      <c r="AF788" s="1"/>
    </row>
    <row r="789" spans="24:32" x14ac:dyDescent="0.2">
      <c r="X789" s="1"/>
      <c r="Z789" s="1"/>
      <c r="AB789" s="1"/>
      <c r="AD789" s="1"/>
      <c r="AE789" s="1"/>
      <c r="AF789" s="1"/>
    </row>
    <row r="790" spans="24:32" x14ac:dyDescent="0.2">
      <c r="X790" s="1"/>
      <c r="Z790" s="1"/>
      <c r="AB790" s="1"/>
      <c r="AD790" s="1"/>
      <c r="AE790" s="1"/>
      <c r="AF790" s="1"/>
    </row>
    <row r="791" spans="24:32" x14ac:dyDescent="0.2">
      <c r="X791" s="1"/>
      <c r="Z791" s="1"/>
      <c r="AB791" s="1"/>
      <c r="AD791" s="1"/>
      <c r="AE791" s="1"/>
      <c r="AF791" s="1"/>
    </row>
    <row r="792" spans="24:32" x14ac:dyDescent="0.2">
      <c r="X792" s="1"/>
      <c r="Z792" s="1"/>
      <c r="AB792" s="1"/>
      <c r="AD792" s="1"/>
      <c r="AE792" s="1"/>
      <c r="AF792" s="1"/>
    </row>
    <row r="793" spans="24:32" x14ac:dyDescent="0.2">
      <c r="X793" s="1"/>
      <c r="Z793" s="1"/>
      <c r="AB793" s="1"/>
      <c r="AD793" s="1"/>
      <c r="AE793" s="1"/>
      <c r="AF793" s="1"/>
    </row>
    <row r="794" spans="24:32" x14ac:dyDescent="0.2">
      <c r="X794" s="1"/>
      <c r="Z794" s="1"/>
      <c r="AB794" s="1"/>
      <c r="AD794" s="1"/>
      <c r="AE794" s="1"/>
      <c r="AF794" s="1"/>
    </row>
    <row r="795" spans="24:32" x14ac:dyDescent="0.2">
      <c r="X795" s="1"/>
      <c r="Z795" s="1"/>
      <c r="AB795" s="1"/>
      <c r="AD795" s="1"/>
      <c r="AE795" s="1"/>
      <c r="AF795" s="1"/>
    </row>
    <row r="796" spans="24:32" x14ac:dyDescent="0.2">
      <c r="X796" s="1"/>
      <c r="Z796" s="1"/>
      <c r="AB796" s="1"/>
      <c r="AD796" s="1"/>
      <c r="AE796" s="1"/>
      <c r="AF796" s="1"/>
    </row>
    <row r="797" spans="24:32" x14ac:dyDescent="0.2">
      <c r="X797" s="1"/>
      <c r="Z797" s="1"/>
      <c r="AB797" s="1"/>
      <c r="AD797" s="1"/>
      <c r="AE797" s="1"/>
      <c r="AF797" s="1"/>
    </row>
    <row r="798" spans="24:32" x14ac:dyDescent="0.2">
      <c r="X798" s="1"/>
      <c r="Z798" s="1"/>
      <c r="AB798" s="1"/>
      <c r="AD798" s="1"/>
      <c r="AE798" s="1"/>
      <c r="AF798" s="1"/>
    </row>
    <row r="799" spans="24:32" x14ac:dyDescent="0.2">
      <c r="X799" s="1"/>
      <c r="Z799" s="1"/>
      <c r="AB799" s="1"/>
      <c r="AD799" s="1"/>
      <c r="AE799" s="1"/>
      <c r="AF799" s="1"/>
    </row>
    <row r="800" spans="24:32" x14ac:dyDescent="0.2">
      <c r="X800" s="1"/>
      <c r="Z800" s="1"/>
      <c r="AB800" s="1"/>
      <c r="AD800" s="1"/>
      <c r="AE800" s="1"/>
      <c r="AF800" s="1"/>
    </row>
    <row r="801" spans="24:32" x14ac:dyDescent="0.2">
      <c r="X801" s="1"/>
      <c r="Z801" s="1"/>
      <c r="AB801" s="1"/>
      <c r="AD801" s="1"/>
      <c r="AE801" s="1"/>
      <c r="AF801" s="1"/>
    </row>
    <row r="802" spans="24:32" x14ac:dyDescent="0.2">
      <c r="X802" s="1"/>
      <c r="Z802" s="1"/>
      <c r="AB802" s="1"/>
      <c r="AD802" s="1"/>
      <c r="AE802" s="1"/>
      <c r="AF802" s="1"/>
    </row>
    <row r="803" spans="24:32" x14ac:dyDescent="0.2">
      <c r="X803" s="1"/>
      <c r="Z803" s="1"/>
      <c r="AB803" s="1"/>
      <c r="AD803" s="1"/>
      <c r="AE803" s="1"/>
      <c r="AF803" s="1"/>
    </row>
    <row r="804" spans="24:32" x14ac:dyDescent="0.2">
      <c r="X804" s="1"/>
      <c r="Z804" s="1"/>
      <c r="AB804" s="1"/>
      <c r="AD804" s="1"/>
      <c r="AE804" s="1"/>
      <c r="AF804" s="1"/>
    </row>
    <row r="805" spans="24:32" x14ac:dyDescent="0.2">
      <c r="X805" s="1"/>
      <c r="Z805" s="1"/>
      <c r="AB805" s="1"/>
      <c r="AD805" s="1"/>
      <c r="AE805" s="1"/>
      <c r="AF805" s="1"/>
    </row>
    <row r="806" spans="24:32" x14ac:dyDescent="0.2">
      <c r="X806" s="1"/>
      <c r="Z806" s="1"/>
      <c r="AB806" s="1"/>
      <c r="AD806" s="1"/>
      <c r="AE806" s="1"/>
      <c r="AF806" s="1"/>
    </row>
    <row r="807" spans="24:32" x14ac:dyDescent="0.2">
      <c r="X807" s="1"/>
      <c r="Z807" s="1"/>
      <c r="AB807" s="1"/>
      <c r="AD807" s="1"/>
      <c r="AE807" s="1"/>
      <c r="AF807" s="1"/>
    </row>
    <row r="808" spans="24:32" x14ac:dyDescent="0.2">
      <c r="X808" s="1"/>
      <c r="Z808" s="1"/>
      <c r="AB808" s="1"/>
      <c r="AD808" s="1"/>
      <c r="AE808" s="1"/>
      <c r="AF808" s="1"/>
    </row>
    <row r="809" spans="24:32" x14ac:dyDescent="0.2">
      <c r="X809" s="1"/>
      <c r="Z809" s="1"/>
      <c r="AB809" s="1"/>
      <c r="AD809" s="1"/>
      <c r="AE809" s="1"/>
      <c r="AF809" s="1"/>
    </row>
    <row r="810" spans="24:32" x14ac:dyDescent="0.2">
      <c r="X810" s="1"/>
      <c r="Z810" s="1"/>
      <c r="AB810" s="1"/>
      <c r="AD810" s="1"/>
      <c r="AE810" s="1"/>
      <c r="AF810" s="1"/>
    </row>
    <row r="811" spans="24:32" x14ac:dyDescent="0.2">
      <c r="X811" s="1"/>
      <c r="Z811" s="1"/>
      <c r="AB811" s="1"/>
      <c r="AD811" s="1"/>
      <c r="AE811" s="1"/>
      <c r="AF811" s="1"/>
    </row>
    <row r="812" spans="24:32" x14ac:dyDescent="0.2">
      <c r="X812" s="1"/>
      <c r="Z812" s="1"/>
      <c r="AB812" s="1"/>
      <c r="AD812" s="1"/>
      <c r="AE812" s="1"/>
      <c r="AF812" s="1"/>
    </row>
    <row r="813" spans="24:32" x14ac:dyDescent="0.2">
      <c r="X813" s="1"/>
      <c r="Z813" s="1"/>
      <c r="AB813" s="1"/>
      <c r="AD813" s="1"/>
      <c r="AE813" s="1"/>
      <c r="AF813" s="1"/>
    </row>
    <row r="814" spans="24:32" x14ac:dyDescent="0.2">
      <c r="X814" s="1"/>
      <c r="Z814" s="1"/>
      <c r="AB814" s="1"/>
      <c r="AD814" s="1"/>
      <c r="AE814" s="1"/>
      <c r="AF814" s="1"/>
    </row>
    <row r="815" spans="24:32" x14ac:dyDescent="0.2">
      <c r="X815" s="1"/>
      <c r="Z815" s="1"/>
      <c r="AB815" s="1"/>
      <c r="AD815" s="1"/>
      <c r="AE815" s="1"/>
      <c r="AF815" s="1"/>
    </row>
    <row r="816" spans="24:32" x14ac:dyDescent="0.2">
      <c r="X816" s="1"/>
      <c r="Z816" s="1"/>
      <c r="AB816" s="1"/>
      <c r="AD816" s="1"/>
      <c r="AE816" s="1"/>
      <c r="AF816" s="1"/>
    </row>
    <row r="817" spans="24:32" x14ac:dyDescent="0.2">
      <c r="X817" s="1"/>
      <c r="Z817" s="1"/>
      <c r="AB817" s="1"/>
      <c r="AD817" s="1"/>
      <c r="AE817" s="1"/>
      <c r="AF817" s="1"/>
    </row>
    <row r="818" spans="24:32" x14ac:dyDescent="0.2">
      <c r="X818" s="1"/>
      <c r="Z818" s="1"/>
      <c r="AB818" s="1"/>
      <c r="AD818" s="1"/>
      <c r="AE818" s="1"/>
      <c r="AF818" s="1"/>
    </row>
    <row r="819" spans="24:32" x14ac:dyDescent="0.2">
      <c r="X819" s="1"/>
      <c r="Z819" s="1"/>
      <c r="AB819" s="1"/>
      <c r="AD819" s="1"/>
      <c r="AE819" s="1"/>
      <c r="AF819" s="1"/>
    </row>
    <row r="820" spans="24:32" x14ac:dyDescent="0.2">
      <c r="X820" s="1"/>
      <c r="Z820" s="1"/>
      <c r="AB820" s="1"/>
      <c r="AD820" s="1"/>
      <c r="AE820" s="1"/>
      <c r="AF820" s="1"/>
    </row>
    <row r="821" spans="24:32" x14ac:dyDescent="0.2">
      <c r="X821" s="1"/>
      <c r="Z821" s="1"/>
      <c r="AB821" s="1"/>
      <c r="AD821" s="1"/>
      <c r="AE821" s="1"/>
      <c r="AF821" s="1"/>
    </row>
    <row r="822" spans="24:32" x14ac:dyDescent="0.2">
      <c r="X822" s="1"/>
      <c r="Z822" s="1"/>
      <c r="AB822" s="1"/>
      <c r="AD822" s="1"/>
      <c r="AE822" s="1"/>
      <c r="AF822" s="1"/>
    </row>
    <row r="823" spans="24:32" x14ac:dyDescent="0.2">
      <c r="X823" s="1"/>
      <c r="Z823" s="1"/>
      <c r="AB823" s="1"/>
      <c r="AD823" s="1"/>
      <c r="AE823" s="1"/>
      <c r="AF823" s="1"/>
    </row>
    <row r="824" spans="24:32" x14ac:dyDescent="0.2">
      <c r="X824" s="1"/>
      <c r="Z824" s="1"/>
      <c r="AB824" s="1"/>
      <c r="AD824" s="1"/>
      <c r="AE824" s="1"/>
      <c r="AF824" s="1"/>
    </row>
    <row r="825" spans="24:32" x14ac:dyDescent="0.2">
      <c r="X825" s="1"/>
      <c r="Z825" s="1"/>
      <c r="AB825" s="1"/>
      <c r="AD825" s="1"/>
      <c r="AE825" s="1"/>
      <c r="AF825" s="1"/>
    </row>
    <row r="826" spans="24:32" x14ac:dyDescent="0.2">
      <c r="X826" s="1"/>
      <c r="Z826" s="1"/>
      <c r="AB826" s="1"/>
      <c r="AD826" s="1"/>
      <c r="AE826" s="1"/>
      <c r="AF826" s="1"/>
    </row>
    <row r="827" spans="24:32" x14ac:dyDescent="0.2">
      <c r="X827" s="1"/>
      <c r="Z827" s="1"/>
      <c r="AB827" s="1"/>
      <c r="AD827" s="1"/>
      <c r="AE827" s="1"/>
      <c r="AF827" s="1"/>
    </row>
    <row r="828" spans="24:32" x14ac:dyDescent="0.2">
      <c r="X828" s="1"/>
      <c r="Z828" s="1"/>
      <c r="AB828" s="1"/>
      <c r="AD828" s="1"/>
      <c r="AE828" s="1"/>
      <c r="AF828" s="1"/>
    </row>
    <row r="829" spans="24:32" x14ac:dyDescent="0.2">
      <c r="X829" s="1"/>
      <c r="Z829" s="1"/>
      <c r="AB829" s="1"/>
      <c r="AD829" s="1"/>
      <c r="AE829" s="1"/>
      <c r="AF829" s="1"/>
    </row>
    <row r="830" spans="24:32" x14ac:dyDescent="0.2">
      <c r="X830" s="1"/>
      <c r="Z830" s="1"/>
      <c r="AB830" s="1"/>
      <c r="AD830" s="1"/>
      <c r="AE830" s="1"/>
      <c r="AF830" s="1"/>
    </row>
    <row r="831" spans="24:32" x14ac:dyDescent="0.2">
      <c r="X831" s="1"/>
      <c r="Z831" s="1"/>
      <c r="AB831" s="1"/>
      <c r="AD831" s="1"/>
      <c r="AE831" s="1"/>
      <c r="AF831" s="1"/>
    </row>
    <row r="832" spans="24:32" x14ac:dyDescent="0.2">
      <c r="X832" s="1"/>
      <c r="Z832" s="1"/>
      <c r="AB832" s="1"/>
      <c r="AD832" s="1"/>
      <c r="AE832" s="1"/>
      <c r="AF832" s="1"/>
    </row>
    <row r="833" spans="24:32" x14ac:dyDescent="0.2">
      <c r="X833" s="1"/>
      <c r="Z833" s="1"/>
      <c r="AB833" s="1"/>
      <c r="AD833" s="1"/>
      <c r="AE833" s="1"/>
      <c r="AF833" s="1"/>
    </row>
    <row r="834" spans="24:32" x14ac:dyDescent="0.2">
      <c r="X834" s="1"/>
      <c r="Z834" s="1"/>
      <c r="AB834" s="1"/>
      <c r="AD834" s="1"/>
      <c r="AE834" s="1"/>
      <c r="AF834" s="1"/>
    </row>
    <row r="835" spans="24:32" x14ac:dyDescent="0.2">
      <c r="X835" s="1"/>
      <c r="Z835" s="1"/>
      <c r="AB835" s="1"/>
      <c r="AD835" s="1"/>
      <c r="AE835" s="1"/>
      <c r="AF835" s="1"/>
    </row>
    <row r="836" spans="24:32" x14ac:dyDescent="0.2">
      <c r="X836" s="1"/>
      <c r="Z836" s="1"/>
      <c r="AB836" s="1"/>
      <c r="AD836" s="1"/>
      <c r="AE836" s="1"/>
      <c r="AF836" s="1"/>
    </row>
    <row r="837" spans="24:32" x14ac:dyDescent="0.2">
      <c r="X837" s="1"/>
      <c r="Z837" s="1"/>
      <c r="AB837" s="1"/>
      <c r="AD837" s="1"/>
      <c r="AE837" s="1"/>
      <c r="AF837" s="1"/>
    </row>
    <row r="838" spans="24:32" x14ac:dyDescent="0.2">
      <c r="X838" s="1"/>
      <c r="Z838" s="1"/>
      <c r="AB838" s="1"/>
      <c r="AD838" s="1"/>
      <c r="AE838" s="1"/>
      <c r="AF838" s="1"/>
    </row>
    <row r="839" spans="24:32" x14ac:dyDescent="0.2">
      <c r="X839" s="1"/>
      <c r="Z839" s="1"/>
      <c r="AB839" s="1"/>
      <c r="AD839" s="1"/>
      <c r="AE839" s="1"/>
      <c r="AF839" s="1"/>
    </row>
    <row r="840" spans="24:32" x14ac:dyDescent="0.2">
      <c r="X840" s="1"/>
      <c r="Z840" s="1"/>
      <c r="AB840" s="1"/>
      <c r="AD840" s="1"/>
      <c r="AE840" s="1"/>
      <c r="AF840" s="1"/>
    </row>
    <row r="841" spans="24:32" x14ac:dyDescent="0.2">
      <c r="X841" s="1"/>
      <c r="Z841" s="1"/>
      <c r="AB841" s="1"/>
      <c r="AD841" s="1"/>
      <c r="AE841" s="1"/>
      <c r="AF841" s="1"/>
    </row>
    <row r="842" spans="24:32" x14ac:dyDescent="0.2">
      <c r="X842" s="1"/>
      <c r="Z842" s="1"/>
      <c r="AB842" s="1"/>
      <c r="AD842" s="1"/>
      <c r="AE842" s="1"/>
      <c r="AF842" s="1"/>
    </row>
    <row r="843" spans="24:32" x14ac:dyDescent="0.2">
      <c r="X843" s="1"/>
      <c r="Z843" s="1"/>
      <c r="AB843" s="1"/>
      <c r="AD843" s="1"/>
      <c r="AE843" s="1"/>
      <c r="AF843" s="1"/>
    </row>
    <row r="844" spans="24:32" x14ac:dyDescent="0.2">
      <c r="X844" s="1"/>
      <c r="Z844" s="1"/>
      <c r="AB844" s="1"/>
      <c r="AD844" s="1"/>
      <c r="AE844" s="1"/>
      <c r="AF844" s="1"/>
    </row>
    <row r="845" spans="24:32" x14ac:dyDescent="0.2">
      <c r="X845" s="1"/>
      <c r="Z845" s="1"/>
      <c r="AB845" s="1"/>
      <c r="AD845" s="1"/>
      <c r="AE845" s="1"/>
      <c r="AF845" s="1"/>
    </row>
    <row r="846" spans="24:32" x14ac:dyDescent="0.2">
      <c r="X846" s="1"/>
      <c r="Z846" s="1"/>
      <c r="AB846" s="1"/>
      <c r="AD846" s="1"/>
      <c r="AE846" s="1"/>
      <c r="AF846" s="1"/>
    </row>
    <row r="847" spans="24:32" x14ac:dyDescent="0.2">
      <c r="X847" s="1"/>
      <c r="Z847" s="1"/>
      <c r="AB847" s="1"/>
      <c r="AD847" s="1"/>
      <c r="AE847" s="1"/>
      <c r="AF847" s="1"/>
    </row>
    <row r="848" spans="24:32" x14ac:dyDescent="0.2">
      <c r="X848" s="1"/>
      <c r="Z848" s="1"/>
      <c r="AB848" s="1"/>
      <c r="AD848" s="1"/>
      <c r="AE848" s="1"/>
      <c r="AF848" s="1"/>
    </row>
    <row r="849" spans="24:32" x14ac:dyDescent="0.2">
      <c r="X849" s="1"/>
      <c r="Z849" s="1"/>
      <c r="AB849" s="1"/>
      <c r="AD849" s="1"/>
      <c r="AE849" s="1"/>
      <c r="AF849" s="1"/>
    </row>
    <row r="850" spans="24:32" x14ac:dyDescent="0.2">
      <c r="X850" s="1"/>
      <c r="Z850" s="1"/>
      <c r="AB850" s="1"/>
      <c r="AD850" s="1"/>
      <c r="AE850" s="1"/>
      <c r="AF850" s="1"/>
    </row>
    <row r="851" spans="24:32" x14ac:dyDescent="0.2">
      <c r="X851" s="1"/>
      <c r="Z851" s="1"/>
      <c r="AB851" s="1"/>
      <c r="AD851" s="1"/>
      <c r="AE851" s="1"/>
      <c r="AF851" s="1"/>
    </row>
    <row r="852" spans="24:32" x14ac:dyDescent="0.2">
      <c r="X852" s="1"/>
      <c r="Z852" s="1"/>
      <c r="AB852" s="1"/>
      <c r="AD852" s="1"/>
      <c r="AE852" s="1"/>
      <c r="AF852" s="1"/>
    </row>
    <row r="853" spans="24:32" x14ac:dyDescent="0.2">
      <c r="X853" s="1"/>
      <c r="Z853" s="1"/>
      <c r="AB853" s="1"/>
      <c r="AD853" s="1"/>
      <c r="AE853" s="1"/>
      <c r="AF853" s="1"/>
    </row>
    <row r="854" spans="24:32" x14ac:dyDescent="0.2">
      <c r="X854" s="1"/>
      <c r="Z854" s="1"/>
      <c r="AB854" s="1"/>
      <c r="AD854" s="1"/>
      <c r="AE854" s="1"/>
      <c r="AF854" s="1"/>
    </row>
    <row r="855" spans="24:32" x14ac:dyDescent="0.2">
      <c r="X855" s="1"/>
      <c r="Z855" s="1"/>
      <c r="AB855" s="1"/>
      <c r="AD855" s="1"/>
      <c r="AE855" s="1"/>
      <c r="AF855" s="1"/>
    </row>
    <row r="856" spans="24:32" x14ac:dyDescent="0.2">
      <c r="X856" s="1"/>
      <c r="Z856" s="1"/>
      <c r="AB856" s="1"/>
      <c r="AD856" s="1"/>
      <c r="AE856" s="1"/>
      <c r="AF856" s="1"/>
    </row>
    <row r="857" spans="24:32" x14ac:dyDescent="0.2">
      <c r="X857" s="1"/>
      <c r="Z857" s="1"/>
      <c r="AB857" s="1"/>
      <c r="AD857" s="1"/>
      <c r="AE857" s="1"/>
      <c r="AF857" s="1"/>
    </row>
    <row r="858" spans="24:32" x14ac:dyDescent="0.2">
      <c r="X858" s="1"/>
      <c r="Z858" s="1"/>
      <c r="AB858" s="1"/>
      <c r="AD858" s="1"/>
      <c r="AE858" s="1"/>
      <c r="AF858" s="1"/>
    </row>
    <row r="859" spans="24:32" x14ac:dyDescent="0.2">
      <c r="X859" s="1"/>
      <c r="Z859" s="1"/>
      <c r="AB859" s="1"/>
      <c r="AD859" s="1"/>
      <c r="AE859" s="1"/>
      <c r="AF859" s="1"/>
    </row>
    <row r="860" spans="24:32" x14ac:dyDescent="0.2">
      <c r="X860" s="1"/>
      <c r="Z860" s="1"/>
      <c r="AB860" s="1"/>
      <c r="AD860" s="1"/>
      <c r="AE860" s="1"/>
      <c r="AF860" s="1"/>
    </row>
    <row r="861" spans="24:32" x14ac:dyDescent="0.2">
      <c r="X861" s="1"/>
      <c r="Z861" s="1"/>
      <c r="AB861" s="1"/>
      <c r="AD861" s="1"/>
      <c r="AE861" s="1"/>
      <c r="AF861" s="1"/>
    </row>
    <row r="862" spans="24:32" x14ac:dyDescent="0.2">
      <c r="X862" s="1"/>
      <c r="Z862" s="1"/>
      <c r="AB862" s="1"/>
      <c r="AD862" s="1"/>
      <c r="AE862" s="1"/>
      <c r="AF862" s="1"/>
    </row>
    <row r="863" spans="24:32" x14ac:dyDescent="0.2">
      <c r="X863" s="1"/>
      <c r="Z863" s="1"/>
      <c r="AB863" s="1"/>
      <c r="AD863" s="1"/>
      <c r="AE863" s="1"/>
      <c r="AF863" s="1"/>
    </row>
    <row r="864" spans="24:32" x14ac:dyDescent="0.2">
      <c r="X864" s="1"/>
      <c r="Z864" s="1"/>
      <c r="AB864" s="1"/>
      <c r="AD864" s="1"/>
      <c r="AE864" s="1"/>
      <c r="AF864" s="1"/>
    </row>
    <row r="865" spans="24:32" x14ac:dyDescent="0.2">
      <c r="X865" s="1"/>
      <c r="Z865" s="1"/>
      <c r="AB865" s="1"/>
      <c r="AD865" s="1"/>
      <c r="AE865" s="1"/>
      <c r="AF865" s="1"/>
    </row>
    <row r="866" spans="24:32" x14ac:dyDescent="0.2">
      <c r="X866" s="1"/>
      <c r="Z866" s="1"/>
      <c r="AB866" s="1"/>
      <c r="AD866" s="1"/>
      <c r="AE866" s="1"/>
      <c r="AF866" s="1"/>
    </row>
    <row r="867" spans="24:32" x14ac:dyDescent="0.2">
      <c r="X867" s="1"/>
      <c r="Z867" s="1"/>
      <c r="AB867" s="1"/>
      <c r="AD867" s="1"/>
      <c r="AE867" s="1"/>
      <c r="AF867" s="1"/>
    </row>
    <row r="868" spans="24:32" x14ac:dyDescent="0.2">
      <c r="X868" s="1"/>
      <c r="Z868" s="1"/>
      <c r="AB868" s="1"/>
      <c r="AD868" s="1"/>
      <c r="AE868" s="1"/>
      <c r="AF868" s="1"/>
    </row>
    <row r="869" spans="24:32" x14ac:dyDescent="0.2">
      <c r="X869" s="1"/>
      <c r="Z869" s="1"/>
      <c r="AB869" s="1"/>
      <c r="AD869" s="1"/>
      <c r="AE869" s="1"/>
      <c r="AF869" s="1"/>
    </row>
    <row r="870" spans="24:32" x14ac:dyDescent="0.2">
      <c r="X870" s="1"/>
      <c r="Z870" s="1"/>
      <c r="AB870" s="1"/>
      <c r="AD870" s="1"/>
      <c r="AE870" s="1"/>
      <c r="AF870" s="1"/>
    </row>
    <row r="871" spans="24:32" x14ac:dyDescent="0.2">
      <c r="X871" s="1"/>
      <c r="Z871" s="1"/>
      <c r="AB871" s="1"/>
      <c r="AD871" s="1"/>
      <c r="AE871" s="1"/>
      <c r="AF871" s="1"/>
    </row>
    <row r="872" spans="24:32" x14ac:dyDescent="0.2">
      <c r="X872" s="1"/>
      <c r="Z872" s="1"/>
      <c r="AB872" s="1"/>
      <c r="AD872" s="1"/>
      <c r="AE872" s="1"/>
      <c r="AF872" s="1"/>
    </row>
    <row r="873" spans="24:32" x14ac:dyDescent="0.2">
      <c r="X873" s="1"/>
      <c r="Z873" s="1"/>
      <c r="AB873" s="1"/>
      <c r="AD873" s="1"/>
      <c r="AE873" s="1"/>
      <c r="AF873" s="1"/>
    </row>
    <row r="874" spans="24:32" x14ac:dyDescent="0.2">
      <c r="X874" s="1"/>
      <c r="Z874" s="1"/>
      <c r="AB874" s="1"/>
      <c r="AD874" s="1"/>
      <c r="AE874" s="1"/>
      <c r="AF874" s="1"/>
    </row>
    <row r="875" spans="24:32" x14ac:dyDescent="0.2">
      <c r="X875" s="1"/>
      <c r="Z875" s="1"/>
      <c r="AB875" s="1"/>
      <c r="AD875" s="1"/>
      <c r="AE875" s="1"/>
      <c r="AF875" s="1"/>
    </row>
    <row r="876" spans="24:32" x14ac:dyDescent="0.2">
      <c r="X876" s="1"/>
      <c r="Z876" s="1"/>
      <c r="AB876" s="1"/>
      <c r="AD876" s="1"/>
      <c r="AE876" s="1"/>
      <c r="AF876" s="1"/>
    </row>
    <row r="877" spans="24:32" x14ac:dyDescent="0.2">
      <c r="X877" s="1"/>
      <c r="Z877" s="1"/>
      <c r="AB877" s="1"/>
      <c r="AD877" s="1"/>
      <c r="AE877" s="1"/>
      <c r="AF877" s="1"/>
    </row>
    <row r="878" spans="24:32" x14ac:dyDescent="0.2">
      <c r="X878" s="1"/>
      <c r="Z878" s="1"/>
      <c r="AB878" s="1"/>
      <c r="AD878" s="1"/>
      <c r="AE878" s="1"/>
      <c r="AF878" s="1"/>
    </row>
    <row r="879" spans="24:32" x14ac:dyDescent="0.2">
      <c r="X879" s="1"/>
      <c r="Z879" s="1"/>
      <c r="AB879" s="1"/>
      <c r="AD879" s="1"/>
      <c r="AE879" s="1"/>
      <c r="AF879" s="1"/>
    </row>
    <row r="880" spans="24:32" x14ac:dyDescent="0.2">
      <c r="X880" s="1"/>
      <c r="Z880" s="1"/>
      <c r="AB880" s="1"/>
      <c r="AD880" s="1"/>
      <c r="AE880" s="1"/>
      <c r="AF880" s="1"/>
    </row>
    <row r="881" spans="24:32" x14ac:dyDescent="0.2">
      <c r="X881" s="1"/>
      <c r="Z881" s="1"/>
      <c r="AB881" s="1"/>
      <c r="AD881" s="1"/>
      <c r="AE881" s="1"/>
      <c r="AF881" s="1"/>
    </row>
    <row r="882" spans="24:32" x14ac:dyDescent="0.2">
      <c r="X882" s="1"/>
      <c r="Z882" s="1"/>
      <c r="AB882" s="1"/>
      <c r="AD882" s="1"/>
      <c r="AE882" s="1"/>
      <c r="AF882" s="1"/>
    </row>
    <row r="883" spans="24:32" x14ac:dyDescent="0.2">
      <c r="X883" s="1"/>
      <c r="Z883" s="1"/>
      <c r="AB883" s="1"/>
      <c r="AD883" s="1"/>
      <c r="AE883" s="1"/>
      <c r="AF883" s="1"/>
    </row>
    <row r="884" spans="24:32" x14ac:dyDescent="0.2">
      <c r="X884" s="1"/>
      <c r="Z884" s="1"/>
      <c r="AB884" s="1"/>
      <c r="AD884" s="1"/>
      <c r="AE884" s="1"/>
      <c r="AF884" s="1"/>
    </row>
    <row r="885" spans="24:32" x14ac:dyDescent="0.2">
      <c r="X885" s="1"/>
      <c r="Z885" s="1"/>
      <c r="AB885" s="1"/>
      <c r="AD885" s="1"/>
      <c r="AE885" s="1"/>
      <c r="AF885" s="1"/>
    </row>
    <row r="886" spans="24:32" x14ac:dyDescent="0.2">
      <c r="X886" s="1"/>
      <c r="Z886" s="1"/>
      <c r="AB886" s="1"/>
      <c r="AD886" s="1"/>
      <c r="AE886" s="1"/>
      <c r="AF886" s="1"/>
    </row>
    <row r="887" spans="24:32" x14ac:dyDescent="0.2">
      <c r="X887" s="1"/>
      <c r="Z887" s="1"/>
      <c r="AB887" s="1"/>
      <c r="AD887" s="1"/>
      <c r="AE887" s="1"/>
      <c r="AF887" s="1"/>
    </row>
    <row r="888" spans="24:32" x14ac:dyDescent="0.2">
      <c r="X888" s="1"/>
      <c r="Z888" s="1"/>
      <c r="AB888" s="1"/>
      <c r="AD888" s="1"/>
      <c r="AE888" s="1"/>
      <c r="AF888" s="1"/>
    </row>
    <row r="889" spans="24:32" x14ac:dyDescent="0.2">
      <c r="X889" s="1"/>
      <c r="Z889" s="1"/>
      <c r="AB889" s="1"/>
      <c r="AD889" s="1"/>
      <c r="AE889" s="1"/>
      <c r="AF889" s="1"/>
    </row>
    <row r="890" spans="24:32" x14ac:dyDescent="0.2">
      <c r="X890" s="1"/>
      <c r="Z890" s="1"/>
      <c r="AB890" s="1"/>
      <c r="AD890" s="1"/>
      <c r="AE890" s="1"/>
      <c r="AF890" s="1"/>
    </row>
    <row r="891" spans="24:32" x14ac:dyDescent="0.2">
      <c r="X891" s="1"/>
      <c r="Z891" s="1"/>
      <c r="AB891" s="1"/>
      <c r="AD891" s="1"/>
      <c r="AE891" s="1"/>
      <c r="AF891" s="1"/>
    </row>
    <row r="892" spans="24:32" x14ac:dyDescent="0.2">
      <c r="X892" s="1"/>
      <c r="Z892" s="1"/>
      <c r="AB892" s="1"/>
      <c r="AD892" s="1"/>
      <c r="AE892" s="1"/>
      <c r="AF892" s="1"/>
    </row>
    <row r="893" spans="24:32" x14ac:dyDescent="0.2">
      <c r="X893" s="1"/>
      <c r="Z893" s="1"/>
      <c r="AB893" s="1"/>
      <c r="AD893" s="1"/>
      <c r="AE893" s="1"/>
      <c r="AF893" s="1"/>
    </row>
    <row r="894" spans="24:32" x14ac:dyDescent="0.2">
      <c r="X894" s="1"/>
      <c r="Z894" s="1"/>
      <c r="AB894" s="1"/>
      <c r="AD894" s="1"/>
      <c r="AE894" s="1"/>
      <c r="AF894" s="1"/>
    </row>
    <row r="895" spans="24:32" x14ac:dyDescent="0.2">
      <c r="X895" s="1"/>
      <c r="Z895" s="1"/>
      <c r="AB895" s="1"/>
      <c r="AD895" s="1"/>
      <c r="AE895" s="1"/>
      <c r="AF895" s="1"/>
    </row>
    <row r="896" spans="24:32" x14ac:dyDescent="0.2">
      <c r="X896" s="1"/>
      <c r="Z896" s="1"/>
      <c r="AB896" s="1"/>
      <c r="AD896" s="1"/>
      <c r="AE896" s="1"/>
      <c r="AF896" s="1"/>
    </row>
    <row r="897" spans="24:32" x14ac:dyDescent="0.2">
      <c r="X897" s="1"/>
      <c r="Z897" s="1"/>
      <c r="AB897" s="1"/>
      <c r="AD897" s="1"/>
      <c r="AE897" s="1"/>
      <c r="AF897" s="1"/>
    </row>
    <row r="898" spans="24:32" x14ac:dyDescent="0.2">
      <c r="X898" s="1"/>
      <c r="Z898" s="1"/>
      <c r="AB898" s="1"/>
      <c r="AD898" s="1"/>
      <c r="AE898" s="1"/>
      <c r="AF898" s="1"/>
    </row>
    <row r="899" spans="24:32" x14ac:dyDescent="0.2">
      <c r="X899" s="1"/>
      <c r="Z899" s="1"/>
      <c r="AB899" s="1"/>
      <c r="AD899" s="1"/>
      <c r="AE899" s="1"/>
      <c r="AF899" s="1"/>
    </row>
    <row r="900" spans="24:32" x14ac:dyDescent="0.2">
      <c r="X900" s="1"/>
      <c r="Z900" s="1"/>
      <c r="AB900" s="1"/>
      <c r="AD900" s="1"/>
      <c r="AE900" s="1"/>
      <c r="AF900" s="1"/>
    </row>
    <row r="901" spans="24:32" x14ac:dyDescent="0.2">
      <c r="X901" s="1"/>
      <c r="Z901" s="1"/>
      <c r="AB901" s="1"/>
      <c r="AD901" s="1"/>
      <c r="AE901" s="1"/>
      <c r="AF901" s="1"/>
    </row>
    <row r="902" spans="24:32" x14ac:dyDescent="0.2">
      <c r="X902" s="1"/>
      <c r="Z902" s="1"/>
      <c r="AB902" s="1"/>
      <c r="AD902" s="1"/>
      <c r="AE902" s="1"/>
      <c r="AF902" s="1"/>
    </row>
    <row r="903" spans="24:32" x14ac:dyDescent="0.2">
      <c r="X903" s="1"/>
      <c r="Z903" s="1"/>
      <c r="AB903" s="1"/>
      <c r="AD903" s="1"/>
      <c r="AE903" s="1"/>
      <c r="AF903" s="1"/>
    </row>
    <row r="904" spans="24:32" x14ac:dyDescent="0.2">
      <c r="X904" s="1"/>
      <c r="Z904" s="1"/>
      <c r="AB904" s="1"/>
      <c r="AD904" s="1"/>
      <c r="AE904" s="1"/>
      <c r="AF904" s="1"/>
    </row>
    <row r="905" spans="24:32" x14ac:dyDescent="0.2">
      <c r="X905" s="1"/>
      <c r="Z905" s="1"/>
      <c r="AB905" s="1"/>
      <c r="AD905" s="1"/>
      <c r="AE905" s="1"/>
      <c r="AF905" s="1"/>
    </row>
    <row r="906" spans="24:32" x14ac:dyDescent="0.2">
      <c r="X906" s="1"/>
      <c r="Z906" s="1"/>
      <c r="AB906" s="1"/>
      <c r="AD906" s="1"/>
      <c r="AE906" s="1"/>
      <c r="AF906" s="1"/>
    </row>
    <row r="907" spans="24:32" x14ac:dyDescent="0.2">
      <c r="X907" s="1"/>
      <c r="Z907" s="1"/>
      <c r="AB907" s="1"/>
      <c r="AD907" s="1"/>
      <c r="AE907" s="1"/>
      <c r="AF907" s="1"/>
    </row>
    <row r="908" spans="24:32" x14ac:dyDescent="0.2">
      <c r="X908" s="1"/>
      <c r="Z908" s="1"/>
      <c r="AB908" s="1"/>
      <c r="AD908" s="1"/>
      <c r="AE908" s="1"/>
      <c r="AF908" s="1"/>
    </row>
    <row r="909" spans="24:32" x14ac:dyDescent="0.2">
      <c r="X909" s="1"/>
      <c r="Z909" s="1"/>
      <c r="AB909" s="1"/>
      <c r="AD909" s="1"/>
      <c r="AE909" s="1"/>
      <c r="AF909" s="1"/>
    </row>
    <row r="910" spans="24:32" x14ac:dyDescent="0.2">
      <c r="X910" s="1"/>
      <c r="Z910" s="1"/>
      <c r="AB910" s="1"/>
      <c r="AD910" s="1"/>
      <c r="AE910" s="1"/>
      <c r="AF910" s="1"/>
    </row>
    <row r="911" spans="24:32" x14ac:dyDescent="0.2">
      <c r="X911" s="1"/>
      <c r="Z911" s="1"/>
      <c r="AB911" s="1"/>
      <c r="AD911" s="1"/>
      <c r="AE911" s="1"/>
      <c r="AF911" s="1"/>
    </row>
    <row r="912" spans="24:32" x14ac:dyDescent="0.2">
      <c r="X912" s="1"/>
      <c r="Z912" s="1"/>
      <c r="AB912" s="1"/>
      <c r="AD912" s="1"/>
      <c r="AE912" s="1"/>
      <c r="AF912" s="1"/>
    </row>
    <row r="913" spans="24:32" x14ac:dyDescent="0.2">
      <c r="X913" s="1"/>
      <c r="Z913" s="1"/>
      <c r="AB913" s="1"/>
      <c r="AD913" s="1"/>
      <c r="AE913" s="1"/>
      <c r="AF913" s="1"/>
    </row>
    <row r="914" spans="24:32" x14ac:dyDescent="0.2">
      <c r="X914" s="1"/>
      <c r="Z914" s="1"/>
      <c r="AB914" s="1"/>
      <c r="AD914" s="1"/>
      <c r="AE914" s="1"/>
      <c r="AF914" s="1"/>
    </row>
    <row r="915" spans="24:32" x14ac:dyDescent="0.2">
      <c r="X915" s="1"/>
      <c r="Z915" s="1"/>
      <c r="AB915" s="1"/>
      <c r="AD915" s="1"/>
      <c r="AE915" s="1"/>
      <c r="AF915" s="1"/>
    </row>
    <row r="916" spans="24:32" x14ac:dyDescent="0.2">
      <c r="X916" s="1"/>
      <c r="Z916" s="1"/>
      <c r="AB916" s="1"/>
      <c r="AD916" s="1"/>
      <c r="AE916" s="1"/>
      <c r="AF916" s="1"/>
    </row>
    <row r="917" spans="24:32" x14ac:dyDescent="0.2">
      <c r="X917" s="1"/>
      <c r="Z917" s="1"/>
      <c r="AB917" s="1"/>
      <c r="AD917" s="1"/>
      <c r="AE917" s="1"/>
      <c r="AF917" s="1"/>
    </row>
    <row r="918" spans="24:32" x14ac:dyDescent="0.2">
      <c r="X918" s="1"/>
      <c r="Z918" s="1"/>
      <c r="AB918" s="1"/>
      <c r="AD918" s="1"/>
      <c r="AE918" s="1"/>
      <c r="AF918" s="1"/>
    </row>
    <row r="919" spans="24:32" x14ac:dyDescent="0.2">
      <c r="X919" s="1"/>
      <c r="Z919" s="1"/>
      <c r="AB919" s="1"/>
      <c r="AD919" s="1"/>
      <c r="AE919" s="1"/>
      <c r="AF919" s="1"/>
    </row>
    <row r="920" spans="24:32" x14ac:dyDescent="0.2">
      <c r="X920" s="1"/>
      <c r="Z920" s="1"/>
      <c r="AB920" s="1"/>
      <c r="AD920" s="1"/>
      <c r="AE920" s="1"/>
      <c r="AF920" s="1"/>
    </row>
    <row r="921" spans="24:32" x14ac:dyDescent="0.2">
      <c r="X921" s="1"/>
      <c r="Z921" s="1"/>
      <c r="AB921" s="1"/>
      <c r="AD921" s="1"/>
      <c r="AE921" s="1"/>
      <c r="AF921" s="1"/>
    </row>
    <row r="922" spans="24:32" x14ac:dyDescent="0.2">
      <c r="X922" s="1"/>
      <c r="Z922" s="1"/>
      <c r="AB922" s="1"/>
      <c r="AD922" s="1"/>
      <c r="AE922" s="1"/>
      <c r="AF922" s="1"/>
    </row>
    <row r="923" spans="24:32" x14ac:dyDescent="0.2">
      <c r="X923" s="1"/>
      <c r="Z923" s="1"/>
      <c r="AB923" s="1"/>
      <c r="AD923" s="1"/>
      <c r="AE923" s="1"/>
      <c r="AF923" s="1"/>
    </row>
    <row r="924" spans="24:32" x14ac:dyDescent="0.2">
      <c r="X924" s="1"/>
      <c r="Z924" s="1"/>
      <c r="AB924" s="1"/>
      <c r="AD924" s="1"/>
      <c r="AE924" s="1"/>
      <c r="AF924" s="1"/>
    </row>
    <row r="925" spans="24:32" x14ac:dyDescent="0.2">
      <c r="X925" s="1"/>
      <c r="Z925" s="1"/>
      <c r="AB925" s="1"/>
      <c r="AD925" s="1"/>
      <c r="AE925" s="1"/>
      <c r="AF925" s="1"/>
    </row>
    <row r="926" spans="24:32" x14ac:dyDescent="0.2">
      <c r="X926" s="1"/>
      <c r="Z926" s="1"/>
      <c r="AB926" s="1"/>
      <c r="AD926" s="1"/>
      <c r="AE926" s="1"/>
      <c r="AF926" s="1"/>
    </row>
    <row r="927" spans="24:32" x14ac:dyDescent="0.2">
      <c r="X927" s="1"/>
      <c r="Z927" s="1"/>
      <c r="AB927" s="1"/>
      <c r="AD927" s="1"/>
      <c r="AE927" s="1"/>
      <c r="AF927" s="1"/>
    </row>
    <row r="928" spans="24:32" x14ac:dyDescent="0.2">
      <c r="X928" s="1"/>
      <c r="Z928" s="1"/>
      <c r="AB928" s="1"/>
      <c r="AD928" s="1"/>
      <c r="AE928" s="1"/>
      <c r="AF928" s="1"/>
    </row>
    <row r="929" spans="24:32" x14ac:dyDescent="0.2">
      <c r="X929" s="1"/>
      <c r="Z929" s="1"/>
      <c r="AB929" s="1"/>
      <c r="AD929" s="1"/>
      <c r="AE929" s="1"/>
      <c r="AF929" s="1"/>
    </row>
    <row r="930" spans="24:32" x14ac:dyDescent="0.2">
      <c r="X930" s="1"/>
      <c r="Z930" s="1"/>
      <c r="AB930" s="1"/>
      <c r="AD930" s="1"/>
      <c r="AE930" s="1"/>
      <c r="AF930" s="1"/>
    </row>
    <row r="931" spans="24:32" x14ac:dyDescent="0.2">
      <c r="X931" s="1"/>
      <c r="Z931" s="1"/>
      <c r="AB931" s="1"/>
      <c r="AD931" s="1"/>
      <c r="AE931" s="1"/>
      <c r="AF931" s="1"/>
    </row>
    <row r="932" spans="24:32" x14ac:dyDescent="0.2">
      <c r="X932" s="1"/>
      <c r="Z932" s="1"/>
      <c r="AB932" s="1"/>
      <c r="AD932" s="1"/>
      <c r="AE932" s="1"/>
      <c r="AF932" s="1"/>
    </row>
    <row r="933" spans="24:32" x14ac:dyDescent="0.2">
      <c r="X933" s="1"/>
      <c r="Z933" s="1"/>
      <c r="AB933" s="1"/>
      <c r="AD933" s="1"/>
      <c r="AE933" s="1"/>
      <c r="AF933" s="1"/>
    </row>
    <row r="934" spans="24:32" x14ac:dyDescent="0.2">
      <c r="X934" s="1"/>
      <c r="Z934" s="1"/>
      <c r="AB934" s="1"/>
      <c r="AD934" s="1"/>
      <c r="AE934" s="1"/>
      <c r="AF934" s="1"/>
    </row>
    <row r="935" spans="24:32" x14ac:dyDescent="0.2">
      <c r="X935" s="1"/>
      <c r="Z935" s="1"/>
      <c r="AB935" s="1"/>
      <c r="AD935" s="1"/>
      <c r="AE935" s="1"/>
      <c r="AF935" s="1"/>
    </row>
    <row r="936" spans="24:32" x14ac:dyDescent="0.2">
      <c r="X936" s="1"/>
      <c r="Z936" s="1"/>
      <c r="AB936" s="1"/>
      <c r="AD936" s="1"/>
      <c r="AE936" s="1"/>
      <c r="AF936" s="1"/>
    </row>
    <row r="937" spans="24:32" x14ac:dyDescent="0.2">
      <c r="X937" s="1"/>
      <c r="Z937" s="1"/>
      <c r="AB937" s="1"/>
      <c r="AD937" s="1"/>
      <c r="AE937" s="1"/>
      <c r="AF937" s="1"/>
    </row>
    <row r="938" spans="24:32" x14ac:dyDescent="0.2">
      <c r="X938" s="1"/>
      <c r="Z938" s="1"/>
      <c r="AB938" s="1"/>
      <c r="AD938" s="1"/>
      <c r="AE938" s="1"/>
      <c r="AF938" s="1"/>
    </row>
    <row r="939" spans="24:32" x14ac:dyDescent="0.2">
      <c r="X939" s="1"/>
      <c r="Z939" s="1"/>
      <c r="AB939" s="1"/>
      <c r="AD939" s="1"/>
      <c r="AE939" s="1"/>
      <c r="AF939" s="1"/>
    </row>
    <row r="940" spans="24:32" x14ac:dyDescent="0.2">
      <c r="X940" s="1"/>
      <c r="Z940" s="1"/>
      <c r="AB940" s="1"/>
      <c r="AD940" s="1"/>
      <c r="AE940" s="1"/>
      <c r="AF940" s="1"/>
    </row>
    <row r="941" spans="24:32" x14ac:dyDescent="0.2">
      <c r="X941" s="1"/>
      <c r="Z941" s="1"/>
      <c r="AB941" s="1"/>
      <c r="AD941" s="1"/>
      <c r="AE941" s="1"/>
      <c r="AF941" s="1"/>
    </row>
    <row r="942" spans="24:32" x14ac:dyDescent="0.2">
      <c r="X942" s="1"/>
      <c r="Z942" s="1"/>
      <c r="AB942" s="1"/>
      <c r="AD942" s="1"/>
      <c r="AE942" s="1"/>
      <c r="AF942" s="1"/>
    </row>
    <row r="943" spans="24:32" x14ac:dyDescent="0.2">
      <c r="X943" s="1"/>
      <c r="Z943" s="1"/>
      <c r="AB943" s="1"/>
      <c r="AD943" s="1"/>
      <c r="AE943" s="1"/>
      <c r="AF943" s="1"/>
    </row>
    <row r="944" spans="24:32" x14ac:dyDescent="0.2">
      <c r="X944" s="1"/>
      <c r="Z944" s="1"/>
      <c r="AB944" s="1"/>
      <c r="AD944" s="1"/>
      <c r="AE944" s="1"/>
      <c r="AF944" s="1"/>
    </row>
    <row r="945" spans="24:32" x14ac:dyDescent="0.2">
      <c r="X945" s="1"/>
      <c r="Z945" s="1"/>
      <c r="AB945" s="1"/>
      <c r="AD945" s="1"/>
      <c r="AE945" s="1"/>
      <c r="AF945" s="1"/>
    </row>
    <row r="946" spans="24:32" x14ac:dyDescent="0.2">
      <c r="X946" s="1"/>
      <c r="Z946" s="1"/>
      <c r="AB946" s="1"/>
      <c r="AD946" s="1"/>
      <c r="AE946" s="1"/>
      <c r="AF946" s="1"/>
    </row>
    <row r="947" spans="24:32" x14ac:dyDescent="0.2">
      <c r="X947" s="1"/>
      <c r="Z947" s="1"/>
      <c r="AB947" s="1"/>
      <c r="AD947" s="1"/>
      <c r="AE947" s="1"/>
      <c r="AF947" s="1"/>
    </row>
    <row r="948" spans="24:32" x14ac:dyDescent="0.2">
      <c r="X948" s="1"/>
      <c r="Z948" s="1"/>
      <c r="AB948" s="1"/>
      <c r="AD948" s="1"/>
      <c r="AE948" s="1"/>
      <c r="AF948" s="1"/>
    </row>
    <row r="949" spans="24:32" x14ac:dyDescent="0.2">
      <c r="X949" s="1"/>
      <c r="Z949" s="1"/>
      <c r="AB949" s="1"/>
      <c r="AD949" s="1"/>
      <c r="AE949" s="1"/>
      <c r="AF949" s="1"/>
    </row>
    <row r="950" spans="24:32" x14ac:dyDescent="0.2">
      <c r="X950" s="1"/>
      <c r="Z950" s="1"/>
      <c r="AB950" s="1"/>
      <c r="AD950" s="1"/>
      <c r="AE950" s="1"/>
      <c r="AF950" s="1"/>
    </row>
    <row r="951" spans="24:32" x14ac:dyDescent="0.2">
      <c r="X951" s="1"/>
      <c r="Z951" s="1"/>
      <c r="AB951" s="1"/>
      <c r="AD951" s="1"/>
      <c r="AE951" s="1"/>
      <c r="AF951" s="1"/>
    </row>
    <row r="952" spans="24:32" x14ac:dyDescent="0.2">
      <c r="X952" s="1"/>
      <c r="Z952" s="1"/>
      <c r="AB952" s="1"/>
      <c r="AD952" s="1"/>
      <c r="AE952" s="1"/>
      <c r="AF952" s="1"/>
    </row>
    <row r="953" spans="24:32" x14ac:dyDescent="0.2">
      <c r="X953" s="1"/>
      <c r="Z953" s="1"/>
      <c r="AB953" s="1"/>
      <c r="AD953" s="1"/>
      <c r="AE953" s="1"/>
      <c r="AF953" s="1"/>
    </row>
    <row r="954" spans="24:32" x14ac:dyDescent="0.2">
      <c r="X954" s="1"/>
      <c r="Z954" s="1"/>
      <c r="AB954" s="1"/>
      <c r="AD954" s="1"/>
      <c r="AE954" s="1"/>
      <c r="AF954" s="1"/>
    </row>
    <row r="955" spans="24:32" x14ac:dyDescent="0.2">
      <c r="X955" s="1"/>
      <c r="Z955" s="1"/>
      <c r="AB955" s="1"/>
      <c r="AD955" s="1"/>
      <c r="AE955" s="1"/>
      <c r="AF955" s="1"/>
    </row>
    <row r="956" spans="24:32" x14ac:dyDescent="0.2">
      <c r="X956" s="1"/>
      <c r="Z956" s="1"/>
      <c r="AB956" s="1"/>
      <c r="AD956" s="1"/>
      <c r="AE956" s="1"/>
      <c r="AF956" s="1"/>
    </row>
    <row r="957" spans="24:32" x14ac:dyDescent="0.2">
      <c r="X957" s="1"/>
      <c r="Z957" s="1"/>
      <c r="AB957" s="1"/>
      <c r="AD957" s="1"/>
      <c r="AE957" s="1"/>
      <c r="AF957" s="1"/>
    </row>
    <row r="958" spans="24:32" x14ac:dyDescent="0.2">
      <c r="X958" s="1"/>
      <c r="Z958" s="1"/>
      <c r="AB958" s="1"/>
      <c r="AD958" s="1"/>
      <c r="AE958" s="1"/>
      <c r="AF958" s="1"/>
    </row>
    <row r="959" spans="24:32" x14ac:dyDescent="0.2">
      <c r="X959" s="1"/>
      <c r="Z959" s="1"/>
      <c r="AB959" s="1"/>
      <c r="AD959" s="1"/>
      <c r="AE959" s="1"/>
      <c r="AF959" s="1"/>
    </row>
    <row r="960" spans="24:32" x14ac:dyDescent="0.2">
      <c r="X960" s="1"/>
      <c r="Z960" s="1"/>
      <c r="AB960" s="1"/>
      <c r="AD960" s="1"/>
      <c r="AE960" s="1"/>
      <c r="AF960" s="1"/>
    </row>
    <row r="961" spans="24:32" x14ac:dyDescent="0.2">
      <c r="X961" s="1"/>
      <c r="Z961" s="1"/>
      <c r="AB961" s="1"/>
      <c r="AD961" s="1"/>
      <c r="AE961" s="1"/>
      <c r="AF961" s="1"/>
    </row>
    <row r="962" spans="24:32" x14ac:dyDescent="0.2">
      <c r="X962" s="1"/>
      <c r="Z962" s="1"/>
      <c r="AB962" s="1"/>
      <c r="AD962" s="1"/>
      <c r="AE962" s="1"/>
      <c r="AF962" s="1"/>
    </row>
    <row r="963" spans="24:32" x14ac:dyDescent="0.2">
      <c r="X963" s="1"/>
      <c r="Z963" s="1"/>
      <c r="AB963" s="1"/>
      <c r="AD963" s="1"/>
      <c r="AE963" s="1"/>
      <c r="AF963" s="1"/>
    </row>
    <row r="964" spans="24:32" x14ac:dyDescent="0.2">
      <c r="X964" s="1"/>
      <c r="Z964" s="1"/>
      <c r="AB964" s="1"/>
      <c r="AD964" s="1"/>
      <c r="AE964" s="1"/>
      <c r="AF964" s="1"/>
    </row>
    <row r="965" spans="24:32" x14ac:dyDescent="0.2">
      <c r="X965" s="1"/>
      <c r="Z965" s="1"/>
      <c r="AB965" s="1"/>
      <c r="AD965" s="1"/>
      <c r="AE965" s="1"/>
      <c r="AF965" s="1"/>
    </row>
    <row r="966" spans="24:32" x14ac:dyDescent="0.2">
      <c r="X966" s="1"/>
      <c r="Z966" s="1"/>
      <c r="AB966" s="1"/>
      <c r="AD966" s="1"/>
      <c r="AE966" s="1"/>
      <c r="AF966" s="1"/>
    </row>
    <row r="967" spans="24:32" x14ac:dyDescent="0.2">
      <c r="X967" s="1"/>
      <c r="Z967" s="1"/>
      <c r="AB967" s="1"/>
      <c r="AD967" s="1"/>
      <c r="AE967" s="1"/>
      <c r="AF967" s="1"/>
    </row>
    <row r="968" spans="24:32" x14ac:dyDescent="0.2">
      <c r="X968" s="1"/>
      <c r="Z968" s="1"/>
      <c r="AB968" s="1"/>
      <c r="AD968" s="1"/>
      <c r="AE968" s="1"/>
      <c r="AF968" s="1"/>
    </row>
    <row r="969" spans="24:32" x14ac:dyDescent="0.2">
      <c r="X969" s="1"/>
      <c r="Z969" s="1"/>
      <c r="AB969" s="1"/>
      <c r="AD969" s="1"/>
      <c r="AE969" s="1"/>
      <c r="AF969" s="1"/>
    </row>
    <row r="970" spans="24:32" x14ac:dyDescent="0.2">
      <c r="X970" s="1"/>
      <c r="Z970" s="1"/>
      <c r="AB970" s="1"/>
      <c r="AD970" s="1"/>
      <c r="AE970" s="1"/>
      <c r="AF970" s="1"/>
    </row>
    <row r="971" spans="24:32" x14ac:dyDescent="0.2">
      <c r="X971" s="1"/>
      <c r="Z971" s="1"/>
      <c r="AB971" s="1"/>
      <c r="AD971" s="1"/>
      <c r="AE971" s="1"/>
      <c r="AF971" s="1"/>
    </row>
    <row r="972" spans="24:32" x14ac:dyDescent="0.2">
      <c r="X972" s="1"/>
      <c r="Z972" s="1"/>
      <c r="AB972" s="1"/>
      <c r="AD972" s="1"/>
      <c r="AE972" s="1"/>
      <c r="AF972" s="1"/>
    </row>
    <row r="973" spans="24:32" x14ac:dyDescent="0.2">
      <c r="X973" s="1"/>
      <c r="Z973" s="1"/>
      <c r="AB973" s="1"/>
      <c r="AD973" s="1"/>
      <c r="AE973" s="1"/>
      <c r="AF973" s="1"/>
    </row>
    <row r="974" spans="24:32" x14ac:dyDescent="0.2">
      <c r="X974" s="1"/>
      <c r="Z974" s="1"/>
      <c r="AB974" s="1"/>
      <c r="AD974" s="1"/>
      <c r="AE974" s="1"/>
      <c r="AF974" s="1"/>
    </row>
    <row r="975" spans="24:32" x14ac:dyDescent="0.2">
      <c r="X975" s="1"/>
      <c r="Z975" s="1"/>
      <c r="AB975" s="1"/>
      <c r="AD975" s="1"/>
      <c r="AE975" s="1"/>
      <c r="AF975" s="1"/>
    </row>
    <row r="976" spans="24:32" x14ac:dyDescent="0.2">
      <c r="X976" s="1"/>
      <c r="Z976" s="1"/>
      <c r="AB976" s="1"/>
      <c r="AD976" s="1"/>
      <c r="AE976" s="1"/>
      <c r="AF976" s="1"/>
    </row>
    <row r="977" spans="24:32" x14ac:dyDescent="0.2">
      <c r="X977" s="1"/>
      <c r="Z977" s="1"/>
      <c r="AB977" s="1"/>
      <c r="AD977" s="1"/>
      <c r="AE977" s="1"/>
      <c r="AF977" s="1"/>
    </row>
    <row r="978" spans="24:32" x14ac:dyDescent="0.2">
      <c r="X978" s="1"/>
      <c r="Z978" s="1"/>
      <c r="AB978" s="1"/>
      <c r="AD978" s="1"/>
      <c r="AE978" s="1"/>
      <c r="AF978" s="1"/>
    </row>
    <row r="979" spans="24:32" x14ac:dyDescent="0.2">
      <c r="X979" s="1"/>
      <c r="Z979" s="1"/>
      <c r="AB979" s="1"/>
      <c r="AD979" s="1"/>
      <c r="AE979" s="1"/>
      <c r="AF979" s="1"/>
    </row>
    <row r="980" spans="24:32" x14ac:dyDescent="0.2">
      <c r="X980" s="1"/>
      <c r="Z980" s="1"/>
      <c r="AB980" s="1"/>
      <c r="AD980" s="1"/>
      <c r="AE980" s="1"/>
      <c r="AF980" s="1"/>
    </row>
    <row r="981" spans="24:32" x14ac:dyDescent="0.2">
      <c r="X981" s="1"/>
      <c r="Z981" s="1"/>
      <c r="AB981" s="1"/>
      <c r="AD981" s="1"/>
      <c r="AE981" s="1"/>
      <c r="AF981" s="1"/>
    </row>
    <row r="982" spans="24:32" x14ac:dyDescent="0.2">
      <c r="X982" s="1"/>
      <c r="Z982" s="1"/>
      <c r="AB982" s="1"/>
      <c r="AD982" s="1"/>
      <c r="AE982" s="1"/>
      <c r="AF982" s="1"/>
    </row>
    <row r="983" spans="24:32" x14ac:dyDescent="0.2">
      <c r="X983" s="1"/>
      <c r="Z983" s="1"/>
      <c r="AB983" s="1"/>
      <c r="AD983" s="1"/>
      <c r="AE983" s="1"/>
      <c r="AF983" s="1"/>
    </row>
    <row r="984" spans="24:32" x14ac:dyDescent="0.2">
      <c r="X984" s="1"/>
      <c r="Z984" s="1"/>
      <c r="AB984" s="1"/>
      <c r="AD984" s="1"/>
      <c r="AE984" s="1"/>
      <c r="AF984" s="1"/>
    </row>
    <row r="985" spans="24:32" x14ac:dyDescent="0.2">
      <c r="X985" s="1"/>
      <c r="Z985" s="1"/>
      <c r="AB985" s="1"/>
      <c r="AD985" s="1"/>
      <c r="AE985" s="1"/>
      <c r="AF985" s="1"/>
    </row>
    <row r="986" spans="24:32" x14ac:dyDescent="0.2">
      <c r="X986" s="1"/>
      <c r="Z986" s="1"/>
      <c r="AB986" s="1"/>
      <c r="AD986" s="1"/>
      <c r="AE986" s="1"/>
      <c r="AF986" s="1"/>
    </row>
    <row r="987" spans="24:32" x14ac:dyDescent="0.2">
      <c r="X987" s="1"/>
      <c r="Z987" s="1"/>
      <c r="AB987" s="1"/>
      <c r="AD987" s="1"/>
      <c r="AE987" s="1"/>
      <c r="AF987" s="1"/>
    </row>
    <row r="988" spans="24:32" x14ac:dyDescent="0.2">
      <c r="X988" s="1"/>
      <c r="Z988" s="1"/>
      <c r="AB988" s="1"/>
      <c r="AD988" s="1"/>
      <c r="AE988" s="1"/>
      <c r="AF988" s="1"/>
    </row>
    <row r="989" spans="24:32" x14ac:dyDescent="0.2">
      <c r="X989" s="1"/>
      <c r="Z989" s="1"/>
      <c r="AB989" s="1"/>
      <c r="AD989" s="1"/>
      <c r="AE989" s="1"/>
      <c r="AF989" s="1"/>
    </row>
    <row r="990" spans="24:32" x14ac:dyDescent="0.2">
      <c r="X990" s="1"/>
      <c r="Z990" s="1"/>
      <c r="AB990" s="1"/>
      <c r="AD990" s="1"/>
      <c r="AE990" s="1"/>
      <c r="AF990" s="1"/>
    </row>
    <row r="991" spans="24:32" x14ac:dyDescent="0.2">
      <c r="X991" s="1"/>
      <c r="Z991" s="1"/>
      <c r="AB991" s="1"/>
      <c r="AD991" s="1"/>
      <c r="AE991" s="1"/>
      <c r="AF991" s="1"/>
    </row>
    <row r="992" spans="24:32" x14ac:dyDescent="0.2">
      <c r="X992" s="1"/>
      <c r="Z992" s="1"/>
      <c r="AB992" s="1"/>
      <c r="AD992" s="1"/>
      <c r="AE992" s="1"/>
      <c r="AF992" s="1"/>
    </row>
    <row r="993" spans="24:32" x14ac:dyDescent="0.2">
      <c r="X993" s="1"/>
      <c r="Z993" s="1"/>
      <c r="AB993" s="1"/>
      <c r="AD993" s="1"/>
      <c r="AE993" s="1"/>
      <c r="AF993" s="1"/>
    </row>
    <row r="994" spans="24:32" x14ac:dyDescent="0.2">
      <c r="X994" s="1"/>
      <c r="Z994" s="1"/>
      <c r="AB994" s="1"/>
      <c r="AD994" s="1"/>
      <c r="AE994" s="1"/>
      <c r="AF994" s="1"/>
    </row>
    <row r="995" spans="24:32" x14ac:dyDescent="0.2">
      <c r="X995" s="1"/>
      <c r="Z995" s="1"/>
      <c r="AB995" s="1"/>
      <c r="AD995" s="1"/>
      <c r="AE995" s="1"/>
      <c r="AF995" s="1"/>
    </row>
    <row r="996" spans="24:32" x14ac:dyDescent="0.2">
      <c r="X996" s="1"/>
      <c r="Z996" s="1"/>
      <c r="AB996" s="1"/>
      <c r="AD996" s="1"/>
      <c r="AE996" s="1"/>
      <c r="AF996" s="1"/>
    </row>
    <row r="997" spans="24:32" x14ac:dyDescent="0.2">
      <c r="X997" s="1"/>
      <c r="Z997" s="1"/>
      <c r="AB997" s="1"/>
      <c r="AD997" s="1"/>
      <c r="AE997" s="1"/>
      <c r="AF997" s="1"/>
    </row>
    <row r="998" spans="24:32" x14ac:dyDescent="0.2">
      <c r="X998" s="1"/>
      <c r="Z998" s="1"/>
      <c r="AB998" s="1"/>
      <c r="AD998" s="1"/>
      <c r="AE998" s="1"/>
      <c r="AF998" s="1"/>
    </row>
    <row r="999" spans="24:32" x14ac:dyDescent="0.2">
      <c r="X999" s="1"/>
      <c r="Z999" s="1"/>
      <c r="AB999" s="1"/>
      <c r="AD999" s="1"/>
      <c r="AE999" s="1"/>
      <c r="AF999" s="1"/>
    </row>
    <row r="1000" spans="24:32" x14ac:dyDescent="0.2">
      <c r="X1000" s="1"/>
      <c r="Z1000" s="1"/>
      <c r="AB1000" s="1"/>
      <c r="AD1000" s="1"/>
      <c r="AE1000" s="1"/>
      <c r="AF1000" s="1"/>
    </row>
    <row r="1001" spans="24:32" x14ac:dyDescent="0.2">
      <c r="X1001" s="1"/>
      <c r="Z1001" s="1"/>
      <c r="AB1001" s="1"/>
      <c r="AD1001" s="1"/>
      <c r="AE1001" s="1"/>
      <c r="AF1001" s="1"/>
    </row>
    <row r="1002" spans="24:32" x14ac:dyDescent="0.2">
      <c r="X1002" s="1"/>
      <c r="Z1002" s="1"/>
      <c r="AB1002" s="1"/>
      <c r="AD1002" s="1"/>
      <c r="AE1002" s="1"/>
      <c r="AF1002" s="1"/>
    </row>
    <row r="1003" spans="24:32" x14ac:dyDescent="0.2">
      <c r="X1003" s="1"/>
      <c r="Z1003" s="1"/>
      <c r="AB1003" s="1"/>
      <c r="AD1003" s="1"/>
      <c r="AE1003" s="1"/>
      <c r="AF1003" s="1"/>
    </row>
    <row r="1004" spans="24:32" x14ac:dyDescent="0.2">
      <c r="X1004" s="1"/>
      <c r="Z1004" s="1"/>
      <c r="AB1004" s="1"/>
      <c r="AD1004" s="1"/>
      <c r="AE1004" s="1"/>
      <c r="AF1004" s="1"/>
    </row>
    <row r="1005" spans="24:32" x14ac:dyDescent="0.2">
      <c r="X1005" s="1"/>
      <c r="Z1005" s="1"/>
      <c r="AB1005" s="1"/>
      <c r="AD1005" s="1"/>
      <c r="AE1005" s="1"/>
      <c r="AF1005" s="1"/>
    </row>
    <row r="1006" spans="24:32" x14ac:dyDescent="0.2">
      <c r="X1006" s="1"/>
      <c r="Z1006" s="1"/>
      <c r="AB1006" s="1"/>
      <c r="AD1006" s="1"/>
      <c r="AE1006" s="1"/>
      <c r="AF1006" s="1"/>
    </row>
    <row r="1007" spans="24:32" x14ac:dyDescent="0.2">
      <c r="X1007" s="1"/>
      <c r="Z1007" s="1"/>
      <c r="AB1007" s="1"/>
      <c r="AD1007" s="1"/>
      <c r="AE1007" s="1"/>
      <c r="AF1007" s="1"/>
    </row>
    <row r="1008" spans="24:32" x14ac:dyDescent="0.2">
      <c r="X1008" s="1"/>
      <c r="Z1008" s="1"/>
      <c r="AB1008" s="1"/>
      <c r="AD1008" s="1"/>
      <c r="AE1008" s="1"/>
      <c r="AF1008" s="1"/>
    </row>
    <row r="1009" spans="24:32" x14ac:dyDescent="0.2">
      <c r="X1009" s="1"/>
      <c r="Z1009" s="1"/>
      <c r="AB1009" s="1"/>
      <c r="AD1009" s="1"/>
      <c r="AE1009" s="1"/>
      <c r="AF1009" s="1"/>
    </row>
    <row r="1010" spans="24:32" x14ac:dyDescent="0.2">
      <c r="X1010" s="1"/>
      <c r="Z1010" s="1"/>
      <c r="AB1010" s="1"/>
      <c r="AD1010" s="1"/>
      <c r="AE1010" s="1"/>
      <c r="AF1010" s="1"/>
    </row>
    <row r="1011" spans="24:32" x14ac:dyDescent="0.2">
      <c r="X1011" s="1"/>
      <c r="Z1011" s="1"/>
      <c r="AB1011" s="1"/>
      <c r="AD1011" s="1"/>
      <c r="AE1011" s="1"/>
      <c r="AF1011" s="1"/>
    </row>
    <row r="1012" spans="24:32" x14ac:dyDescent="0.2">
      <c r="X1012" s="1"/>
      <c r="Z1012" s="1"/>
      <c r="AB1012" s="1"/>
      <c r="AD1012" s="1"/>
      <c r="AE1012" s="1"/>
      <c r="AF1012" s="1"/>
    </row>
    <row r="1013" spans="24:32" x14ac:dyDescent="0.2">
      <c r="X1013" s="1"/>
      <c r="Z1013" s="1"/>
      <c r="AB1013" s="1"/>
      <c r="AD1013" s="1"/>
      <c r="AE1013" s="1"/>
      <c r="AF1013" s="1"/>
    </row>
    <row r="1014" spans="24:32" x14ac:dyDescent="0.2">
      <c r="X1014" s="1"/>
      <c r="Z1014" s="1"/>
      <c r="AB1014" s="1"/>
      <c r="AD1014" s="1"/>
      <c r="AE1014" s="1"/>
      <c r="AF1014" s="1"/>
    </row>
    <row r="1015" spans="24:32" x14ac:dyDescent="0.2">
      <c r="X1015" s="1"/>
      <c r="Z1015" s="1"/>
      <c r="AB1015" s="1"/>
      <c r="AD1015" s="1"/>
      <c r="AE1015" s="1"/>
      <c r="AF1015" s="1"/>
    </row>
    <row r="1016" spans="24:32" x14ac:dyDescent="0.2">
      <c r="X1016" s="1"/>
      <c r="Z1016" s="1"/>
      <c r="AB1016" s="1"/>
      <c r="AD1016" s="1"/>
      <c r="AE1016" s="1"/>
      <c r="AF1016" s="1"/>
    </row>
    <row r="1017" spans="24:32" x14ac:dyDescent="0.2">
      <c r="X1017" s="1"/>
      <c r="Z1017" s="1"/>
      <c r="AB1017" s="1"/>
      <c r="AD1017" s="1"/>
      <c r="AE1017" s="1"/>
      <c r="AF1017" s="1"/>
    </row>
    <row r="1018" spans="24:32" x14ac:dyDescent="0.2">
      <c r="X1018" s="1"/>
      <c r="Z1018" s="1"/>
      <c r="AB1018" s="1"/>
      <c r="AD1018" s="1"/>
      <c r="AE1018" s="1"/>
      <c r="AF1018" s="1"/>
    </row>
    <row r="1019" spans="24:32" x14ac:dyDescent="0.2">
      <c r="X1019" s="1"/>
      <c r="Z1019" s="1"/>
      <c r="AB1019" s="1"/>
      <c r="AD1019" s="1"/>
      <c r="AE1019" s="1"/>
      <c r="AF1019" s="1"/>
    </row>
    <row r="1020" spans="24:32" x14ac:dyDescent="0.2">
      <c r="X1020" s="1"/>
      <c r="Z1020" s="1"/>
      <c r="AB1020" s="1"/>
      <c r="AD1020" s="1"/>
      <c r="AE1020" s="1"/>
      <c r="AF1020" s="1"/>
    </row>
    <row r="1021" spans="24:32" x14ac:dyDescent="0.2">
      <c r="X1021" s="1"/>
      <c r="Z1021" s="1"/>
      <c r="AB1021" s="1"/>
      <c r="AD1021" s="1"/>
      <c r="AE1021" s="1"/>
      <c r="AF1021" s="1"/>
    </row>
    <row r="1022" spans="24:32" x14ac:dyDescent="0.2">
      <c r="X1022" s="1"/>
      <c r="Z1022" s="1"/>
      <c r="AB1022" s="1"/>
      <c r="AD1022" s="1"/>
      <c r="AE1022" s="1"/>
      <c r="AF1022" s="1"/>
    </row>
    <row r="1023" spans="24:32" x14ac:dyDescent="0.2">
      <c r="X1023" s="1"/>
      <c r="Z1023" s="1"/>
      <c r="AB1023" s="1"/>
      <c r="AD1023" s="1"/>
      <c r="AE1023" s="1"/>
      <c r="AF1023" s="1"/>
    </row>
    <row r="1024" spans="24:32" x14ac:dyDescent="0.2">
      <c r="X1024" s="1"/>
      <c r="Z1024" s="1"/>
      <c r="AB1024" s="1"/>
      <c r="AD1024" s="1"/>
      <c r="AE1024" s="1"/>
      <c r="AF1024" s="1"/>
    </row>
    <row r="1025" spans="24:32" x14ac:dyDescent="0.2">
      <c r="X1025" s="1"/>
      <c r="Z1025" s="1"/>
      <c r="AB1025" s="1"/>
      <c r="AD1025" s="1"/>
      <c r="AE1025" s="1"/>
      <c r="AF1025" s="1"/>
    </row>
    <row r="1026" spans="24:32" x14ac:dyDescent="0.2">
      <c r="X1026" s="1"/>
      <c r="Z1026" s="1"/>
      <c r="AB1026" s="1"/>
      <c r="AD1026" s="1"/>
      <c r="AE1026" s="1"/>
      <c r="AF1026" s="1"/>
    </row>
    <row r="1027" spans="24:32" x14ac:dyDescent="0.2">
      <c r="X1027" s="1"/>
      <c r="Z1027" s="1"/>
      <c r="AB1027" s="1"/>
      <c r="AD1027" s="1"/>
      <c r="AE1027" s="1"/>
      <c r="AF1027" s="1"/>
    </row>
    <row r="1028" spans="24:32" x14ac:dyDescent="0.2">
      <c r="X1028" s="1"/>
      <c r="Z1028" s="1"/>
      <c r="AB1028" s="1"/>
      <c r="AD1028" s="1"/>
      <c r="AE1028" s="1"/>
      <c r="AF1028" s="1"/>
    </row>
    <row r="1029" spans="24:32" x14ac:dyDescent="0.2">
      <c r="X1029" s="1"/>
      <c r="Z1029" s="1"/>
      <c r="AB1029" s="1"/>
      <c r="AD1029" s="1"/>
      <c r="AE1029" s="1"/>
      <c r="AF1029" s="1"/>
    </row>
    <row r="1030" spans="24:32" x14ac:dyDescent="0.2">
      <c r="X1030" s="1"/>
      <c r="Z1030" s="1"/>
      <c r="AB1030" s="1"/>
      <c r="AD1030" s="1"/>
      <c r="AE1030" s="1"/>
      <c r="AF1030" s="1"/>
    </row>
    <row r="1031" spans="24:32" x14ac:dyDescent="0.2">
      <c r="X1031" s="1"/>
      <c r="Z1031" s="1"/>
      <c r="AB1031" s="1"/>
      <c r="AD1031" s="1"/>
      <c r="AE1031" s="1"/>
      <c r="AF1031" s="1"/>
    </row>
    <row r="1032" spans="24:32" x14ac:dyDescent="0.2">
      <c r="X1032" s="1"/>
      <c r="Z1032" s="1"/>
      <c r="AB1032" s="1"/>
      <c r="AD1032" s="1"/>
      <c r="AE1032" s="1"/>
      <c r="AF1032" s="1"/>
    </row>
    <row r="1033" spans="24:32" x14ac:dyDescent="0.2">
      <c r="X1033" s="1"/>
      <c r="Z1033" s="1"/>
      <c r="AB1033" s="1"/>
      <c r="AD1033" s="1"/>
      <c r="AE1033" s="1"/>
      <c r="AF1033" s="1"/>
    </row>
    <row r="1034" spans="24:32" x14ac:dyDescent="0.2">
      <c r="X1034" s="1"/>
      <c r="Z1034" s="1"/>
      <c r="AB1034" s="1"/>
      <c r="AD1034" s="1"/>
      <c r="AE1034" s="1"/>
      <c r="AF1034" s="1"/>
    </row>
    <row r="1035" spans="24:32" x14ac:dyDescent="0.2">
      <c r="X1035" s="1"/>
      <c r="Z1035" s="1"/>
      <c r="AB1035" s="1"/>
      <c r="AD1035" s="1"/>
      <c r="AE1035" s="1"/>
      <c r="AF1035" s="1"/>
    </row>
    <row r="1036" spans="24:32" x14ac:dyDescent="0.2">
      <c r="X1036" s="1"/>
      <c r="Z1036" s="1"/>
      <c r="AB1036" s="1"/>
      <c r="AD1036" s="1"/>
      <c r="AE1036" s="1"/>
      <c r="AF1036" s="1"/>
    </row>
    <row r="1037" spans="24:32" x14ac:dyDescent="0.2">
      <c r="X1037" s="1"/>
      <c r="Z1037" s="1"/>
      <c r="AB1037" s="1"/>
      <c r="AD1037" s="1"/>
      <c r="AE1037" s="1"/>
      <c r="AF1037" s="1"/>
    </row>
    <row r="1038" spans="24:32" x14ac:dyDescent="0.2">
      <c r="X1038" s="1"/>
      <c r="Z1038" s="1"/>
      <c r="AB1038" s="1"/>
      <c r="AD1038" s="1"/>
      <c r="AE1038" s="1"/>
      <c r="AF1038" s="1"/>
    </row>
    <row r="1039" spans="24:32" x14ac:dyDescent="0.2">
      <c r="X1039" s="1"/>
      <c r="Z1039" s="1"/>
      <c r="AB1039" s="1"/>
      <c r="AD1039" s="1"/>
      <c r="AE1039" s="1"/>
      <c r="AF1039" s="1"/>
    </row>
    <row r="1040" spans="24:32" x14ac:dyDescent="0.2">
      <c r="X1040" s="1"/>
      <c r="Z1040" s="1"/>
      <c r="AB1040" s="1"/>
      <c r="AD1040" s="1"/>
      <c r="AE1040" s="1"/>
      <c r="AF1040" s="1"/>
    </row>
    <row r="1041" spans="24:32" x14ac:dyDescent="0.2">
      <c r="X1041" s="1"/>
      <c r="Z1041" s="1"/>
      <c r="AB1041" s="1"/>
      <c r="AD1041" s="1"/>
      <c r="AE1041" s="1"/>
      <c r="AF1041" s="1"/>
    </row>
    <row r="1042" spans="24:32" x14ac:dyDescent="0.2">
      <c r="X1042" s="1"/>
      <c r="Z1042" s="1"/>
      <c r="AB1042" s="1"/>
      <c r="AD1042" s="1"/>
      <c r="AE1042" s="1"/>
      <c r="AF1042" s="1"/>
    </row>
    <row r="1043" spans="24:32" x14ac:dyDescent="0.2">
      <c r="X1043" s="1"/>
      <c r="Z1043" s="1"/>
      <c r="AB1043" s="1"/>
      <c r="AD1043" s="1"/>
      <c r="AE1043" s="1"/>
      <c r="AF1043" s="1"/>
    </row>
    <row r="1044" spans="24:32" x14ac:dyDescent="0.2">
      <c r="X1044" s="1"/>
      <c r="Z1044" s="1"/>
      <c r="AB1044" s="1"/>
      <c r="AD1044" s="1"/>
      <c r="AE1044" s="1"/>
      <c r="AF1044" s="1"/>
    </row>
    <row r="1045" spans="24:32" x14ac:dyDescent="0.2">
      <c r="X1045" s="1"/>
      <c r="Z1045" s="1"/>
      <c r="AB1045" s="1"/>
      <c r="AD1045" s="1"/>
      <c r="AE1045" s="1"/>
      <c r="AF1045" s="1"/>
    </row>
    <row r="1046" spans="24:32" x14ac:dyDescent="0.2">
      <c r="X1046" s="1"/>
      <c r="Z1046" s="1"/>
      <c r="AB1046" s="1"/>
      <c r="AD1046" s="1"/>
      <c r="AE1046" s="1"/>
      <c r="AF1046" s="1"/>
    </row>
    <row r="1047" spans="24:32" x14ac:dyDescent="0.2">
      <c r="X1047" s="1"/>
      <c r="Z1047" s="1"/>
      <c r="AB1047" s="1"/>
      <c r="AD1047" s="1"/>
      <c r="AE1047" s="1"/>
      <c r="AF1047" s="1"/>
    </row>
    <row r="1048" spans="24:32" x14ac:dyDescent="0.2">
      <c r="X1048" s="1"/>
      <c r="Z1048" s="1"/>
      <c r="AB1048" s="1"/>
      <c r="AD1048" s="1"/>
      <c r="AE1048" s="1"/>
      <c r="AF1048" s="1"/>
    </row>
    <row r="1049" spans="24:32" x14ac:dyDescent="0.2">
      <c r="X1049" s="1"/>
      <c r="Z1049" s="1"/>
      <c r="AB1049" s="1"/>
      <c r="AD1049" s="1"/>
      <c r="AE1049" s="1"/>
      <c r="AF1049" s="1"/>
    </row>
    <row r="1050" spans="24:32" x14ac:dyDescent="0.2">
      <c r="X1050" s="1"/>
      <c r="Z1050" s="1"/>
      <c r="AB1050" s="1"/>
      <c r="AD1050" s="1"/>
      <c r="AE1050" s="1"/>
      <c r="AF1050" s="1"/>
    </row>
    <row r="1051" spans="24:32" x14ac:dyDescent="0.2">
      <c r="X1051" s="1"/>
      <c r="Z1051" s="1"/>
      <c r="AB1051" s="1"/>
      <c r="AD1051" s="1"/>
      <c r="AE1051" s="1"/>
      <c r="AF1051" s="1"/>
    </row>
    <row r="1052" spans="24:32" x14ac:dyDescent="0.2">
      <c r="X1052" s="1"/>
      <c r="Z1052" s="1"/>
      <c r="AB1052" s="1"/>
      <c r="AD1052" s="1"/>
      <c r="AE1052" s="1"/>
      <c r="AF1052" s="1"/>
    </row>
    <row r="1053" spans="24:32" x14ac:dyDescent="0.2">
      <c r="X1053" s="1"/>
      <c r="Z1053" s="1"/>
      <c r="AB1053" s="1"/>
      <c r="AD1053" s="1"/>
      <c r="AE1053" s="1"/>
      <c r="AF1053" s="1"/>
    </row>
    <row r="1054" spans="24:32" x14ac:dyDescent="0.2">
      <c r="X1054" s="1"/>
      <c r="Z1054" s="1"/>
      <c r="AB1054" s="1"/>
      <c r="AD1054" s="1"/>
      <c r="AE1054" s="1"/>
      <c r="AF1054" s="1"/>
    </row>
    <row r="1055" spans="24:32" x14ac:dyDescent="0.2">
      <c r="X1055" s="1"/>
      <c r="Z1055" s="1"/>
      <c r="AB1055" s="1"/>
      <c r="AD1055" s="1"/>
      <c r="AE1055" s="1"/>
      <c r="AF1055" s="1"/>
    </row>
    <row r="1056" spans="24:32" x14ac:dyDescent="0.2">
      <c r="X1056" s="1"/>
      <c r="Z1056" s="1"/>
      <c r="AB1056" s="1"/>
      <c r="AD1056" s="1"/>
      <c r="AE1056" s="1"/>
      <c r="AF1056" s="1"/>
    </row>
    <row r="1057" spans="24:32" x14ac:dyDescent="0.2">
      <c r="X1057" s="1"/>
      <c r="Z1057" s="1"/>
      <c r="AB1057" s="1"/>
      <c r="AD1057" s="1"/>
      <c r="AE1057" s="1"/>
      <c r="AF1057" s="1"/>
    </row>
    <row r="1058" spans="24:32" x14ac:dyDescent="0.2">
      <c r="X1058" s="1"/>
      <c r="Z1058" s="1"/>
      <c r="AB1058" s="1"/>
      <c r="AD1058" s="1"/>
      <c r="AE1058" s="1"/>
      <c r="AF1058" s="1"/>
    </row>
    <row r="1059" spans="24:32" x14ac:dyDescent="0.2">
      <c r="X1059" s="1"/>
      <c r="Z1059" s="1"/>
      <c r="AB1059" s="1"/>
      <c r="AD1059" s="1"/>
      <c r="AE1059" s="1"/>
      <c r="AF1059" s="1"/>
    </row>
    <row r="1060" spans="24:32" x14ac:dyDescent="0.2">
      <c r="X1060" s="1"/>
      <c r="Z1060" s="1"/>
      <c r="AB1060" s="1"/>
      <c r="AD1060" s="1"/>
      <c r="AE1060" s="1"/>
      <c r="AF1060" s="1"/>
    </row>
    <row r="1061" spans="24:32" x14ac:dyDescent="0.2">
      <c r="X1061" s="1"/>
      <c r="Z1061" s="1"/>
      <c r="AB1061" s="1"/>
      <c r="AD1061" s="1"/>
      <c r="AE1061" s="1"/>
      <c r="AF1061" s="1"/>
    </row>
    <row r="1062" spans="24:32" x14ac:dyDescent="0.2">
      <c r="X1062" s="1"/>
      <c r="Z1062" s="1"/>
      <c r="AB1062" s="1"/>
      <c r="AD1062" s="1"/>
      <c r="AE1062" s="1"/>
      <c r="AF1062" s="1"/>
    </row>
    <row r="1063" spans="24:32" x14ac:dyDescent="0.2">
      <c r="X1063" s="1"/>
      <c r="Z1063" s="1"/>
      <c r="AB1063" s="1"/>
      <c r="AD1063" s="1"/>
      <c r="AE1063" s="1"/>
      <c r="AF1063" s="1"/>
    </row>
    <row r="1064" spans="24:32" x14ac:dyDescent="0.2">
      <c r="X1064" s="1"/>
      <c r="Z1064" s="1"/>
      <c r="AB1064" s="1"/>
      <c r="AD1064" s="1"/>
      <c r="AE1064" s="1"/>
      <c r="AF1064" s="1"/>
    </row>
    <row r="1065" spans="24:32" x14ac:dyDescent="0.2">
      <c r="X1065" s="1"/>
      <c r="Z1065" s="1"/>
      <c r="AB1065" s="1"/>
      <c r="AD1065" s="1"/>
      <c r="AE1065" s="1"/>
      <c r="AF1065" s="1"/>
    </row>
    <row r="1066" spans="24:32" x14ac:dyDescent="0.2">
      <c r="X1066" s="1"/>
      <c r="Z1066" s="1"/>
      <c r="AB1066" s="1"/>
      <c r="AD1066" s="1"/>
      <c r="AE1066" s="1"/>
      <c r="AF1066" s="1"/>
    </row>
    <row r="1067" spans="24:32" x14ac:dyDescent="0.2">
      <c r="X1067" s="1"/>
      <c r="Z1067" s="1"/>
      <c r="AB1067" s="1"/>
      <c r="AD1067" s="1"/>
      <c r="AE1067" s="1"/>
      <c r="AF1067" s="1"/>
    </row>
    <row r="1068" spans="24:32" x14ac:dyDescent="0.2">
      <c r="X1068" s="1"/>
      <c r="Z1068" s="1"/>
      <c r="AB1068" s="1"/>
      <c r="AD1068" s="1"/>
      <c r="AE1068" s="1"/>
      <c r="AF1068" s="1"/>
    </row>
    <row r="1069" spans="24:32" x14ac:dyDescent="0.2">
      <c r="X1069" s="1"/>
      <c r="Z1069" s="1"/>
      <c r="AB1069" s="1"/>
      <c r="AD1069" s="1"/>
      <c r="AE1069" s="1"/>
      <c r="AF1069" s="1"/>
    </row>
    <row r="1070" spans="24:32" x14ac:dyDescent="0.2">
      <c r="X1070" s="1"/>
      <c r="Z1070" s="1"/>
      <c r="AB1070" s="1"/>
      <c r="AD1070" s="1"/>
      <c r="AE1070" s="1"/>
      <c r="AF1070" s="1"/>
    </row>
    <row r="1071" spans="24:32" x14ac:dyDescent="0.2">
      <c r="X1071" s="1"/>
      <c r="Z1071" s="1"/>
      <c r="AB1071" s="1"/>
      <c r="AD1071" s="1"/>
      <c r="AE1071" s="1"/>
      <c r="AF1071" s="1"/>
    </row>
    <row r="1072" spans="24:32" x14ac:dyDescent="0.2">
      <c r="X1072" s="1"/>
      <c r="Z1072" s="1"/>
      <c r="AB1072" s="1"/>
      <c r="AD1072" s="1"/>
      <c r="AE1072" s="1"/>
      <c r="AF1072" s="1"/>
    </row>
    <row r="1073" spans="24:32" x14ac:dyDescent="0.2">
      <c r="X1073" s="1"/>
      <c r="Z1073" s="1"/>
      <c r="AB1073" s="1"/>
      <c r="AD1073" s="1"/>
      <c r="AE1073" s="1"/>
      <c r="AF1073" s="1"/>
    </row>
    <row r="1074" spans="24:32" x14ac:dyDescent="0.2">
      <c r="X1074" s="1"/>
      <c r="Z1074" s="1"/>
      <c r="AB1074" s="1"/>
      <c r="AD1074" s="1"/>
      <c r="AE1074" s="1"/>
      <c r="AF1074" s="1"/>
    </row>
    <row r="1075" spans="24:32" x14ac:dyDescent="0.2">
      <c r="X1075" s="1"/>
      <c r="Z1075" s="1"/>
      <c r="AB1075" s="1"/>
      <c r="AD1075" s="1"/>
      <c r="AE1075" s="1"/>
      <c r="AF1075" s="1"/>
    </row>
    <row r="1076" spans="24:32" x14ac:dyDescent="0.2">
      <c r="X1076" s="1"/>
      <c r="Z1076" s="1"/>
      <c r="AB1076" s="1"/>
      <c r="AD1076" s="1"/>
      <c r="AE1076" s="1"/>
      <c r="AF1076" s="1"/>
    </row>
    <row r="1077" spans="24:32" x14ac:dyDescent="0.2">
      <c r="X1077" s="1"/>
      <c r="Z1077" s="1"/>
      <c r="AB1077" s="1"/>
      <c r="AD1077" s="1"/>
      <c r="AE1077" s="1"/>
      <c r="AF1077" s="1"/>
    </row>
    <row r="1078" spans="24:32" x14ac:dyDescent="0.2">
      <c r="X1078" s="1"/>
      <c r="Z1078" s="1"/>
      <c r="AB1078" s="1"/>
      <c r="AD1078" s="1"/>
      <c r="AE1078" s="1"/>
      <c r="AF1078" s="1"/>
    </row>
    <row r="1079" spans="24:32" x14ac:dyDescent="0.2">
      <c r="X1079" s="1"/>
      <c r="Z1079" s="1"/>
      <c r="AB1079" s="1"/>
      <c r="AD1079" s="1"/>
      <c r="AE1079" s="1"/>
      <c r="AF1079" s="1"/>
    </row>
    <row r="1080" spans="24:32" x14ac:dyDescent="0.2">
      <c r="X1080" s="1"/>
      <c r="Z1080" s="1"/>
      <c r="AB1080" s="1"/>
      <c r="AD1080" s="1"/>
      <c r="AE1080" s="1"/>
      <c r="AF1080" s="1"/>
    </row>
    <row r="1081" spans="24:32" x14ac:dyDescent="0.2">
      <c r="X1081" s="1"/>
      <c r="Z1081" s="1"/>
      <c r="AB1081" s="1"/>
      <c r="AD1081" s="1"/>
      <c r="AE1081" s="1"/>
      <c r="AF1081" s="1"/>
    </row>
    <row r="1082" spans="24:32" x14ac:dyDescent="0.2">
      <c r="X1082" s="1"/>
      <c r="Z1082" s="1"/>
      <c r="AB1082" s="1"/>
      <c r="AD1082" s="1"/>
      <c r="AE1082" s="1"/>
      <c r="AF1082" s="1"/>
    </row>
    <row r="1083" spans="24:32" x14ac:dyDescent="0.2">
      <c r="X1083" s="1"/>
      <c r="Z1083" s="1"/>
      <c r="AB1083" s="1"/>
      <c r="AD1083" s="1"/>
      <c r="AE1083" s="1"/>
      <c r="AF1083" s="1"/>
    </row>
    <row r="1084" spans="24:32" x14ac:dyDescent="0.2">
      <c r="X1084" s="1"/>
      <c r="Z1084" s="1"/>
      <c r="AB1084" s="1"/>
      <c r="AD1084" s="1"/>
      <c r="AE1084" s="1"/>
      <c r="AF1084" s="1"/>
    </row>
    <row r="1085" spans="24:32" x14ac:dyDescent="0.2">
      <c r="X1085" s="1"/>
      <c r="Z1085" s="1"/>
      <c r="AB1085" s="1"/>
      <c r="AD1085" s="1"/>
      <c r="AE1085" s="1"/>
      <c r="AF1085" s="1"/>
    </row>
    <row r="1086" spans="24:32" x14ac:dyDescent="0.2">
      <c r="X1086" s="1"/>
      <c r="Z1086" s="1"/>
      <c r="AB1086" s="1"/>
      <c r="AD1086" s="1"/>
      <c r="AE1086" s="1"/>
      <c r="AF1086" s="1"/>
    </row>
    <row r="1087" spans="24:32" x14ac:dyDescent="0.2">
      <c r="X1087" s="1"/>
      <c r="Z1087" s="1"/>
      <c r="AB1087" s="1"/>
      <c r="AD1087" s="1"/>
      <c r="AE1087" s="1"/>
      <c r="AF1087" s="1"/>
    </row>
    <row r="1088" spans="24:32" x14ac:dyDescent="0.2">
      <c r="X1088" s="1"/>
      <c r="Z1088" s="1"/>
      <c r="AB1088" s="1"/>
      <c r="AD1088" s="1"/>
      <c r="AE1088" s="1"/>
      <c r="AF1088" s="1"/>
    </row>
    <row r="1089" spans="24:32" x14ac:dyDescent="0.2">
      <c r="X1089" s="1"/>
      <c r="Z1089" s="1"/>
      <c r="AB1089" s="1"/>
      <c r="AD1089" s="1"/>
      <c r="AE1089" s="1"/>
      <c r="AF1089" s="1"/>
    </row>
    <row r="1090" spans="24:32" x14ac:dyDescent="0.2">
      <c r="X1090" s="1"/>
      <c r="Z1090" s="1"/>
      <c r="AB1090" s="1"/>
      <c r="AD1090" s="1"/>
      <c r="AE1090" s="1"/>
      <c r="AF1090" s="1"/>
    </row>
    <row r="1091" spans="24:32" x14ac:dyDescent="0.2">
      <c r="X1091" s="1"/>
      <c r="Z1091" s="1"/>
      <c r="AB1091" s="1"/>
      <c r="AD1091" s="1"/>
      <c r="AE1091" s="1"/>
      <c r="AF1091" s="1"/>
    </row>
    <row r="1092" spans="24:32" x14ac:dyDescent="0.2">
      <c r="X1092" s="1"/>
      <c r="Z1092" s="1"/>
      <c r="AB1092" s="1"/>
      <c r="AD1092" s="1"/>
      <c r="AE1092" s="1"/>
      <c r="AF1092" s="1"/>
    </row>
    <row r="1093" spans="24:32" x14ac:dyDescent="0.2">
      <c r="X1093" s="1"/>
      <c r="Z1093" s="1"/>
      <c r="AB1093" s="1"/>
      <c r="AD1093" s="1"/>
      <c r="AE1093" s="1"/>
      <c r="AF1093" s="1"/>
    </row>
    <row r="1094" spans="24:32" x14ac:dyDescent="0.2">
      <c r="X1094" s="1"/>
      <c r="Z1094" s="1"/>
      <c r="AB1094" s="1"/>
      <c r="AD1094" s="1"/>
      <c r="AE1094" s="1"/>
      <c r="AF1094" s="1"/>
    </row>
    <row r="1095" spans="24:32" x14ac:dyDescent="0.2">
      <c r="X1095" s="1"/>
      <c r="Z1095" s="1"/>
      <c r="AB1095" s="1"/>
      <c r="AD1095" s="1"/>
      <c r="AE1095" s="1"/>
      <c r="AF1095" s="1"/>
    </row>
    <row r="1096" spans="24:32" x14ac:dyDescent="0.2">
      <c r="X1096" s="1"/>
      <c r="Z1096" s="1"/>
      <c r="AB1096" s="1"/>
      <c r="AD1096" s="1"/>
      <c r="AE1096" s="1"/>
      <c r="AF1096" s="1"/>
    </row>
    <row r="1097" spans="24:32" x14ac:dyDescent="0.2">
      <c r="X1097" s="1"/>
      <c r="Z1097" s="1"/>
      <c r="AB1097" s="1"/>
      <c r="AD1097" s="1"/>
      <c r="AE1097" s="1"/>
      <c r="AF1097" s="1"/>
    </row>
    <row r="1098" spans="24:32" x14ac:dyDescent="0.2">
      <c r="X1098" s="1"/>
      <c r="Z1098" s="1"/>
      <c r="AB1098" s="1"/>
      <c r="AD1098" s="1"/>
      <c r="AE1098" s="1"/>
      <c r="AF1098" s="1"/>
    </row>
    <row r="1099" spans="24:32" x14ac:dyDescent="0.2">
      <c r="X1099" s="1"/>
      <c r="Z1099" s="1"/>
      <c r="AB1099" s="1"/>
      <c r="AD1099" s="1"/>
      <c r="AE1099" s="1"/>
      <c r="AF1099" s="1"/>
    </row>
    <row r="1100" spans="24:32" x14ac:dyDescent="0.2">
      <c r="X1100" s="1"/>
      <c r="Z1100" s="1"/>
      <c r="AB1100" s="1"/>
      <c r="AD1100" s="1"/>
      <c r="AE1100" s="1"/>
      <c r="AF1100" s="1"/>
    </row>
    <row r="1101" spans="24:32" x14ac:dyDescent="0.2">
      <c r="X1101" s="1"/>
      <c r="Z1101" s="1"/>
      <c r="AB1101" s="1"/>
      <c r="AD1101" s="1"/>
      <c r="AE1101" s="1"/>
      <c r="AF1101" s="1"/>
    </row>
    <row r="1102" spans="24:32" x14ac:dyDescent="0.2">
      <c r="X1102" s="1"/>
      <c r="Z1102" s="1"/>
      <c r="AB1102" s="1"/>
      <c r="AD1102" s="1"/>
      <c r="AE1102" s="1"/>
      <c r="AF1102" s="1"/>
    </row>
    <row r="1103" spans="24:32" x14ac:dyDescent="0.2">
      <c r="X1103" s="1"/>
      <c r="Z1103" s="1"/>
      <c r="AB1103" s="1"/>
      <c r="AD1103" s="1"/>
      <c r="AE1103" s="1"/>
      <c r="AF1103" s="1"/>
    </row>
    <row r="1104" spans="24:32" x14ac:dyDescent="0.2">
      <c r="X1104" s="1"/>
      <c r="Z1104" s="1"/>
      <c r="AB1104" s="1"/>
      <c r="AD1104" s="1"/>
      <c r="AE1104" s="1"/>
      <c r="AF1104" s="1"/>
    </row>
    <row r="1105" spans="24:32" x14ac:dyDescent="0.2">
      <c r="X1105" s="1"/>
      <c r="Z1105" s="1"/>
      <c r="AB1105" s="1"/>
      <c r="AD1105" s="1"/>
      <c r="AE1105" s="1"/>
      <c r="AF1105" s="1"/>
    </row>
    <row r="1106" spans="24:32" x14ac:dyDescent="0.2">
      <c r="X1106" s="1"/>
      <c r="Z1106" s="1"/>
      <c r="AB1106" s="1"/>
      <c r="AD1106" s="1"/>
      <c r="AE1106" s="1"/>
      <c r="AF1106" s="1"/>
    </row>
    <row r="1107" spans="24:32" x14ac:dyDescent="0.2">
      <c r="X1107" s="1"/>
      <c r="Z1107" s="1"/>
      <c r="AB1107" s="1"/>
      <c r="AD1107" s="1"/>
      <c r="AE1107" s="1"/>
      <c r="AF1107" s="1"/>
    </row>
    <row r="1108" spans="24:32" x14ac:dyDescent="0.2">
      <c r="X1108" s="1"/>
      <c r="Z1108" s="1"/>
      <c r="AB1108" s="1"/>
      <c r="AD1108" s="1"/>
      <c r="AE1108" s="1"/>
      <c r="AF1108" s="1"/>
    </row>
    <row r="1109" spans="24:32" x14ac:dyDescent="0.2">
      <c r="X1109" s="1"/>
      <c r="Z1109" s="1"/>
      <c r="AB1109" s="1"/>
      <c r="AD1109" s="1"/>
      <c r="AE1109" s="1"/>
      <c r="AF1109" s="1"/>
    </row>
    <row r="1110" spans="24:32" x14ac:dyDescent="0.2">
      <c r="X1110" s="1"/>
      <c r="Z1110" s="1"/>
      <c r="AB1110" s="1"/>
      <c r="AD1110" s="1"/>
      <c r="AE1110" s="1"/>
      <c r="AF1110" s="1"/>
    </row>
    <row r="1111" spans="24:32" x14ac:dyDescent="0.2">
      <c r="X1111" s="1"/>
      <c r="Z1111" s="1"/>
      <c r="AB1111" s="1"/>
      <c r="AD1111" s="1"/>
      <c r="AE1111" s="1"/>
      <c r="AF1111" s="1"/>
    </row>
    <row r="1112" spans="24:32" x14ac:dyDescent="0.2">
      <c r="X1112" s="1"/>
      <c r="Z1112" s="1"/>
      <c r="AB1112" s="1"/>
      <c r="AD1112" s="1"/>
      <c r="AE1112" s="1"/>
      <c r="AF1112" s="1"/>
    </row>
    <row r="1113" spans="24:32" x14ac:dyDescent="0.2">
      <c r="X1113" s="1"/>
      <c r="Z1113" s="1"/>
      <c r="AB1113" s="1"/>
      <c r="AD1113" s="1"/>
      <c r="AE1113" s="1"/>
      <c r="AF1113" s="1"/>
    </row>
    <row r="1114" spans="24:32" x14ac:dyDescent="0.2">
      <c r="X1114" s="1"/>
      <c r="Z1114" s="1"/>
      <c r="AB1114" s="1"/>
      <c r="AD1114" s="1"/>
      <c r="AE1114" s="1"/>
      <c r="AF1114" s="1"/>
    </row>
    <row r="1115" spans="24:32" x14ac:dyDescent="0.2">
      <c r="X1115" s="1"/>
      <c r="Z1115" s="1"/>
      <c r="AB1115" s="1"/>
      <c r="AD1115" s="1"/>
      <c r="AE1115" s="1"/>
      <c r="AF1115" s="1"/>
    </row>
    <row r="1116" spans="24:32" x14ac:dyDescent="0.2">
      <c r="X1116" s="1"/>
      <c r="Z1116" s="1"/>
      <c r="AB1116" s="1"/>
      <c r="AD1116" s="1"/>
      <c r="AE1116" s="1"/>
      <c r="AF1116" s="1"/>
    </row>
    <row r="1117" spans="24:32" x14ac:dyDescent="0.2">
      <c r="X1117" s="1"/>
      <c r="Z1117" s="1"/>
      <c r="AB1117" s="1"/>
      <c r="AD1117" s="1"/>
      <c r="AE1117" s="1"/>
      <c r="AF1117" s="1"/>
    </row>
    <row r="1118" spans="24:32" x14ac:dyDescent="0.2">
      <c r="X1118" s="1"/>
      <c r="Z1118" s="1"/>
      <c r="AB1118" s="1"/>
      <c r="AD1118" s="1"/>
      <c r="AE1118" s="1"/>
      <c r="AF1118" s="1"/>
    </row>
    <row r="1119" spans="24:32" x14ac:dyDescent="0.2">
      <c r="X1119" s="1"/>
      <c r="Z1119" s="1"/>
      <c r="AB1119" s="1"/>
      <c r="AD1119" s="1"/>
      <c r="AE1119" s="1"/>
      <c r="AF1119" s="1"/>
    </row>
    <row r="1120" spans="24:32" x14ac:dyDescent="0.2">
      <c r="X1120" s="1"/>
      <c r="Z1120" s="1"/>
      <c r="AB1120" s="1"/>
      <c r="AD1120" s="1"/>
      <c r="AE1120" s="1"/>
      <c r="AF1120" s="1"/>
    </row>
    <row r="1121" spans="24:32" x14ac:dyDescent="0.2">
      <c r="X1121" s="1"/>
      <c r="Z1121" s="1"/>
      <c r="AB1121" s="1"/>
      <c r="AD1121" s="1"/>
      <c r="AE1121" s="1"/>
      <c r="AF1121" s="1"/>
    </row>
    <row r="1122" spans="24:32" x14ac:dyDescent="0.2">
      <c r="X1122" s="1"/>
      <c r="Z1122" s="1"/>
      <c r="AB1122" s="1"/>
      <c r="AD1122" s="1"/>
      <c r="AE1122" s="1"/>
      <c r="AF1122" s="1"/>
    </row>
    <row r="1123" spans="24:32" x14ac:dyDescent="0.2">
      <c r="X1123" s="1"/>
      <c r="Z1123" s="1"/>
      <c r="AB1123" s="1"/>
      <c r="AD1123" s="1"/>
      <c r="AE1123" s="1"/>
      <c r="AF1123" s="1"/>
    </row>
    <row r="1124" spans="24:32" x14ac:dyDescent="0.2">
      <c r="X1124" s="1"/>
      <c r="Z1124" s="1"/>
      <c r="AB1124" s="1"/>
      <c r="AD1124" s="1"/>
      <c r="AE1124" s="1"/>
      <c r="AF1124" s="1"/>
    </row>
    <row r="1125" spans="24:32" x14ac:dyDescent="0.2">
      <c r="X1125" s="1"/>
      <c r="Z1125" s="1"/>
      <c r="AB1125" s="1"/>
      <c r="AD1125" s="1"/>
      <c r="AE1125" s="1"/>
      <c r="AF1125" s="1"/>
    </row>
    <row r="1126" spans="24:32" x14ac:dyDescent="0.2">
      <c r="X1126" s="1"/>
      <c r="Z1126" s="1"/>
      <c r="AB1126" s="1"/>
      <c r="AD1126" s="1"/>
      <c r="AE1126" s="1"/>
      <c r="AF1126" s="1"/>
    </row>
    <row r="1127" spans="24:32" x14ac:dyDescent="0.2">
      <c r="X1127" s="1"/>
      <c r="Z1127" s="1"/>
      <c r="AB1127" s="1"/>
      <c r="AD1127" s="1"/>
      <c r="AE1127" s="1"/>
      <c r="AF1127" s="1"/>
    </row>
    <row r="1128" spans="24:32" x14ac:dyDescent="0.2">
      <c r="X1128" s="1"/>
      <c r="Z1128" s="1"/>
      <c r="AB1128" s="1"/>
      <c r="AD1128" s="1"/>
      <c r="AE1128" s="1"/>
      <c r="AF1128" s="1"/>
    </row>
    <row r="1129" spans="24:32" x14ac:dyDescent="0.2">
      <c r="X1129" s="1"/>
      <c r="Z1129" s="1"/>
      <c r="AB1129" s="1"/>
      <c r="AD1129" s="1"/>
      <c r="AE1129" s="1"/>
      <c r="AF1129" s="1"/>
    </row>
    <row r="1130" spans="24:32" x14ac:dyDescent="0.2">
      <c r="X1130" s="1"/>
      <c r="Z1130" s="1"/>
      <c r="AB1130" s="1"/>
      <c r="AD1130" s="1"/>
      <c r="AE1130" s="1"/>
      <c r="AF1130" s="1"/>
    </row>
    <row r="1131" spans="24:32" x14ac:dyDescent="0.2">
      <c r="X1131" s="1"/>
      <c r="Z1131" s="1"/>
      <c r="AB1131" s="1"/>
      <c r="AD1131" s="1"/>
      <c r="AE1131" s="1"/>
      <c r="AF1131" s="1"/>
    </row>
    <row r="1132" spans="24:32" x14ac:dyDescent="0.2">
      <c r="X1132" s="1"/>
      <c r="Z1132" s="1"/>
      <c r="AB1132" s="1"/>
      <c r="AD1132" s="1"/>
      <c r="AE1132" s="1"/>
      <c r="AF1132" s="1"/>
    </row>
    <row r="1133" spans="24:32" x14ac:dyDescent="0.2">
      <c r="X1133" s="1"/>
      <c r="Z1133" s="1"/>
      <c r="AB1133" s="1"/>
      <c r="AD1133" s="1"/>
      <c r="AE1133" s="1"/>
      <c r="AF1133" s="1"/>
    </row>
    <row r="1134" spans="24:32" x14ac:dyDescent="0.2">
      <c r="X1134" s="1"/>
      <c r="Z1134" s="1"/>
      <c r="AB1134" s="1"/>
      <c r="AD1134" s="1"/>
      <c r="AE1134" s="1"/>
      <c r="AF1134" s="1"/>
    </row>
    <row r="1135" spans="24:32" x14ac:dyDescent="0.2">
      <c r="X1135" s="1"/>
      <c r="Z1135" s="1"/>
      <c r="AB1135" s="1"/>
      <c r="AD1135" s="1"/>
      <c r="AE1135" s="1"/>
      <c r="AF1135" s="1"/>
    </row>
    <row r="1136" spans="24:32" x14ac:dyDescent="0.2">
      <c r="X1136" s="1"/>
      <c r="Z1136" s="1"/>
      <c r="AB1136" s="1"/>
      <c r="AD1136" s="1"/>
      <c r="AE1136" s="1"/>
      <c r="AF1136" s="1"/>
    </row>
    <row r="1137" spans="24:32" x14ac:dyDescent="0.2">
      <c r="X1137" s="1"/>
      <c r="Z1137" s="1"/>
      <c r="AB1137" s="1"/>
      <c r="AD1137" s="1"/>
      <c r="AE1137" s="1"/>
      <c r="AF1137" s="1"/>
    </row>
    <row r="1138" spans="24:32" x14ac:dyDescent="0.2">
      <c r="X1138" s="1"/>
      <c r="Z1138" s="1"/>
      <c r="AB1138" s="1"/>
      <c r="AD1138" s="1"/>
      <c r="AE1138" s="1"/>
      <c r="AF1138" s="1"/>
    </row>
    <row r="1139" spans="24:32" x14ac:dyDescent="0.2">
      <c r="X1139" s="1"/>
      <c r="Z1139" s="1"/>
      <c r="AB1139" s="1"/>
      <c r="AD1139" s="1"/>
      <c r="AE1139" s="1"/>
      <c r="AF1139" s="1"/>
    </row>
    <row r="1140" spans="24:32" x14ac:dyDescent="0.2">
      <c r="X1140" s="1"/>
      <c r="Z1140" s="1"/>
      <c r="AB1140" s="1"/>
      <c r="AD1140" s="1"/>
      <c r="AE1140" s="1"/>
      <c r="AF1140" s="1"/>
    </row>
    <row r="1141" spans="24:32" x14ac:dyDescent="0.2">
      <c r="X1141" s="1"/>
      <c r="Z1141" s="1"/>
      <c r="AB1141" s="1"/>
      <c r="AD1141" s="1"/>
      <c r="AE1141" s="1"/>
      <c r="AF1141" s="1"/>
    </row>
    <row r="1142" spans="24:32" x14ac:dyDescent="0.2">
      <c r="X1142" s="1"/>
      <c r="Z1142" s="1"/>
      <c r="AB1142" s="1"/>
      <c r="AD1142" s="1"/>
      <c r="AE1142" s="1"/>
      <c r="AF1142" s="1"/>
    </row>
    <row r="1143" spans="24:32" x14ac:dyDescent="0.2">
      <c r="X1143" s="1"/>
      <c r="Z1143" s="1"/>
      <c r="AB1143" s="1"/>
      <c r="AD1143" s="1"/>
      <c r="AE1143" s="1"/>
      <c r="AF1143" s="1"/>
    </row>
    <row r="1144" spans="24:32" x14ac:dyDescent="0.2">
      <c r="X1144" s="1"/>
      <c r="Z1144" s="1"/>
      <c r="AB1144" s="1"/>
      <c r="AD1144" s="1"/>
      <c r="AE1144" s="1"/>
      <c r="AF1144" s="1"/>
    </row>
    <row r="1145" spans="24:32" x14ac:dyDescent="0.2">
      <c r="X1145" s="1"/>
      <c r="Z1145" s="1"/>
      <c r="AB1145" s="1"/>
      <c r="AD1145" s="1"/>
      <c r="AE1145" s="1"/>
      <c r="AF1145" s="1"/>
    </row>
    <row r="1146" spans="24:32" x14ac:dyDescent="0.2">
      <c r="X1146" s="1"/>
      <c r="Z1146" s="1"/>
      <c r="AB1146" s="1"/>
      <c r="AD1146" s="1"/>
      <c r="AE1146" s="1"/>
      <c r="AF1146" s="1"/>
    </row>
    <row r="1147" spans="24:32" x14ac:dyDescent="0.2">
      <c r="X1147" s="1"/>
      <c r="Z1147" s="1"/>
      <c r="AB1147" s="1"/>
      <c r="AD1147" s="1"/>
      <c r="AE1147" s="1"/>
      <c r="AF1147" s="1"/>
    </row>
    <row r="1148" spans="24:32" x14ac:dyDescent="0.2">
      <c r="X1148" s="1"/>
      <c r="Z1148" s="1"/>
      <c r="AB1148" s="1"/>
      <c r="AD1148" s="1"/>
      <c r="AE1148" s="1"/>
      <c r="AF1148" s="1"/>
    </row>
    <row r="1149" spans="24:32" x14ac:dyDescent="0.2">
      <c r="X1149" s="1"/>
      <c r="Z1149" s="1"/>
      <c r="AB1149" s="1"/>
      <c r="AD1149" s="1"/>
      <c r="AE1149" s="1"/>
      <c r="AF1149" s="1"/>
    </row>
    <row r="1150" spans="24:32" x14ac:dyDescent="0.2">
      <c r="X1150" s="1"/>
      <c r="Z1150" s="1"/>
      <c r="AB1150" s="1"/>
      <c r="AD1150" s="1"/>
      <c r="AE1150" s="1"/>
      <c r="AF1150" s="1"/>
    </row>
    <row r="1151" spans="24:32" x14ac:dyDescent="0.2">
      <c r="X1151" s="1"/>
      <c r="Z1151" s="1"/>
      <c r="AB1151" s="1"/>
      <c r="AD1151" s="1"/>
      <c r="AE1151" s="1"/>
      <c r="AF1151" s="1"/>
    </row>
    <row r="1152" spans="24:32" x14ac:dyDescent="0.2">
      <c r="X1152" s="1"/>
      <c r="Z1152" s="1"/>
      <c r="AB1152" s="1"/>
      <c r="AD1152" s="1"/>
      <c r="AE1152" s="1"/>
      <c r="AF1152" s="1"/>
    </row>
    <row r="1153" spans="24:32" x14ac:dyDescent="0.2">
      <c r="X1153" s="1"/>
      <c r="Z1153" s="1"/>
      <c r="AB1153" s="1"/>
      <c r="AD1153" s="1"/>
      <c r="AE1153" s="1"/>
      <c r="AF1153" s="1"/>
    </row>
    <row r="1154" spans="24:32" x14ac:dyDescent="0.2">
      <c r="X1154" s="1"/>
      <c r="Z1154" s="1"/>
      <c r="AB1154" s="1"/>
      <c r="AD1154" s="1"/>
      <c r="AE1154" s="1"/>
      <c r="AF1154" s="1"/>
    </row>
    <row r="1155" spans="24:32" x14ac:dyDescent="0.2">
      <c r="X1155" s="1"/>
      <c r="Z1155" s="1"/>
      <c r="AB1155" s="1"/>
      <c r="AD1155" s="1"/>
      <c r="AE1155" s="1"/>
      <c r="AF1155" s="1"/>
    </row>
    <row r="1156" spans="24:32" x14ac:dyDescent="0.2">
      <c r="X1156" s="1"/>
      <c r="Z1156" s="1"/>
      <c r="AB1156" s="1"/>
      <c r="AD1156" s="1"/>
      <c r="AE1156" s="1"/>
      <c r="AF1156" s="1"/>
    </row>
    <row r="1157" spans="24:32" x14ac:dyDescent="0.2">
      <c r="X1157" s="1"/>
      <c r="Z1157" s="1"/>
      <c r="AB1157" s="1"/>
      <c r="AD1157" s="1"/>
      <c r="AE1157" s="1"/>
      <c r="AF1157" s="1"/>
    </row>
    <row r="1158" spans="24:32" x14ac:dyDescent="0.2">
      <c r="X1158" s="1"/>
      <c r="Z1158" s="1"/>
      <c r="AB1158" s="1"/>
      <c r="AD1158" s="1"/>
      <c r="AE1158" s="1"/>
      <c r="AF1158" s="1"/>
    </row>
    <row r="1159" spans="24:32" x14ac:dyDescent="0.2">
      <c r="X1159" s="1"/>
      <c r="Z1159" s="1"/>
      <c r="AB1159" s="1"/>
      <c r="AD1159" s="1"/>
      <c r="AE1159" s="1"/>
      <c r="AF1159" s="1"/>
    </row>
    <row r="1160" spans="24:32" x14ac:dyDescent="0.2">
      <c r="X1160" s="1"/>
      <c r="Z1160" s="1"/>
      <c r="AB1160" s="1"/>
      <c r="AD1160" s="1"/>
      <c r="AE1160" s="1"/>
      <c r="AF1160" s="1"/>
    </row>
    <row r="1161" spans="24:32" x14ac:dyDescent="0.2">
      <c r="X1161" s="1"/>
      <c r="Z1161" s="1"/>
      <c r="AB1161" s="1"/>
      <c r="AD1161" s="1"/>
      <c r="AE1161" s="1"/>
      <c r="AF1161" s="1"/>
    </row>
    <row r="1162" spans="24:32" x14ac:dyDescent="0.2">
      <c r="X1162" s="1"/>
      <c r="Z1162" s="1"/>
      <c r="AB1162" s="1"/>
      <c r="AD1162" s="1"/>
      <c r="AE1162" s="1"/>
      <c r="AF1162" s="1"/>
    </row>
    <row r="1163" spans="24:32" x14ac:dyDescent="0.2">
      <c r="X1163" s="1"/>
      <c r="Z1163" s="1"/>
      <c r="AB1163" s="1"/>
      <c r="AD1163" s="1"/>
      <c r="AE1163" s="1"/>
      <c r="AF1163" s="1"/>
    </row>
    <row r="1164" spans="24:32" x14ac:dyDescent="0.2">
      <c r="X1164" s="1"/>
      <c r="Z1164" s="1"/>
      <c r="AB1164" s="1"/>
      <c r="AD1164" s="1"/>
      <c r="AE1164" s="1"/>
      <c r="AF1164" s="1"/>
    </row>
    <row r="1165" spans="24:32" x14ac:dyDescent="0.2">
      <c r="X1165" s="1"/>
      <c r="Z1165" s="1"/>
      <c r="AB1165" s="1"/>
      <c r="AD1165" s="1"/>
      <c r="AE1165" s="1"/>
      <c r="AF1165" s="1"/>
    </row>
    <row r="1166" spans="24:32" x14ac:dyDescent="0.2">
      <c r="X1166" s="1"/>
      <c r="Z1166" s="1"/>
      <c r="AB1166" s="1"/>
      <c r="AD1166" s="1"/>
      <c r="AE1166" s="1"/>
      <c r="AF1166" s="1"/>
    </row>
    <row r="1167" spans="24:32" x14ac:dyDescent="0.2">
      <c r="X1167" s="1"/>
      <c r="Z1167" s="1"/>
      <c r="AB1167" s="1"/>
      <c r="AD1167" s="1"/>
      <c r="AE1167" s="1"/>
      <c r="AF1167" s="1"/>
    </row>
    <row r="1168" spans="24:32" x14ac:dyDescent="0.2">
      <c r="X1168" s="1"/>
      <c r="Z1168" s="1"/>
      <c r="AB1168" s="1"/>
      <c r="AD1168" s="1"/>
      <c r="AE1168" s="1"/>
      <c r="AF1168" s="1"/>
    </row>
    <row r="1169" spans="24:32" x14ac:dyDescent="0.2">
      <c r="X1169" s="1"/>
      <c r="Z1169" s="1"/>
      <c r="AB1169" s="1"/>
      <c r="AD1169" s="1"/>
      <c r="AE1169" s="1"/>
      <c r="AF1169" s="1"/>
    </row>
    <row r="1170" spans="24:32" x14ac:dyDescent="0.2">
      <c r="X1170" s="1"/>
      <c r="Z1170" s="1"/>
      <c r="AB1170" s="1"/>
      <c r="AD1170" s="1"/>
      <c r="AE1170" s="1"/>
      <c r="AF1170" s="1"/>
    </row>
    <row r="1171" spans="24:32" x14ac:dyDescent="0.2">
      <c r="X1171" s="1"/>
      <c r="Z1171" s="1"/>
      <c r="AB1171" s="1"/>
      <c r="AD1171" s="1"/>
      <c r="AE1171" s="1"/>
      <c r="AF1171" s="1"/>
    </row>
    <row r="1172" spans="24:32" x14ac:dyDescent="0.2">
      <c r="X1172" s="1"/>
      <c r="Z1172" s="1"/>
      <c r="AB1172" s="1"/>
      <c r="AD1172" s="1"/>
      <c r="AE1172" s="1"/>
      <c r="AF1172" s="1"/>
    </row>
    <row r="1173" spans="24:32" x14ac:dyDescent="0.2">
      <c r="X1173" s="1"/>
      <c r="Z1173" s="1"/>
      <c r="AB1173" s="1"/>
      <c r="AD1173" s="1"/>
      <c r="AE1173" s="1"/>
      <c r="AF1173" s="1"/>
    </row>
    <row r="1174" spans="24:32" x14ac:dyDescent="0.2">
      <c r="X1174" s="1"/>
      <c r="Z1174" s="1"/>
      <c r="AB1174" s="1"/>
      <c r="AD1174" s="1"/>
      <c r="AE1174" s="1"/>
      <c r="AF1174" s="1"/>
    </row>
    <row r="1175" spans="24:32" x14ac:dyDescent="0.2">
      <c r="X1175" s="1"/>
      <c r="Z1175" s="1"/>
      <c r="AB1175" s="1"/>
      <c r="AD1175" s="1"/>
      <c r="AE1175" s="1"/>
      <c r="AF1175" s="1"/>
    </row>
    <row r="1176" spans="24:32" x14ac:dyDescent="0.2">
      <c r="X1176" s="1"/>
      <c r="Z1176" s="1"/>
      <c r="AB1176" s="1"/>
      <c r="AD1176" s="1"/>
      <c r="AE1176" s="1"/>
      <c r="AF1176" s="1"/>
    </row>
    <row r="1177" spans="24:32" x14ac:dyDescent="0.2">
      <c r="X1177" s="1"/>
      <c r="Z1177" s="1"/>
      <c r="AB1177" s="1"/>
      <c r="AD1177" s="1"/>
      <c r="AE1177" s="1"/>
      <c r="AF1177" s="1"/>
    </row>
    <row r="1178" spans="24:32" x14ac:dyDescent="0.2">
      <c r="X1178" s="1"/>
      <c r="Z1178" s="1"/>
      <c r="AB1178" s="1"/>
      <c r="AD1178" s="1"/>
      <c r="AE1178" s="1"/>
      <c r="AF1178" s="1"/>
    </row>
    <row r="1179" spans="24:32" x14ac:dyDescent="0.2">
      <c r="X1179" s="1"/>
      <c r="Z1179" s="1"/>
      <c r="AB1179" s="1"/>
      <c r="AD1179" s="1"/>
      <c r="AE1179" s="1"/>
      <c r="AF1179" s="1"/>
    </row>
    <row r="1180" spans="24:32" x14ac:dyDescent="0.2">
      <c r="X1180" s="1"/>
      <c r="Z1180" s="1"/>
      <c r="AB1180" s="1"/>
      <c r="AD1180" s="1"/>
      <c r="AE1180" s="1"/>
      <c r="AF1180" s="1"/>
    </row>
    <row r="1181" spans="24:32" x14ac:dyDescent="0.2">
      <c r="X1181" s="1"/>
      <c r="Z1181" s="1"/>
      <c r="AB1181" s="1"/>
      <c r="AD1181" s="1"/>
      <c r="AE1181" s="1"/>
      <c r="AF1181" s="1"/>
    </row>
    <row r="1182" spans="24:32" x14ac:dyDescent="0.2">
      <c r="X1182" s="1"/>
      <c r="Z1182" s="1"/>
      <c r="AB1182" s="1"/>
      <c r="AD1182" s="1"/>
      <c r="AE1182" s="1"/>
      <c r="AF1182" s="1"/>
    </row>
    <row r="1183" spans="24:32" x14ac:dyDescent="0.2">
      <c r="X1183" s="1"/>
      <c r="Z1183" s="1"/>
      <c r="AB1183" s="1"/>
      <c r="AD1183" s="1"/>
      <c r="AE1183" s="1"/>
      <c r="AF1183" s="1"/>
    </row>
    <row r="1184" spans="24:32" x14ac:dyDescent="0.2">
      <c r="X1184" s="1"/>
      <c r="Z1184" s="1"/>
      <c r="AB1184" s="1"/>
      <c r="AD1184" s="1"/>
      <c r="AE1184" s="1"/>
      <c r="AF1184" s="1"/>
    </row>
    <row r="1185" spans="24:32" x14ac:dyDescent="0.2">
      <c r="X1185" s="1"/>
      <c r="Z1185" s="1"/>
      <c r="AB1185" s="1"/>
      <c r="AD1185" s="1"/>
      <c r="AE1185" s="1"/>
      <c r="AF1185" s="1"/>
    </row>
    <row r="1186" spans="24:32" x14ac:dyDescent="0.2">
      <c r="X1186" s="1"/>
      <c r="Z1186" s="1"/>
      <c r="AB1186" s="1"/>
      <c r="AD1186" s="1"/>
      <c r="AE1186" s="1"/>
      <c r="AF1186" s="1"/>
    </row>
    <row r="1187" spans="24:32" x14ac:dyDescent="0.2">
      <c r="X1187" s="1"/>
      <c r="Z1187" s="1"/>
      <c r="AB1187" s="1"/>
      <c r="AD1187" s="1"/>
      <c r="AE1187" s="1"/>
      <c r="AF1187" s="1"/>
    </row>
    <row r="1188" spans="24:32" x14ac:dyDescent="0.2">
      <c r="X1188" s="1"/>
      <c r="Z1188" s="1"/>
      <c r="AB1188" s="1"/>
      <c r="AD1188" s="1"/>
      <c r="AE1188" s="1"/>
      <c r="AF1188" s="1"/>
    </row>
    <row r="1189" spans="24:32" x14ac:dyDescent="0.2">
      <c r="X1189" s="1"/>
      <c r="Z1189" s="1"/>
      <c r="AB1189" s="1"/>
      <c r="AD1189" s="1"/>
      <c r="AE1189" s="1"/>
      <c r="AF1189" s="1"/>
    </row>
    <row r="1190" spans="24:32" x14ac:dyDescent="0.2">
      <c r="X1190" s="1"/>
      <c r="Z1190" s="1"/>
      <c r="AB1190" s="1"/>
      <c r="AD1190" s="1"/>
      <c r="AE1190" s="1"/>
      <c r="AF1190" s="1"/>
    </row>
    <row r="1191" spans="24:32" x14ac:dyDescent="0.2">
      <c r="X1191" s="1"/>
      <c r="Z1191" s="1"/>
      <c r="AB1191" s="1"/>
      <c r="AD1191" s="1"/>
      <c r="AE1191" s="1"/>
      <c r="AF1191" s="1"/>
    </row>
    <row r="1192" spans="24:32" x14ac:dyDescent="0.2">
      <c r="X1192" s="1"/>
      <c r="Z1192" s="1"/>
      <c r="AB1192" s="1"/>
      <c r="AD1192" s="1"/>
      <c r="AE1192" s="1"/>
      <c r="AF1192" s="1"/>
    </row>
    <row r="1193" spans="24:32" x14ac:dyDescent="0.2">
      <c r="X1193" s="1"/>
      <c r="Z1193" s="1"/>
      <c r="AB1193" s="1"/>
      <c r="AD1193" s="1"/>
      <c r="AE1193" s="1"/>
      <c r="AF1193" s="1"/>
    </row>
    <row r="1194" spans="24:32" x14ac:dyDescent="0.2">
      <c r="X1194" s="1"/>
      <c r="Z1194" s="1"/>
      <c r="AB1194" s="1"/>
      <c r="AD1194" s="1"/>
      <c r="AE1194" s="1"/>
      <c r="AF1194" s="1"/>
    </row>
    <row r="1195" spans="24:32" x14ac:dyDescent="0.2">
      <c r="X1195" s="1"/>
      <c r="Z1195" s="1"/>
      <c r="AB1195" s="1"/>
      <c r="AD1195" s="1"/>
      <c r="AE1195" s="1"/>
      <c r="AF1195" s="1"/>
    </row>
    <row r="1196" spans="24:32" x14ac:dyDescent="0.2">
      <c r="X1196" s="1"/>
      <c r="Z1196" s="1"/>
      <c r="AB1196" s="1"/>
      <c r="AD1196" s="1"/>
      <c r="AE1196" s="1"/>
      <c r="AF1196" s="1"/>
    </row>
    <row r="1197" spans="24:32" x14ac:dyDescent="0.2">
      <c r="X1197" s="1"/>
      <c r="Z1197" s="1"/>
      <c r="AB1197" s="1"/>
      <c r="AD1197" s="1"/>
      <c r="AE1197" s="1"/>
      <c r="AF1197" s="1"/>
    </row>
    <row r="1198" spans="24:32" x14ac:dyDescent="0.2">
      <c r="X1198" s="1"/>
      <c r="Z1198" s="1"/>
      <c r="AB1198" s="1"/>
      <c r="AD1198" s="1"/>
      <c r="AE1198" s="1"/>
      <c r="AF1198" s="1"/>
    </row>
    <row r="1199" spans="24:32" x14ac:dyDescent="0.2">
      <c r="X1199" s="1"/>
      <c r="Z1199" s="1"/>
      <c r="AB1199" s="1"/>
      <c r="AD1199" s="1"/>
      <c r="AE1199" s="1"/>
      <c r="AF1199" s="1"/>
    </row>
    <row r="1200" spans="24:32" x14ac:dyDescent="0.2">
      <c r="X1200" s="1"/>
      <c r="Z1200" s="1"/>
      <c r="AB1200" s="1"/>
      <c r="AD1200" s="1"/>
      <c r="AE1200" s="1"/>
      <c r="AF1200" s="1"/>
    </row>
    <row r="1201" spans="24:32" x14ac:dyDescent="0.2">
      <c r="X1201" s="1"/>
      <c r="Z1201" s="1"/>
      <c r="AB1201" s="1"/>
      <c r="AD1201" s="1"/>
      <c r="AE1201" s="1"/>
      <c r="AF1201" s="1"/>
    </row>
    <row r="1202" spans="24:32" x14ac:dyDescent="0.2">
      <c r="X1202" s="1"/>
      <c r="Z1202" s="1"/>
      <c r="AB1202" s="1"/>
      <c r="AD1202" s="1"/>
      <c r="AE1202" s="1"/>
      <c r="AF1202" s="1"/>
    </row>
    <row r="1203" spans="24:32" x14ac:dyDescent="0.2">
      <c r="X1203" s="1"/>
      <c r="Z1203" s="1"/>
      <c r="AB1203" s="1"/>
      <c r="AD1203" s="1"/>
      <c r="AE1203" s="1"/>
      <c r="AF1203" s="1"/>
    </row>
    <row r="1204" spans="24:32" x14ac:dyDescent="0.2">
      <c r="X1204" s="1"/>
      <c r="Z1204" s="1"/>
      <c r="AB1204" s="1"/>
      <c r="AD1204" s="1"/>
      <c r="AE1204" s="1"/>
      <c r="AF1204" s="1"/>
    </row>
    <row r="1205" spans="24:32" x14ac:dyDescent="0.2">
      <c r="X1205" s="1"/>
      <c r="Z1205" s="1"/>
      <c r="AB1205" s="1"/>
      <c r="AD1205" s="1"/>
      <c r="AE1205" s="1"/>
      <c r="AF1205" s="1"/>
    </row>
    <row r="1206" spans="24:32" x14ac:dyDescent="0.2">
      <c r="X1206" s="1"/>
      <c r="Z1206" s="1"/>
      <c r="AB1206" s="1"/>
      <c r="AD1206" s="1"/>
      <c r="AE1206" s="1"/>
      <c r="AF1206" s="1"/>
    </row>
    <row r="1207" spans="24:32" x14ac:dyDescent="0.2">
      <c r="X1207" s="1"/>
      <c r="Z1207" s="1"/>
      <c r="AB1207" s="1"/>
      <c r="AD1207" s="1"/>
      <c r="AE1207" s="1"/>
      <c r="AF1207" s="1"/>
    </row>
    <row r="1208" spans="24:32" x14ac:dyDescent="0.2">
      <c r="X1208" s="1"/>
      <c r="Z1208" s="1"/>
      <c r="AB1208" s="1"/>
      <c r="AD1208" s="1"/>
      <c r="AE1208" s="1"/>
      <c r="AF1208" s="1"/>
    </row>
    <row r="1209" spans="24:32" x14ac:dyDescent="0.2">
      <c r="X1209" s="1"/>
      <c r="Z1209" s="1"/>
      <c r="AB1209" s="1"/>
      <c r="AD1209" s="1"/>
      <c r="AE1209" s="1"/>
      <c r="AF1209" s="1"/>
    </row>
    <row r="1210" spans="24:32" x14ac:dyDescent="0.2">
      <c r="X1210" s="1"/>
      <c r="Z1210" s="1"/>
      <c r="AB1210" s="1"/>
      <c r="AD1210" s="1"/>
      <c r="AE1210" s="1"/>
      <c r="AF1210" s="1"/>
    </row>
    <row r="1211" spans="24:32" x14ac:dyDescent="0.2">
      <c r="X1211" s="1"/>
      <c r="Z1211" s="1"/>
      <c r="AB1211" s="1"/>
      <c r="AD1211" s="1"/>
      <c r="AE1211" s="1"/>
      <c r="AF1211" s="1"/>
    </row>
    <row r="1212" spans="24:32" x14ac:dyDescent="0.2">
      <c r="X1212" s="1"/>
      <c r="Z1212" s="1"/>
      <c r="AB1212" s="1"/>
      <c r="AD1212" s="1"/>
      <c r="AE1212" s="1"/>
      <c r="AF1212" s="1"/>
    </row>
    <row r="1213" spans="24:32" x14ac:dyDescent="0.2">
      <c r="X1213" s="1"/>
      <c r="Z1213" s="1"/>
      <c r="AB1213" s="1"/>
      <c r="AD1213" s="1"/>
      <c r="AE1213" s="1"/>
      <c r="AF1213" s="1"/>
    </row>
    <row r="1214" spans="24:32" x14ac:dyDescent="0.2">
      <c r="X1214" s="1"/>
      <c r="Z1214" s="1"/>
      <c r="AB1214" s="1"/>
      <c r="AD1214" s="1"/>
      <c r="AE1214" s="1"/>
      <c r="AF1214" s="1"/>
    </row>
    <row r="1215" spans="24:32" x14ac:dyDescent="0.2">
      <c r="X1215" s="1"/>
      <c r="Z1215" s="1"/>
      <c r="AB1215" s="1"/>
      <c r="AD1215" s="1"/>
      <c r="AE1215" s="1"/>
      <c r="AF1215" s="1"/>
    </row>
    <row r="1216" spans="24:32" x14ac:dyDescent="0.2">
      <c r="X1216" s="1"/>
      <c r="Z1216" s="1"/>
      <c r="AB1216" s="1"/>
      <c r="AD1216" s="1"/>
      <c r="AE1216" s="1"/>
      <c r="AF1216" s="1"/>
    </row>
    <row r="1217" spans="24:32" x14ac:dyDescent="0.2">
      <c r="X1217" s="1"/>
      <c r="Z1217" s="1"/>
      <c r="AB1217" s="1"/>
      <c r="AD1217" s="1"/>
      <c r="AE1217" s="1"/>
      <c r="AF1217" s="1"/>
    </row>
    <row r="1218" spans="24:32" x14ac:dyDescent="0.2">
      <c r="X1218" s="1"/>
      <c r="Z1218" s="1"/>
      <c r="AB1218" s="1"/>
      <c r="AD1218" s="1"/>
      <c r="AE1218" s="1"/>
      <c r="AF1218" s="1"/>
    </row>
    <row r="1219" spans="24:32" x14ac:dyDescent="0.2">
      <c r="X1219" s="1"/>
      <c r="Z1219" s="1"/>
      <c r="AB1219" s="1"/>
      <c r="AD1219" s="1"/>
      <c r="AE1219" s="1"/>
      <c r="AF1219" s="1"/>
    </row>
    <row r="1220" spans="24:32" x14ac:dyDescent="0.2">
      <c r="X1220" s="1"/>
      <c r="Z1220" s="1"/>
      <c r="AB1220" s="1"/>
      <c r="AD1220" s="1"/>
      <c r="AE1220" s="1"/>
      <c r="AF1220" s="1"/>
    </row>
    <row r="1221" spans="24:32" x14ac:dyDescent="0.2">
      <c r="X1221" s="1"/>
      <c r="Z1221" s="1"/>
      <c r="AB1221" s="1"/>
      <c r="AD1221" s="1"/>
      <c r="AE1221" s="1"/>
      <c r="AF1221" s="1"/>
    </row>
    <row r="1222" spans="24:32" x14ac:dyDescent="0.2">
      <c r="X1222" s="1"/>
      <c r="Z1222" s="1"/>
      <c r="AB1222" s="1"/>
      <c r="AD1222" s="1"/>
      <c r="AE1222" s="1"/>
      <c r="AF1222" s="1"/>
    </row>
    <row r="1223" spans="24:32" x14ac:dyDescent="0.2">
      <c r="X1223" s="1"/>
      <c r="Z1223" s="1"/>
      <c r="AB1223" s="1"/>
      <c r="AD1223" s="1"/>
      <c r="AE1223" s="1"/>
      <c r="AF1223" s="1"/>
    </row>
    <row r="1224" spans="24:32" x14ac:dyDescent="0.2">
      <c r="X1224" s="1"/>
      <c r="Z1224" s="1"/>
      <c r="AB1224" s="1"/>
      <c r="AD1224" s="1"/>
      <c r="AE1224" s="1"/>
      <c r="AF1224" s="1"/>
    </row>
    <row r="1225" spans="24:32" x14ac:dyDescent="0.2">
      <c r="X1225" s="1"/>
      <c r="Z1225" s="1"/>
      <c r="AB1225" s="1"/>
      <c r="AD1225" s="1"/>
      <c r="AE1225" s="1"/>
      <c r="AF1225" s="1"/>
    </row>
    <row r="1226" spans="24:32" x14ac:dyDescent="0.2">
      <c r="X1226" s="1"/>
      <c r="Z1226" s="1"/>
      <c r="AB1226" s="1"/>
      <c r="AD1226" s="1"/>
      <c r="AE1226" s="1"/>
      <c r="AF1226" s="1"/>
    </row>
    <row r="1227" spans="24:32" x14ac:dyDescent="0.2">
      <c r="X1227" s="1"/>
      <c r="Z1227" s="1"/>
      <c r="AB1227" s="1"/>
      <c r="AD1227" s="1"/>
      <c r="AE1227" s="1"/>
      <c r="AF1227" s="1"/>
    </row>
    <row r="1228" spans="24:32" x14ac:dyDescent="0.2">
      <c r="X1228" s="1"/>
      <c r="Z1228" s="1"/>
      <c r="AB1228" s="1"/>
      <c r="AD1228" s="1"/>
      <c r="AE1228" s="1"/>
      <c r="AF1228" s="1"/>
    </row>
    <row r="1229" spans="24:32" x14ac:dyDescent="0.2">
      <c r="X1229" s="1"/>
      <c r="Z1229" s="1"/>
      <c r="AB1229" s="1"/>
      <c r="AD1229" s="1"/>
      <c r="AE1229" s="1"/>
      <c r="AF1229" s="1"/>
    </row>
    <row r="1230" spans="24:32" x14ac:dyDescent="0.2">
      <c r="X1230" s="1"/>
      <c r="Z1230" s="1"/>
      <c r="AB1230" s="1"/>
      <c r="AD1230" s="1"/>
      <c r="AE1230" s="1"/>
      <c r="AF1230" s="1"/>
    </row>
    <row r="1231" spans="24:32" x14ac:dyDescent="0.2">
      <c r="X1231" s="1"/>
      <c r="Z1231" s="1"/>
      <c r="AB1231" s="1"/>
      <c r="AD1231" s="1"/>
      <c r="AE1231" s="1"/>
      <c r="AF1231" s="1"/>
    </row>
    <row r="1232" spans="24:32" x14ac:dyDescent="0.2">
      <c r="X1232" s="1"/>
      <c r="Z1232" s="1"/>
      <c r="AB1232" s="1"/>
      <c r="AD1232" s="1"/>
      <c r="AE1232" s="1"/>
      <c r="AF1232" s="1"/>
    </row>
    <row r="1233" spans="24:32" x14ac:dyDescent="0.2">
      <c r="X1233" s="1"/>
      <c r="Z1233" s="1"/>
      <c r="AB1233" s="1"/>
      <c r="AD1233" s="1"/>
      <c r="AE1233" s="1"/>
      <c r="AF1233" s="1"/>
    </row>
    <row r="1234" spans="24:32" x14ac:dyDescent="0.2">
      <c r="X1234" s="1"/>
      <c r="Z1234" s="1"/>
      <c r="AB1234" s="1"/>
      <c r="AD1234" s="1"/>
      <c r="AE1234" s="1"/>
      <c r="AF1234" s="1"/>
    </row>
    <row r="1235" spans="24:32" x14ac:dyDescent="0.2">
      <c r="X1235" s="1"/>
      <c r="Z1235" s="1"/>
      <c r="AB1235" s="1"/>
      <c r="AD1235" s="1"/>
      <c r="AE1235" s="1"/>
      <c r="AF1235" s="1"/>
    </row>
    <row r="1236" spans="24:32" x14ac:dyDescent="0.2">
      <c r="X1236" s="1"/>
      <c r="Z1236" s="1"/>
      <c r="AB1236" s="1"/>
      <c r="AD1236" s="1"/>
      <c r="AE1236" s="1"/>
      <c r="AF1236" s="1"/>
    </row>
    <row r="1237" spans="24:32" x14ac:dyDescent="0.2">
      <c r="X1237" s="1"/>
      <c r="Z1237" s="1"/>
      <c r="AB1237" s="1"/>
      <c r="AD1237" s="1"/>
      <c r="AE1237" s="1"/>
      <c r="AF1237" s="1"/>
    </row>
    <row r="1238" spans="24:32" x14ac:dyDescent="0.2">
      <c r="X1238" s="1"/>
      <c r="Z1238" s="1"/>
      <c r="AB1238" s="1"/>
      <c r="AD1238" s="1"/>
      <c r="AE1238" s="1"/>
      <c r="AF1238" s="1"/>
    </row>
    <row r="1239" spans="24:32" x14ac:dyDescent="0.2">
      <c r="X1239" s="1"/>
      <c r="Z1239" s="1"/>
      <c r="AB1239" s="1"/>
      <c r="AD1239" s="1"/>
      <c r="AE1239" s="1"/>
      <c r="AF1239" s="1"/>
    </row>
    <row r="1240" spans="24:32" x14ac:dyDescent="0.2">
      <c r="X1240" s="1"/>
      <c r="Z1240" s="1"/>
      <c r="AB1240" s="1"/>
      <c r="AD1240" s="1"/>
      <c r="AE1240" s="1"/>
      <c r="AF1240" s="1"/>
    </row>
    <row r="1241" spans="24:32" x14ac:dyDescent="0.2">
      <c r="X1241" s="1"/>
      <c r="Z1241" s="1"/>
      <c r="AB1241" s="1"/>
      <c r="AD1241" s="1"/>
      <c r="AE1241" s="1"/>
      <c r="AF1241" s="1"/>
    </row>
    <row r="1242" spans="24:32" x14ac:dyDescent="0.2">
      <c r="X1242" s="1"/>
      <c r="Z1242" s="1"/>
      <c r="AB1242" s="1"/>
      <c r="AD1242" s="1"/>
      <c r="AE1242" s="1"/>
      <c r="AF1242" s="1"/>
    </row>
    <row r="1243" spans="24:32" x14ac:dyDescent="0.2">
      <c r="X1243" s="1"/>
      <c r="Z1243" s="1"/>
      <c r="AB1243" s="1"/>
      <c r="AD1243" s="1"/>
      <c r="AE1243" s="1"/>
      <c r="AF1243" s="1"/>
    </row>
    <row r="1244" spans="24:32" x14ac:dyDescent="0.2">
      <c r="X1244" s="1"/>
      <c r="Z1244" s="1"/>
      <c r="AB1244" s="1"/>
      <c r="AD1244" s="1"/>
      <c r="AE1244" s="1"/>
      <c r="AF1244" s="1"/>
    </row>
    <row r="1245" spans="24:32" x14ac:dyDescent="0.2">
      <c r="X1245" s="1"/>
      <c r="Z1245" s="1"/>
      <c r="AB1245" s="1"/>
      <c r="AD1245" s="1"/>
      <c r="AE1245" s="1"/>
      <c r="AF1245" s="1"/>
    </row>
    <row r="1246" spans="24:32" x14ac:dyDescent="0.2">
      <c r="X1246" s="1"/>
      <c r="Z1246" s="1"/>
      <c r="AB1246" s="1"/>
      <c r="AD1246" s="1"/>
      <c r="AE1246" s="1"/>
      <c r="AF1246" s="1"/>
    </row>
    <row r="1247" spans="24:32" x14ac:dyDescent="0.2">
      <c r="X1247" s="1"/>
      <c r="Z1247" s="1"/>
      <c r="AB1247" s="1"/>
      <c r="AD1247" s="1"/>
      <c r="AE1247" s="1"/>
      <c r="AF1247" s="1"/>
    </row>
    <row r="1248" spans="24:32" x14ac:dyDescent="0.2">
      <c r="X1248" s="1"/>
      <c r="Z1248" s="1"/>
      <c r="AB1248" s="1"/>
      <c r="AD1248" s="1"/>
      <c r="AE1248" s="1"/>
      <c r="AF1248" s="1"/>
    </row>
    <row r="1249" spans="24:32" x14ac:dyDescent="0.2">
      <c r="X1249" s="1"/>
      <c r="Z1249" s="1"/>
      <c r="AB1249" s="1"/>
      <c r="AD1249" s="1"/>
      <c r="AE1249" s="1"/>
      <c r="AF1249" s="1"/>
    </row>
    <row r="1250" spans="24:32" x14ac:dyDescent="0.2">
      <c r="X1250" s="1"/>
      <c r="Z1250" s="1"/>
      <c r="AB1250" s="1"/>
      <c r="AD1250" s="1"/>
      <c r="AE1250" s="1"/>
      <c r="AF1250" s="1"/>
    </row>
    <row r="1251" spans="24:32" x14ac:dyDescent="0.2">
      <c r="X1251" s="1"/>
      <c r="Z1251" s="1"/>
      <c r="AB1251" s="1"/>
      <c r="AD1251" s="1"/>
      <c r="AE1251" s="1"/>
      <c r="AF1251" s="1"/>
    </row>
    <row r="1252" spans="24:32" x14ac:dyDescent="0.2">
      <c r="X1252" s="1"/>
      <c r="Z1252" s="1"/>
      <c r="AB1252" s="1"/>
      <c r="AD1252" s="1"/>
      <c r="AE1252" s="1"/>
      <c r="AF1252" s="1"/>
    </row>
    <row r="1253" spans="24:32" x14ac:dyDescent="0.2">
      <c r="X1253" s="1"/>
      <c r="Z1253" s="1"/>
      <c r="AB1253" s="1"/>
      <c r="AD1253" s="1"/>
      <c r="AE1253" s="1"/>
      <c r="AF1253" s="1"/>
    </row>
    <row r="1254" spans="24:32" x14ac:dyDescent="0.2">
      <c r="X1254" s="1"/>
      <c r="Z1254" s="1"/>
      <c r="AB1254" s="1"/>
      <c r="AD1254" s="1"/>
      <c r="AE1254" s="1"/>
      <c r="AF1254" s="1"/>
    </row>
    <row r="1255" spans="24:32" x14ac:dyDescent="0.2">
      <c r="X1255" s="1"/>
      <c r="Z1255" s="1"/>
      <c r="AB1255" s="1"/>
      <c r="AD1255" s="1"/>
      <c r="AE1255" s="1"/>
      <c r="AF1255" s="1"/>
    </row>
    <row r="1256" spans="24:32" x14ac:dyDescent="0.2">
      <c r="X1256" s="1"/>
      <c r="Z1256" s="1"/>
      <c r="AB1256" s="1"/>
      <c r="AD1256" s="1"/>
      <c r="AE1256" s="1"/>
      <c r="AF1256" s="1"/>
    </row>
    <row r="1257" spans="24:32" x14ac:dyDescent="0.2">
      <c r="X1257" s="1"/>
      <c r="Z1257" s="1"/>
      <c r="AB1257" s="1"/>
      <c r="AD1257" s="1"/>
      <c r="AE1257" s="1"/>
      <c r="AF1257" s="1"/>
    </row>
    <row r="1258" spans="24:32" x14ac:dyDescent="0.2">
      <c r="X1258" s="1"/>
      <c r="Z1258" s="1"/>
      <c r="AB1258" s="1"/>
      <c r="AD1258" s="1"/>
      <c r="AE1258" s="1"/>
      <c r="AF1258" s="1"/>
    </row>
    <row r="1259" spans="24:32" x14ac:dyDescent="0.2">
      <c r="X1259" s="1"/>
      <c r="Z1259" s="1"/>
      <c r="AB1259" s="1"/>
      <c r="AD1259" s="1"/>
      <c r="AE1259" s="1"/>
      <c r="AF1259" s="1"/>
    </row>
    <row r="1260" spans="24:32" x14ac:dyDescent="0.2">
      <c r="X1260" s="1"/>
      <c r="Z1260" s="1"/>
      <c r="AB1260" s="1"/>
      <c r="AD1260" s="1"/>
      <c r="AE1260" s="1"/>
      <c r="AF1260" s="1"/>
    </row>
    <row r="1261" spans="24:32" x14ac:dyDescent="0.2">
      <c r="X1261" s="1"/>
      <c r="Z1261" s="1"/>
      <c r="AB1261" s="1"/>
      <c r="AD1261" s="1"/>
      <c r="AE1261" s="1"/>
      <c r="AF1261" s="1"/>
    </row>
    <row r="1262" spans="24:32" x14ac:dyDescent="0.2">
      <c r="X1262" s="1"/>
      <c r="Z1262" s="1"/>
      <c r="AB1262" s="1"/>
      <c r="AD1262" s="1"/>
      <c r="AE1262" s="1"/>
      <c r="AF1262" s="1"/>
    </row>
    <row r="1263" spans="24:32" x14ac:dyDescent="0.2">
      <c r="X1263" s="1"/>
      <c r="Z1263" s="1"/>
      <c r="AB1263" s="1"/>
      <c r="AD1263" s="1"/>
      <c r="AE1263" s="1"/>
      <c r="AF1263" s="1"/>
    </row>
    <row r="1264" spans="24:32" x14ac:dyDescent="0.2">
      <c r="X1264" s="1"/>
      <c r="Z1264" s="1"/>
      <c r="AB1264" s="1"/>
      <c r="AD1264" s="1"/>
      <c r="AE1264" s="1"/>
      <c r="AF1264" s="1"/>
    </row>
    <row r="1265" spans="24:32" x14ac:dyDescent="0.2">
      <c r="X1265" s="1"/>
      <c r="Z1265" s="1"/>
      <c r="AB1265" s="1"/>
      <c r="AD1265" s="1"/>
      <c r="AE1265" s="1"/>
      <c r="AF1265" s="1"/>
    </row>
    <row r="1266" spans="24:32" x14ac:dyDescent="0.2">
      <c r="X1266" s="1"/>
      <c r="Z1266" s="1"/>
      <c r="AB1266" s="1"/>
      <c r="AD1266" s="1"/>
      <c r="AE1266" s="1"/>
      <c r="AF1266" s="1"/>
    </row>
    <row r="1267" spans="24:32" x14ac:dyDescent="0.2">
      <c r="X1267" s="1"/>
      <c r="Z1267" s="1"/>
      <c r="AB1267" s="1"/>
      <c r="AD1267" s="1"/>
      <c r="AE1267" s="1"/>
      <c r="AF1267" s="1"/>
    </row>
    <row r="1268" spans="24:32" x14ac:dyDescent="0.2">
      <c r="X1268" s="1"/>
      <c r="Z1268" s="1"/>
      <c r="AB1268" s="1"/>
      <c r="AD1268" s="1"/>
      <c r="AE1268" s="1"/>
      <c r="AF1268" s="1"/>
    </row>
    <row r="1269" spans="24:32" x14ac:dyDescent="0.2">
      <c r="X1269" s="1"/>
      <c r="Z1269" s="1"/>
      <c r="AB1269" s="1"/>
      <c r="AD1269" s="1"/>
      <c r="AE1269" s="1"/>
      <c r="AF1269" s="1"/>
    </row>
    <row r="1270" spans="24:32" x14ac:dyDescent="0.2">
      <c r="X1270" s="1"/>
      <c r="Z1270" s="1"/>
      <c r="AB1270" s="1"/>
      <c r="AD1270" s="1"/>
      <c r="AE1270" s="1"/>
      <c r="AF1270" s="1"/>
    </row>
    <row r="1271" spans="24:32" x14ac:dyDescent="0.2">
      <c r="X1271" s="1"/>
      <c r="Z1271" s="1"/>
      <c r="AB1271" s="1"/>
      <c r="AD1271" s="1"/>
      <c r="AE1271" s="1"/>
      <c r="AF1271" s="1"/>
    </row>
    <row r="1272" spans="24:32" x14ac:dyDescent="0.2">
      <c r="X1272" s="1"/>
      <c r="Z1272" s="1"/>
      <c r="AB1272" s="1"/>
      <c r="AD1272" s="1"/>
      <c r="AE1272" s="1"/>
      <c r="AF1272" s="1"/>
    </row>
    <row r="1273" spans="24:32" x14ac:dyDescent="0.2">
      <c r="X1273" s="1"/>
      <c r="Z1273" s="1"/>
      <c r="AB1273" s="1"/>
      <c r="AD1273" s="1"/>
      <c r="AE1273" s="1"/>
      <c r="AF1273" s="1"/>
    </row>
    <row r="1274" spans="24:32" x14ac:dyDescent="0.2">
      <c r="X1274" s="1"/>
      <c r="Z1274" s="1"/>
      <c r="AB1274" s="1"/>
      <c r="AD1274" s="1"/>
      <c r="AE1274" s="1"/>
      <c r="AF1274" s="1"/>
    </row>
    <row r="1275" spans="24:32" x14ac:dyDescent="0.2">
      <c r="X1275" s="1"/>
      <c r="Z1275" s="1"/>
      <c r="AB1275" s="1"/>
      <c r="AD1275" s="1"/>
      <c r="AE1275" s="1"/>
      <c r="AF1275" s="1"/>
    </row>
    <row r="1276" spans="24:32" x14ac:dyDescent="0.2">
      <c r="X1276" s="1"/>
      <c r="Z1276" s="1"/>
      <c r="AB1276" s="1"/>
      <c r="AD1276" s="1"/>
      <c r="AE1276" s="1"/>
      <c r="AF1276" s="1"/>
    </row>
    <row r="1277" spans="24:32" x14ac:dyDescent="0.2">
      <c r="X1277" s="1"/>
      <c r="Z1277" s="1"/>
      <c r="AB1277" s="1"/>
      <c r="AD1277" s="1"/>
      <c r="AE1277" s="1"/>
      <c r="AF1277" s="1"/>
    </row>
    <row r="1278" spans="24:32" x14ac:dyDescent="0.2">
      <c r="X1278" s="1"/>
      <c r="Z1278" s="1"/>
      <c r="AB1278" s="1"/>
      <c r="AD1278" s="1"/>
      <c r="AE1278" s="1"/>
      <c r="AF1278" s="1"/>
    </row>
    <row r="1279" spans="24:32" x14ac:dyDescent="0.2">
      <c r="X1279" s="1"/>
      <c r="Z1279" s="1"/>
      <c r="AB1279" s="1"/>
      <c r="AD1279" s="1"/>
      <c r="AE1279" s="1"/>
      <c r="AF1279" s="1"/>
    </row>
    <row r="1280" spans="24:32" x14ac:dyDescent="0.2">
      <c r="X1280" s="1"/>
      <c r="Z1280" s="1"/>
      <c r="AB1280" s="1"/>
      <c r="AD1280" s="1"/>
      <c r="AE1280" s="1"/>
      <c r="AF1280" s="1"/>
    </row>
    <row r="1281" spans="24:32" x14ac:dyDescent="0.2">
      <c r="X1281" s="1"/>
      <c r="Z1281" s="1"/>
      <c r="AB1281" s="1"/>
      <c r="AD1281" s="1"/>
      <c r="AE1281" s="1"/>
      <c r="AF1281" s="1"/>
    </row>
    <row r="1282" spans="24:32" x14ac:dyDescent="0.2">
      <c r="X1282" s="1"/>
      <c r="Z1282" s="1"/>
      <c r="AB1282" s="1"/>
      <c r="AD1282" s="1"/>
      <c r="AE1282" s="1"/>
      <c r="AF1282" s="1"/>
    </row>
    <row r="1283" spans="24:32" x14ac:dyDescent="0.2">
      <c r="X1283" s="1"/>
      <c r="Z1283" s="1"/>
      <c r="AB1283" s="1"/>
      <c r="AD1283" s="1"/>
      <c r="AE1283" s="1"/>
      <c r="AF1283" s="1"/>
    </row>
    <row r="1284" spans="24:32" x14ac:dyDescent="0.2">
      <c r="X1284" s="1"/>
      <c r="Z1284" s="1"/>
      <c r="AB1284" s="1"/>
      <c r="AD1284" s="1"/>
      <c r="AE1284" s="1"/>
      <c r="AF1284" s="1"/>
    </row>
    <row r="1285" spans="24:32" x14ac:dyDescent="0.2">
      <c r="X1285" s="1"/>
      <c r="Z1285" s="1"/>
      <c r="AB1285" s="1"/>
      <c r="AD1285" s="1"/>
      <c r="AE1285" s="1"/>
      <c r="AF1285" s="1"/>
    </row>
    <row r="1286" spans="24:32" x14ac:dyDescent="0.2">
      <c r="X1286" s="1"/>
      <c r="Z1286" s="1"/>
      <c r="AB1286" s="1"/>
      <c r="AD1286" s="1"/>
      <c r="AE1286" s="1"/>
      <c r="AF1286" s="1"/>
    </row>
    <row r="1287" spans="24:32" x14ac:dyDescent="0.2">
      <c r="X1287" s="1"/>
      <c r="Z1287" s="1"/>
      <c r="AB1287" s="1"/>
      <c r="AD1287" s="1"/>
      <c r="AE1287" s="1"/>
      <c r="AF1287" s="1"/>
    </row>
    <row r="1288" spans="24:32" x14ac:dyDescent="0.2">
      <c r="X1288" s="1"/>
      <c r="Z1288" s="1"/>
      <c r="AB1288" s="1"/>
      <c r="AD1288" s="1"/>
      <c r="AE1288" s="1"/>
      <c r="AF1288" s="1"/>
    </row>
    <row r="1289" spans="24:32" x14ac:dyDescent="0.2">
      <c r="X1289" s="1"/>
      <c r="Z1289" s="1"/>
      <c r="AB1289" s="1"/>
      <c r="AD1289" s="1"/>
      <c r="AE1289" s="1"/>
      <c r="AF1289" s="1"/>
    </row>
    <row r="1290" spans="24:32" x14ac:dyDescent="0.2">
      <c r="X1290" s="1"/>
      <c r="Z1290" s="1"/>
      <c r="AB1290" s="1"/>
      <c r="AD1290" s="1"/>
      <c r="AE1290" s="1"/>
      <c r="AF1290" s="1"/>
    </row>
    <row r="1291" spans="24:32" x14ac:dyDescent="0.2">
      <c r="X1291" s="1"/>
      <c r="Z1291" s="1"/>
      <c r="AB1291" s="1"/>
      <c r="AD1291" s="1"/>
      <c r="AE1291" s="1"/>
      <c r="AF1291" s="1"/>
    </row>
    <row r="1292" spans="24:32" x14ac:dyDescent="0.2">
      <c r="X1292" s="1"/>
      <c r="Z1292" s="1"/>
      <c r="AB1292" s="1"/>
      <c r="AD1292" s="1"/>
      <c r="AE1292" s="1"/>
      <c r="AF1292" s="1"/>
    </row>
    <row r="1293" spans="24:32" x14ac:dyDescent="0.2">
      <c r="X1293" s="1"/>
      <c r="Z1293" s="1"/>
      <c r="AB1293" s="1"/>
      <c r="AD1293" s="1"/>
      <c r="AE1293" s="1"/>
      <c r="AF1293" s="1"/>
    </row>
    <row r="1294" spans="24:32" x14ac:dyDescent="0.2">
      <c r="X1294" s="1"/>
      <c r="Z1294" s="1"/>
      <c r="AB1294" s="1"/>
      <c r="AD1294" s="1"/>
      <c r="AE1294" s="1"/>
      <c r="AF1294" s="1"/>
    </row>
    <row r="1295" spans="24:32" x14ac:dyDescent="0.2">
      <c r="X1295" s="1"/>
      <c r="Z1295" s="1"/>
      <c r="AB1295" s="1"/>
      <c r="AD1295" s="1"/>
      <c r="AE1295" s="1"/>
      <c r="AF1295" s="1"/>
    </row>
    <row r="1296" spans="24:32" x14ac:dyDescent="0.2">
      <c r="X1296" s="1"/>
      <c r="Z1296" s="1"/>
      <c r="AB1296" s="1"/>
      <c r="AD1296" s="1"/>
      <c r="AE1296" s="1"/>
      <c r="AF1296" s="1"/>
    </row>
    <row r="1297" spans="24:32" x14ac:dyDescent="0.2">
      <c r="X1297" s="1"/>
      <c r="Z1297" s="1"/>
      <c r="AB1297" s="1"/>
      <c r="AD1297" s="1"/>
      <c r="AE1297" s="1"/>
      <c r="AF1297" s="1"/>
    </row>
    <row r="1298" spans="24:32" x14ac:dyDescent="0.2">
      <c r="X1298" s="1"/>
      <c r="Z1298" s="1"/>
      <c r="AB1298" s="1"/>
      <c r="AD1298" s="1"/>
      <c r="AE1298" s="1"/>
      <c r="AF1298" s="1"/>
    </row>
    <row r="1299" spans="24:32" x14ac:dyDescent="0.2">
      <c r="X1299" s="1"/>
      <c r="Z1299" s="1"/>
      <c r="AB1299" s="1"/>
      <c r="AD1299" s="1"/>
      <c r="AE1299" s="1"/>
      <c r="AF1299" s="1"/>
    </row>
    <row r="1300" spans="24:32" x14ac:dyDescent="0.2">
      <c r="X1300" s="1"/>
      <c r="Z1300" s="1"/>
      <c r="AB1300" s="1"/>
      <c r="AD1300" s="1"/>
      <c r="AE1300" s="1"/>
      <c r="AF1300" s="1"/>
    </row>
    <row r="1301" spans="24:32" x14ac:dyDescent="0.2">
      <c r="X1301" s="1"/>
      <c r="Z1301" s="1"/>
      <c r="AB1301" s="1"/>
      <c r="AD1301" s="1"/>
      <c r="AE1301" s="1"/>
      <c r="AF1301" s="1"/>
    </row>
    <row r="1302" spans="24:32" x14ac:dyDescent="0.2">
      <c r="X1302" s="1"/>
      <c r="Z1302" s="1"/>
      <c r="AB1302" s="1"/>
      <c r="AD1302" s="1"/>
      <c r="AE1302" s="1"/>
      <c r="AF1302" s="1"/>
    </row>
    <row r="1303" spans="24:32" x14ac:dyDescent="0.2">
      <c r="X1303" s="1"/>
      <c r="Z1303" s="1"/>
      <c r="AB1303" s="1"/>
      <c r="AD1303" s="1"/>
      <c r="AE1303" s="1"/>
      <c r="AF1303" s="1"/>
    </row>
    <row r="1304" spans="24:32" x14ac:dyDescent="0.2">
      <c r="X1304" s="1"/>
      <c r="Z1304" s="1"/>
      <c r="AB1304" s="1"/>
      <c r="AD1304" s="1"/>
      <c r="AE1304" s="1"/>
      <c r="AF1304" s="1"/>
    </row>
    <row r="1305" spans="24:32" x14ac:dyDescent="0.2">
      <c r="X1305" s="1"/>
      <c r="Z1305" s="1"/>
      <c r="AB1305" s="1"/>
      <c r="AD1305" s="1"/>
      <c r="AE1305" s="1"/>
      <c r="AF1305" s="1"/>
    </row>
    <row r="1306" spans="24:32" x14ac:dyDescent="0.2">
      <c r="X1306" s="1"/>
      <c r="Z1306" s="1"/>
      <c r="AB1306" s="1"/>
      <c r="AD1306" s="1"/>
      <c r="AE1306" s="1"/>
      <c r="AF1306" s="1"/>
    </row>
    <row r="1307" spans="24:32" x14ac:dyDescent="0.2">
      <c r="X1307" s="1"/>
      <c r="Z1307" s="1"/>
      <c r="AB1307" s="1"/>
      <c r="AD1307" s="1"/>
      <c r="AE1307" s="1"/>
      <c r="AF1307" s="1"/>
    </row>
    <row r="1308" spans="24:32" x14ac:dyDescent="0.2">
      <c r="X1308" s="1"/>
      <c r="Z1308" s="1"/>
      <c r="AB1308" s="1"/>
      <c r="AD1308" s="1"/>
      <c r="AE1308" s="1"/>
      <c r="AF1308" s="1"/>
    </row>
    <row r="1309" spans="24:32" x14ac:dyDescent="0.2">
      <c r="X1309" s="1"/>
      <c r="Z1309" s="1"/>
      <c r="AB1309" s="1"/>
      <c r="AD1309" s="1"/>
      <c r="AE1309" s="1"/>
      <c r="AF1309" s="1"/>
    </row>
    <row r="1310" spans="24:32" x14ac:dyDescent="0.2">
      <c r="X1310" s="1"/>
      <c r="Z1310" s="1"/>
      <c r="AB1310" s="1"/>
      <c r="AD1310" s="1"/>
      <c r="AE1310" s="1"/>
      <c r="AF1310" s="1"/>
    </row>
    <row r="1311" spans="24:32" x14ac:dyDescent="0.2">
      <c r="X1311" s="1"/>
      <c r="Z1311" s="1"/>
      <c r="AB1311" s="1"/>
      <c r="AD1311" s="1"/>
      <c r="AE1311" s="1"/>
      <c r="AF1311" s="1"/>
    </row>
    <row r="1312" spans="24:32" x14ac:dyDescent="0.2">
      <c r="X1312" s="1"/>
      <c r="Z1312" s="1"/>
      <c r="AB1312" s="1"/>
      <c r="AD1312" s="1"/>
      <c r="AE1312" s="1"/>
      <c r="AF1312" s="1"/>
    </row>
    <row r="1313" spans="24:32" x14ac:dyDescent="0.2">
      <c r="X1313" s="1"/>
      <c r="Z1313" s="1"/>
      <c r="AB1313" s="1"/>
      <c r="AD1313" s="1"/>
      <c r="AE1313" s="1"/>
      <c r="AF1313" s="1"/>
    </row>
    <row r="1314" spans="24:32" x14ac:dyDescent="0.2">
      <c r="X1314" s="1"/>
      <c r="Z1314" s="1"/>
      <c r="AB1314" s="1"/>
      <c r="AD1314" s="1"/>
      <c r="AE1314" s="1"/>
      <c r="AF1314" s="1"/>
    </row>
    <row r="1315" spans="24:32" x14ac:dyDescent="0.2">
      <c r="X1315" s="1"/>
      <c r="Z1315" s="1"/>
      <c r="AB1315" s="1"/>
      <c r="AD1315" s="1"/>
      <c r="AE1315" s="1"/>
      <c r="AF1315" s="1"/>
    </row>
    <row r="1316" spans="24:32" x14ac:dyDescent="0.2">
      <c r="X1316" s="1"/>
      <c r="Z1316" s="1"/>
      <c r="AB1316" s="1"/>
      <c r="AD1316" s="1"/>
      <c r="AE1316" s="1"/>
      <c r="AF1316" s="1"/>
    </row>
    <row r="1317" spans="24:32" x14ac:dyDescent="0.2">
      <c r="X1317" s="1"/>
      <c r="Z1317" s="1"/>
      <c r="AB1317" s="1"/>
      <c r="AD1317" s="1"/>
      <c r="AE1317" s="1"/>
      <c r="AF1317" s="1"/>
    </row>
    <row r="1318" spans="24:32" x14ac:dyDescent="0.2">
      <c r="X1318" s="1"/>
      <c r="Z1318" s="1"/>
      <c r="AB1318" s="1"/>
      <c r="AD1318" s="1"/>
      <c r="AE1318" s="1"/>
      <c r="AF1318" s="1"/>
    </row>
    <row r="1319" spans="24:32" x14ac:dyDescent="0.2">
      <c r="X1319" s="1"/>
      <c r="Z1319" s="1"/>
      <c r="AB1319" s="1"/>
      <c r="AD1319" s="1"/>
      <c r="AE1319" s="1"/>
      <c r="AF1319" s="1"/>
    </row>
    <row r="1320" spans="24:32" x14ac:dyDescent="0.2">
      <c r="X1320" s="1"/>
      <c r="Z1320" s="1"/>
      <c r="AB1320" s="1"/>
      <c r="AD1320" s="1"/>
      <c r="AE1320" s="1"/>
      <c r="AF1320" s="1"/>
    </row>
    <row r="1321" spans="24:32" x14ac:dyDescent="0.2">
      <c r="X1321" s="1"/>
      <c r="Z1321" s="1"/>
      <c r="AB1321" s="1"/>
      <c r="AD1321" s="1"/>
      <c r="AE1321" s="1"/>
      <c r="AF1321" s="1"/>
    </row>
    <row r="1322" spans="24:32" x14ac:dyDescent="0.2">
      <c r="X1322" s="1"/>
      <c r="Z1322" s="1"/>
      <c r="AB1322" s="1"/>
      <c r="AD1322" s="1"/>
      <c r="AE1322" s="1"/>
      <c r="AF1322" s="1"/>
    </row>
    <row r="1323" spans="24:32" x14ac:dyDescent="0.2">
      <c r="X1323" s="1"/>
      <c r="Z1323" s="1"/>
      <c r="AB1323" s="1"/>
      <c r="AD1323" s="1"/>
      <c r="AE1323" s="1"/>
      <c r="AF1323" s="1"/>
    </row>
    <row r="1324" spans="24:32" x14ac:dyDescent="0.2">
      <c r="X1324" s="1"/>
      <c r="Z1324" s="1"/>
      <c r="AB1324" s="1"/>
      <c r="AD1324" s="1"/>
      <c r="AE1324" s="1"/>
      <c r="AF1324" s="1"/>
    </row>
    <row r="1325" spans="24:32" x14ac:dyDescent="0.2">
      <c r="X1325" s="1"/>
      <c r="Z1325" s="1"/>
      <c r="AB1325" s="1"/>
      <c r="AD1325" s="1"/>
      <c r="AE1325" s="1"/>
      <c r="AF1325" s="1"/>
    </row>
    <row r="1326" spans="24:32" x14ac:dyDescent="0.2">
      <c r="X1326" s="1"/>
      <c r="Z1326" s="1"/>
      <c r="AB1326" s="1"/>
      <c r="AD1326" s="1"/>
      <c r="AE1326" s="1"/>
      <c r="AF1326" s="1"/>
    </row>
    <row r="1327" spans="24:32" x14ac:dyDescent="0.2">
      <c r="X1327" s="1"/>
      <c r="Z1327" s="1"/>
      <c r="AB1327" s="1"/>
      <c r="AD1327" s="1"/>
      <c r="AE1327" s="1"/>
      <c r="AF1327" s="1"/>
    </row>
    <row r="1328" spans="24:32" x14ac:dyDescent="0.2">
      <c r="X1328" s="1"/>
      <c r="Z1328" s="1"/>
      <c r="AB1328" s="1"/>
      <c r="AD1328" s="1"/>
      <c r="AE1328" s="1"/>
      <c r="AF1328" s="1"/>
    </row>
    <row r="1329" spans="24:32" x14ac:dyDescent="0.2">
      <c r="X1329" s="1"/>
      <c r="Z1329" s="1"/>
      <c r="AB1329" s="1"/>
      <c r="AD1329" s="1"/>
      <c r="AE1329" s="1"/>
      <c r="AF1329" s="1"/>
    </row>
    <row r="1330" spans="24:32" x14ac:dyDescent="0.2">
      <c r="X1330" s="1"/>
      <c r="Z1330" s="1"/>
      <c r="AB1330" s="1"/>
      <c r="AD1330" s="1"/>
      <c r="AE1330" s="1"/>
      <c r="AF1330" s="1"/>
    </row>
    <row r="1331" spans="24:32" x14ac:dyDescent="0.2">
      <c r="X1331" s="1"/>
      <c r="Z1331" s="1"/>
      <c r="AB1331" s="1"/>
      <c r="AD1331" s="1"/>
      <c r="AE1331" s="1"/>
      <c r="AF1331" s="1"/>
    </row>
    <row r="1332" spans="24:32" x14ac:dyDescent="0.2">
      <c r="X1332" s="1"/>
      <c r="Z1332" s="1"/>
      <c r="AB1332" s="1"/>
      <c r="AD1332" s="1"/>
      <c r="AE1332" s="1"/>
      <c r="AF1332" s="1"/>
    </row>
    <row r="1333" spans="24:32" x14ac:dyDescent="0.2">
      <c r="X1333" s="1"/>
      <c r="Z1333" s="1"/>
      <c r="AB1333" s="1"/>
      <c r="AD1333" s="1"/>
      <c r="AE1333" s="1"/>
      <c r="AF1333" s="1"/>
    </row>
    <row r="1334" spans="24:32" x14ac:dyDescent="0.2">
      <c r="X1334" s="1"/>
      <c r="Z1334" s="1"/>
      <c r="AB1334" s="1"/>
      <c r="AD1334" s="1"/>
      <c r="AE1334" s="1"/>
      <c r="AF1334" s="1"/>
    </row>
    <row r="1335" spans="24:32" x14ac:dyDescent="0.2">
      <c r="X1335" s="1"/>
      <c r="Z1335" s="1"/>
      <c r="AB1335" s="1"/>
      <c r="AD1335" s="1"/>
      <c r="AE1335" s="1"/>
      <c r="AF1335" s="1"/>
    </row>
    <row r="1336" spans="24:32" x14ac:dyDescent="0.2">
      <c r="X1336" s="1"/>
      <c r="Z1336" s="1"/>
      <c r="AB1336" s="1"/>
      <c r="AD1336" s="1"/>
      <c r="AE1336" s="1"/>
      <c r="AF1336" s="1"/>
    </row>
    <row r="1337" spans="24:32" x14ac:dyDescent="0.2">
      <c r="X1337" s="1"/>
      <c r="Z1337" s="1"/>
      <c r="AB1337" s="1"/>
      <c r="AD1337" s="1"/>
      <c r="AE1337" s="1"/>
      <c r="AF1337" s="1"/>
    </row>
    <row r="1338" spans="24:32" x14ac:dyDescent="0.2">
      <c r="X1338" s="1"/>
      <c r="Z1338" s="1"/>
      <c r="AB1338" s="1"/>
      <c r="AD1338" s="1"/>
      <c r="AE1338" s="1"/>
      <c r="AF1338" s="1"/>
    </row>
    <row r="1339" spans="24:32" x14ac:dyDescent="0.2">
      <c r="X1339" s="1"/>
      <c r="Z1339" s="1"/>
      <c r="AB1339" s="1"/>
      <c r="AD1339" s="1"/>
      <c r="AE1339" s="1"/>
      <c r="AF1339" s="1"/>
    </row>
    <row r="1340" spans="24:32" x14ac:dyDescent="0.2">
      <c r="X1340" s="1"/>
      <c r="Z1340" s="1"/>
      <c r="AB1340" s="1"/>
      <c r="AD1340" s="1"/>
      <c r="AE1340" s="1"/>
      <c r="AF1340" s="1"/>
    </row>
    <row r="1341" spans="24:32" x14ac:dyDescent="0.2">
      <c r="X1341" s="1"/>
      <c r="Z1341" s="1"/>
      <c r="AB1341" s="1"/>
      <c r="AD1341" s="1"/>
      <c r="AE1341" s="1"/>
      <c r="AF1341" s="1"/>
    </row>
    <row r="1342" spans="24:32" x14ac:dyDescent="0.2">
      <c r="X1342" s="1"/>
      <c r="Z1342" s="1"/>
      <c r="AB1342" s="1"/>
      <c r="AD1342" s="1"/>
      <c r="AE1342" s="1"/>
      <c r="AF1342" s="1"/>
    </row>
    <row r="1343" spans="24:32" x14ac:dyDescent="0.2">
      <c r="X1343" s="1"/>
      <c r="Z1343" s="1"/>
      <c r="AB1343" s="1"/>
      <c r="AD1343" s="1"/>
      <c r="AE1343" s="1"/>
      <c r="AF1343" s="1"/>
    </row>
    <row r="1344" spans="24:32" x14ac:dyDescent="0.2">
      <c r="X1344" s="1"/>
      <c r="Z1344" s="1"/>
      <c r="AB1344" s="1"/>
      <c r="AD1344" s="1"/>
      <c r="AE1344" s="1"/>
      <c r="AF1344" s="1"/>
    </row>
    <row r="1345" spans="24:32" x14ac:dyDescent="0.2">
      <c r="X1345" s="1"/>
      <c r="Z1345" s="1"/>
      <c r="AB1345" s="1"/>
      <c r="AD1345" s="1"/>
      <c r="AE1345" s="1"/>
      <c r="AF1345" s="1"/>
    </row>
    <row r="1346" spans="24:32" x14ac:dyDescent="0.2">
      <c r="X1346" s="1"/>
      <c r="Z1346" s="1"/>
      <c r="AB1346" s="1"/>
      <c r="AD1346" s="1"/>
      <c r="AE1346" s="1"/>
      <c r="AF1346" s="1"/>
    </row>
    <row r="1347" spans="24:32" x14ac:dyDescent="0.2">
      <c r="X1347" s="1"/>
      <c r="Z1347" s="1"/>
      <c r="AB1347" s="1"/>
      <c r="AD1347" s="1"/>
      <c r="AE1347" s="1"/>
      <c r="AF1347" s="1"/>
    </row>
    <row r="1348" spans="24:32" x14ac:dyDescent="0.2">
      <c r="X1348" s="1"/>
      <c r="Z1348" s="1"/>
      <c r="AB1348" s="1"/>
      <c r="AD1348" s="1"/>
      <c r="AE1348" s="1"/>
      <c r="AF1348" s="1"/>
    </row>
    <row r="1349" spans="24:32" x14ac:dyDescent="0.2">
      <c r="X1349" s="1"/>
      <c r="Z1349" s="1"/>
      <c r="AB1349" s="1"/>
      <c r="AD1349" s="1"/>
      <c r="AE1349" s="1"/>
      <c r="AF1349" s="1"/>
    </row>
    <row r="1350" spans="24:32" x14ac:dyDescent="0.2">
      <c r="X1350" s="1"/>
      <c r="Z1350" s="1"/>
      <c r="AB1350" s="1"/>
      <c r="AD1350" s="1"/>
      <c r="AE1350" s="1"/>
      <c r="AF1350" s="1"/>
    </row>
    <row r="1351" spans="24:32" x14ac:dyDescent="0.2">
      <c r="X1351" s="1"/>
      <c r="Z1351" s="1"/>
      <c r="AB1351" s="1"/>
      <c r="AD1351" s="1"/>
      <c r="AE1351" s="1"/>
      <c r="AF1351" s="1"/>
    </row>
    <row r="1352" spans="24:32" x14ac:dyDescent="0.2">
      <c r="X1352" s="1"/>
      <c r="Z1352" s="1"/>
      <c r="AB1352" s="1"/>
      <c r="AD1352" s="1"/>
      <c r="AE1352" s="1"/>
      <c r="AF1352" s="1"/>
    </row>
    <row r="1353" spans="24:32" x14ac:dyDescent="0.2">
      <c r="X1353" s="1"/>
      <c r="Z1353" s="1"/>
      <c r="AB1353" s="1"/>
      <c r="AD1353" s="1"/>
      <c r="AE1353" s="1"/>
      <c r="AF1353" s="1"/>
    </row>
    <row r="1354" spans="24:32" x14ac:dyDescent="0.2">
      <c r="X1354" s="1"/>
      <c r="Z1354" s="1"/>
      <c r="AB1354" s="1"/>
      <c r="AD1354" s="1"/>
      <c r="AE1354" s="1"/>
      <c r="AF1354" s="1"/>
    </row>
    <row r="1355" spans="24:32" x14ac:dyDescent="0.2">
      <c r="X1355" s="1"/>
      <c r="Z1355" s="1"/>
      <c r="AB1355" s="1"/>
      <c r="AD1355" s="1"/>
      <c r="AE1355" s="1"/>
      <c r="AF1355" s="1"/>
    </row>
    <row r="1356" spans="24:32" x14ac:dyDescent="0.2">
      <c r="X1356" s="1"/>
      <c r="Z1356" s="1"/>
      <c r="AB1356" s="1"/>
      <c r="AD1356" s="1"/>
      <c r="AE1356" s="1"/>
      <c r="AF1356" s="1"/>
    </row>
    <row r="1357" spans="24:32" x14ac:dyDescent="0.2">
      <c r="X1357" s="1"/>
      <c r="Z1357" s="1"/>
      <c r="AB1357" s="1"/>
      <c r="AD1357" s="1"/>
      <c r="AE1357" s="1"/>
      <c r="AF1357" s="1"/>
    </row>
    <row r="1358" spans="24:32" x14ac:dyDescent="0.2">
      <c r="X1358" s="1"/>
      <c r="Z1358" s="1"/>
      <c r="AB1358" s="1"/>
      <c r="AD1358" s="1"/>
      <c r="AE1358" s="1"/>
      <c r="AF1358" s="1"/>
    </row>
    <row r="1359" spans="24:32" x14ac:dyDescent="0.2">
      <c r="X1359" s="1"/>
      <c r="Z1359" s="1"/>
      <c r="AB1359" s="1"/>
      <c r="AD1359" s="1"/>
      <c r="AE1359" s="1"/>
      <c r="AF1359" s="1"/>
    </row>
    <row r="1360" spans="24:32" x14ac:dyDescent="0.2">
      <c r="X1360" s="1"/>
      <c r="Z1360" s="1"/>
      <c r="AB1360" s="1"/>
      <c r="AD1360" s="1"/>
      <c r="AE1360" s="1"/>
      <c r="AF1360" s="1"/>
    </row>
    <row r="1361" spans="24:32" x14ac:dyDescent="0.2">
      <c r="X1361" s="1"/>
      <c r="Z1361" s="1"/>
      <c r="AB1361" s="1"/>
      <c r="AD1361" s="1"/>
      <c r="AE1361" s="1"/>
      <c r="AF1361" s="1"/>
    </row>
    <row r="1362" spans="24:32" x14ac:dyDescent="0.2">
      <c r="X1362" s="1"/>
      <c r="Z1362" s="1"/>
      <c r="AB1362" s="1"/>
      <c r="AD1362" s="1"/>
      <c r="AE1362" s="1"/>
      <c r="AF1362" s="1"/>
    </row>
    <row r="1363" spans="24:32" x14ac:dyDescent="0.2">
      <c r="X1363" s="1"/>
      <c r="Z1363" s="1"/>
      <c r="AB1363" s="1"/>
      <c r="AD1363" s="1"/>
      <c r="AE1363" s="1"/>
      <c r="AF1363" s="1"/>
    </row>
    <row r="1364" spans="24:32" x14ac:dyDescent="0.2">
      <c r="X1364" s="1"/>
      <c r="Z1364" s="1"/>
      <c r="AB1364" s="1"/>
      <c r="AD1364" s="1"/>
      <c r="AE1364" s="1"/>
      <c r="AF1364" s="1"/>
    </row>
    <row r="1365" spans="24:32" x14ac:dyDescent="0.2">
      <c r="X1365" s="1"/>
      <c r="Z1365" s="1"/>
      <c r="AB1365" s="1"/>
      <c r="AD1365" s="1"/>
      <c r="AE1365" s="1"/>
      <c r="AF1365" s="1"/>
    </row>
    <row r="1366" spans="24:32" x14ac:dyDescent="0.2">
      <c r="X1366" s="1"/>
      <c r="Z1366" s="1"/>
      <c r="AB1366" s="1"/>
      <c r="AD1366" s="1"/>
      <c r="AE1366" s="1"/>
      <c r="AF1366" s="1"/>
    </row>
    <row r="1367" spans="24:32" x14ac:dyDescent="0.2">
      <c r="X1367" s="1"/>
      <c r="Z1367" s="1"/>
      <c r="AB1367" s="1"/>
      <c r="AD1367" s="1"/>
      <c r="AE1367" s="1"/>
      <c r="AF1367" s="1"/>
    </row>
    <row r="1368" spans="24:32" x14ac:dyDescent="0.2">
      <c r="X1368" s="1"/>
      <c r="Z1368" s="1"/>
      <c r="AB1368" s="1"/>
      <c r="AD1368" s="1"/>
      <c r="AE1368" s="1"/>
      <c r="AF1368" s="1"/>
    </row>
    <row r="1369" spans="24:32" x14ac:dyDescent="0.2">
      <c r="X1369" s="1"/>
      <c r="Z1369" s="1"/>
      <c r="AB1369" s="1"/>
      <c r="AD1369" s="1"/>
      <c r="AE1369" s="1"/>
      <c r="AF1369" s="1"/>
    </row>
    <row r="1370" spans="24:32" x14ac:dyDescent="0.2">
      <c r="X1370" s="1"/>
      <c r="Z1370" s="1"/>
      <c r="AB1370" s="1"/>
      <c r="AD1370" s="1"/>
      <c r="AE1370" s="1"/>
      <c r="AF1370" s="1"/>
    </row>
    <row r="1371" spans="24:32" x14ac:dyDescent="0.2">
      <c r="X1371" s="1"/>
      <c r="Z1371" s="1"/>
      <c r="AB1371" s="1"/>
      <c r="AD1371" s="1"/>
      <c r="AE1371" s="1"/>
      <c r="AF1371" s="1"/>
    </row>
    <row r="1372" spans="24:32" x14ac:dyDescent="0.2">
      <c r="X1372" s="1"/>
      <c r="Z1372" s="1"/>
      <c r="AB1372" s="1"/>
      <c r="AD1372" s="1"/>
      <c r="AE1372" s="1"/>
      <c r="AF1372" s="1"/>
    </row>
    <row r="1373" spans="24:32" x14ac:dyDescent="0.2">
      <c r="X1373" s="1"/>
      <c r="Z1373" s="1"/>
      <c r="AB1373" s="1"/>
      <c r="AD1373" s="1"/>
      <c r="AE1373" s="1"/>
      <c r="AF1373" s="1"/>
    </row>
    <row r="1374" spans="24:32" x14ac:dyDescent="0.2">
      <c r="X1374" s="1"/>
      <c r="Z1374" s="1"/>
      <c r="AB1374" s="1"/>
      <c r="AD1374" s="1"/>
      <c r="AE1374" s="1"/>
      <c r="AF1374" s="1"/>
    </row>
    <row r="1375" spans="24:32" x14ac:dyDescent="0.2">
      <c r="X1375" s="1"/>
      <c r="Z1375" s="1"/>
      <c r="AB1375" s="1"/>
      <c r="AD1375" s="1"/>
      <c r="AE1375" s="1"/>
      <c r="AF1375" s="1"/>
    </row>
    <row r="1376" spans="24:32" x14ac:dyDescent="0.2">
      <c r="X1376" s="1"/>
      <c r="Z1376" s="1"/>
      <c r="AB1376" s="1"/>
      <c r="AD1376" s="1"/>
      <c r="AE1376" s="1"/>
      <c r="AF1376" s="1"/>
    </row>
    <row r="1377" spans="24:32" x14ac:dyDescent="0.2">
      <c r="X1377" s="1"/>
      <c r="Z1377" s="1"/>
      <c r="AB1377" s="1"/>
      <c r="AD1377" s="1"/>
      <c r="AE1377" s="1"/>
      <c r="AF1377" s="1"/>
    </row>
    <row r="1378" spans="24:32" x14ac:dyDescent="0.2">
      <c r="X1378" s="1"/>
      <c r="Z1378" s="1"/>
      <c r="AB1378" s="1"/>
      <c r="AD1378" s="1"/>
      <c r="AE1378" s="1"/>
      <c r="AF1378" s="1"/>
    </row>
    <row r="1379" spans="24:32" x14ac:dyDescent="0.2">
      <c r="X1379" s="1"/>
      <c r="Z1379" s="1"/>
      <c r="AB1379" s="1"/>
      <c r="AD1379" s="1"/>
      <c r="AE1379" s="1"/>
      <c r="AF1379" s="1"/>
    </row>
    <row r="1380" spans="24:32" x14ac:dyDescent="0.2">
      <c r="X1380" s="1"/>
      <c r="Z1380" s="1"/>
      <c r="AB1380" s="1"/>
      <c r="AD1380" s="1"/>
      <c r="AE1380" s="1"/>
      <c r="AF1380" s="1"/>
    </row>
    <row r="1381" spans="24:32" x14ac:dyDescent="0.2">
      <c r="X1381" s="1"/>
      <c r="Z1381" s="1"/>
      <c r="AB1381" s="1"/>
      <c r="AD1381" s="1"/>
      <c r="AE1381" s="1"/>
      <c r="AF1381" s="1"/>
    </row>
    <row r="1382" spans="24:32" x14ac:dyDescent="0.2">
      <c r="X1382" s="1"/>
      <c r="Z1382" s="1"/>
      <c r="AB1382" s="1"/>
      <c r="AD1382" s="1"/>
      <c r="AE1382" s="1"/>
      <c r="AF1382" s="1"/>
    </row>
    <row r="1383" spans="24:32" x14ac:dyDescent="0.2">
      <c r="X1383" s="1"/>
      <c r="Z1383" s="1"/>
      <c r="AB1383" s="1"/>
      <c r="AD1383" s="1"/>
      <c r="AE1383" s="1"/>
      <c r="AF1383" s="1"/>
    </row>
    <row r="1384" spans="24:32" x14ac:dyDescent="0.2">
      <c r="X1384" s="1"/>
      <c r="Z1384" s="1"/>
      <c r="AB1384" s="1"/>
      <c r="AD1384" s="1"/>
      <c r="AE1384" s="1"/>
      <c r="AF1384" s="1"/>
    </row>
    <row r="1385" spans="24:32" x14ac:dyDescent="0.2">
      <c r="X1385" s="1"/>
      <c r="Z1385" s="1"/>
      <c r="AB1385" s="1"/>
      <c r="AD1385" s="1"/>
      <c r="AE1385" s="1"/>
      <c r="AF1385" s="1"/>
    </row>
    <row r="1386" spans="24:32" x14ac:dyDescent="0.2">
      <c r="X1386" s="1"/>
      <c r="Z1386" s="1"/>
      <c r="AB1386" s="1"/>
      <c r="AD1386" s="1"/>
      <c r="AE1386" s="1"/>
      <c r="AF1386" s="1"/>
    </row>
    <row r="1387" spans="24:32" x14ac:dyDescent="0.2">
      <c r="X1387" s="1"/>
      <c r="Z1387" s="1"/>
      <c r="AB1387" s="1"/>
      <c r="AD1387" s="1"/>
      <c r="AE1387" s="1"/>
      <c r="AF1387" s="1"/>
    </row>
    <row r="1388" spans="24:32" x14ac:dyDescent="0.2">
      <c r="X1388" s="1"/>
      <c r="Z1388" s="1"/>
      <c r="AB1388" s="1"/>
      <c r="AD1388" s="1"/>
      <c r="AE1388" s="1"/>
      <c r="AF1388" s="1"/>
    </row>
    <row r="1389" spans="24:32" x14ac:dyDescent="0.2">
      <c r="X1389" s="1"/>
      <c r="Z1389" s="1"/>
      <c r="AB1389" s="1"/>
      <c r="AD1389" s="1"/>
      <c r="AE1389" s="1"/>
      <c r="AF1389" s="1"/>
    </row>
    <row r="1390" spans="24:32" x14ac:dyDescent="0.2">
      <c r="X1390" s="1"/>
      <c r="Z1390" s="1"/>
      <c r="AB1390" s="1"/>
      <c r="AD1390" s="1"/>
      <c r="AE1390" s="1"/>
      <c r="AF1390" s="1"/>
    </row>
    <row r="1391" spans="24:32" x14ac:dyDescent="0.2">
      <c r="X1391" s="1"/>
      <c r="Z1391" s="1"/>
      <c r="AB1391" s="1"/>
      <c r="AD1391" s="1"/>
      <c r="AE1391" s="1"/>
      <c r="AF1391" s="1"/>
    </row>
    <row r="1392" spans="24:32" x14ac:dyDescent="0.2">
      <c r="X1392" s="1"/>
      <c r="Z1392" s="1"/>
      <c r="AB1392" s="1"/>
      <c r="AD1392" s="1"/>
      <c r="AE1392" s="1"/>
      <c r="AF1392" s="1"/>
    </row>
    <row r="1393" spans="24:32" x14ac:dyDescent="0.2">
      <c r="X1393" s="1"/>
      <c r="Z1393" s="1"/>
      <c r="AB1393" s="1"/>
      <c r="AD1393" s="1"/>
      <c r="AE1393" s="1"/>
      <c r="AF1393" s="1"/>
    </row>
    <row r="1394" spans="24:32" x14ac:dyDescent="0.2">
      <c r="X1394" s="1"/>
      <c r="Z1394" s="1"/>
      <c r="AB1394" s="1"/>
      <c r="AD1394" s="1"/>
      <c r="AE1394" s="1"/>
      <c r="AF1394" s="1"/>
    </row>
    <row r="1395" spans="24:32" x14ac:dyDescent="0.2">
      <c r="X1395" s="1"/>
      <c r="Z1395" s="1"/>
      <c r="AB1395" s="1"/>
      <c r="AD1395" s="1"/>
      <c r="AE1395" s="1"/>
      <c r="AF1395" s="1"/>
    </row>
    <row r="1396" spans="24:32" x14ac:dyDescent="0.2">
      <c r="X1396" s="1"/>
      <c r="Z1396" s="1"/>
      <c r="AB1396" s="1"/>
      <c r="AD1396" s="1"/>
      <c r="AE1396" s="1"/>
      <c r="AF1396" s="1"/>
    </row>
    <row r="1397" spans="24:32" x14ac:dyDescent="0.2">
      <c r="X1397" s="1"/>
      <c r="Z1397" s="1"/>
      <c r="AB1397" s="1"/>
      <c r="AD1397" s="1"/>
      <c r="AE1397" s="1"/>
      <c r="AF1397" s="1"/>
    </row>
    <row r="1398" spans="24:32" x14ac:dyDescent="0.2">
      <c r="X1398" s="1"/>
      <c r="Z1398" s="1"/>
      <c r="AB1398" s="1"/>
      <c r="AD1398" s="1"/>
      <c r="AE1398" s="1"/>
      <c r="AF1398" s="1"/>
    </row>
    <row r="1399" spans="24:32" x14ac:dyDescent="0.2">
      <c r="X1399" s="1"/>
      <c r="Z1399" s="1"/>
      <c r="AB1399" s="1"/>
      <c r="AD1399" s="1"/>
      <c r="AE1399" s="1"/>
      <c r="AF1399" s="1"/>
    </row>
    <row r="1400" spans="24:32" x14ac:dyDescent="0.2">
      <c r="X1400" s="1"/>
      <c r="Z1400" s="1"/>
      <c r="AB1400" s="1"/>
      <c r="AD1400" s="1"/>
      <c r="AE1400" s="1"/>
      <c r="AF1400" s="1"/>
    </row>
    <row r="1401" spans="24:32" x14ac:dyDescent="0.2">
      <c r="X1401" s="1"/>
      <c r="Z1401" s="1"/>
      <c r="AB1401" s="1"/>
      <c r="AD1401" s="1"/>
      <c r="AE1401" s="1"/>
      <c r="AF1401" s="1"/>
    </row>
    <row r="1402" spans="24:32" x14ac:dyDescent="0.2">
      <c r="X1402" s="1"/>
      <c r="Z1402" s="1"/>
      <c r="AB1402" s="1"/>
      <c r="AD1402" s="1"/>
      <c r="AE1402" s="1"/>
      <c r="AF1402" s="1"/>
    </row>
    <row r="1403" spans="24:32" x14ac:dyDescent="0.2">
      <c r="X1403" s="1"/>
      <c r="Z1403" s="1"/>
      <c r="AB1403" s="1"/>
      <c r="AD1403" s="1"/>
      <c r="AE1403" s="1"/>
      <c r="AF1403" s="1"/>
    </row>
    <row r="1404" spans="24:32" x14ac:dyDescent="0.2">
      <c r="X1404" s="1"/>
      <c r="Z1404" s="1"/>
      <c r="AB1404" s="1"/>
      <c r="AD1404" s="1"/>
      <c r="AE1404" s="1"/>
      <c r="AF1404" s="1"/>
    </row>
    <row r="1405" spans="24:32" x14ac:dyDescent="0.2">
      <c r="X1405" s="1"/>
      <c r="Z1405" s="1"/>
      <c r="AB1405" s="1"/>
      <c r="AD1405" s="1"/>
      <c r="AE1405" s="1"/>
      <c r="AF1405" s="1"/>
    </row>
    <row r="1406" spans="24:32" x14ac:dyDescent="0.2">
      <c r="X1406" s="1"/>
      <c r="Z1406" s="1"/>
      <c r="AB1406" s="1"/>
      <c r="AD1406" s="1"/>
      <c r="AE1406" s="1"/>
      <c r="AF1406" s="1"/>
    </row>
    <row r="1407" spans="24:32" x14ac:dyDescent="0.2">
      <c r="X1407" s="1"/>
      <c r="Z1407" s="1"/>
      <c r="AB1407" s="1"/>
      <c r="AD1407" s="1"/>
      <c r="AE1407" s="1"/>
      <c r="AF1407" s="1"/>
    </row>
    <row r="1408" spans="24:32" x14ac:dyDescent="0.2">
      <c r="X1408" s="1"/>
      <c r="Z1408" s="1"/>
      <c r="AB1408" s="1"/>
      <c r="AD1408" s="1"/>
      <c r="AE1408" s="1"/>
      <c r="AF1408" s="1"/>
    </row>
    <row r="1409" spans="24:32" x14ac:dyDescent="0.2">
      <c r="X1409" s="1"/>
      <c r="Z1409" s="1"/>
      <c r="AB1409" s="1"/>
      <c r="AD1409" s="1"/>
      <c r="AE1409" s="1"/>
      <c r="AF1409" s="1"/>
    </row>
    <row r="1410" spans="24:32" x14ac:dyDescent="0.2">
      <c r="X1410" s="1"/>
      <c r="Z1410" s="1"/>
      <c r="AB1410" s="1"/>
      <c r="AD1410" s="1"/>
      <c r="AE1410" s="1"/>
      <c r="AF1410" s="1"/>
    </row>
    <row r="1411" spans="24:32" x14ac:dyDescent="0.2">
      <c r="X1411" s="1"/>
      <c r="Z1411" s="1"/>
      <c r="AB1411" s="1"/>
      <c r="AD1411" s="1"/>
      <c r="AE1411" s="1"/>
      <c r="AF1411" s="1"/>
    </row>
    <row r="1412" spans="24:32" x14ac:dyDescent="0.2">
      <c r="X1412" s="1"/>
      <c r="Z1412" s="1"/>
      <c r="AB1412" s="1"/>
      <c r="AD1412" s="1"/>
      <c r="AE1412" s="1"/>
      <c r="AF1412" s="1"/>
    </row>
    <row r="1413" spans="24:32" x14ac:dyDescent="0.2">
      <c r="X1413" s="1"/>
      <c r="Z1413" s="1"/>
      <c r="AB1413" s="1"/>
      <c r="AD1413" s="1"/>
      <c r="AE1413" s="1"/>
      <c r="AF1413" s="1"/>
    </row>
    <row r="1414" spans="24:32" x14ac:dyDescent="0.2">
      <c r="X1414" s="1"/>
      <c r="Z1414" s="1"/>
      <c r="AB1414" s="1"/>
      <c r="AD1414" s="1"/>
      <c r="AE1414" s="1"/>
      <c r="AF1414" s="1"/>
    </row>
    <row r="1415" spans="24:32" x14ac:dyDescent="0.2">
      <c r="X1415" s="1"/>
      <c r="Z1415" s="1"/>
      <c r="AB1415" s="1"/>
      <c r="AD1415" s="1"/>
      <c r="AE1415" s="1"/>
      <c r="AF1415" s="1"/>
    </row>
    <row r="1416" spans="24:32" x14ac:dyDescent="0.2">
      <c r="X1416" s="1"/>
      <c r="Z1416" s="1"/>
      <c r="AB1416" s="1"/>
      <c r="AD1416" s="1"/>
      <c r="AE1416" s="1"/>
      <c r="AF1416" s="1"/>
    </row>
    <row r="1417" spans="24:32" x14ac:dyDescent="0.2">
      <c r="X1417" s="1"/>
      <c r="Z1417" s="1"/>
      <c r="AB1417" s="1"/>
      <c r="AD1417" s="1"/>
      <c r="AE1417" s="1"/>
      <c r="AF1417" s="1"/>
    </row>
    <row r="1418" spans="24:32" x14ac:dyDescent="0.2">
      <c r="X1418" s="1"/>
      <c r="Z1418" s="1"/>
      <c r="AB1418" s="1"/>
      <c r="AD1418" s="1"/>
      <c r="AE1418" s="1"/>
      <c r="AF1418" s="1"/>
    </row>
    <row r="1419" spans="24:32" x14ac:dyDescent="0.2">
      <c r="X1419" s="1"/>
      <c r="Z1419" s="1"/>
      <c r="AB1419" s="1"/>
      <c r="AD1419" s="1"/>
      <c r="AE1419" s="1"/>
      <c r="AF1419" s="1"/>
    </row>
    <row r="1420" spans="24:32" x14ac:dyDescent="0.2">
      <c r="X1420" s="1"/>
      <c r="Z1420" s="1"/>
      <c r="AB1420" s="1"/>
      <c r="AD1420" s="1"/>
      <c r="AE1420" s="1"/>
      <c r="AF1420" s="1"/>
    </row>
    <row r="1421" spans="24:32" x14ac:dyDescent="0.2">
      <c r="X1421" s="1"/>
      <c r="Z1421" s="1"/>
      <c r="AB1421" s="1"/>
      <c r="AD1421" s="1"/>
      <c r="AE1421" s="1"/>
      <c r="AF1421" s="1"/>
    </row>
    <row r="1422" spans="24:32" x14ac:dyDescent="0.2">
      <c r="X1422" s="1"/>
      <c r="Z1422" s="1"/>
      <c r="AB1422" s="1"/>
      <c r="AD1422" s="1"/>
      <c r="AE1422" s="1"/>
      <c r="AF1422" s="1"/>
    </row>
    <row r="1423" spans="24:32" x14ac:dyDescent="0.2">
      <c r="X1423" s="1"/>
      <c r="Z1423" s="1"/>
      <c r="AB1423" s="1"/>
      <c r="AD1423" s="1"/>
      <c r="AE1423" s="1"/>
      <c r="AF1423" s="1"/>
    </row>
    <row r="1424" spans="24:32" x14ac:dyDescent="0.2">
      <c r="X1424" s="1"/>
      <c r="Z1424" s="1"/>
      <c r="AB1424" s="1"/>
      <c r="AD1424" s="1"/>
      <c r="AE1424" s="1"/>
      <c r="AF1424" s="1"/>
    </row>
    <row r="1425" spans="24:32" x14ac:dyDescent="0.2">
      <c r="X1425" s="1"/>
      <c r="Z1425" s="1"/>
      <c r="AB1425" s="1"/>
      <c r="AD1425" s="1"/>
      <c r="AE1425" s="1"/>
      <c r="AF1425" s="1"/>
    </row>
    <row r="1426" spans="24:32" x14ac:dyDescent="0.2">
      <c r="X1426" s="1"/>
      <c r="Z1426" s="1"/>
      <c r="AB1426" s="1"/>
      <c r="AD1426" s="1"/>
      <c r="AE1426" s="1"/>
      <c r="AF1426" s="1"/>
    </row>
    <row r="1427" spans="24:32" x14ac:dyDescent="0.2">
      <c r="X1427" s="1"/>
      <c r="Z1427" s="1"/>
      <c r="AB1427" s="1"/>
      <c r="AD1427" s="1"/>
      <c r="AE1427" s="1"/>
      <c r="AF1427" s="1"/>
    </row>
    <row r="1428" spans="24:32" x14ac:dyDescent="0.2">
      <c r="X1428" s="1"/>
      <c r="Z1428" s="1"/>
      <c r="AB1428" s="1"/>
      <c r="AD1428" s="1"/>
      <c r="AE1428" s="1"/>
      <c r="AF1428" s="1"/>
    </row>
    <row r="1429" spans="24:32" x14ac:dyDescent="0.2">
      <c r="X1429" s="1"/>
      <c r="Z1429" s="1"/>
      <c r="AB1429" s="1"/>
      <c r="AD1429" s="1"/>
      <c r="AE1429" s="1"/>
      <c r="AF1429" s="1"/>
    </row>
    <row r="1430" spans="24:32" x14ac:dyDescent="0.2">
      <c r="X1430" s="1"/>
      <c r="Z1430" s="1"/>
      <c r="AB1430" s="1"/>
      <c r="AD1430" s="1"/>
      <c r="AE1430" s="1"/>
      <c r="AF1430" s="1"/>
    </row>
    <row r="1431" spans="24:32" x14ac:dyDescent="0.2">
      <c r="X1431" s="1"/>
      <c r="Z1431" s="1"/>
      <c r="AB1431" s="1"/>
      <c r="AD1431" s="1"/>
      <c r="AE1431" s="1"/>
      <c r="AF1431" s="1"/>
    </row>
    <row r="1432" spans="24:32" x14ac:dyDescent="0.2">
      <c r="X1432" s="1"/>
      <c r="Z1432" s="1"/>
      <c r="AB1432" s="1"/>
      <c r="AD1432" s="1"/>
      <c r="AE1432" s="1"/>
      <c r="AF1432" s="1"/>
    </row>
    <row r="1433" spans="24:32" x14ac:dyDescent="0.2">
      <c r="X1433" s="1"/>
      <c r="Z1433" s="1"/>
      <c r="AB1433" s="1"/>
      <c r="AD1433" s="1"/>
      <c r="AE1433" s="1"/>
      <c r="AF1433" s="1"/>
    </row>
    <row r="1434" spans="24:32" x14ac:dyDescent="0.2">
      <c r="X1434" s="1"/>
      <c r="Z1434" s="1"/>
      <c r="AB1434" s="1"/>
      <c r="AD1434" s="1"/>
      <c r="AE1434" s="1"/>
      <c r="AF1434" s="1"/>
    </row>
    <row r="1435" spans="24:32" x14ac:dyDescent="0.2">
      <c r="X1435" s="1"/>
      <c r="Z1435" s="1"/>
      <c r="AB1435" s="1"/>
      <c r="AD1435" s="1"/>
      <c r="AE1435" s="1"/>
      <c r="AF1435" s="1"/>
    </row>
    <row r="1436" spans="24:32" x14ac:dyDescent="0.2">
      <c r="X1436" s="1"/>
      <c r="Z1436" s="1"/>
      <c r="AB1436" s="1"/>
      <c r="AD1436" s="1"/>
      <c r="AE1436" s="1"/>
      <c r="AF1436" s="1"/>
    </row>
    <row r="1437" spans="24:32" x14ac:dyDescent="0.2">
      <c r="X1437" s="1"/>
      <c r="Z1437" s="1"/>
      <c r="AB1437" s="1"/>
      <c r="AD1437" s="1"/>
      <c r="AE1437" s="1"/>
      <c r="AF1437" s="1"/>
    </row>
    <row r="1438" spans="24:32" x14ac:dyDescent="0.2">
      <c r="X1438" s="1"/>
      <c r="Z1438" s="1"/>
      <c r="AB1438" s="1"/>
      <c r="AD1438" s="1"/>
      <c r="AE1438" s="1"/>
      <c r="AF1438" s="1"/>
    </row>
    <row r="1439" spans="24:32" x14ac:dyDescent="0.2">
      <c r="X1439" s="1"/>
      <c r="Z1439" s="1"/>
      <c r="AB1439" s="1"/>
      <c r="AD1439" s="1"/>
      <c r="AE1439" s="1"/>
      <c r="AF1439" s="1"/>
    </row>
    <row r="1440" spans="24:32" x14ac:dyDescent="0.2">
      <c r="X1440" s="1"/>
      <c r="Z1440" s="1"/>
      <c r="AB1440" s="1"/>
      <c r="AD1440" s="1"/>
      <c r="AE1440" s="1"/>
      <c r="AF1440" s="1"/>
    </row>
    <row r="1441" spans="24:32" x14ac:dyDescent="0.2">
      <c r="X1441" s="1"/>
      <c r="Z1441" s="1"/>
      <c r="AB1441" s="1"/>
      <c r="AD1441" s="1"/>
      <c r="AE1441" s="1"/>
      <c r="AF1441" s="1"/>
    </row>
    <row r="1442" spans="24:32" x14ac:dyDescent="0.2">
      <c r="X1442" s="1"/>
      <c r="Z1442" s="1"/>
      <c r="AB1442" s="1"/>
      <c r="AD1442" s="1"/>
      <c r="AE1442" s="1"/>
      <c r="AF1442" s="1"/>
    </row>
    <row r="1443" spans="24:32" x14ac:dyDescent="0.2">
      <c r="X1443" s="1"/>
      <c r="Z1443" s="1"/>
      <c r="AB1443" s="1"/>
      <c r="AD1443" s="1"/>
      <c r="AE1443" s="1"/>
      <c r="AF1443" s="1"/>
    </row>
    <row r="1444" spans="24:32" x14ac:dyDescent="0.2">
      <c r="X1444" s="1"/>
      <c r="Z1444" s="1"/>
      <c r="AB1444" s="1"/>
      <c r="AD1444" s="1"/>
      <c r="AE1444" s="1"/>
      <c r="AF1444" s="1"/>
    </row>
    <row r="1445" spans="24:32" x14ac:dyDescent="0.2">
      <c r="X1445" s="1"/>
      <c r="Z1445" s="1"/>
      <c r="AB1445" s="1"/>
      <c r="AD1445" s="1"/>
      <c r="AE1445" s="1"/>
      <c r="AF1445" s="1"/>
    </row>
    <row r="1446" spans="24:32" x14ac:dyDescent="0.2">
      <c r="X1446" s="1"/>
      <c r="Z1446" s="1"/>
      <c r="AB1446" s="1"/>
      <c r="AD1446" s="1"/>
      <c r="AE1446" s="1"/>
      <c r="AF1446" s="1"/>
    </row>
    <row r="1447" spans="24:32" x14ac:dyDescent="0.2">
      <c r="X1447" s="1"/>
      <c r="Z1447" s="1"/>
      <c r="AB1447" s="1"/>
      <c r="AD1447" s="1"/>
      <c r="AE1447" s="1"/>
      <c r="AF1447" s="1"/>
    </row>
    <row r="1448" spans="24:32" x14ac:dyDescent="0.2">
      <c r="X1448" s="1"/>
      <c r="Z1448" s="1"/>
      <c r="AB1448" s="1"/>
      <c r="AD1448" s="1"/>
      <c r="AE1448" s="1"/>
      <c r="AF1448" s="1"/>
    </row>
    <row r="1449" spans="24:32" x14ac:dyDescent="0.2">
      <c r="X1449" s="1"/>
      <c r="Z1449" s="1"/>
      <c r="AB1449" s="1"/>
      <c r="AD1449" s="1"/>
      <c r="AE1449" s="1"/>
      <c r="AF1449" s="1"/>
    </row>
    <row r="1450" spans="24:32" x14ac:dyDescent="0.2">
      <c r="X1450" s="1"/>
      <c r="Z1450" s="1"/>
      <c r="AB1450" s="1"/>
      <c r="AD1450" s="1"/>
      <c r="AE1450" s="1"/>
      <c r="AF1450" s="1"/>
    </row>
    <row r="1451" spans="24:32" x14ac:dyDescent="0.2">
      <c r="X1451" s="1"/>
      <c r="Z1451" s="1"/>
      <c r="AB1451" s="1"/>
      <c r="AD1451" s="1"/>
      <c r="AE1451" s="1"/>
      <c r="AF1451" s="1"/>
    </row>
    <row r="1452" spans="24:32" x14ac:dyDescent="0.2">
      <c r="X1452" s="1"/>
      <c r="Z1452" s="1"/>
      <c r="AB1452" s="1"/>
      <c r="AD1452" s="1"/>
      <c r="AE1452" s="1"/>
      <c r="AF1452" s="1"/>
    </row>
    <row r="1453" spans="24:32" x14ac:dyDescent="0.2">
      <c r="X1453" s="1"/>
      <c r="Z1453" s="1"/>
      <c r="AB1453" s="1"/>
      <c r="AD1453" s="1"/>
      <c r="AE1453" s="1"/>
      <c r="AF1453" s="1"/>
    </row>
    <row r="1454" spans="24:32" x14ac:dyDescent="0.2">
      <c r="X1454" s="1"/>
      <c r="Z1454" s="1"/>
      <c r="AB1454" s="1"/>
      <c r="AD1454" s="1"/>
      <c r="AE1454" s="1"/>
      <c r="AF1454" s="1"/>
    </row>
    <row r="1455" spans="24:32" x14ac:dyDescent="0.2">
      <c r="X1455" s="1"/>
      <c r="Z1455" s="1"/>
      <c r="AB1455" s="1"/>
      <c r="AD1455" s="1"/>
      <c r="AE1455" s="1"/>
      <c r="AF1455" s="1"/>
    </row>
    <row r="1456" spans="24:32" x14ac:dyDescent="0.2">
      <c r="X1456" s="1"/>
      <c r="Z1456" s="1"/>
      <c r="AB1456" s="1"/>
      <c r="AD1456" s="1"/>
      <c r="AE1456" s="1"/>
      <c r="AF1456" s="1"/>
    </row>
    <row r="1457" spans="24:32" x14ac:dyDescent="0.2">
      <c r="X1457" s="1"/>
      <c r="Z1457" s="1"/>
      <c r="AB1457" s="1"/>
      <c r="AD1457" s="1"/>
      <c r="AE1457" s="1"/>
      <c r="AF1457" s="1"/>
    </row>
    <row r="1458" spans="24:32" x14ac:dyDescent="0.2">
      <c r="X1458" s="1"/>
      <c r="Z1458" s="1"/>
      <c r="AB1458" s="1"/>
      <c r="AD1458" s="1"/>
      <c r="AE1458" s="1"/>
      <c r="AF1458" s="1"/>
    </row>
    <row r="1459" spans="24:32" x14ac:dyDescent="0.2">
      <c r="X1459" s="1"/>
      <c r="Z1459" s="1"/>
      <c r="AB1459" s="1"/>
      <c r="AD1459" s="1"/>
      <c r="AE1459" s="1"/>
      <c r="AF1459" s="1"/>
    </row>
    <row r="1460" spans="24:32" x14ac:dyDescent="0.2">
      <c r="X1460" s="1"/>
      <c r="Z1460" s="1"/>
      <c r="AB1460" s="1"/>
      <c r="AD1460" s="1"/>
      <c r="AE1460" s="1"/>
      <c r="AF1460" s="1"/>
    </row>
    <row r="1461" spans="24:32" x14ac:dyDescent="0.2">
      <c r="X1461" s="1"/>
      <c r="Z1461" s="1"/>
      <c r="AB1461" s="1"/>
      <c r="AD1461" s="1"/>
      <c r="AE1461" s="1"/>
      <c r="AF1461" s="1"/>
    </row>
    <row r="1462" spans="24:32" x14ac:dyDescent="0.2">
      <c r="X1462" s="1"/>
      <c r="Z1462" s="1"/>
      <c r="AB1462" s="1"/>
      <c r="AD1462" s="1"/>
      <c r="AE1462" s="1"/>
      <c r="AF1462" s="1"/>
    </row>
    <row r="1463" spans="24:32" x14ac:dyDescent="0.2">
      <c r="X1463" s="1"/>
      <c r="Z1463" s="1"/>
      <c r="AB1463" s="1"/>
      <c r="AD1463" s="1"/>
      <c r="AE1463" s="1"/>
      <c r="AF1463" s="1"/>
    </row>
    <row r="1464" spans="24:32" x14ac:dyDescent="0.2">
      <c r="X1464" s="1"/>
      <c r="Z1464" s="1"/>
      <c r="AB1464" s="1"/>
      <c r="AD1464" s="1"/>
      <c r="AE1464" s="1"/>
      <c r="AF1464" s="1"/>
    </row>
    <row r="1465" spans="24:32" x14ac:dyDescent="0.2">
      <c r="X1465" s="1"/>
      <c r="Z1465" s="1"/>
      <c r="AB1465" s="1"/>
      <c r="AD1465" s="1"/>
      <c r="AE1465" s="1"/>
      <c r="AF1465" s="1"/>
    </row>
    <row r="1466" spans="24:32" x14ac:dyDescent="0.2">
      <c r="X1466" s="1"/>
      <c r="Z1466" s="1"/>
      <c r="AB1466" s="1"/>
      <c r="AD1466" s="1"/>
      <c r="AE1466" s="1"/>
      <c r="AF1466" s="1"/>
    </row>
    <row r="1467" spans="24:32" x14ac:dyDescent="0.2">
      <c r="X1467" s="1"/>
      <c r="Z1467" s="1"/>
      <c r="AB1467" s="1"/>
      <c r="AD1467" s="1"/>
      <c r="AE1467" s="1"/>
      <c r="AF1467" s="1"/>
    </row>
    <row r="1468" spans="24:32" x14ac:dyDescent="0.2">
      <c r="X1468" s="1"/>
      <c r="Z1468" s="1"/>
      <c r="AB1468" s="1"/>
      <c r="AD1468" s="1"/>
      <c r="AE1468" s="1"/>
      <c r="AF1468" s="1"/>
    </row>
    <row r="1469" spans="24:32" x14ac:dyDescent="0.2">
      <c r="X1469" s="1"/>
      <c r="Z1469" s="1"/>
      <c r="AB1469" s="1"/>
      <c r="AD1469" s="1"/>
      <c r="AE1469" s="1"/>
      <c r="AF1469" s="1"/>
    </row>
    <row r="1470" spans="24:32" x14ac:dyDescent="0.2">
      <c r="X1470" s="1"/>
      <c r="Z1470" s="1"/>
      <c r="AB1470" s="1"/>
      <c r="AD1470" s="1"/>
      <c r="AE1470" s="1"/>
      <c r="AF1470" s="1"/>
    </row>
    <row r="1471" spans="24:32" x14ac:dyDescent="0.2">
      <c r="X1471" s="1"/>
      <c r="Z1471" s="1"/>
      <c r="AB1471" s="1"/>
      <c r="AD1471" s="1"/>
      <c r="AE1471" s="1"/>
      <c r="AF1471" s="1"/>
    </row>
    <row r="1472" spans="24:32" x14ac:dyDescent="0.2">
      <c r="X1472" s="1"/>
      <c r="Z1472" s="1"/>
      <c r="AB1472" s="1"/>
      <c r="AD1472" s="1"/>
      <c r="AE1472" s="1"/>
      <c r="AF1472" s="1"/>
    </row>
    <row r="1473" spans="24:32" x14ac:dyDescent="0.2">
      <c r="X1473" s="1"/>
      <c r="Z1473" s="1"/>
      <c r="AB1473" s="1"/>
      <c r="AD1473" s="1"/>
      <c r="AE1473" s="1"/>
      <c r="AF1473" s="1"/>
    </row>
    <row r="1474" spans="24:32" x14ac:dyDescent="0.2">
      <c r="X1474" s="1"/>
      <c r="Z1474" s="1"/>
      <c r="AB1474" s="1"/>
      <c r="AD1474" s="1"/>
      <c r="AE1474" s="1"/>
      <c r="AF1474" s="1"/>
    </row>
    <row r="1475" spans="24:32" x14ac:dyDescent="0.2">
      <c r="X1475" s="1"/>
      <c r="Z1475" s="1"/>
      <c r="AB1475" s="1"/>
      <c r="AD1475" s="1"/>
      <c r="AE1475" s="1"/>
      <c r="AF1475" s="1"/>
    </row>
    <row r="1476" spans="24:32" x14ac:dyDescent="0.2">
      <c r="X1476" s="1"/>
      <c r="Z1476" s="1"/>
      <c r="AB1476" s="1"/>
      <c r="AD1476" s="1"/>
      <c r="AE1476" s="1"/>
      <c r="AF1476" s="1"/>
    </row>
    <row r="1477" spans="24:32" x14ac:dyDescent="0.2">
      <c r="X1477" s="1"/>
      <c r="Z1477" s="1"/>
      <c r="AB1477" s="1"/>
      <c r="AD1477" s="1"/>
      <c r="AE1477" s="1"/>
      <c r="AF1477" s="1"/>
    </row>
    <row r="1478" spans="24:32" x14ac:dyDescent="0.2">
      <c r="X1478" s="1"/>
      <c r="Z1478" s="1"/>
      <c r="AB1478" s="1"/>
      <c r="AD1478" s="1"/>
      <c r="AE1478" s="1"/>
      <c r="AF1478" s="1"/>
    </row>
    <row r="1479" spans="24:32" x14ac:dyDescent="0.2">
      <c r="X1479" s="1"/>
      <c r="Z1479" s="1"/>
      <c r="AB1479" s="1"/>
      <c r="AD1479" s="1"/>
      <c r="AE1479" s="1"/>
      <c r="AF1479" s="1"/>
    </row>
    <row r="1480" spans="24:32" x14ac:dyDescent="0.2">
      <c r="X1480" s="1"/>
      <c r="Z1480" s="1"/>
      <c r="AB1480" s="1"/>
      <c r="AD1480" s="1"/>
      <c r="AE1480" s="1"/>
      <c r="AF1480" s="1"/>
    </row>
    <row r="1481" spans="24:32" x14ac:dyDescent="0.2">
      <c r="X1481" s="1"/>
      <c r="Z1481" s="1"/>
      <c r="AB1481" s="1"/>
      <c r="AD1481" s="1"/>
      <c r="AE1481" s="1"/>
      <c r="AF1481" s="1"/>
    </row>
    <row r="1482" spans="24:32" x14ac:dyDescent="0.2">
      <c r="X1482" s="1"/>
      <c r="Z1482" s="1"/>
      <c r="AB1482" s="1"/>
      <c r="AD1482" s="1"/>
      <c r="AE1482" s="1"/>
      <c r="AF1482" s="1"/>
    </row>
    <row r="1483" spans="24:32" x14ac:dyDescent="0.2">
      <c r="X1483" s="1"/>
      <c r="Z1483" s="1"/>
      <c r="AB1483" s="1"/>
      <c r="AD1483" s="1"/>
      <c r="AE1483" s="1"/>
      <c r="AF1483" s="1"/>
    </row>
    <row r="1484" spans="24:32" x14ac:dyDescent="0.2">
      <c r="X1484" s="1"/>
      <c r="Z1484" s="1"/>
      <c r="AB1484" s="1"/>
      <c r="AD1484" s="1"/>
      <c r="AE1484" s="1"/>
      <c r="AF1484" s="1"/>
    </row>
    <row r="1485" spans="24:32" x14ac:dyDescent="0.2">
      <c r="X1485" s="1"/>
      <c r="Z1485" s="1"/>
      <c r="AB1485" s="1"/>
      <c r="AD1485" s="1"/>
      <c r="AE1485" s="1"/>
      <c r="AF1485" s="1"/>
    </row>
    <row r="1486" spans="24:32" x14ac:dyDescent="0.2">
      <c r="X1486" s="1"/>
      <c r="Z1486" s="1"/>
      <c r="AB1486" s="1"/>
      <c r="AD1486" s="1"/>
      <c r="AE1486" s="1"/>
      <c r="AF1486" s="1"/>
    </row>
    <row r="1487" spans="24:32" x14ac:dyDescent="0.2">
      <c r="X1487" s="1"/>
      <c r="Z1487" s="1"/>
      <c r="AB1487" s="1"/>
      <c r="AD1487" s="1"/>
      <c r="AE1487" s="1"/>
      <c r="AF1487" s="1"/>
    </row>
    <row r="1488" spans="24:32" x14ac:dyDescent="0.2">
      <c r="X1488" s="1"/>
      <c r="Z1488" s="1"/>
      <c r="AB1488" s="1"/>
      <c r="AD1488" s="1"/>
      <c r="AE1488" s="1"/>
      <c r="AF1488" s="1"/>
    </row>
    <row r="1489" spans="24:32" x14ac:dyDescent="0.2">
      <c r="X1489" s="1"/>
      <c r="Z1489" s="1"/>
      <c r="AB1489" s="1"/>
      <c r="AD1489" s="1"/>
      <c r="AE1489" s="1"/>
      <c r="AF1489" s="1"/>
    </row>
    <row r="1490" spans="24:32" x14ac:dyDescent="0.2">
      <c r="X1490" s="1"/>
      <c r="Z1490" s="1"/>
      <c r="AB1490" s="1"/>
      <c r="AD1490" s="1"/>
      <c r="AE1490" s="1"/>
      <c r="AF1490" s="1"/>
    </row>
    <row r="1491" spans="24:32" x14ac:dyDescent="0.2">
      <c r="X1491" s="1"/>
      <c r="Z1491" s="1"/>
      <c r="AB1491" s="1"/>
      <c r="AD1491" s="1"/>
      <c r="AE1491" s="1"/>
      <c r="AF1491" s="1"/>
    </row>
    <row r="1492" spans="24:32" x14ac:dyDescent="0.2">
      <c r="X1492" s="1"/>
      <c r="Z1492" s="1"/>
      <c r="AB1492" s="1"/>
      <c r="AD1492" s="1"/>
      <c r="AE1492" s="1"/>
      <c r="AF1492" s="1"/>
    </row>
    <row r="1493" spans="24:32" x14ac:dyDescent="0.2">
      <c r="X1493" s="1"/>
      <c r="Z1493" s="1"/>
      <c r="AB1493" s="1"/>
      <c r="AD1493" s="1"/>
      <c r="AE1493" s="1"/>
      <c r="AF1493" s="1"/>
    </row>
    <row r="1494" spans="24:32" x14ac:dyDescent="0.2">
      <c r="X1494" s="1"/>
      <c r="Z1494" s="1"/>
      <c r="AB1494" s="1"/>
      <c r="AD1494" s="1"/>
      <c r="AE1494" s="1"/>
      <c r="AF1494" s="1"/>
    </row>
    <row r="1495" spans="24:32" x14ac:dyDescent="0.2">
      <c r="X1495" s="1"/>
      <c r="Z1495" s="1"/>
      <c r="AB1495" s="1"/>
      <c r="AD1495" s="1"/>
      <c r="AE1495" s="1"/>
      <c r="AF1495" s="1"/>
    </row>
    <row r="1496" spans="24:32" x14ac:dyDescent="0.2">
      <c r="X1496" s="1"/>
      <c r="Z1496" s="1"/>
      <c r="AB1496" s="1"/>
      <c r="AD1496" s="1"/>
      <c r="AE1496" s="1"/>
      <c r="AF1496" s="1"/>
    </row>
    <row r="1497" spans="24:32" x14ac:dyDescent="0.2">
      <c r="X1497" s="1"/>
      <c r="Z1497" s="1"/>
      <c r="AB1497" s="1"/>
      <c r="AD1497" s="1"/>
      <c r="AE1497" s="1"/>
      <c r="AF1497" s="1"/>
    </row>
    <row r="1498" spans="24:32" x14ac:dyDescent="0.2">
      <c r="X1498" s="1"/>
      <c r="Z1498" s="1"/>
      <c r="AB1498" s="1"/>
      <c r="AD1498" s="1"/>
      <c r="AE1498" s="1"/>
      <c r="AF1498" s="1"/>
    </row>
    <row r="1499" spans="24:32" x14ac:dyDescent="0.2">
      <c r="X1499" s="1"/>
      <c r="Z1499" s="1"/>
      <c r="AB1499" s="1"/>
      <c r="AD1499" s="1"/>
      <c r="AE1499" s="1"/>
      <c r="AF1499" s="1"/>
    </row>
    <row r="1500" spans="24:32" x14ac:dyDescent="0.2">
      <c r="X1500" s="1"/>
      <c r="Z1500" s="1"/>
      <c r="AB1500" s="1"/>
      <c r="AD1500" s="1"/>
      <c r="AE1500" s="1"/>
      <c r="AF1500" s="1"/>
    </row>
    <row r="1501" spans="24:32" x14ac:dyDescent="0.2">
      <c r="X1501" s="1"/>
      <c r="Z1501" s="1"/>
      <c r="AB1501" s="1"/>
      <c r="AD1501" s="1"/>
      <c r="AE1501" s="1"/>
      <c r="AF1501" s="1"/>
    </row>
    <row r="1502" spans="24:32" x14ac:dyDescent="0.2">
      <c r="X1502" s="1"/>
      <c r="Z1502" s="1"/>
      <c r="AB1502" s="1"/>
      <c r="AD1502" s="1"/>
      <c r="AE1502" s="1"/>
      <c r="AF1502" s="1"/>
    </row>
    <row r="1503" spans="24:32" x14ac:dyDescent="0.2">
      <c r="X1503" s="1"/>
      <c r="Z1503" s="1"/>
      <c r="AB1503" s="1"/>
      <c r="AD1503" s="1"/>
      <c r="AE1503" s="1"/>
      <c r="AF1503" s="1"/>
    </row>
    <row r="1504" spans="24:32" x14ac:dyDescent="0.2">
      <c r="X1504" s="1"/>
      <c r="Z1504" s="1"/>
      <c r="AB1504" s="1"/>
      <c r="AD1504" s="1"/>
      <c r="AE1504" s="1"/>
      <c r="AF1504" s="1"/>
    </row>
    <row r="1505" spans="24:32" x14ac:dyDescent="0.2">
      <c r="X1505" s="1"/>
      <c r="Z1505" s="1"/>
      <c r="AB1505" s="1"/>
      <c r="AD1505" s="1"/>
      <c r="AE1505" s="1"/>
      <c r="AF1505" s="1"/>
    </row>
    <row r="1506" spans="24:32" x14ac:dyDescent="0.2">
      <c r="X1506" s="1"/>
      <c r="Z1506" s="1"/>
      <c r="AB1506" s="1"/>
      <c r="AD1506" s="1"/>
      <c r="AE1506" s="1"/>
      <c r="AF1506" s="1"/>
    </row>
    <row r="1507" spans="24:32" x14ac:dyDescent="0.2">
      <c r="X1507" s="1"/>
      <c r="Z1507" s="1"/>
      <c r="AB1507" s="1"/>
      <c r="AD1507" s="1"/>
      <c r="AE1507" s="1"/>
      <c r="AF1507" s="1"/>
    </row>
    <row r="1508" spans="24:32" x14ac:dyDescent="0.2">
      <c r="X1508" s="1"/>
      <c r="Z1508" s="1"/>
      <c r="AB1508" s="1"/>
      <c r="AD1508" s="1"/>
      <c r="AE1508" s="1"/>
      <c r="AF1508" s="1"/>
    </row>
    <row r="1509" spans="24:32" x14ac:dyDescent="0.2">
      <c r="X1509" s="1"/>
      <c r="Z1509" s="1"/>
      <c r="AB1509" s="1"/>
      <c r="AD1509" s="1"/>
      <c r="AE1509" s="1"/>
      <c r="AF1509" s="1"/>
    </row>
    <row r="1510" spans="24:32" x14ac:dyDescent="0.2">
      <c r="X1510" s="1"/>
      <c r="Z1510" s="1"/>
      <c r="AB1510" s="1"/>
      <c r="AD1510" s="1"/>
      <c r="AE1510" s="1"/>
      <c r="AF1510" s="1"/>
    </row>
    <row r="1511" spans="24:32" x14ac:dyDescent="0.2">
      <c r="X1511" s="1"/>
      <c r="Z1511" s="1"/>
      <c r="AB1511" s="1"/>
      <c r="AD1511" s="1"/>
      <c r="AE1511" s="1"/>
      <c r="AF1511" s="1"/>
    </row>
    <row r="1512" spans="24:32" x14ac:dyDescent="0.2">
      <c r="X1512" s="1"/>
      <c r="Z1512" s="1"/>
      <c r="AB1512" s="1"/>
      <c r="AD1512" s="1"/>
      <c r="AE1512" s="1"/>
      <c r="AF1512" s="1"/>
    </row>
    <row r="1513" spans="24:32" x14ac:dyDescent="0.2">
      <c r="X1513" s="1"/>
      <c r="Z1513" s="1"/>
      <c r="AB1513" s="1"/>
      <c r="AD1513" s="1"/>
      <c r="AE1513" s="1"/>
      <c r="AF1513" s="1"/>
    </row>
    <row r="1514" spans="24:32" x14ac:dyDescent="0.2">
      <c r="X1514" s="1"/>
      <c r="Z1514" s="1"/>
      <c r="AB1514" s="1"/>
      <c r="AD1514" s="1"/>
      <c r="AE1514" s="1"/>
      <c r="AF1514" s="1"/>
    </row>
    <row r="1515" spans="24:32" x14ac:dyDescent="0.2">
      <c r="X1515" s="1"/>
      <c r="Z1515" s="1"/>
      <c r="AB1515" s="1"/>
      <c r="AD1515" s="1"/>
      <c r="AE1515" s="1"/>
      <c r="AF1515" s="1"/>
    </row>
    <row r="1516" spans="24:32" x14ac:dyDescent="0.2">
      <c r="X1516" s="1"/>
      <c r="Z1516" s="1"/>
      <c r="AB1516" s="1"/>
      <c r="AD1516" s="1"/>
      <c r="AE1516" s="1"/>
      <c r="AF1516" s="1"/>
    </row>
    <row r="1517" spans="24:32" x14ac:dyDescent="0.2">
      <c r="X1517" s="1"/>
      <c r="Z1517" s="1"/>
      <c r="AB1517" s="1"/>
      <c r="AD1517" s="1"/>
      <c r="AE1517" s="1"/>
      <c r="AF1517" s="1"/>
    </row>
    <row r="1518" spans="24:32" x14ac:dyDescent="0.2">
      <c r="X1518" s="1"/>
      <c r="Z1518" s="1"/>
      <c r="AB1518" s="1"/>
      <c r="AD1518" s="1"/>
      <c r="AE1518" s="1"/>
      <c r="AF1518" s="1"/>
    </row>
    <row r="1519" spans="24:32" x14ac:dyDescent="0.2">
      <c r="X1519" s="1"/>
      <c r="Z1519" s="1"/>
      <c r="AB1519" s="1"/>
      <c r="AD1519" s="1"/>
      <c r="AE1519" s="1"/>
      <c r="AF1519" s="1"/>
    </row>
    <row r="1520" spans="24:32" x14ac:dyDescent="0.2">
      <c r="X1520" s="1"/>
      <c r="Z1520" s="1"/>
      <c r="AB1520" s="1"/>
      <c r="AD1520" s="1"/>
      <c r="AE1520" s="1"/>
      <c r="AF1520" s="1"/>
    </row>
    <row r="1521" spans="24:32" x14ac:dyDescent="0.2">
      <c r="X1521" s="1"/>
      <c r="Z1521" s="1"/>
      <c r="AB1521" s="1"/>
      <c r="AD1521" s="1"/>
      <c r="AE1521" s="1"/>
      <c r="AF1521" s="1"/>
    </row>
    <row r="1522" spans="24:32" x14ac:dyDescent="0.2">
      <c r="X1522" s="1"/>
      <c r="Z1522" s="1"/>
      <c r="AB1522" s="1"/>
      <c r="AD1522" s="1"/>
      <c r="AE1522" s="1"/>
      <c r="AF1522" s="1"/>
    </row>
    <row r="1523" spans="24:32" x14ac:dyDescent="0.2">
      <c r="X1523" s="1"/>
      <c r="Z1523" s="1"/>
      <c r="AB1523" s="1"/>
      <c r="AD1523" s="1"/>
      <c r="AE1523" s="1"/>
      <c r="AF1523" s="1"/>
    </row>
    <row r="1524" spans="24:32" x14ac:dyDescent="0.2">
      <c r="X1524" s="1"/>
      <c r="Z1524" s="1"/>
      <c r="AB1524" s="1"/>
      <c r="AD1524" s="1"/>
      <c r="AE1524" s="1"/>
      <c r="AF1524" s="1"/>
    </row>
    <row r="1525" spans="24:32" x14ac:dyDescent="0.2">
      <c r="X1525" s="1"/>
      <c r="Z1525" s="1"/>
      <c r="AB1525" s="1"/>
      <c r="AD1525" s="1"/>
      <c r="AE1525" s="1"/>
      <c r="AF1525" s="1"/>
    </row>
    <row r="1526" spans="24:32" x14ac:dyDescent="0.2">
      <c r="X1526" s="1"/>
      <c r="Z1526" s="1"/>
      <c r="AB1526" s="1"/>
      <c r="AD1526" s="1"/>
      <c r="AE1526" s="1"/>
      <c r="AF1526" s="1"/>
    </row>
    <row r="1527" spans="24:32" x14ac:dyDescent="0.2">
      <c r="X1527" s="1"/>
      <c r="Z1527" s="1"/>
      <c r="AB1527" s="1"/>
      <c r="AD1527" s="1"/>
      <c r="AE1527" s="1"/>
      <c r="AF1527" s="1"/>
    </row>
    <row r="1528" spans="24:32" x14ac:dyDescent="0.2">
      <c r="X1528" s="1"/>
      <c r="Z1528" s="1"/>
      <c r="AB1528" s="1"/>
      <c r="AD1528" s="1"/>
      <c r="AE1528" s="1"/>
      <c r="AF1528" s="1"/>
    </row>
    <row r="1529" spans="24:32" x14ac:dyDescent="0.2">
      <c r="X1529" s="1"/>
      <c r="Z1529" s="1"/>
      <c r="AB1529" s="1"/>
      <c r="AD1529" s="1"/>
      <c r="AE1529" s="1"/>
      <c r="AF1529" s="1"/>
    </row>
    <row r="1530" spans="24:32" x14ac:dyDescent="0.2">
      <c r="X1530" s="1"/>
      <c r="Z1530" s="1"/>
      <c r="AB1530" s="1"/>
      <c r="AD1530" s="1"/>
      <c r="AE1530" s="1"/>
      <c r="AF1530" s="1"/>
    </row>
    <row r="1531" spans="24:32" x14ac:dyDescent="0.2">
      <c r="X1531" s="1"/>
      <c r="Z1531" s="1"/>
      <c r="AB1531" s="1"/>
      <c r="AD1531" s="1"/>
      <c r="AE1531" s="1"/>
      <c r="AF1531" s="1"/>
    </row>
    <row r="1532" spans="24:32" x14ac:dyDescent="0.2">
      <c r="X1532" s="1"/>
      <c r="Z1532" s="1"/>
      <c r="AB1532" s="1"/>
      <c r="AD1532" s="1"/>
      <c r="AE1532" s="1"/>
      <c r="AF1532" s="1"/>
    </row>
    <row r="1533" spans="24:32" x14ac:dyDescent="0.2">
      <c r="X1533" s="1"/>
      <c r="Z1533" s="1"/>
      <c r="AB1533" s="1"/>
      <c r="AD1533" s="1"/>
      <c r="AE1533" s="1"/>
      <c r="AF1533" s="1"/>
    </row>
    <row r="1534" spans="24:32" x14ac:dyDescent="0.2">
      <c r="X1534" s="1"/>
      <c r="Z1534" s="1"/>
      <c r="AB1534" s="1"/>
      <c r="AD1534" s="1"/>
      <c r="AE1534" s="1"/>
      <c r="AF1534" s="1"/>
    </row>
    <row r="1535" spans="24:32" x14ac:dyDescent="0.2">
      <c r="X1535" s="1"/>
      <c r="Z1535" s="1"/>
      <c r="AB1535" s="1"/>
      <c r="AD1535" s="1"/>
      <c r="AE1535" s="1"/>
      <c r="AF1535" s="1"/>
    </row>
    <row r="1536" spans="24:32" x14ac:dyDescent="0.2">
      <c r="X1536" s="1"/>
      <c r="Z1536" s="1"/>
      <c r="AB1536" s="1"/>
      <c r="AD1536" s="1"/>
      <c r="AE1536" s="1"/>
      <c r="AF1536" s="1"/>
    </row>
    <row r="1537" spans="24:32" x14ac:dyDescent="0.2">
      <c r="X1537" s="1"/>
      <c r="Z1537" s="1"/>
      <c r="AB1537" s="1"/>
      <c r="AD1537" s="1"/>
      <c r="AE1537" s="1"/>
      <c r="AF1537" s="1"/>
    </row>
    <row r="1538" spans="24:32" x14ac:dyDescent="0.2">
      <c r="X1538" s="1"/>
      <c r="Z1538" s="1"/>
      <c r="AB1538" s="1"/>
      <c r="AD1538" s="1"/>
      <c r="AE1538" s="1"/>
      <c r="AF1538" s="1"/>
    </row>
    <row r="1539" spans="24:32" x14ac:dyDescent="0.2">
      <c r="X1539" s="1"/>
      <c r="Z1539" s="1"/>
      <c r="AB1539" s="1"/>
      <c r="AD1539" s="1"/>
      <c r="AE1539" s="1"/>
      <c r="AF1539" s="1"/>
    </row>
    <row r="1540" spans="24:32" x14ac:dyDescent="0.2">
      <c r="X1540" s="1"/>
      <c r="Z1540" s="1"/>
      <c r="AB1540" s="1"/>
      <c r="AD1540" s="1"/>
      <c r="AE1540" s="1"/>
      <c r="AF1540" s="1"/>
    </row>
    <row r="1541" spans="24:32" x14ac:dyDescent="0.2">
      <c r="X1541" s="1"/>
      <c r="Z1541" s="1"/>
      <c r="AB1541" s="1"/>
      <c r="AD1541" s="1"/>
      <c r="AE1541" s="1"/>
      <c r="AF1541" s="1"/>
    </row>
    <row r="1542" spans="24:32" x14ac:dyDescent="0.2">
      <c r="X1542" s="1"/>
      <c r="Z1542" s="1"/>
      <c r="AB1542" s="1"/>
      <c r="AD1542" s="1"/>
      <c r="AE1542" s="1"/>
      <c r="AF1542" s="1"/>
    </row>
    <row r="1543" spans="24:32" x14ac:dyDescent="0.2">
      <c r="X1543" s="1"/>
      <c r="Z1543" s="1"/>
      <c r="AB1543" s="1"/>
      <c r="AD1543" s="1"/>
      <c r="AE1543" s="1"/>
      <c r="AF1543" s="1"/>
    </row>
    <row r="1544" spans="24:32" x14ac:dyDescent="0.2">
      <c r="X1544" s="1"/>
      <c r="Z1544" s="1"/>
      <c r="AB1544" s="1"/>
      <c r="AD1544" s="1"/>
      <c r="AE1544" s="1"/>
      <c r="AF1544" s="1"/>
    </row>
    <row r="1545" spans="24:32" x14ac:dyDescent="0.2">
      <c r="X1545" s="1"/>
      <c r="Z1545" s="1"/>
      <c r="AB1545" s="1"/>
      <c r="AD1545" s="1"/>
      <c r="AE1545" s="1"/>
      <c r="AF1545" s="1"/>
    </row>
    <row r="1546" spans="24:32" x14ac:dyDescent="0.2">
      <c r="X1546" s="1"/>
      <c r="Z1546" s="1"/>
      <c r="AB1546" s="1"/>
      <c r="AD1546" s="1"/>
      <c r="AE1546" s="1"/>
      <c r="AF1546" s="1"/>
    </row>
    <row r="1547" spans="24:32" x14ac:dyDescent="0.2">
      <c r="X1547" s="1"/>
      <c r="Z1547" s="1"/>
      <c r="AB1547" s="1"/>
      <c r="AD1547" s="1"/>
      <c r="AE1547" s="1"/>
      <c r="AF1547" s="1"/>
    </row>
    <row r="1548" spans="24:32" x14ac:dyDescent="0.2">
      <c r="X1548" s="1"/>
      <c r="Z1548" s="1"/>
      <c r="AB1548" s="1"/>
      <c r="AD1548" s="1"/>
      <c r="AE1548" s="1"/>
      <c r="AF1548" s="1"/>
    </row>
    <row r="1549" spans="24:32" x14ac:dyDescent="0.2">
      <c r="X1549" s="1"/>
      <c r="Z1549" s="1"/>
      <c r="AB1549" s="1"/>
      <c r="AD1549" s="1"/>
      <c r="AE1549" s="1"/>
      <c r="AF1549" s="1"/>
    </row>
    <row r="1550" spans="24:32" x14ac:dyDescent="0.2">
      <c r="X1550" s="1"/>
      <c r="Z1550" s="1"/>
      <c r="AB1550" s="1"/>
      <c r="AD1550" s="1"/>
      <c r="AE1550" s="1"/>
      <c r="AF1550" s="1"/>
    </row>
    <row r="1551" spans="24:32" x14ac:dyDescent="0.2">
      <c r="X1551" s="1"/>
      <c r="Z1551" s="1"/>
      <c r="AB1551" s="1"/>
      <c r="AD1551" s="1"/>
      <c r="AE1551" s="1"/>
      <c r="AF1551" s="1"/>
    </row>
    <row r="1552" spans="24:32" x14ac:dyDescent="0.2">
      <c r="X1552" s="1"/>
      <c r="Z1552" s="1"/>
      <c r="AB1552" s="1"/>
      <c r="AD1552" s="1"/>
      <c r="AE1552" s="1"/>
      <c r="AF1552" s="1"/>
    </row>
    <row r="1553" spans="24:32" x14ac:dyDescent="0.2">
      <c r="X1553" s="1"/>
      <c r="Z1553" s="1"/>
      <c r="AB1553" s="1"/>
      <c r="AD1553" s="1"/>
      <c r="AE1553" s="1"/>
      <c r="AF1553" s="1"/>
    </row>
    <row r="1554" spans="24:32" x14ac:dyDescent="0.2">
      <c r="X1554" s="1"/>
      <c r="Z1554" s="1"/>
      <c r="AB1554" s="1"/>
      <c r="AD1554" s="1"/>
      <c r="AE1554" s="1"/>
      <c r="AF1554" s="1"/>
    </row>
    <row r="1555" spans="24:32" x14ac:dyDescent="0.2">
      <c r="X1555" s="1"/>
      <c r="Z1555" s="1"/>
      <c r="AB1555" s="1"/>
      <c r="AD1555" s="1"/>
      <c r="AE1555" s="1"/>
      <c r="AF1555" s="1"/>
    </row>
    <row r="1556" spans="24:32" x14ac:dyDescent="0.2">
      <c r="X1556" s="1"/>
      <c r="Z1556" s="1"/>
      <c r="AB1556" s="1"/>
      <c r="AD1556" s="1"/>
      <c r="AE1556" s="1"/>
      <c r="AF1556" s="1"/>
    </row>
    <row r="1557" spans="24:32" x14ac:dyDescent="0.2">
      <c r="X1557" s="1"/>
      <c r="Z1557" s="1"/>
      <c r="AB1557" s="1"/>
      <c r="AD1557" s="1"/>
      <c r="AE1557" s="1"/>
      <c r="AF1557" s="1"/>
    </row>
    <row r="1558" spans="24:32" x14ac:dyDescent="0.2">
      <c r="X1558" s="1"/>
      <c r="Z1558" s="1"/>
      <c r="AB1558" s="1"/>
      <c r="AD1558" s="1"/>
      <c r="AE1558" s="1"/>
      <c r="AF1558" s="1"/>
    </row>
    <row r="1559" spans="24:32" x14ac:dyDescent="0.2">
      <c r="X1559" s="1"/>
      <c r="Z1559" s="1"/>
      <c r="AB1559" s="1"/>
      <c r="AD1559" s="1"/>
      <c r="AE1559" s="1"/>
      <c r="AF1559" s="1"/>
    </row>
    <row r="1560" spans="24:32" x14ac:dyDescent="0.2">
      <c r="X1560" s="1"/>
      <c r="Z1560" s="1"/>
      <c r="AB1560" s="1"/>
      <c r="AD1560" s="1"/>
      <c r="AE1560" s="1"/>
      <c r="AF1560" s="1"/>
    </row>
    <row r="1561" spans="24:32" x14ac:dyDescent="0.2">
      <c r="X1561" s="1"/>
      <c r="Z1561" s="1"/>
      <c r="AB1561" s="1"/>
      <c r="AD1561" s="1"/>
      <c r="AE1561" s="1"/>
      <c r="AF1561" s="1"/>
    </row>
    <row r="1562" spans="24:32" x14ac:dyDescent="0.2">
      <c r="X1562" s="1"/>
      <c r="Z1562" s="1"/>
      <c r="AB1562" s="1"/>
      <c r="AD1562" s="1"/>
      <c r="AE1562" s="1"/>
      <c r="AF1562" s="1"/>
    </row>
    <row r="1563" spans="24:32" x14ac:dyDescent="0.2">
      <c r="X1563" s="1"/>
      <c r="Z1563" s="1"/>
      <c r="AB1563" s="1"/>
      <c r="AD1563" s="1"/>
      <c r="AE1563" s="1"/>
      <c r="AF1563" s="1"/>
    </row>
    <row r="1564" spans="24:32" x14ac:dyDescent="0.2">
      <c r="X1564" s="1"/>
      <c r="Z1564" s="1"/>
      <c r="AB1564" s="1"/>
      <c r="AD1564" s="1"/>
      <c r="AE1564" s="1"/>
      <c r="AF1564" s="1"/>
    </row>
    <row r="1565" spans="24:32" x14ac:dyDescent="0.2">
      <c r="X1565" s="1"/>
      <c r="Z1565" s="1"/>
      <c r="AB1565" s="1"/>
      <c r="AD1565" s="1"/>
      <c r="AE1565" s="1"/>
      <c r="AF1565" s="1"/>
    </row>
    <row r="1566" spans="24:32" x14ac:dyDescent="0.2">
      <c r="X1566" s="1"/>
      <c r="Z1566" s="1"/>
      <c r="AB1566" s="1"/>
      <c r="AD1566" s="1"/>
      <c r="AE1566" s="1"/>
      <c r="AF1566" s="1"/>
    </row>
    <row r="1567" spans="24:32" x14ac:dyDescent="0.2">
      <c r="X1567" s="1"/>
      <c r="Z1567" s="1"/>
      <c r="AB1567" s="1"/>
      <c r="AD1567" s="1"/>
      <c r="AE1567" s="1"/>
      <c r="AF1567" s="1"/>
    </row>
    <row r="1568" spans="24:32" x14ac:dyDescent="0.2">
      <c r="X1568" s="1"/>
      <c r="Z1568" s="1"/>
      <c r="AB1568" s="1"/>
      <c r="AD1568" s="1"/>
      <c r="AE1568" s="1"/>
      <c r="AF1568" s="1"/>
    </row>
    <row r="1569" spans="24:32" x14ac:dyDescent="0.2">
      <c r="X1569" s="1"/>
      <c r="Z1569" s="1"/>
      <c r="AB1569" s="1"/>
      <c r="AD1569" s="1"/>
      <c r="AE1569" s="1"/>
      <c r="AF1569" s="1"/>
    </row>
    <row r="1570" spans="24:32" x14ac:dyDescent="0.2">
      <c r="X1570" s="1"/>
      <c r="Z1570" s="1"/>
      <c r="AB1570" s="1"/>
      <c r="AD1570" s="1"/>
      <c r="AE1570" s="1"/>
      <c r="AF1570" s="1"/>
    </row>
    <row r="1571" spans="24:32" x14ac:dyDescent="0.2">
      <c r="X1571" s="1"/>
      <c r="Z1571" s="1"/>
      <c r="AB1571" s="1"/>
      <c r="AD1571" s="1"/>
      <c r="AE1571" s="1"/>
      <c r="AF1571" s="1"/>
    </row>
    <row r="1572" spans="24:32" x14ac:dyDescent="0.2">
      <c r="X1572" s="1"/>
      <c r="Z1572" s="1"/>
      <c r="AB1572" s="1"/>
      <c r="AD1572" s="1"/>
      <c r="AE1572" s="1"/>
      <c r="AF1572" s="1"/>
    </row>
    <row r="1573" spans="24:32" x14ac:dyDescent="0.2">
      <c r="X1573" s="1"/>
      <c r="Z1573" s="1"/>
      <c r="AB1573" s="1"/>
      <c r="AD1573" s="1"/>
      <c r="AE1573" s="1"/>
      <c r="AF1573" s="1"/>
    </row>
    <row r="1574" spans="24:32" x14ac:dyDescent="0.2">
      <c r="X1574" s="1"/>
      <c r="Z1574" s="1"/>
      <c r="AB1574" s="1"/>
      <c r="AD1574" s="1"/>
      <c r="AE1574" s="1"/>
      <c r="AF1574" s="1"/>
    </row>
    <row r="1575" spans="24:32" x14ac:dyDescent="0.2">
      <c r="X1575" s="1"/>
      <c r="Z1575" s="1"/>
      <c r="AB1575" s="1"/>
      <c r="AD1575" s="1"/>
      <c r="AE1575" s="1"/>
      <c r="AF1575" s="1"/>
    </row>
    <row r="1576" spans="24:32" x14ac:dyDescent="0.2">
      <c r="X1576" s="1"/>
      <c r="Z1576" s="1"/>
      <c r="AB1576" s="1"/>
      <c r="AD1576" s="1"/>
      <c r="AE1576" s="1"/>
      <c r="AF1576" s="1"/>
    </row>
    <row r="1577" spans="24:32" x14ac:dyDescent="0.2">
      <c r="X1577" s="1"/>
      <c r="Z1577" s="1"/>
      <c r="AB1577" s="1"/>
      <c r="AD1577" s="1"/>
      <c r="AE1577" s="1"/>
      <c r="AF1577" s="1"/>
    </row>
    <row r="1578" spans="24:32" x14ac:dyDescent="0.2">
      <c r="X1578" s="1"/>
      <c r="Z1578" s="1"/>
      <c r="AB1578" s="1"/>
      <c r="AD1578" s="1"/>
      <c r="AE1578" s="1"/>
      <c r="AF1578" s="1"/>
    </row>
    <row r="1579" spans="24:32" x14ac:dyDescent="0.2">
      <c r="X1579" s="1"/>
      <c r="Z1579" s="1"/>
      <c r="AB1579" s="1"/>
      <c r="AD1579" s="1"/>
      <c r="AE1579" s="1"/>
      <c r="AF1579" s="1"/>
    </row>
    <row r="1580" spans="24:32" x14ac:dyDescent="0.2">
      <c r="X1580" s="1"/>
      <c r="Z1580" s="1"/>
      <c r="AB1580" s="1"/>
      <c r="AD1580" s="1"/>
      <c r="AE1580" s="1"/>
      <c r="AF1580" s="1"/>
    </row>
    <row r="1581" spans="24:32" x14ac:dyDescent="0.2">
      <c r="X1581" s="1"/>
      <c r="Z1581" s="1"/>
      <c r="AB1581" s="1"/>
      <c r="AD1581" s="1"/>
      <c r="AE1581" s="1"/>
      <c r="AF1581" s="1"/>
    </row>
    <row r="1582" spans="24:32" x14ac:dyDescent="0.2">
      <c r="X1582" s="1"/>
      <c r="Z1582" s="1"/>
      <c r="AB1582" s="1"/>
      <c r="AD1582" s="1"/>
      <c r="AE1582" s="1"/>
      <c r="AF1582" s="1"/>
    </row>
    <row r="1583" spans="24:32" x14ac:dyDescent="0.2">
      <c r="X1583" s="1"/>
      <c r="Z1583" s="1"/>
      <c r="AB1583" s="1"/>
      <c r="AD1583" s="1"/>
      <c r="AE1583" s="1"/>
      <c r="AF1583" s="1"/>
    </row>
    <row r="1584" spans="24:32" x14ac:dyDescent="0.2">
      <c r="X1584" s="1"/>
      <c r="Z1584" s="1"/>
      <c r="AB1584" s="1"/>
      <c r="AD1584" s="1"/>
      <c r="AE1584" s="1"/>
      <c r="AF1584" s="1"/>
    </row>
    <row r="1585" spans="24:32" x14ac:dyDescent="0.2">
      <c r="X1585" s="1"/>
      <c r="Z1585" s="1"/>
      <c r="AB1585" s="1"/>
      <c r="AD1585" s="1"/>
      <c r="AE1585" s="1"/>
      <c r="AF1585" s="1"/>
    </row>
    <row r="1586" spans="24:32" x14ac:dyDescent="0.2">
      <c r="X1586" s="1"/>
      <c r="Z1586" s="1"/>
      <c r="AB1586" s="1"/>
      <c r="AD1586" s="1"/>
      <c r="AE1586" s="1"/>
      <c r="AF1586" s="1"/>
    </row>
    <row r="1587" spans="24:32" x14ac:dyDescent="0.2">
      <c r="X1587" s="1"/>
      <c r="Z1587" s="1"/>
      <c r="AB1587" s="1"/>
      <c r="AD1587" s="1"/>
      <c r="AE1587" s="1"/>
      <c r="AF1587" s="1"/>
    </row>
    <row r="1588" spans="24:32" x14ac:dyDescent="0.2">
      <c r="X1588" s="1"/>
      <c r="Z1588" s="1"/>
      <c r="AB1588" s="1"/>
      <c r="AD1588" s="1"/>
      <c r="AE1588" s="1"/>
      <c r="AF1588" s="1"/>
    </row>
    <row r="1589" spans="24:32" x14ac:dyDescent="0.2">
      <c r="X1589" s="1"/>
      <c r="Z1589" s="1"/>
      <c r="AB1589" s="1"/>
      <c r="AD1589" s="1"/>
      <c r="AE1589" s="1"/>
      <c r="AF1589" s="1"/>
    </row>
    <row r="1590" spans="24:32" x14ac:dyDescent="0.2">
      <c r="X1590" s="1"/>
      <c r="Z1590" s="1"/>
      <c r="AB1590" s="1"/>
      <c r="AD1590" s="1"/>
      <c r="AE1590" s="1"/>
      <c r="AF1590" s="1"/>
    </row>
    <row r="1591" spans="24:32" x14ac:dyDescent="0.2">
      <c r="X1591" s="1"/>
      <c r="Z1591" s="1"/>
      <c r="AB1591" s="1"/>
      <c r="AD1591" s="1"/>
      <c r="AE1591" s="1"/>
      <c r="AF1591" s="1"/>
    </row>
    <row r="1592" spans="24:32" x14ac:dyDescent="0.2">
      <c r="X1592" s="1"/>
      <c r="Z1592" s="1"/>
      <c r="AB1592" s="1"/>
      <c r="AD1592" s="1"/>
      <c r="AE1592" s="1"/>
      <c r="AF1592" s="1"/>
    </row>
    <row r="1593" spans="24:32" x14ac:dyDescent="0.2">
      <c r="X1593" s="1"/>
      <c r="Z1593" s="1"/>
      <c r="AB1593" s="1"/>
      <c r="AD1593" s="1"/>
      <c r="AE1593" s="1"/>
      <c r="AF1593" s="1"/>
    </row>
    <row r="1594" spans="24:32" x14ac:dyDescent="0.2">
      <c r="X1594" s="1"/>
      <c r="Z1594" s="1"/>
      <c r="AB1594" s="1"/>
      <c r="AD1594" s="1"/>
      <c r="AE1594" s="1"/>
      <c r="AF1594" s="1"/>
    </row>
    <row r="1595" spans="24:32" x14ac:dyDescent="0.2">
      <c r="X1595" s="1"/>
      <c r="Z1595" s="1"/>
      <c r="AB1595" s="1"/>
      <c r="AD1595" s="1"/>
      <c r="AE1595" s="1"/>
      <c r="AF1595" s="1"/>
    </row>
    <row r="1596" spans="24:32" x14ac:dyDescent="0.2">
      <c r="X1596" s="1"/>
      <c r="Z1596" s="1"/>
      <c r="AB1596" s="1"/>
      <c r="AD1596" s="1"/>
      <c r="AE1596" s="1"/>
      <c r="AF1596" s="1"/>
    </row>
    <row r="1597" spans="24:32" x14ac:dyDescent="0.2">
      <c r="X1597" s="1"/>
      <c r="Z1597" s="1"/>
      <c r="AB1597" s="1"/>
      <c r="AD1597" s="1"/>
      <c r="AE1597" s="1"/>
      <c r="AF1597" s="1"/>
    </row>
    <row r="1598" spans="24:32" x14ac:dyDescent="0.2">
      <c r="X1598" s="1"/>
      <c r="Z1598" s="1"/>
      <c r="AB1598" s="1"/>
      <c r="AD1598" s="1"/>
      <c r="AE1598" s="1"/>
      <c r="AF1598" s="1"/>
    </row>
    <row r="1599" spans="24:32" x14ac:dyDescent="0.2">
      <c r="X1599" s="1"/>
      <c r="Z1599" s="1"/>
      <c r="AB1599" s="1"/>
      <c r="AD1599" s="1"/>
      <c r="AE1599" s="1"/>
      <c r="AF1599" s="1"/>
    </row>
    <row r="1600" spans="24:32" x14ac:dyDescent="0.2">
      <c r="X1600" s="1"/>
      <c r="Z1600" s="1"/>
      <c r="AB1600" s="1"/>
      <c r="AD1600" s="1"/>
      <c r="AE1600" s="1"/>
      <c r="AF1600" s="1"/>
    </row>
    <row r="1601" spans="24:32" x14ac:dyDescent="0.2">
      <c r="X1601" s="1"/>
      <c r="Z1601" s="1"/>
      <c r="AB1601" s="1"/>
      <c r="AD1601" s="1"/>
      <c r="AE1601" s="1"/>
      <c r="AF1601" s="1"/>
    </row>
    <row r="1602" spans="24:32" x14ac:dyDescent="0.2">
      <c r="X1602" s="1"/>
      <c r="Z1602" s="1"/>
      <c r="AB1602" s="1"/>
      <c r="AD1602" s="1"/>
      <c r="AE1602" s="1"/>
      <c r="AF1602" s="1"/>
    </row>
    <row r="1603" spans="24:32" x14ac:dyDescent="0.2">
      <c r="X1603" s="1"/>
      <c r="Z1603" s="1"/>
      <c r="AB1603" s="1"/>
      <c r="AD1603" s="1"/>
      <c r="AE1603" s="1"/>
      <c r="AF1603" s="1"/>
    </row>
    <row r="1604" spans="24:32" x14ac:dyDescent="0.2">
      <c r="X1604" s="1"/>
      <c r="Z1604" s="1"/>
      <c r="AB1604" s="1"/>
      <c r="AD1604" s="1"/>
      <c r="AE1604" s="1"/>
      <c r="AF1604" s="1"/>
    </row>
    <row r="1605" spans="24:32" x14ac:dyDescent="0.2">
      <c r="X1605" s="1"/>
      <c r="Z1605" s="1"/>
      <c r="AB1605" s="1"/>
      <c r="AD1605" s="1"/>
      <c r="AE1605" s="1"/>
      <c r="AF1605" s="1"/>
    </row>
    <row r="1606" spans="24:32" x14ac:dyDescent="0.2">
      <c r="X1606" s="1"/>
      <c r="Z1606" s="1"/>
      <c r="AB1606" s="1"/>
      <c r="AD1606" s="1"/>
      <c r="AE1606" s="1"/>
      <c r="AF1606" s="1"/>
    </row>
    <row r="1607" spans="24:32" x14ac:dyDescent="0.2">
      <c r="X1607" s="1"/>
      <c r="Z1607" s="1"/>
      <c r="AB1607" s="1"/>
      <c r="AD1607" s="1"/>
      <c r="AE1607" s="1"/>
      <c r="AF1607" s="1"/>
    </row>
    <row r="1608" spans="24:32" x14ac:dyDescent="0.2">
      <c r="X1608" s="1"/>
      <c r="Z1608" s="1"/>
      <c r="AB1608" s="1"/>
      <c r="AD1608" s="1"/>
      <c r="AE1608" s="1"/>
      <c r="AF1608" s="1"/>
    </row>
    <row r="1609" spans="24:32" x14ac:dyDescent="0.2">
      <c r="X1609" s="1"/>
      <c r="Z1609" s="1"/>
      <c r="AB1609" s="1"/>
      <c r="AD1609" s="1"/>
      <c r="AE1609" s="1"/>
      <c r="AF1609" s="1"/>
    </row>
    <row r="1610" spans="24:32" x14ac:dyDescent="0.2">
      <c r="X1610" s="1"/>
      <c r="Z1610" s="1"/>
      <c r="AB1610" s="1"/>
      <c r="AD1610" s="1"/>
      <c r="AE1610" s="1"/>
      <c r="AF1610" s="1"/>
    </row>
    <row r="1611" spans="24:32" x14ac:dyDescent="0.2">
      <c r="X1611" s="1"/>
      <c r="Z1611" s="1"/>
      <c r="AB1611" s="1"/>
      <c r="AD1611" s="1"/>
      <c r="AE1611" s="1"/>
      <c r="AF1611" s="1"/>
    </row>
    <row r="1612" spans="24:32" x14ac:dyDescent="0.2">
      <c r="X1612" s="1"/>
      <c r="Z1612" s="1"/>
      <c r="AB1612" s="1"/>
      <c r="AD1612" s="1"/>
      <c r="AE1612" s="1"/>
      <c r="AF1612" s="1"/>
    </row>
    <row r="1613" spans="24:32" x14ac:dyDescent="0.2">
      <c r="X1613" s="1"/>
      <c r="Z1613" s="1"/>
      <c r="AB1613" s="1"/>
      <c r="AD1613" s="1"/>
      <c r="AE1613" s="1"/>
      <c r="AF1613" s="1"/>
    </row>
    <row r="1614" spans="24:32" x14ac:dyDescent="0.2">
      <c r="X1614" s="1"/>
      <c r="Z1614" s="1"/>
      <c r="AB1614" s="1"/>
      <c r="AD1614" s="1"/>
      <c r="AE1614" s="1"/>
      <c r="AF1614" s="1"/>
    </row>
    <row r="1615" spans="24:32" x14ac:dyDescent="0.2">
      <c r="X1615" s="1"/>
      <c r="Z1615" s="1"/>
      <c r="AB1615" s="1"/>
      <c r="AD1615" s="1"/>
      <c r="AE1615" s="1"/>
      <c r="AF1615" s="1"/>
    </row>
    <row r="1616" spans="24:32" x14ac:dyDescent="0.2">
      <c r="X1616" s="1"/>
      <c r="Z1616" s="1"/>
      <c r="AB1616" s="1"/>
      <c r="AD1616" s="1"/>
      <c r="AE1616" s="1"/>
      <c r="AF1616" s="1"/>
    </row>
    <row r="1617" spans="24:32" x14ac:dyDescent="0.2">
      <c r="X1617" s="1"/>
      <c r="Z1617" s="1"/>
      <c r="AB1617" s="1"/>
      <c r="AD1617" s="1"/>
      <c r="AE1617" s="1"/>
      <c r="AF1617" s="1"/>
    </row>
    <row r="1618" spans="24:32" x14ac:dyDescent="0.2">
      <c r="X1618" s="1"/>
      <c r="Z1618" s="1"/>
      <c r="AB1618" s="1"/>
      <c r="AD1618" s="1"/>
      <c r="AE1618" s="1"/>
      <c r="AF1618" s="1"/>
    </row>
    <row r="1619" spans="24:32" x14ac:dyDescent="0.2">
      <c r="X1619" s="1"/>
      <c r="Z1619" s="1"/>
      <c r="AB1619" s="1"/>
      <c r="AD1619" s="1"/>
      <c r="AE1619" s="1"/>
      <c r="AF1619" s="1"/>
    </row>
    <row r="1620" spans="24:32" x14ac:dyDescent="0.2">
      <c r="X1620" s="1"/>
      <c r="Z1620" s="1"/>
      <c r="AB1620" s="1"/>
      <c r="AD1620" s="1"/>
      <c r="AE1620" s="1"/>
      <c r="AF1620" s="1"/>
    </row>
    <row r="1621" spans="24:32" x14ac:dyDescent="0.2">
      <c r="X1621" s="1"/>
      <c r="Z1621" s="1"/>
      <c r="AB1621" s="1"/>
      <c r="AD1621" s="1"/>
      <c r="AE1621" s="1"/>
      <c r="AF1621" s="1"/>
    </row>
    <row r="1622" spans="24:32" x14ac:dyDescent="0.2">
      <c r="X1622" s="1"/>
      <c r="Z1622" s="1"/>
      <c r="AB1622" s="1"/>
      <c r="AD1622" s="1"/>
      <c r="AE1622" s="1"/>
      <c r="AF1622" s="1"/>
    </row>
    <row r="1623" spans="24:32" x14ac:dyDescent="0.2">
      <c r="X1623" s="1"/>
      <c r="Z1623" s="1"/>
      <c r="AB1623" s="1"/>
      <c r="AD1623" s="1"/>
      <c r="AE1623" s="1"/>
      <c r="AF1623" s="1"/>
    </row>
    <row r="1624" spans="24:32" x14ac:dyDescent="0.2">
      <c r="X1624" s="1"/>
      <c r="Z1624" s="1"/>
      <c r="AB1624" s="1"/>
      <c r="AD1624" s="1"/>
      <c r="AE1624" s="1"/>
      <c r="AF1624" s="1"/>
    </row>
    <row r="1625" spans="24:32" x14ac:dyDescent="0.2">
      <c r="X1625" s="1"/>
      <c r="Z1625" s="1"/>
      <c r="AB1625" s="1"/>
      <c r="AD1625" s="1"/>
      <c r="AE1625" s="1"/>
      <c r="AF1625" s="1"/>
    </row>
    <row r="1626" spans="24:32" x14ac:dyDescent="0.2">
      <c r="X1626" s="1"/>
      <c r="Z1626" s="1"/>
      <c r="AB1626" s="1"/>
      <c r="AD1626" s="1"/>
      <c r="AE1626" s="1"/>
      <c r="AF1626" s="1"/>
    </row>
    <row r="1627" spans="24:32" x14ac:dyDescent="0.2">
      <c r="X1627" s="1"/>
      <c r="Z1627" s="1"/>
      <c r="AB1627" s="1"/>
      <c r="AD1627" s="1"/>
      <c r="AE1627" s="1"/>
      <c r="AF1627" s="1"/>
    </row>
    <row r="1628" spans="24:32" x14ac:dyDescent="0.2">
      <c r="X1628" s="1"/>
      <c r="Z1628" s="1"/>
      <c r="AB1628" s="1"/>
      <c r="AD1628" s="1"/>
      <c r="AE1628" s="1"/>
      <c r="AF1628" s="1"/>
    </row>
    <row r="1629" spans="24:32" x14ac:dyDescent="0.2">
      <c r="X1629" s="1"/>
      <c r="Z1629" s="1"/>
      <c r="AB1629" s="1"/>
      <c r="AD1629" s="1"/>
      <c r="AE1629" s="1"/>
      <c r="AF1629" s="1"/>
    </row>
    <row r="1630" spans="24:32" x14ac:dyDescent="0.2">
      <c r="X1630" s="1"/>
      <c r="Z1630" s="1"/>
      <c r="AB1630" s="1"/>
      <c r="AD1630" s="1"/>
      <c r="AE1630" s="1"/>
      <c r="AF1630" s="1"/>
    </row>
    <row r="1631" spans="24:32" x14ac:dyDescent="0.2">
      <c r="X1631" s="1"/>
      <c r="Z1631" s="1"/>
      <c r="AB1631" s="1"/>
      <c r="AD1631" s="1"/>
      <c r="AE1631" s="1"/>
      <c r="AF1631" s="1"/>
    </row>
    <row r="1632" spans="24:32" x14ac:dyDescent="0.2">
      <c r="X1632" s="1"/>
      <c r="Z1632" s="1"/>
      <c r="AB1632" s="1"/>
      <c r="AD1632" s="1"/>
      <c r="AE1632" s="1"/>
      <c r="AF1632" s="1"/>
    </row>
    <row r="1633" spans="24:32" x14ac:dyDescent="0.2">
      <c r="X1633" s="1"/>
      <c r="Z1633" s="1"/>
      <c r="AB1633" s="1"/>
      <c r="AD1633" s="1"/>
      <c r="AE1633" s="1"/>
      <c r="AF1633" s="1"/>
    </row>
    <row r="1634" spans="24:32" x14ac:dyDescent="0.2">
      <c r="X1634" s="1"/>
      <c r="Z1634" s="1"/>
      <c r="AB1634" s="1"/>
      <c r="AD1634" s="1"/>
      <c r="AE1634" s="1"/>
      <c r="AF1634" s="1"/>
    </row>
    <row r="1635" spans="24:32" x14ac:dyDescent="0.2">
      <c r="X1635" s="1"/>
      <c r="Z1635" s="1"/>
      <c r="AB1635" s="1"/>
      <c r="AD1635" s="1"/>
      <c r="AE1635" s="1"/>
      <c r="AF1635" s="1"/>
    </row>
    <row r="1636" spans="24:32" x14ac:dyDescent="0.2">
      <c r="X1636" s="1"/>
      <c r="Z1636" s="1"/>
      <c r="AB1636" s="1"/>
      <c r="AD1636" s="1"/>
      <c r="AE1636" s="1"/>
      <c r="AF1636" s="1"/>
    </row>
    <row r="1637" spans="24:32" x14ac:dyDescent="0.2">
      <c r="X1637" s="1"/>
      <c r="Z1637" s="1"/>
      <c r="AB1637" s="1"/>
      <c r="AD1637" s="1"/>
      <c r="AE1637" s="1"/>
      <c r="AF1637" s="1"/>
    </row>
    <row r="1638" spans="24:32" x14ac:dyDescent="0.2">
      <c r="X1638" s="1"/>
      <c r="Z1638" s="1"/>
      <c r="AB1638" s="1"/>
      <c r="AD1638" s="1"/>
      <c r="AE1638" s="1"/>
      <c r="AF1638" s="1"/>
    </row>
    <row r="1639" spans="24:32" x14ac:dyDescent="0.2">
      <c r="X1639" s="1"/>
      <c r="Z1639" s="1"/>
      <c r="AB1639" s="1"/>
      <c r="AD1639" s="1"/>
      <c r="AE1639" s="1"/>
      <c r="AF1639" s="1"/>
    </row>
    <row r="1640" spans="24:32" x14ac:dyDescent="0.2">
      <c r="X1640" s="1"/>
      <c r="Z1640" s="1"/>
      <c r="AB1640" s="1"/>
      <c r="AD1640" s="1"/>
      <c r="AE1640" s="1"/>
      <c r="AF1640" s="1"/>
    </row>
    <row r="1641" spans="24:32" x14ac:dyDescent="0.2">
      <c r="X1641" s="1"/>
      <c r="Z1641" s="1"/>
      <c r="AB1641" s="1"/>
      <c r="AD1641" s="1"/>
      <c r="AE1641" s="1"/>
      <c r="AF1641" s="1"/>
    </row>
    <row r="1642" spans="24:32" x14ac:dyDescent="0.2">
      <c r="X1642" s="1"/>
      <c r="Z1642" s="1"/>
      <c r="AB1642" s="1"/>
      <c r="AD1642" s="1"/>
      <c r="AE1642" s="1"/>
      <c r="AF1642" s="1"/>
    </row>
    <row r="1643" spans="24:32" x14ac:dyDescent="0.2">
      <c r="X1643" s="1"/>
      <c r="Z1643" s="1"/>
      <c r="AB1643" s="1"/>
      <c r="AD1643" s="1"/>
      <c r="AE1643" s="1"/>
      <c r="AF1643" s="1"/>
    </row>
    <row r="1644" spans="24:32" x14ac:dyDescent="0.2">
      <c r="X1644" s="1"/>
      <c r="Z1644" s="1"/>
      <c r="AB1644" s="1"/>
      <c r="AD1644" s="1"/>
      <c r="AE1644" s="1"/>
      <c r="AF1644" s="1"/>
    </row>
    <row r="1645" spans="24:32" x14ac:dyDescent="0.2">
      <c r="X1645" s="1"/>
      <c r="Z1645" s="1"/>
      <c r="AB1645" s="1"/>
      <c r="AD1645" s="1"/>
      <c r="AE1645" s="1"/>
      <c r="AF1645" s="1"/>
    </row>
    <row r="1646" spans="24:32" x14ac:dyDescent="0.2">
      <c r="X1646" s="1"/>
      <c r="Z1646" s="1"/>
      <c r="AB1646" s="1"/>
      <c r="AD1646" s="1"/>
      <c r="AE1646" s="1"/>
      <c r="AF1646" s="1"/>
    </row>
    <row r="1647" spans="24:32" x14ac:dyDescent="0.2">
      <c r="X1647" s="1"/>
      <c r="Z1647" s="1"/>
      <c r="AB1647" s="1"/>
      <c r="AD1647" s="1"/>
      <c r="AE1647" s="1"/>
      <c r="AF1647" s="1"/>
    </row>
    <row r="1648" spans="24:32" x14ac:dyDescent="0.2">
      <c r="X1648" s="1"/>
      <c r="Z1648" s="1"/>
      <c r="AB1648" s="1"/>
      <c r="AD1648" s="1"/>
      <c r="AE1648" s="1"/>
      <c r="AF1648" s="1"/>
    </row>
    <row r="1649" spans="24:32" x14ac:dyDescent="0.2">
      <c r="X1649" s="1"/>
      <c r="Z1649" s="1"/>
      <c r="AB1649" s="1"/>
      <c r="AD1649" s="1"/>
      <c r="AE1649" s="1"/>
      <c r="AF1649" s="1"/>
    </row>
    <row r="1650" spans="24:32" x14ac:dyDescent="0.2">
      <c r="X1650" s="1"/>
      <c r="Z1650" s="1"/>
      <c r="AB1650" s="1"/>
      <c r="AD1650" s="1"/>
      <c r="AE1650" s="1"/>
      <c r="AF1650" s="1"/>
    </row>
    <row r="1651" spans="24:32" x14ac:dyDescent="0.2">
      <c r="X1651" s="1"/>
      <c r="Z1651" s="1"/>
      <c r="AB1651" s="1"/>
      <c r="AD1651" s="1"/>
      <c r="AE1651" s="1"/>
      <c r="AF1651" s="1"/>
    </row>
    <row r="1652" spans="24:32" x14ac:dyDescent="0.2">
      <c r="X1652" s="1"/>
      <c r="Z1652" s="1"/>
      <c r="AB1652" s="1"/>
      <c r="AD1652" s="1"/>
      <c r="AE1652" s="1"/>
      <c r="AF1652" s="1"/>
    </row>
    <row r="1653" spans="24:32" x14ac:dyDescent="0.2">
      <c r="X1653" s="1"/>
      <c r="Z1653" s="1"/>
      <c r="AB1653" s="1"/>
      <c r="AD1653" s="1"/>
      <c r="AE1653" s="1"/>
      <c r="AF1653" s="1"/>
    </row>
    <row r="1654" spans="24:32" x14ac:dyDescent="0.2">
      <c r="X1654" s="1"/>
      <c r="Z1654" s="1"/>
      <c r="AB1654" s="1"/>
      <c r="AD1654" s="1"/>
      <c r="AE1654" s="1"/>
      <c r="AF1654" s="1"/>
    </row>
    <row r="1655" spans="24:32" x14ac:dyDescent="0.2">
      <c r="X1655" s="1"/>
      <c r="Z1655" s="1"/>
      <c r="AB1655" s="1"/>
      <c r="AD1655" s="1"/>
      <c r="AE1655" s="1"/>
      <c r="AF1655" s="1"/>
    </row>
    <row r="1656" spans="24:32" x14ac:dyDescent="0.2">
      <c r="X1656" s="1"/>
      <c r="Z1656" s="1"/>
      <c r="AB1656" s="1"/>
      <c r="AD1656" s="1"/>
      <c r="AE1656" s="1"/>
      <c r="AF1656" s="1"/>
    </row>
    <row r="1657" spans="24:32" x14ac:dyDescent="0.2">
      <c r="X1657" s="1"/>
      <c r="Z1657" s="1"/>
      <c r="AB1657" s="1"/>
      <c r="AD1657" s="1"/>
      <c r="AE1657" s="1"/>
      <c r="AF1657" s="1"/>
    </row>
    <row r="1658" spans="24:32" x14ac:dyDescent="0.2">
      <c r="X1658" s="1"/>
      <c r="Z1658" s="1"/>
      <c r="AB1658" s="1"/>
      <c r="AD1658" s="1"/>
      <c r="AE1658" s="1"/>
      <c r="AF1658" s="1"/>
    </row>
    <row r="1659" spans="24:32" x14ac:dyDescent="0.2">
      <c r="X1659" s="1"/>
      <c r="Z1659" s="1"/>
      <c r="AB1659" s="1"/>
      <c r="AD1659" s="1"/>
      <c r="AE1659" s="1"/>
      <c r="AF1659" s="1"/>
    </row>
    <row r="1660" spans="24:32" x14ac:dyDescent="0.2">
      <c r="X1660" s="1"/>
      <c r="Z1660" s="1"/>
      <c r="AB1660" s="1"/>
      <c r="AD1660" s="1"/>
      <c r="AE1660" s="1"/>
      <c r="AF1660" s="1"/>
    </row>
    <row r="1661" spans="24:32" x14ac:dyDescent="0.2">
      <c r="X1661" s="1"/>
      <c r="Z1661" s="1"/>
      <c r="AB1661" s="1"/>
      <c r="AD1661" s="1"/>
      <c r="AE1661" s="1"/>
      <c r="AF1661" s="1"/>
    </row>
    <row r="1662" spans="24:32" x14ac:dyDescent="0.2">
      <c r="X1662" s="1"/>
      <c r="Z1662" s="1"/>
      <c r="AB1662" s="1"/>
      <c r="AD1662" s="1"/>
      <c r="AE1662" s="1"/>
      <c r="AF1662" s="1"/>
    </row>
    <row r="1663" spans="24:32" x14ac:dyDescent="0.2">
      <c r="X1663" s="1"/>
      <c r="Z1663" s="1"/>
      <c r="AB1663" s="1"/>
      <c r="AD1663" s="1"/>
      <c r="AE1663" s="1"/>
      <c r="AF1663" s="1"/>
    </row>
    <row r="1664" spans="24:32" x14ac:dyDescent="0.2">
      <c r="X1664" s="1"/>
      <c r="Z1664" s="1"/>
      <c r="AB1664" s="1"/>
      <c r="AD1664" s="1"/>
      <c r="AE1664" s="1"/>
      <c r="AF1664" s="1"/>
    </row>
    <row r="1665" spans="24:32" x14ac:dyDescent="0.2">
      <c r="X1665" s="1"/>
      <c r="Z1665" s="1"/>
      <c r="AB1665" s="1"/>
      <c r="AD1665" s="1"/>
      <c r="AE1665" s="1"/>
      <c r="AF1665" s="1"/>
    </row>
    <row r="1666" spans="24:32" x14ac:dyDescent="0.2">
      <c r="X1666" s="1"/>
      <c r="Z1666" s="1"/>
      <c r="AB1666" s="1"/>
      <c r="AD1666" s="1"/>
      <c r="AE1666" s="1"/>
      <c r="AF1666" s="1"/>
    </row>
    <row r="1667" spans="24:32" x14ac:dyDescent="0.2">
      <c r="X1667" s="1"/>
      <c r="Z1667" s="1"/>
      <c r="AB1667" s="1"/>
      <c r="AD1667" s="1"/>
      <c r="AE1667" s="1"/>
      <c r="AF1667" s="1"/>
    </row>
    <row r="1668" spans="24:32" x14ac:dyDescent="0.2">
      <c r="X1668" s="1"/>
      <c r="Z1668" s="1"/>
      <c r="AB1668" s="1"/>
      <c r="AD1668" s="1"/>
      <c r="AE1668" s="1"/>
      <c r="AF1668" s="1"/>
    </row>
    <row r="1669" spans="24:32" x14ac:dyDescent="0.2">
      <c r="X1669" s="1"/>
      <c r="Z1669" s="1"/>
      <c r="AB1669" s="1"/>
      <c r="AD1669" s="1"/>
      <c r="AE1669" s="1"/>
      <c r="AF1669" s="1"/>
    </row>
    <row r="1670" spans="24:32" x14ac:dyDescent="0.2">
      <c r="X1670" s="1"/>
      <c r="Z1670" s="1"/>
      <c r="AB1670" s="1"/>
      <c r="AD1670" s="1"/>
      <c r="AE1670" s="1"/>
      <c r="AF1670" s="1"/>
    </row>
    <row r="1671" spans="24:32" x14ac:dyDescent="0.2">
      <c r="X1671" s="1"/>
      <c r="Z1671" s="1"/>
      <c r="AB1671" s="1"/>
      <c r="AD1671" s="1"/>
      <c r="AE1671" s="1"/>
      <c r="AF1671" s="1"/>
    </row>
    <row r="1672" spans="24:32" x14ac:dyDescent="0.2">
      <c r="X1672" s="1"/>
      <c r="Z1672" s="1"/>
      <c r="AB1672" s="1"/>
      <c r="AD1672" s="1"/>
      <c r="AE1672" s="1"/>
      <c r="AF1672" s="1"/>
    </row>
    <row r="1673" spans="24:32" x14ac:dyDescent="0.2">
      <c r="X1673" s="1"/>
      <c r="Z1673" s="1"/>
      <c r="AB1673" s="1"/>
      <c r="AD1673" s="1"/>
      <c r="AE1673" s="1"/>
      <c r="AF1673" s="1"/>
    </row>
    <row r="1674" spans="24:32" x14ac:dyDescent="0.2">
      <c r="X1674" s="1"/>
      <c r="Z1674" s="1"/>
      <c r="AB1674" s="1"/>
      <c r="AD1674" s="1"/>
      <c r="AE1674" s="1"/>
      <c r="AF1674" s="1"/>
    </row>
    <row r="1675" spans="24:32" x14ac:dyDescent="0.2">
      <c r="X1675" s="1"/>
      <c r="Z1675" s="1"/>
      <c r="AB1675" s="1"/>
      <c r="AD1675" s="1"/>
      <c r="AE1675" s="1"/>
      <c r="AF1675" s="1"/>
    </row>
    <row r="1676" spans="24:32" x14ac:dyDescent="0.2">
      <c r="X1676" s="1"/>
      <c r="Z1676" s="1"/>
      <c r="AB1676" s="1"/>
      <c r="AD1676" s="1"/>
      <c r="AE1676" s="1"/>
      <c r="AF1676" s="1"/>
    </row>
    <row r="1677" spans="24:32" x14ac:dyDescent="0.2">
      <c r="X1677" s="1"/>
      <c r="Z1677" s="1"/>
      <c r="AB1677" s="1"/>
      <c r="AD1677" s="1"/>
      <c r="AE1677" s="1"/>
      <c r="AF1677" s="1"/>
    </row>
    <row r="1678" spans="24:32" x14ac:dyDescent="0.2">
      <c r="X1678" s="1"/>
      <c r="Z1678" s="1"/>
      <c r="AB1678" s="1"/>
      <c r="AD1678" s="1"/>
      <c r="AE1678" s="1"/>
      <c r="AF1678" s="1"/>
    </row>
    <row r="1679" spans="24:32" x14ac:dyDescent="0.2">
      <c r="X1679" s="1"/>
      <c r="Z1679" s="1"/>
      <c r="AB1679" s="1"/>
      <c r="AD1679" s="1"/>
      <c r="AE1679" s="1"/>
      <c r="AF1679" s="1"/>
    </row>
    <row r="1680" spans="24:32" x14ac:dyDescent="0.2">
      <c r="X1680" s="1"/>
      <c r="Z1680" s="1"/>
      <c r="AB1680" s="1"/>
      <c r="AD1680" s="1"/>
      <c r="AE1680" s="1"/>
      <c r="AF1680" s="1"/>
    </row>
    <row r="1681" spans="24:32" x14ac:dyDescent="0.2">
      <c r="X1681" s="1"/>
      <c r="Z1681" s="1"/>
      <c r="AB1681" s="1"/>
      <c r="AD1681" s="1"/>
      <c r="AE1681" s="1"/>
      <c r="AF1681" s="1"/>
    </row>
    <row r="1682" spans="24:32" x14ac:dyDescent="0.2">
      <c r="X1682" s="1"/>
      <c r="Z1682" s="1"/>
      <c r="AB1682" s="1"/>
      <c r="AD1682" s="1"/>
      <c r="AE1682" s="1"/>
      <c r="AF1682" s="1"/>
    </row>
    <row r="1683" spans="24:32" x14ac:dyDescent="0.2">
      <c r="X1683" s="1"/>
      <c r="Z1683" s="1"/>
      <c r="AB1683" s="1"/>
      <c r="AD1683" s="1"/>
      <c r="AE1683" s="1"/>
      <c r="AF1683" s="1"/>
    </row>
    <row r="1684" spans="24:32" x14ac:dyDescent="0.2">
      <c r="X1684" s="1"/>
      <c r="Z1684" s="1"/>
      <c r="AB1684" s="1"/>
      <c r="AD1684" s="1"/>
      <c r="AE1684" s="1"/>
      <c r="AF1684" s="1"/>
    </row>
    <row r="1685" spans="24:32" x14ac:dyDescent="0.2">
      <c r="X1685" s="1"/>
      <c r="Z1685" s="1"/>
      <c r="AB1685" s="1"/>
      <c r="AD1685" s="1"/>
      <c r="AE1685" s="1"/>
      <c r="AF1685" s="1"/>
    </row>
    <row r="1686" spans="24:32" x14ac:dyDescent="0.2">
      <c r="X1686" s="1"/>
      <c r="Z1686" s="1"/>
      <c r="AB1686" s="1"/>
      <c r="AD1686" s="1"/>
      <c r="AE1686" s="1"/>
      <c r="AF1686" s="1"/>
    </row>
    <row r="1687" spans="24:32" x14ac:dyDescent="0.2">
      <c r="X1687" s="1"/>
      <c r="Z1687" s="1"/>
      <c r="AB1687" s="1"/>
      <c r="AD1687" s="1"/>
      <c r="AE1687" s="1"/>
      <c r="AF1687" s="1"/>
    </row>
    <row r="1688" spans="24:32" x14ac:dyDescent="0.2">
      <c r="X1688" s="1"/>
      <c r="Z1688" s="1"/>
      <c r="AB1688" s="1"/>
      <c r="AD1688" s="1"/>
      <c r="AE1688" s="1"/>
      <c r="AF1688" s="1"/>
    </row>
    <row r="1689" spans="24:32" x14ac:dyDescent="0.2">
      <c r="X1689" s="1"/>
      <c r="Z1689" s="1"/>
      <c r="AB1689" s="1"/>
      <c r="AD1689" s="1"/>
      <c r="AE1689" s="1"/>
      <c r="AF1689" s="1"/>
    </row>
    <row r="1690" spans="24:32" x14ac:dyDescent="0.2">
      <c r="X1690" s="1"/>
      <c r="Z1690" s="1"/>
      <c r="AB1690" s="1"/>
      <c r="AD1690" s="1"/>
      <c r="AE1690" s="1"/>
      <c r="AF1690" s="1"/>
    </row>
    <row r="1691" spans="24:32" x14ac:dyDescent="0.2">
      <c r="X1691" s="1"/>
      <c r="Z1691" s="1"/>
      <c r="AB1691" s="1"/>
      <c r="AD1691" s="1"/>
      <c r="AE1691" s="1"/>
      <c r="AF1691" s="1"/>
    </row>
    <row r="1692" spans="24:32" x14ac:dyDescent="0.2">
      <c r="X1692" s="1"/>
      <c r="Z1692" s="1"/>
      <c r="AB1692" s="1"/>
      <c r="AD1692" s="1"/>
      <c r="AE1692" s="1"/>
      <c r="AF1692" s="1"/>
    </row>
    <row r="1693" spans="24:32" x14ac:dyDescent="0.2">
      <c r="X1693" s="1"/>
      <c r="Z1693" s="1"/>
      <c r="AB1693" s="1"/>
      <c r="AD1693" s="1"/>
      <c r="AE1693" s="1"/>
      <c r="AF1693" s="1"/>
    </row>
    <row r="1694" spans="24:32" x14ac:dyDescent="0.2">
      <c r="X1694" s="1"/>
      <c r="Z1694" s="1"/>
      <c r="AB1694" s="1"/>
      <c r="AD1694" s="1"/>
      <c r="AE1694" s="1"/>
      <c r="AF1694" s="1"/>
    </row>
    <row r="1695" spans="24:32" x14ac:dyDescent="0.2">
      <c r="X1695" s="1"/>
      <c r="Z1695" s="1"/>
      <c r="AB1695" s="1"/>
      <c r="AD1695" s="1"/>
      <c r="AE1695" s="1"/>
      <c r="AF1695" s="1"/>
    </row>
    <row r="1696" spans="24:32" x14ac:dyDescent="0.2">
      <c r="X1696" s="1"/>
      <c r="Z1696" s="1"/>
      <c r="AB1696" s="1"/>
      <c r="AD1696" s="1"/>
      <c r="AE1696" s="1"/>
      <c r="AF1696" s="1"/>
    </row>
    <row r="1697" spans="24:32" x14ac:dyDescent="0.2">
      <c r="X1697" s="1"/>
      <c r="Z1697" s="1"/>
      <c r="AB1697" s="1"/>
      <c r="AD1697" s="1"/>
      <c r="AE1697" s="1"/>
      <c r="AF1697" s="1"/>
    </row>
    <row r="1698" spans="24:32" x14ac:dyDescent="0.2">
      <c r="X1698" s="1"/>
      <c r="Z1698" s="1"/>
      <c r="AB1698" s="1"/>
      <c r="AD1698" s="1"/>
      <c r="AE1698" s="1"/>
      <c r="AF1698" s="1"/>
    </row>
    <row r="1699" spans="24:32" x14ac:dyDescent="0.2">
      <c r="X1699" s="1"/>
      <c r="Z1699" s="1"/>
      <c r="AB1699" s="1"/>
      <c r="AD1699" s="1"/>
      <c r="AE1699" s="1"/>
      <c r="AF1699" s="1"/>
    </row>
    <row r="1700" spans="24:32" x14ac:dyDescent="0.2">
      <c r="X1700" s="1"/>
      <c r="Z1700" s="1"/>
      <c r="AB1700" s="1"/>
      <c r="AD1700" s="1"/>
      <c r="AE1700" s="1"/>
      <c r="AF1700" s="1"/>
    </row>
    <row r="1701" spans="24:32" x14ac:dyDescent="0.2">
      <c r="X1701" s="1"/>
      <c r="Z1701" s="1"/>
      <c r="AB1701" s="1"/>
      <c r="AD1701" s="1"/>
      <c r="AE1701" s="1"/>
      <c r="AF1701" s="1"/>
    </row>
    <row r="1702" spans="24:32" x14ac:dyDescent="0.2">
      <c r="X1702" s="1"/>
      <c r="Z1702" s="1"/>
      <c r="AB1702" s="1"/>
      <c r="AD1702" s="1"/>
      <c r="AE1702" s="1"/>
      <c r="AF1702" s="1"/>
    </row>
    <row r="1703" spans="24:32" x14ac:dyDescent="0.2">
      <c r="X1703" s="1"/>
      <c r="Z1703" s="1"/>
      <c r="AB1703" s="1"/>
      <c r="AD1703" s="1"/>
      <c r="AE1703" s="1"/>
      <c r="AF1703" s="1"/>
    </row>
    <row r="1704" spans="24:32" x14ac:dyDescent="0.2">
      <c r="X1704" s="1"/>
      <c r="Z1704" s="1"/>
      <c r="AB1704" s="1"/>
      <c r="AD1704" s="1"/>
      <c r="AE1704" s="1"/>
      <c r="AF1704" s="1"/>
    </row>
    <row r="1705" spans="24:32" x14ac:dyDescent="0.2">
      <c r="X1705" s="1"/>
      <c r="Z1705" s="1"/>
      <c r="AB1705" s="1"/>
      <c r="AD1705" s="1"/>
      <c r="AE1705" s="1"/>
      <c r="AF1705" s="1"/>
    </row>
    <row r="1706" spans="24:32" x14ac:dyDescent="0.2">
      <c r="X1706" s="1"/>
      <c r="Z1706" s="1"/>
      <c r="AB1706" s="1"/>
      <c r="AD1706" s="1"/>
      <c r="AE1706" s="1"/>
      <c r="AF1706" s="1"/>
    </row>
    <row r="1707" spans="24:32" x14ac:dyDescent="0.2">
      <c r="X1707" s="1"/>
      <c r="Z1707" s="1"/>
      <c r="AB1707" s="1"/>
      <c r="AD1707" s="1"/>
      <c r="AE1707" s="1"/>
      <c r="AF1707" s="1"/>
    </row>
    <row r="1708" spans="24:32" x14ac:dyDescent="0.2">
      <c r="X1708" s="1"/>
      <c r="Z1708" s="1"/>
      <c r="AB1708" s="1"/>
      <c r="AD1708" s="1"/>
      <c r="AE1708" s="1"/>
      <c r="AF1708" s="1"/>
    </row>
    <row r="1709" spans="24:32" x14ac:dyDescent="0.2">
      <c r="X1709" s="1"/>
      <c r="Z1709" s="1"/>
      <c r="AB1709" s="1"/>
      <c r="AD1709" s="1"/>
      <c r="AE1709" s="1"/>
      <c r="AF1709" s="1"/>
    </row>
    <row r="1710" spans="24:32" x14ac:dyDescent="0.2">
      <c r="X1710" s="1"/>
      <c r="Z1710" s="1"/>
      <c r="AB1710" s="1"/>
      <c r="AD1710" s="1"/>
      <c r="AE1710" s="1"/>
      <c r="AF1710" s="1"/>
    </row>
    <row r="1711" spans="24:32" x14ac:dyDescent="0.2">
      <c r="X1711" s="1"/>
      <c r="Z1711" s="1"/>
      <c r="AB1711" s="1"/>
      <c r="AD1711" s="1"/>
      <c r="AE1711" s="1"/>
      <c r="AF1711" s="1"/>
    </row>
    <row r="1712" spans="24:32" x14ac:dyDescent="0.2">
      <c r="X1712" s="1"/>
      <c r="Z1712" s="1"/>
      <c r="AB1712" s="1"/>
      <c r="AD1712" s="1"/>
      <c r="AE1712" s="1"/>
      <c r="AF1712" s="1"/>
    </row>
    <row r="1713" spans="24:32" x14ac:dyDescent="0.2">
      <c r="X1713" s="1"/>
      <c r="Z1713" s="1"/>
      <c r="AB1713" s="1"/>
      <c r="AD1713" s="1"/>
      <c r="AE1713" s="1"/>
      <c r="AF1713" s="1"/>
    </row>
    <row r="1714" spans="24:32" x14ac:dyDescent="0.2">
      <c r="X1714" s="1"/>
      <c r="Z1714" s="1"/>
      <c r="AB1714" s="1"/>
      <c r="AD1714" s="1"/>
      <c r="AE1714" s="1"/>
      <c r="AF1714" s="1"/>
    </row>
    <row r="1715" spans="24:32" x14ac:dyDescent="0.2">
      <c r="X1715" s="1"/>
      <c r="Z1715" s="1"/>
      <c r="AB1715" s="1"/>
      <c r="AD1715" s="1"/>
      <c r="AE1715" s="1"/>
      <c r="AF1715" s="1"/>
    </row>
    <row r="1716" spans="24:32" x14ac:dyDescent="0.2">
      <c r="X1716" s="1"/>
      <c r="Z1716" s="1"/>
      <c r="AB1716" s="1"/>
      <c r="AD1716" s="1"/>
      <c r="AE1716" s="1"/>
      <c r="AF1716" s="1"/>
    </row>
    <row r="1717" spans="24:32" x14ac:dyDescent="0.2">
      <c r="X1717" s="1"/>
      <c r="Z1717" s="1"/>
      <c r="AB1717" s="1"/>
      <c r="AD1717" s="1"/>
      <c r="AE1717" s="1"/>
      <c r="AF1717" s="1"/>
    </row>
    <row r="1718" spans="24:32" x14ac:dyDescent="0.2">
      <c r="X1718" s="1"/>
      <c r="Z1718" s="1"/>
      <c r="AB1718" s="1"/>
      <c r="AD1718" s="1"/>
      <c r="AE1718" s="1"/>
      <c r="AF1718" s="1"/>
    </row>
    <row r="1719" spans="24:32" x14ac:dyDescent="0.2">
      <c r="X1719" s="1"/>
      <c r="Z1719" s="1"/>
      <c r="AB1719" s="1"/>
      <c r="AD1719" s="1"/>
      <c r="AE1719" s="1"/>
      <c r="AF1719" s="1"/>
    </row>
    <row r="1720" spans="24:32" x14ac:dyDescent="0.2">
      <c r="X1720" s="1"/>
      <c r="Z1720" s="1"/>
      <c r="AB1720" s="1"/>
      <c r="AD1720" s="1"/>
      <c r="AE1720" s="1"/>
      <c r="AF1720" s="1"/>
    </row>
    <row r="1721" spans="24:32" x14ac:dyDescent="0.2">
      <c r="X1721" s="1"/>
      <c r="Z1721" s="1"/>
      <c r="AB1721" s="1"/>
      <c r="AD1721" s="1"/>
      <c r="AE1721" s="1"/>
      <c r="AF1721" s="1"/>
    </row>
    <row r="1722" spans="24:32" x14ac:dyDescent="0.2">
      <c r="X1722" s="1"/>
      <c r="Z1722" s="1"/>
      <c r="AB1722" s="1"/>
      <c r="AD1722" s="1"/>
      <c r="AE1722" s="1"/>
      <c r="AF1722" s="1"/>
    </row>
    <row r="1723" spans="24:32" x14ac:dyDescent="0.2">
      <c r="X1723" s="1"/>
      <c r="Z1723" s="1"/>
      <c r="AB1723" s="1"/>
      <c r="AD1723" s="1"/>
      <c r="AE1723" s="1"/>
      <c r="AF1723" s="1"/>
    </row>
    <row r="1724" spans="24:32" x14ac:dyDescent="0.2">
      <c r="X1724" s="1"/>
      <c r="Z1724" s="1"/>
      <c r="AB1724" s="1"/>
      <c r="AD1724" s="1"/>
      <c r="AE1724" s="1"/>
      <c r="AF1724" s="1"/>
    </row>
    <row r="1725" spans="24:32" x14ac:dyDescent="0.2">
      <c r="X1725" s="1"/>
      <c r="Z1725" s="1"/>
      <c r="AB1725" s="1"/>
      <c r="AD1725" s="1"/>
      <c r="AE1725" s="1"/>
      <c r="AF1725" s="1"/>
    </row>
    <row r="1726" spans="24:32" x14ac:dyDescent="0.2">
      <c r="X1726" s="1"/>
      <c r="Z1726" s="1"/>
      <c r="AB1726" s="1"/>
      <c r="AD1726" s="1"/>
      <c r="AE1726" s="1"/>
      <c r="AF1726" s="1"/>
    </row>
    <row r="1727" spans="24:32" x14ac:dyDescent="0.2">
      <c r="X1727" s="1"/>
      <c r="Z1727" s="1"/>
      <c r="AB1727" s="1"/>
      <c r="AD1727" s="1"/>
      <c r="AE1727" s="1"/>
      <c r="AF1727" s="1"/>
    </row>
    <row r="1728" spans="24:32" x14ac:dyDescent="0.2">
      <c r="X1728" s="1"/>
      <c r="Z1728" s="1"/>
      <c r="AB1728" s="1"/>
      <c r="AD1728" s="1"/>
      <c r="AE1728" s="1"/>
      <c r="AF1728" s="1"/>
    </row>
    <row r="1729" spans="24:32" x14ac:dyDescent="0.2">
      <c r="X1729" s="1"/>
      <c r="Z1729" s="1"/>
      <c r="AB1729" s="1"/>
      <c r="AD1729" s="1"/>
      <c r="AE1729" s="1"/>
      <c r="AF1729" s="1"/>
    </row>
    <row r="1730" spans="24:32" x14ac:dyDescent="0.2">
      <c r="X1730" s="1"/>
      <c r="Z1730" s="1"/>
      <c r="AB1730" s="1"/>
      <c r="AD1730" s="1"/>
      <c r="AE1730" s="1"/>
      <c r="AF1730" s="1"/>
    </row>
    <row r="1731" spans="24:32" x14ac:dyDescent="0.2">
      <c r="X1731" s="1"/>
      <c r="Z1731" s="1"/>
      <c r="AB1731" s="1"/>
      <c r="AD1731" s="1"/>
      <c r="AE1731" s="1"/>
      <c r="AF1731" s="1"/>
    </row>
    <row r="1732" spans="24:32" x14ac:dyDescent="0.2">
      <c r="X1732" s="1"/>
      <c r="Z1732" s="1"/>
      <c r="AB1732" s="1"/>
      <c r="AD1732" s="1"/>
      <c r="AE1732" s="1"/>
      <c r="AF1732" s="1"/>
    </row>
    <row r="1733" spans="24:32" x14ac:dyDescent="0.2">
      <c r="X1733" s="1"/>
      <c r="Z1733" s="1"/>
      <c r="AB1733" s="1"/>
      <c r="AD1733" s="1"/>
      <c r="AE1733" s="1"/>
      <c r="AF1733" s="1"/>
    </row>
    <row r="1734" spans="24:32" x14ac:dyDescent="0.2">
      <c r="X1734" s="1"/>
      <c r="Z1734" s="1"/>
      <c r="AB1734" s="1"/>
      <c r="AD1734" s="1"/>
      <c r="AE1734" s="1"/>
      <c r="AF1734" s="1"/>
    </row>
    <row r="1735" spans="24:32" x14ac:dyDescent="0.2">
      <c r="X1735" s="1"/>
      <c r="Z1735" s="1"/>
      <c r="AB1735" s="1"/>
      <c r="AD1735" s="1"/>
      <c r="AE1735" s="1"/>
      <c r="AF1735" s="1"/>
    </row>
    <row r="1736" spans="24:32" x14ac:dyDescent="0.2">
      <c r="X1736" s="1"/>
      <c r="Z1736" s="1"/>
      <c r="AB1736" s="1"/>
      <c r="AD1736" s="1"/>
      <c r="AE1736" s="1"/>
      <c r="AF1736" s="1"/>
    </row>
    <row r="1737" spans="24:32" x14ac:dyDescent="0.2">
      <c r="X1737" s="1"/>
      <c r="Z1737" s="1"/>
      <c r="AB1737" s="1"/>
      <c r="AD1737" s="1"/>
      <c r="AE1737" s="1"/>
      <c r="AF1737" s="1"/>
    </row>
    <row r="1738" spans="24:32" x14ac:dyDescent="0.2">
      <c r="X1738" s="1"/>
      <c r="Z1738" s="1"/>
      <c r="AB1738" s="1"/>
      <c r="AD1738" s="1"/>
      <c r="AE1738" s="1"/>
      <c r="AF1738" s="1"/>
    </row>
    <row r="1739" spans="24:32" x14ac:dyDescent="0.2">
      <c r="X1739" s="1"/>
      <c r="Z1739" s="1"/>
      <c r="AB1739" s="1"/>
      <c r="AD1739" s="1"/>
      <c r="AE1739" s="1"/>
      <c r="AF1739" s="1"/>
    </row>
    <row r="1740" spans="24:32" x14ac:dyDescent="0.2">
      <c r="X1740" s="1"/>
      <c r="Z1740" s="1"/>
      <c r="AB1740" s="1"/>
      <c r="AD1740" s="1"/>
      <c r="AE1740" s="1"/>
      <c r="AF1740" s="1"/>
    </row>
    <row r="1741" spans="24:32" x14ac:dyDescent="0.2">
      <c r="X1741" s="1"/>
      <c r="Z1741" s="1"/>
      <c r="AB1741" s="1"/>
      <c r="AD1741" s="1"/>
      <c r="AE1741" s="1"/>
      <c r="AF1741" s="1"/>
    </row>
    <row r="1742" spans="24:32" x14ac:dyDescent="0.2">
      <c r="X1742" s="1"/>
      <c r="Z1742" s="1"/>
      <c r="AB1742" s="1"/>
      <c r="AD1742" s="1"/>
      <c r="AE1742" s="1"/>
      <c r="AF1742" s="1"/>
    </row>
    <row r="1743" spans="24:32" x14ac:dyDescent="0.2">
      <c r="X1743" s="1"/>
      <c r="Z1743" s="1"/>
      <c r="AB1743" s="1"/>
      <c r="AD1743" s="1"/>
      <c r="AE1743" s="1"/>
      <c r="AF1743" s="1"/>
    </row>
    <row r="1744" spans="24:32" x14ac:dyDescent="0.2">
      <c r="X1744" s="1"/>
      <c r="Z1744" s="1"/>
      <c r="AB1744" s="1"/>
      <c r="AD1744" s="1"/>
      <c r="AE1744" s="1"/>
      <c r="AF1744" s="1"/>
    </row>
    <row r="1745" spans="24:32" x14ac:dyDescent="0.2">
      <c r="X1745" s="1"/>
      <c r="Z1745" s="1"/>
      <c r="AB1745" s="1"/>
      <c r="AD1745" s="1"/>
      <c r="AE1745" s="1"/>
      <c r="AF1745" s="1"/>
    </row>
    <row r="1746" spans="24:32" x14ac:dyDescent="0.2">
      <c r="X1746" s="1"/>
      <c r="Z1746" s="1"/>
      <c r="AB1746" s="1"/>
      <c r="AD1746" s="1"/>
      <c r="AE1746" s="1"/>
      <c r="AF1746" s="1"/>
    </row>
    <row r="1747" spans="24:32" x14ac:dyDescent="0.2">
      <c r="X1747" s="1"/>
      <c r="Z1747" s="1"/>
      <c r="AB1747" s="1"/>
      <c r="AD1747" s="1"/>
      <c r="AE1747" s="1"/>
      <c r="AF1747" s="1"/>
    </row>
    <row r="1748" spans="24:32" x14ac:dyDescent="0.2">
      <c r="X1748" s="1"/>
      <c r="Z1748" s="1"/>
      <c r="AB1748" s="1"/>
      <c r="AD1748" s="1"/>
      <c r="AE1748" s="1"/>
      <c r="AF1748" s="1"/>
    </row>
    <row r="1749" spans="24:32" x14ac:dyDescent="0.2">
      <c r="X1749" s="1"/>
      <c r="Z1749" s="1"/>
      <c r="AB1749" s="1"/>
      <c r="AD1749" s="1"/>
      <c r="AE1749" s="1"/>
      <c r="AF1749" s="1"/>
    </row>
    <row r="1750" spans="24:32" x14ac:dyDescent="0.2">
      <c r="X1750" s="1"/>
      <c r="Z1750" s="1"/>
      <c r="AB1750" s="1"/>
      <c r="AD1750" s="1"/>
      <c r="AE1750" s="1"/>
      <c r="AF1750" s="1"/>
    </row>
    <row r="1751" spans="24:32" x14ac:dyDescent="0.2">
      <c r="X1751" s="1"/>
      <c r="Z1751" s="1"/>
      <c r="AB1751" s="1"/>
      <c r="AD1751" s="1"/>
      <c r="AE1751" s="1"/>
      <c r="AF1751" s="1"/>
    </row>
    <row r="1752" spans="24:32" x14ac:dyDescent="0.2">
      <c r="X1752" s="1"/>
      <c r="Z1752" s="1"/>
      <c r="AB1752" s="1"/>
      <c r="AD1752" s="1"/>
      <c r="AE1752" s="1"/>
      <c r="AF1752" s="1"/>
    </row>
    <row r="1753" spans="24:32" x14ac:dyDescent="0.2">
      <c r="X1753" s="1"/>
      <c r="Z1753" s="1"/>
      <c r="AB1753" s="1"/>
      <c r="AD1753" s="1"/>
      <c r="AE1753" s="1"/>
      <c r="AF1753" s="1"/>
    </row>
    <row r="1754" spans="24:32" x14ac:dyDescent="0.2">
      <c r="X1754" s="1"/>
      <c r="Z1754" s="1"/>
      <c r="AB1754" s="1"/>
      <c r="AD1754" s="1"/>
      <c r="AE1754" s="1"/>
      <c r="AF1754" s="1"/>
    </row>
    <row r="1755" spans="24:32" x14ac:dyDescent="0.2">
      <c r="X1755" s="1"/>
      <c r="Z1755" s="1"/>
      <c r="AB1755" s="1"/>
      <c r="AD1755" s="1"/>
      <c r="AE1755" s="1"/>
      <c r="AF1755" s="1"/>
    </row>
    <row r="1756" spans="24:32" x14ac:dyDescent="0.2">
      <c r="X1756" s="1"/>
      <c r="Z1756" s="1"/>
      <c r="AB1756" s="1"/>
      <c r="AD1756" s="1"/>
      <c r="AE1756" s="1"/>
      <c r="AF1756" s="1"/>
    </row>
    <row r="1757" spans="24:32" x14ac:dyDescent="0.2">
      <c r="X1757" s="1"/>
      <c r="Z1757" s="1"/>
      <c r="AB1757" s="1"/>
      <c r="AD1757" s="1"/>
      <c r="AE1757" s="1"/>
      <c r="AF1757" s="1"/>
    </row>
    <row r="1758" spans="24:32" x14ac:dyDescent="0.2">
      <c r="X1758" s="1"/>
      <c r="Z1758" s="1"/>
      <c r="AB1758" s="1"/>
      <c r="AD1758" s="1"/>
      <c r="AE1758" s="1"/>
      <c r="AF1758" s="1"/>
    </row>
    <row r="1759" spans="24:32" x14ac:dyDescent="0.2">
      <c r="X1759" s="1"/>
      <c r="Z1759" s="1"/>
      <c r="AB1759" s="1"/>
      <c r="AD1759" s="1"/>
      <c r="AE1759" s="1"/>
      <c r="AF1759" s="1"/>
    </row>
    <row r="1760" spans="24:32" x14ac:dyDescent="0.2">
      <c r="X1760" s="1"/>
      <c r="Z1760" s="1"/>
      <c r="AB1760" s="1"/>
      <c r="AD1760" s="1"/>
      <c r="AE1760" s="1"/>
      <c r="AF1760" s="1"/>
    </row>
    <row r="1761" spans="24:32" x14ac:dyDescent="0.2">
      <c r="X1761" s="1"/>
      <c r="Z1761" s="1"/>
      <c r="AB1761" s="1"/>
      <c r="AD1761" s="1"/>
      <c r="AE1761" s="1"/>
      <c r="AF1761" s="1"/>
    </row>
    <row r="1762" spans="24:32" x14ac:dyDescent="0.2">
      <c r="X1762" s="1"/>
      <c r="Z1762" s="1"/>
      <c r="AB1762" s="1"/>
      <c r="AD1762" s="1"/>
      <c r="AE1762" s="1"/>
      <c r="AF1762" s="1"/>
    </row>
    <row r="1763" spans="24:32" x14ac:dyDescent="0.2">
      <c r="X1763" s="1"/>
      <c r="Z1763" s="1"/>
      <c r="AB1763" s="1"/>
      <c r="AD1763" s="1"/>
      <c r="AE1763" s="1"/>
      <c r="AF1763" s="1"/>
    </row>
    <row r="1764" spans="24:32" x14ac:dyDescent="0.2">
      <c r="X1764" s="1"/>
      <c r="Z1764" s="1"/>
      <c r="AB1764" s="1"/>
      <c r="AD1764" s="1"/>
      <c r="AE1764" s="1"/>
      <c r="AF1764" s="1"/>
    </row>
    <row r="1765" spans="24:32" x14ac:dyDescent="0.2">
      <c r="X1765" s="1"/>
      <c r="Z1765" s="1"/>
      <c r="AB1765" s="1"/>
      <c r="AD1765" s="1"/>
      <c r="AE1765" s="1"/>
      <c r="AF1765" s="1"/>
    </row>
    <row r="1766" spans="24:32" x14ac:dyDescent="0.2">
      <c r="X1766" s="1"/>
      <c r="Z1766" s="1"/>
      <c r="AB1766" s="1"/>
      <c r="AD1766" s="1"/>
      <c r="AE1766" s="1"/>
      <c r="AF1766" s="1"/>
    </row>
    <row r="1767" spans="24:32" x14ac:dyDescent="0.2">
      <c r="X1767" s="1"/>
      <c r="Z1767" s="1"/>
      <c r="AB1767" s="1"/>
      <c r="AD1767" s="1"/>
      <c r="AE1767" s="1"/>
      <c r="AF1767" s="1"/>
    </row>
    <row r="1768" spans="24:32" x14ac:dyDescent="0.2">
      <c r="X1768" s="1"/>
      <c r="Z1768" s="1"/>
      <c r="AB1768" s="1"/>
      <c r="AD1768" s="1"/>
      <c r="AE1768" s="1"/>
      <c r="AF1768" s="1"/>
    </row>
    <row r="1769" spans="24:32" x14ac:dyDescent="0.2">
      <c r="X1769" s="1"/>
      <c r="Z1769" s="1"/>
      <c r="AB1769" s="1"/>
      <c r="AD1769" s="1"/>
      <c r="AE1769" s="1"/>
      <c r="AF1769" s="1"/>
    </row>
    <row r="1770" spans="24:32" x14ac:dyDescent="0.2">
      <c r="X1770" s="1"/>
      <c r="Z1770" s="1"/>
      <c r="AB1770" s="1"/>
      <c r="AD1770" s="1"/>
      <c r="AE1770" s="1"/>
      <c r="AF1770" s="1"/>
    </row>
    <row r="1771" spans="24:32" x14ac:dyDescent="0.2">
      <c r="X1771" s="1"/>
      <c r="Z1771" s="1"/>
      <c r="AB1771" s="1"/>
      <c r="AD1771" s="1"/>
      <c r="AE1771" s="1"/>
      <c r="AF1771" s="1"/>
    </row>
    <row r="1772" spans="24:32" x14ac:dyDescent="0.2">
      <c r="X1772" s="1"/>
      <c r="Z1772" s="1"/>
      <c r="AB1772" s="1"/>
      <c r="AD1772" s="1"/>
      <c r="AE1772" s="1"/>
      <c r="AF1772" s="1"/>
    </row>
    <row r="1773" spans="24:32" x14ac:dyDescent="0.2">
      <c r="X1773" s="1"/>
      <c r="Z1773" s="1"/>
      <c r="AB1773" s="1"/>
      <c r="AD1773" s="1"/>
      <c r="AE1773" s="1"/>
      <c r="AF1773" s="1"/>
    </row>
    <row r="1774" spans="24:32" x14ac:dyDescent="0.2">
      <c r="X1774" s="1"/>
      <c r="Z1774" s="1"/>
      <c r="AB1774" s="1"/>
      <c r="AD1774" s="1"/>
      <c r="AE1774" s="1"/>
      <c r="AF1774" s="1"/>
    </row>
    <row r="1775" spans="24:32" x14ac:dyDescent="0.2">
      <c r="X1775" s="1"/>
      <c r="Z1775" s="1"/>
      <c r="AB1775" s="1"/>
      <c r="AD1775" s="1"/>
      <c r="AE1775" s="1"/>
      <c r="AF1775" s="1"/>
    </row>
    <row r="1776" spans="24:32" x14ac:dyDescent="0.2">
      <c r="X1776" s="1"/>
      <c r="Z1776" s="1"/>
      <c r="AB1776" s="1"/>
      <c r="AD1776" s="1"/>
      <c r="AE1776" s="1"/>
      <c r="AF1776" s="1"/>
    </row>
    <row r="1777" spans="24:32" x14ac:dyDescent="0.2">
      <c r="X1777" s="1"/>
      <c r="Z1777" s="1"/>
      <c r="AB1777" s="1"/>
      <c r="AD1777" s="1"/>
      <c r="AE1777" s="1"/>
      <c r="AF1777" s="1"/>
    </row>
    <row r="1778" spans="24:32" x14ac:dyDescent="0.2">
      <c r="X1778" s="1"/>
      <c r="Z1778" s="1"/>
      <c r="AB1778" s="1"/>
      <c r="AD1778" s="1"/>
      <c r="AE1778" s="1"/>
      <c r="AF1778" s="1"/>
    </row>
    <row r="1779" spans="24:32" x14ac:dyDescent="0.2">
      <c r="X1779" s="1"/>
      <c r="Z1779" s="1"/>
      <c r="AB1779" s="1"/>
      <c r="AD1779" s="1"/>
      <c r="AE1779" s="1"/>
      <c r="AF1779" s="1"/>
    </row>
    <row r="1780" spans="24:32" x14ac:dyDescent="0.2">
      <c r="X1780" s="1"/>
      <c r="Z1780" s="1"/>
      <c r="AB1780" s="1"/>
      <c r="AD1780" s="1"/>
      <c r="AE1780" s="1"/>
      <c r="AF1780" s="1"/>
    </row>
    <row r="1781" spans="24:32" x14ac:dyDescent="0.2">
      <c r="X1781" s="1"/>
      <c r="Z1781" s="1"/>
      <c r="AB1781" s="1"/>
      <c r="AD1781" s="1"/>
      <c r="AE1781" s="1"/>
      <c r="AF1781" s="1"/>
    </row>
    <row r="1782" spans="24:32" x14ac:dyDescent="0.2">
      <c r="X1782" s="1"/>
      <c r="Z1782" s="1"/>
      <c r="AB1782" s="1"/>
      <c r="AD1782" s="1"/>
      <c r="AE1782" s="1"/>
      <c r="AF1782" s="1"/>
    </row>
    <row r="1783" spans="24:32" x14ac:dyDescent="0.2">
      <c r="X1783" s="1"/>
      <c r="Z1783" s="1"/>
      <c r="AB1783" s="1"/>
      <c r="AD1783" s="1"/>
      <c r="AE1783" s="1"/>
      <c r="AF1783" s="1"/>
    </row>
    <row r="1784" spans="24:32" x14ac:dyDescent="0.2">
      <c r="X1784" s="1"/>
      <c r="Z1784" s="1"/>
      <c r="AB1784" s="1"/>
      <c r="AD1784" s="1"/>
      <c r="AE1784" s="1"/>
      <c r="AF1784" s="1"/>
    </row>
    <row r="1785" spans="24:32" x14ac:dyDescent="0.2">
      <c r="X1785" s="1"/>
      <c r="Z1785" s="1"/>
      <c r="AB1785" s="1"/>
      <c r="AD1785" s="1"/>
      <c r="AE1785" s="1"/>
      <c r="AF1785" s="1"/>
    </row>
    <row r="1786" spans="24:32" x14ac:dyDescent="0.2">
      <c r="X1786" s="1"/>
      <c r="Z1786" s="1"/>
      <c r="AB1786" s="1"/>
      <c r="AD1786" s="1"/>
      <c r="AE1786" s="1"/>
      <c r="AF1786" s="1"/>
    </row>
    <row r="1787" spans="24:32" x14ac:dyDescent="0.2">
      <c r="X1787" s="1"/>
      <c r="Z1787" s="1"/>
      <c r="AB1787" s="1"/>
      <c r="AD1787" s="1"/>
      <c r="AE1787" s="1"/>
      <c r="AF1787" s="1"/>
    </row>
    <row r="1788" spans="24:32" x14ac:dyDescent="0.2">
      <c r="X1788" s="1"/>
      <c r="Z1788" s="1"/>
      <c r="AB1788" s="1"/>
      <c r="AD1788" s="1"/>
      <c r="AE1788" s="1"/>
      <c r="AF1788" s="1"/>
    </row>
    <row r="1789" spans="24:32" x14ac:dyDescent="0.2">
      <c r="X1789" s="1"/>
      <c r="Z1789" s="1"/>
      <c r="AB1789" s="1"/>
      <c r="AD1789" s="1"/>
      <c r="AE1789" s="1"/>
      <c r="AF1789" s="1"/>
    </row>
    <row r="1790" spans="24:32" x14ac:dyDescent="0.2">
      <c r="X1790" s="1"/>
      <c r="Z1790" s="1"/>
      <c r="AB1790" s="1"/>
      <c r="AD1790" s="1"/>
      <c r="AE1790" s="1"/>
      <c r="AF1790" s="1"/>
    </row>
  </sheetData>
  <printOptions verticalCentered="1" gridLinesSet="0"/>
  <pageMargins left="0.75" right="0.25" top="0.25" bottom="0.4" header="0.23" footer="0.25"/>
  <pageSetup scale="47" orientation="landscape" horizontalDpi="4294967292" verticalDpi="4294967292" r:id="rId1"/>
  <headerFooter alignWithMargins="0">
    <oddFooter>&amp;L&amp;"Times New Roman,Italic"&amp;F/&amp;A Prepared By: A. Haffner (x4833)&amp;R&amp;"Times New Roman,Italic"&amp;D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8">
    <pageSetUpPr fitToPage="1"/>
  </sheetPr>
  <dimension ref="A1:AS96"/>
  <sheetViews>
    <sheetView showGridLines="0" zoomScale="75" workbookViewId="0">
      <selection activeCell="A3" sqref="A3"/>
    </sheetView>
  </sheetViews>
  <sheetFormatPr defaultColWidth="8.42578125" defaultRowHeight="12.75" customHeight="1" x14ac:dyDescent="0.2"/>
  <cols>
    <col min="1" max="1" width="11.5703125" style="235" customWidth="1"/>
    <col min="2" max="2" width="3.28515625" style="235" customWidth="1"/>
    <col min="3" max="3" width="9.7109375" style="235" customWidth="1"/>
    <col min="4" max="4" width="2.5703125" style="235" customWidth="1"/>
    <col min="5" max="5" width="25.85546875" style="235" customWidth="1"/>
    <col min="6" max="6" width="3.28515625" style="235" customWidth="1"/>
    <col min="7" max="7" width="17.85546875" style="235" customWidth="1"/>
    <col min="8" max="8" width="3.28515625" style="235" customWidth="1"/>
    <col min="9" max="9" width="8.42578125" style="235" customWidth="1"/>
    <col min="10" max="10" width="1.5703125" style="235" customWidth="1"/>
    <col min="11" max="11" width="8.28515625" style="235" customWidth="1"/>
    <col min="12" max="12" width="3.28515625" style="235" customWidth="1"/>
    <col min="13" max="13" width="18.85546875" style="300" customWidth="1"/>
    <col min="14" max="14" width="3" style="235" customWidth="1"/>
    <col min="15" max="15" width="13.5703125" style="235" customWidth="1"/>
    <col min="16" max="16" width="3.28515625" style="235" customWidth="1"/>
    <col min="17" max="17" width="19.140625" style="239" customWidth="1"/>
    <col min="18" max="18" width="12.28515625" style="268" customWidth="1"/>
    <col min="19" max="19" width="11" style="40" customWidth="1"/>
    <col min="20" max="20" width="4.140625" style="235" customWidth="1"/>
    <col min="21" max="21" width="2.42578125" style="235" customWidth="1"/>
    <col min="22" max="22" width="8.42578125" style="235" customWidth="1"/>
    <col min="23" max="23" width="2.42578125" style="235" customWidth="1"/>
    <col min="24" max="24" width="5" style="235" customWidth="1"/>
    <col min="25" max="25" width="2.42578125" style="235" customWidth="1"/>
    <col min="26" max="26" width="6.7109375" style="235" customWidth="1"/>
    <col min="27" max="27" width="2.42578125" style="235" customWidth="1"/>
    <col min="28" max="28" width="6.7109375" style="235" customWidth="1"/>
    <col min="29" max="29" width="2.42578125" style="235" customWidth="1"/>
    <col min="30" max="30" width="17.85546875" style="235" customWidth="1"/>
    <col min="31" max="31" width="3.28515625" style="235" customWidth="1"/>
    <col min="32" max="32" width="13.5703125" style="235" customWidth="1"/>
    <col min="33" max="33" width="3.28515625" style="235" customWidth="1"/>
    <col min="34" max="34" width="11" style="235" customWidth="1"/>
    <col min="35" max="35" width="2.42578125" style="235" customWidth="1"/>
    <col min="36" max="36" width="5" style="235" customWidth="1"/>
    <col min="37" max="37" width="1.5703125" style="235" customWidth="1"/>
    <col min="38" max="38" width="5.85546875" style="235" customWidth="1"/>
    <col min="39" max="39" width="3.28515625" style="235" customWidth="1"/>
    <col min="40" max="40" width="9.28515625" style="235" customWidth="1"/>
    <col min="41" max="41" width="2.42578125" style="235" customWidth="1"/>
    <col min="42" max="42" width="11" style="235" customWidth="1"/>
    <col min="43" max="16384" width="8.42578125" style="235"/>
  </cols>
  <sheetData>
    <row r="1" spans="1:33" ht="12.75" customHeight="1" x14ac:dyDescent="0.2">
      <c r="A1" s="272" t="s">
        <v>0</v>
      </c>
      <c r="B1" s="253"/>
      <c r="C1" s="253"/>
      <c r="D1" s="253"/>
      <c r="E1" s="253"/>
      <c r="F1" s="253"/>
      <c r="G1" s="271"/>
      <c r="H1" s="254"/>
      <c r="I1" s="253"/>
      <c r="J1" s="253"/>
      <c r="K1" s="253"/>
      <c r="L1" s="253"/>
      <c r="M1" s="299"/>
      <c r="N1" s="253"/>
      <c r="O1" s="253"/>
      <c r="S1" s="237"/>
      <c r="AE1" s="273" t="s">
        <v>309</v>
      </c>
      <c r="AG1" s="236"/>
    </row>
    <row r="2" spans="1:33" ht="12.75" customHeight="1" x14ac:dyDescent="0.2">
      <c r="A2" s="274">
        <f>'IPE GASOIL'!B4</f>
        <v>36617</v>
      </c>
      <c r="B2" s="253"/>
      <c r="C2" s="253"/>
      <c r="D2" s="253"/>
      <c r="E2" s="253"/>
      <c r="F2" s="253"/>
      <c r="G2" s="271"/>
      <c r="H2" s="254"/>
      <c r="I2" s="253"/>
      <c r="J2" s="253"/>
      <c r="K2" s="253"/>
      <c r="L2" s="253"/>
      <c r="M2" s="299"/>
      <c r="N2" s="253"/>
      <c r="O2" s="253"/>
      <c r="S2" s="237"/>
      <c r="AE2" s="273" t="s">
        <v>310</v>
      </c>
      <c r="AG2" s="236"/>
    </row>
    <row r="3" spans="1:33" ht="12.75" customHeight="1" x14ac:dyDescent="0.2">
      <c r="A3" s="254" t="s">
        <v>311</v>
      </c>
      <c r="B3" s="253"/>
      <c r="C3" s="253"/>
      <c r="D3" s="253"/>
      <c r="E3" s="253"/>
      <c r="F3" s="253"/>
      <c r="G3" s="271"/>
      <c r="H3" s="254"/>
      <c r="I3" s="253"/>
      <c r="J3" s="253"/>
      <c r="K3" s="253"/>
      <c r="L3" s="253"/>
      <c r="M3" s="299"/>
      <c r="N3" s="253"/>
      <c r="O3" s="253"/>
    </row>
    <row r="4" spans="1:33" ht="12.75" customHeight="1" x14ac:dyDescent="0.25">
      <c r="A4" s="276">
        <f>'IPE GASOIL'!B5</f>
        <v>36622</v>
      </c>
      <c r="B4" s="253"/>
      <c r="C4" s="253"/>
      <c r="D4" s="253"/>
      <c r="E4" s="253"/>
      <c r="F4" s="254"/>
      <c r="G4" s="271"/>
      <c r="H4" s="254"/>
      <c r="I4" s="253"/>
      <c r="J4" s="253"/>
      <c r="K4" s="253"/>
      <c r="L4" s="253"/>
      <c r="M4" s="299"/>
      <c r="N4" s="253"/>
      <c r="O4" s="253"/>
    </row>
    <row r="5" spans="1:33" ht="12.75" customHeight="1" x14ac:dyDescent="0.2">
      <c r="F5" s="236"/>
      <c r="G5" s="275"/>
      <c r="H5" s="236"/>
    </row>
    <row r="6" spans="1:33" ht="12.75" customHeight="1" x14ac:dyDescent="0.2">
      <c r="J6" s="238" t="s">
        <v>312</v>
      </c>
      <c r="M6" s="301"/>
      <c r="N6" s="239"/>
      <c r="Q6" s="239" t="s">
        <v>313</v>
      </c>
    </row>
    <row r="7" spans="1:33" ht="12.75" customHeight="1" x14ac:dyDescent="0.2">
      <c r="A7" s="1"/>
      <c r="B7" s="1"/>
      <c r="C7" s="1"/>
      <c r="D7" s="1"/>
      <c r="E7" s="1"/>
      <c r="F7" s="1"/>
      <c r="G7" s="1"/>
      <c r="H7" s="1"/>
      <c r="I7" s="240"/>
      <c r="J7" s="241" t="s">
        <v>314</v>
      </c>
      <c r="K7" s="240"/>
      <c r="M7" s="301" t="s">
        <v>315</v>
      </c>
      <c r="N7" s="239"/>
      <c r="O7" s="1"/>
      <c r="Q7" s="239" t="s">
        <v>316</v>
      </c>
      <c r="R7" s="269" t="s">
        <v>317</v>
      </c>
    </row>
    <row r="8" spans="1:33" ht="12.75" customHeight="1" x14ac:dyDescent="0.2">
      <c r="A8" s="241" t="s">
        <v>318</v>
      </c>
      <c r="C8" s="241" t="s">
        <v>319</v>
      </c>
      <c r="E8" s="241" t="s">
        <v>320</v>
      </c>
      <c r="G8" s="241" t="s">
        <v>321</v>
      </c>
      <c r="I8" s="241" t="s">
        <v>322</v>
      </c>
      <c r="K8" s="241" t="s">
        <v>323</v>
      </c>
      <c r="M8" s="302" t="s">
        <v>324</v>
      </c>
      <c r="N8" s="238"/>
      <c r="O8" s="241" t="s">
        <v>325</v>
      </c>
      <c r="Q8" s="241" t="s">
        <v>324</v>
      </c>
      <c r="R8" s="270" t="s">
        <v>326</v>
      </c>
    </row>
    <row r="9" spans="1:33" ht="12.75" customHeight="1" x14ac:dyDescent="0.2">
      <c r="A9" s="238" t="s">
        <v>327</v>
      </c>
      <c r="C9" s="311">
        <v>35069</v>
      </c>
      <c r="E9" s="307" t="s">
        <v>328</v>
      </c>
      <c r="G9" s="238" t="s">
        <v>329</v>
      </c>
      <c r="I9" s="310" t="s">
        <v>81</v>
      </c>
      <c r="K9" s="303">
        <f>+Q9</f>
        <v>0</v>
      </c>
      <c r="M9"/>
      <c r="N9" s="238"/>
      <c r="O9" s="238" t="s">
        <v>330</v>
      </c>
      <c r="Q9" s="365">
        <v>0</v>
      </c>
      <c r="R9" s="328">
        <v>3642682</v>
      </c>
    </row>
    <row r="10" spans="1:33" ht="12.75" customHeight="1" x14ac:dyDescent="0.2">
      <c r="A10" s="238"/>
      <c r="C10" s="311"/>
      <c r="E10" s="307"/>
      <c r="G10" s="238"/>
      <c r="I10" s="310"/>
      <c r="K10" s="306"/>
      <c r="M10" s="303"/>
      <c r="N10" s="238"/>
      <c r="O10" s="238"/>
      <c r="Q10" s="365"/>
      <c r="R10" s="328"/>
    </row>
    <row r="11" spans="1:33" ht="12.75" customHeight="1" x14ac:dyDescent="0.2">
      <c r="A11" s="247" t="s">
        <v>331</v>
      </c>
      <c r="B11" s="247"/>
      <c r="C11" s="245"/>
      <c r="D11" s="245"/>
      <c r="E11" s="308"/>
      <c r="F11" s="245"/>
      <c r="G11" s="245"/>
      <c r="H11" s="245"/>
      <c r="I11" s="304">
        <f>SUM(I9:I9)</f>
        <v>0</v>
      </c>
      <c r="J11" s="245"/>
      <c r="K11" s="304">
        <f>SUM(K9:K9)</f>
        <v>0</v>
      </c>
      <c r="L11" s="246"/>
      <c r="M11" s="304">
        <f>SUM(K9:K9)</f>
        <v>0</v>
      </c>
      <c r="N11" s="298"/>
      <c r="O11" s="245"/>
      <c r="Q11" s="366">
        <f>SUM(Q9:Q9)</f>
        <v>0</v>
      </c>
      <c r="R11" s="304">
        <f>SUM(R9:R9)</f>
        <v>3642682</v>
      </c>
    </row>
    <row r="12" spans="1:33" ht="12.75" customHeight="1" x14ac:dyDescent="0.2">
      <c r="C12" s="243"/>
      <c r="E12" s="242"/>
      <c r="G12" s="242"/>
      <c r="I12" s="248"/>
      <c r="J12" s="248"/>
      <c r="K12" s="249"/>
      <c r="M12" s="303"/>
      <c r="N12" s="250"/>
      <c r="O12" s="242"/>
      <c r="P12" s="251"/>
      <c r="Q12" s="367"/>
    </row>
    <row r="13" spans="1:33" ht="12.75" customHeight="1" x14ac:dyDescent="0.2">
      <c r="A13" s="244"/>
      <c r="C13" s="243"/>
      <c r="E13" s="242"/>
      <c r="G13" s="242"/>
      <c r="I13" s="248"/>
      <c r="J13" s="248"/>
      <c r="K13" s="249"/>
      <c r="M13" s="303"/>
      <c r="N13" s="250"/>
      <c r="O13" s="242"/>
      <c r="P13" s="251"/>
      <c r="Q13" s="367"/>
    </row>
    <row r="14" spans="1:33" ht="12.75" customHeight="1" x14ac:dyDescent="0.2">
      <c r="A14" s="244"/>
      <c r="C14" s="243"/>
      <c r="E14" s="242"/>
      <c r="G14" s="242"/>
      <c r="I14" s="248"/>
      <c r="J14" s="248"/>
      <c r="K14" s="249"/>
      <c r="M14" s="303"/>
      <c r="N14" s="250"/>
      <c r="O14" s="242"/>
      <c r="P14" s="251"/>
      <c r="Q14" s="367"/>
    </row>
    <row r="15" spans="1:33" ht="12.75" customHeight="1" x14ac:dyDescent="0.2">
      <c r="A15" s="244"/>
      <c r="C15" s="243"/>
      <c r="E15" s="242"/>
      <c r="G15" s="242"/>
      <c r="I15" s="248"/>
      <c r="J15" s="248"/>
      <c r="K15" s="249"/>
      <c r="M15" s="303"/>
      <c r="N15" s="250"/>
      <c r="O15" s="242"/>
      <c r="P15" s="251"/>
      <c r="Q15" s="367"/>
    </row>
    <row r="16" spans="1:33" ht="12.75" customHeight="1" x14ac:dyDescent="0.2">
      <c r="A16" s="244"/>
      <c r="C16" s="243"/>
      <c r="E16" s="242"/>
      <c r="G16" s="242"/>
      <c r="I16" s="248"/>
      <c r="J16" s="248"/>
      <c r="K16" s="249"/>
      <c r="M16" s="303"/>
      <c r="N16" s="250"/>
      <c r="O16" s="242"/>
      <c r="P16" s="251"/>
      <c r="Q16" s="367"/>
    </row>
    <row r="17" spans="1:21" ht="12.75" customHeight="1" x14ac:dyDescent="0.2">
      <c r="A17" s="244"/>
      <c r="C17" s="243"/>
      <c r="E17" s="242"/>
      <c r="G17" s="242"/>
      <c r="I17" s="248"/>
      <c r="J17" s="248"/>
      <c r="K17" s="249"/>
      <c r="M17" s="303"/>
      <c r="N17" s="250"/>
      <c r="O17" s="242"/>
      <c r="P17" s="251"/>
      <c r="Q17" s="367"/>
    </row>
    <row r="18" spans="1:21" ht="12.75" customHeight="1" x14ac:dyDescent="0.2">
      <c r="A18" s="252"/>
      <c r="C18" s="243"/>
      <c r="E18" s="242"/>
      <c r="G18" s="242"/>
      <c r="I18" s="248"/>
      <c r="J18" s="248"/>
      <c r="K18" s="249"/>
      <c r="M18" s="303"/>
      <c r="N18" s="250"/>
      <c r="O18" s="242"/>
      <c r="P18" s="251"/>
      <c r="Q18" s="367"/>
    </row>
    <row r="19" spans="1:21" ht="12.75" customHeight="1" x14ac:dyDescent="0.2">
      <c r="A19" s="244"/>
      <c r="B19" s="244"/>
      <c r="C19" s="243"/>
      <c r="E19" s="242"/>
      <c r="G19" s="242"/>
      <c r="I19" s="248"/>
      <c r="J19" s="248"/>
      <c r="K19" s="249"/>
      <c r="M19" s="303"/>
      <c r="N19" s="250"/>
      <c r="O19" s="242"/>
      <c r="P19" s="251"/>
      <c r="Q19" s="367"/>
    </row>
    <row r="20" spans="1:21" ht="12.75" customHeight="1" x14ac:dyDescent="0.2">
      <c r="A20" s="244"/>
      <c r="B20" s="244"/>
      <c r="C20" s="243"/>
      <c r="E20" s="242"/>
      <c r="G20" s="242"/>
      <c r="I20" s="248"/>
      <c r="J20" s="248"/>
      <c r="K20" s="249"/>
      <c r="M20" s="303"/>
      <c r="N20" s="250"/>
      <c r="O20" s="242"/>
      <c r="P20" s="251"/>
      <c r="Q20" s="367"/>
    </row>
    <row r="21" spans="1:21" ht="12.75" customHeight="1" x14ac:dyDescent="0.2">
      <c r="A21" s="244"/>
      <c r="B21" s="244"/>
      <c r="C21" s="243"/>
      <c r="E21" s="242"/>
      <c r="G21" s="242"/>
      <c r="I21" s="248"/>
      <c r="J21" s="248"/>
      <c r="K21" s="249"/>
      <c r="M21" s="303"/>
      <c r="N21" s="250"/>
      <c r="O21" s="242"/>
      <c r="P21" s="251"/>
      <c r="Q21" s="367"/>
    </row>
    <row r="22" spans="1:21" ht="12.75" customHeight="1" x14ac:dyDescent="0.2">
      <c r="A22" s="287" t="s">
        <v>332</v>
      </c>
      <c r="B22" s="288"/>
      <c r="C22" s="289"/>
      <c r="D22" s="288"/>
      <c r="E22" s="309" t="s">
        <v>333</v>
      </c>
      <c r="F22" s="288"/>
      <c r="G22" s="290" t="s">
        <v>334</v>
      </c>
      <c r="I22" s="248"/>
      <c r="J22" s="248"/>
      <c r="K22" s="249"/>
      <c r="M22" s="303"/>
      <c r="N22" s="250"/>
      <c r="O22" s="242"/>
      <c r="P22" s="251"/>
      <c r="Q22" s="367"/>
    </row>
    <row r="23" spans="1:21" ht="12.75" customHeight="1" x14ac:dyDescent="0.2">
      <c r="A23" s="290" t="s">
        <v>335</v>
      </c>
      <c r="B23" s="291"/>
      <c r="C23" s="292">
        <v>3.0819999999999999</v>
      </c>
      <c r="D23" s="291"/>
      <c r="E23" s="294">
        <f>(+C23*+G23)/1000</f>
        <v>231.15</v>
      </c>
      <c r="F23" s="293"/>
      <c r="G23" s="294">
        <v>75000</v>
      </c>
      <c r="I23" s="248"/>
      <c r="J23" s="248"/>
      <c r="K23" s="249"/>
      <c r="M23" s="303"/>
      <c r="N23" s="250"/>
      <c r="O23" s="242"/>
      <c r="P23" s="251"/>
      <c r="Q23" s="367"/>
    </row>
    <row r="24" spans="1:21" ht="12.75" customHeight="1" x14ac:dyDescent="0.2">
      <c r="A24" s="295" t="s">
        <v>336</v>
      </c>
      <c r="B24" s="291"/>
      <c r="C24" s="296">
        <v>3.8359999999999999</v>
      </c>
      <c r="D24" s="291"/>
      <c r="E24" s="294">
        <f>(+C24*G24)/1000</f>
        <v>959</v>
      </c>
      <c r="F24" s="297"/>
      <c r="G24" s="294">
        <v>250000</v>
      </c>
      <c r="I24" s="248"/>
      <c r="J24" s="248"/>
      <c r="K24" s="249"/>
      <c r="M24" s="303"/>
      <c r="N24" s="250"/>
      <c r="O24" s="242"/>
      <c r="P24" s="251"/>
      <c r="Q24" s="367">
        <v>34972</v>
      </c>
    </row>
    <row r="25" spans="1:21" ht="12.75" customHeight="1" x14ac:dyDescent="0.2">
      <c r="A25" s="295" t="s">
        <v>337</v>
      </c>
      <c r="B25" s="291"/>
      <c r="C25" s="296">
        <v>3</v>
      </c>
      <c r="D25" s="291"/>
      <c r="E25" s="294">
        <f>(+C25*G25)/1000</f>
        <v>225</v>
      </c>
      <c r="F25" s="297"/>
      <c r="G25" s="294">
        <v>75000</v>
      </c>
      <c r="I25" s="248"/>
      <c r="J25" s="248"/>
      <c r="K25" s="249"/>
      <c r="M25" s="303"/>
      <c r="N25" s="250"/>
      <c r="O25" s="242"/>
      <c r="P25" s="251"/>
      <c r="Q25" s="367"/>
    </row>
    <row r="26" spans="1:21" ht="12.75" customHeight="1" x14ac:dyDescent="0.2">
      <c r="A26" s="295" t="s">
        <v>338</v>
      </c>
      <c r="B26" s="291"/>
      <c r="C26" s="305">
        <v>3.9740000000000002</v>
      </c>
      <c r="D26" s="291"/>
      <c r="E26" s="294">
        <f>(+C26*+G26)/1000</f>
        <v>155.17277800000002</v>
      </c>
      <c r="F26" s="297"/>
      <c r="G26" s="294">
        <v>39047</v>
      </c>
      <c r="I26" s="248"/>
      <c r="J26" s="248"/>
      <c r="K26" s="248"/>
      <c r="M26" s="303"/>
      <c r="N26" s="250"/>
      <c r="O26" s="242"/>
      <c r="P26" s="251"/>
      <c r="Q26" s="367"/>
    </row>
    <row r="27" spans="1:21" ht="12.75" customHeight="1" x14ac:dyDescent="0.2">
      <c r="A27" s="295" t="s">
        <v>339</v>
      </c>
      <c r="B27" s="291"/>
      <c r="C27" s="296">
        <v>4.3259999999999996</v>
      </c>
      <c r="D27" s="291"/>
      <c r="E27" s="294">
        <f>(+C27*+G27)/1000</f>
        <v>324.45</v>
      </c>
      <c r="F27" s="297"/>
      <c r="G27" s="294">
        <v>75000</v>
      </c>
      <c r="I27" s="248"/>
      <c r="J27" s="248"/>
      <c r="K27" s="248"/>
      <c r="M27" s="303"/>
      <c r="N27" s="250"/>
      <c r="O27" s="242"/>
      <c r="P27" s="251"/>
      <c r="Q27" s="367"/>
    </row>
    <row r="28" spans="1:21" ht="12.75" customHeight="1" x14ac:dyDescent="0.2">
      <c r="A28" s="295" t="s">
        <v>340</v>
      </c>
      <c r="B28" s="291"/>
      <c r="C28" s="296">
        <v>4.62</v>
      </c>
      <c r="D28" s="291"/>
      <c r="E28" s="294">
        <f>(+C28*+G28)/1000</f>
        <v>626.75382000000002</v>
      </c>
      <c r="F28" s="297"/>
      <c r="G28" s="294">
        <v>135661</v>
      </c>
      <c r="I28" s="248"/>
      <c r="J28" s="248"/>
      <c r="K28" s="248"/>
      <c r="M28" s="303"/>
      <c r="N28" s="250"/>
      <c r="O28" s="242"/>
      <c r="P28" s="251"/>
      <c r="Q28" s="367"/>
    </row>
    <row r="29" spans="1:21" ht="12.75" customHeight="1" x14ac:dyDescent="0.2">
      <c r="A29" s="287" t="s">
        <v>341</v>
      </c>
      <c r="B29" s="291"/>
      <c r="C29" s="296">
        <v>5.25</v>
      </c>
      <c r="D29" s="291"/>
      <c r="E29" s="294">
        <f>(+C29*+G29)/1000</f>
        <v>0</v>
      </c>
      <c r="F29" s="297"/>
      <c r="G29" s="294">
        <v>0</v>
      </c>
      <c r="I29" s="248"/>
      <c r="J29" s="248"/>
      <c r="K29" s="248"/>
      <c r="M29" s="303"/>
      <c r="N29" s="250">
        <v>556.95441000000005</v>
      </c>
      <c r="O29" s="242">
        <v>0</v>
      </c>
      <c r="P29" s="251">
        <v>27039.757000000001</v>
      </c>
      <c r="Q29" s="367">
        <v>167.81878</v>
      </c>
      <c r="R29" s="268">
        <v>204.76074</v>
      </c>
      <c r="S29" s="40">
        <v>438.15699999999998</v>
      </c>
      <c r="T29" s="235">
        <v>0</v>
      </c>
      <c r="U29" s="235">
        <v>28407.447930000002</v>
      </c>
    </row>
    <row r="30" spans="1:21" ht="12.75" customHeight="1" x14ac:dyDescent="0.2">
      <c r="A30" s="287" t="s">
        <v>342</v>
      </c>
      <c r="B30" s="291"/>
      <c r="C30" s="296">
        <v>5.8259999999999996</v>
      </c>
      <c r="D30" s="291"/>
      <c r="E30" s="294">
        <f>(+C30*+G30)/1000</f>
        <v>145.65</v>
      </c>
      <c r="F30" s="297"/>
      <c r="G30" s="294">
        <v>25000</v>
      </c>
      <c r="I30" s="248"/>
      <c r="J30" s="248"/>
      <c r="K30" s="248"/>
      <c r="M30" s="303"/>
      <c r="N30" s="250"/>
      <c r="O30" s="242"/>
      <c r="P30" s="251"/>
      <c r="Q30" s="367"/>
    </row>
    <row r="31" spans="1:21" ht="12.75" customHeight="1" x14ac:dyDescent="0.2">
      <c r="A31" s="235" t="s">
        <v>343</v>
      </c>
      <c r="C31" s="235">
        <v>2.1451000000000001E-2</v>
      </c>
      <c r="E31" s="242"/>
      <c r="N31" s="235">
        <v>-24.007410000000004</v>
      </c>
      <c r="O31" s="235">
        <v>0</v>
      </c>
      <c r="P31" s="235">
        <v>408.565</v>
      </c>
      <c r="Q31" s="239">
        <v>191.36822000000001</v>
      </c>
      <c r="R31" s="268">
        <v>-76.974739999999997</v>
      </c>
      <c r="S31" s="40">
        <v>67.072999999999993</v>
      </c>
      <c r="T31" s="235">
        <v>83.210999999999999</v>
      </c>
      <c r="U31" s="235">
        <v>649.23506999999995</v>
      </c>
    </row>
    <row r="32" spans="1:21" ht="12.75" customHeight="1" x14ac:dyDescent="0.2">
      <c r="A32" s="235" t="s">
        <v>344</v>
      </c>
      <c r="C32" s="235">
        <v>2.1451000000000001E-2</v>
      </c>
      <c r="E32" s="242"/>
      <c r="N32" s="235">
        <v>0</v>
      </c>
      <c r="O32" s="235">
        <v>0</v>
      </c>
      <c r="P32" s="235">
        <v>0</v>
      </c>
      <c r="Q32" s="239">
        <v>0</v>
      </c>
      <c r="R32" s="268">
        <v>0</v>
      </c>
      <c r="S32" s="40">
        <v>0</v>
      </c>
      <c r="T32" s="235">
        <v>0</v>
      </c>
      <c r="U32" s="235">
        <v>0</v>
      </c>
    </row>
    <row r="33" spans="5:21" ht="12.75" customHeight="1" x14ac:dyDescent="0.2">
      <c r="E33" s="242"/>
      <c r="N33" s="235">
        <v>0</v>
      </c>
      <c r="O33" s="235">
        <v>0</v>
      </c>
      <c r="P33" s="235">
        <v>0</v>
      </c>
      <c r="Q33" s="239">
        <v>0</v>
      </c>
      <c r="R33" s="268">
        <v>0</v>
      </c>
      <c r="S33" s="40">
        <v>0</v>
      </c>
      <c r="T33" s="235">
        <v>0</v>
      </c>
      <c r="U33" s="235">
        <v>0</v>
      </c>
    </row>
    <row r="34" spans="5:21" ht="12.75" customHeight="1" x14ac:dyDescent="0.2">
      <c r="E34" s="242"/>
      <c r="N34" s="235">
        <v>-7.2190000000000003</v>
      </c>
      <c r="O34" s="235">
        <v>0</v>
      </c>
      <c r="P34" s="235">
        <v>-1.92</v>
      </c>
      <c r="Q34" s="239">
        <v>-0.83299999999999996</v>
      </c>
      <c r="R34" s="268">
        <v>-0.81399999999999995</v>
      </c>
      <c r="S34" s="40">
        <v>-10.941000000000001</v>
      </c>
      <c r="T34" s="235">
        <v>35.408000000000001</v>
      </c>
      <c r="U34" s="235">
        <v>13.681000000000001</v>
      </c>
    </row>
    <row r="35" spans="5:21" ht="12.75" customHeight="1" x14ac:dyDescent="0.2">
      <c r="E35" s="242"/>
      <c r="N35" s="235">
        <v>0</v>
      </c>
      <c r="O35" s="235">
        <v>0</v>
      </c>
      <c r="P35" s="235">
        <v>0</v>
      </c>
      <c r="Q35" s="239">
        <v>1.0740000000000001</v>
      </c>
      <c r="R35" s="268">
        <v>0.47299999999999998</v>
      </c>
      <c r="S35" s="40">
        <v>1.6459999999999999</v>
      </c>
      <c r="T35" s="235">
        <v>0.63800000000000001</v>
      </c>
      <c r="U35" s="235">
        <v>3.831</v>
      </c>
    </row>
    <row r="36" spans="5:21" ht="12.75" customHeight="1" x14ac:dyDescent="0.2">
      <c r="E36" s="242"/>
      <c r="N36" s="235">
        <v>9.2360000000000007</v>
      </c>
      <c r="O36" s="235">
        <v>0</v>
      </c>
      <c r="P36" s="235">
        <v>30.73</v>
      </c>
      <c r="Q36" s="239">
        <v>8.9979999999999993</v>
      </c>
      <c r="R36" s="268">
        <v>-96.646000000000001</v>
      </c>
      <c r="S36" s="40">
        <v>15.015000000000001</v>
      </c>
      <c r="T36" s="235">
        <v>-36.268000000000001</v>
      </c>
      <c r="U36" s="235">
        <v>-68.935000000000002</v>
      </c>
    </row>
    <row r="37" spans="5:21" ht="12.75" customHeight="1" x14ac:dyDescent="0.2">
      <c r="E37" s="242"/>
      <c r="N37" s="235">
        <v>0</v>
      </c>
      <c r="O37" s="235">
        <v>0</v>
      </c>
      <c r="P37" s="235">
        <v>-14.287000000000001</v>
      </c>
      <c r="Q37" s="239">
        <v>0</v>
      </c>
      <c r="R37" s="268">
        <v>0</v>
      </c>
      <c r="S37" s="40">
        <v>-1.5</v>
      </c>
      <c r="T37" s="235">
        <v>0</v>
      </c>
      <c r="U37" s="235">
        <v>-15.787000000000001</v>
      </c>
    </row>
    <row r="38" spans="5:21" ht="12.75" customHeight="1" x14ac:dyDescent="0.2">
      <c r="E38" s="242"/>
      <c r="N38" s="235">
        <v>-21.990410000000004</v>
      </c>
      <c r="O38" s="235">
        <v>0</v>
      </c>
      <c r="P38" s="235">
        <v>423.08800000000002</v>
      </c>
      <c r="Q38" s="239">
        <v>200.60722000000001</v>
      </c>
      <c r="R38" s="268">
        <v>-173.96173999999999</v>
      </c>
      <c r="S38" s="40">
        <v>71.292999999999992</v>
      </c>
      <c r="T38" s="235">
        <v>82.989000000000004</v>
      </c>
      <c r="U38" s="235">
        <v>582.02506999999991</v>
      </c>
    </row>
    <row r="39" spans="5:21" ht="12.75" customHeight="1" x14ac:dyDescent="0.2">
      <c r="E39" s="242"/>
      <c r="N39" s="235">
        <v>-148.99799999999999</v>
      </c>
      <c r="O39" s="235">
        <v>0</v>
      </c>
      <c r="P39" s="235">
        <v>0</v>
      </c>
      <c r="Q39" s="239">
        <v>0</v>
      </c>
      <c r="R39" s="268">
        <v>0</v>
      </c>
      <c r="S39" s="40">
        <v>0</v>
      </c>
      <c r="T39" s="235">
        <v>0</v>
      </c>
      <c r="U39" s="235">
        <v>-148.99799999999999</v>
      </c>
    </row>
    <row r="40" spans="5:21" ht="12.75" customHeight="1" x14ac:dyDescent="0.2">
      <c r="E40" s="242"/>
      <c r="N40" s="235">
        <v>0.28699999999999998</v>
      </c>
      <c r="O40" s="235">
        <v>0</v>
      </c>
      <c r="P40" s="235">
        <v>-0.373</v>
      </c>
      <c r="Q40" s="239">
        <v>1E-3</v>
      </c>
      <c r="R40" s="268">
        <v>-2.0350000000000001</v>
      </c>
      <c r="S40" s="40">
        <v>-0.28399999999999997</v>
      </c>
      <c r="T40" s="235">
        <v>-0.54</v>
      </c>
      <c r="U40" s="235">
        <v>-2.944</v>
      </c>
    </row>
    <row r="41" spans="5:21" ht="12.75" customHeight="1" x14ac:dyDescent="0.2">
      <c r="E41" s="242"/>
    </row>
    <row r="42" spans="5:21" ht="12.75" customHeight="1" x14ac:dyDescent="0.2">
      <c r="N42" s="235">
        <v>386.25300000000004</v>
      </c>
      <c r="O42" s="235">
        <v>0</v>
      </c>
      <c r="P42" s="235">
        <v>27462.472000000002</v>
      </c>
      <c r="Q42" s="239">
        <v>368.42700000000002</v>
      </c>
      <c r="R42" s="268">
        <v>28.76400000000001</v>
      </c>
      <c r="S42" s="40">
        <v>509.16599999999994</v>
      </c>
      <c r="T42" s="235">
        <v>82.448999999999998</v>
      </c>
      <c r="U42" s="235">
        <v>28837.531000000003</v>
      </c>
    </row>
    <row r="81" spans="1:45" ht="12.75" customHeight="1" x14ac:dyDescent="0.2">
      <c r="A81" s="28"/>
      <c r="B81" s="29" t="s">
        <v>236</v>
      </c>
      <c r="C81" s="30">
        <f t="shared" ref="C81:R81" si="0">SUM(C85:C101)</f>
        <v>0</v>
      </c>
      <c r="D81" s="30">
        <f t="shared" si="0"/>
        <v>0</v>
      </c>
      <c r="E81" s="30">
        <f t="shared" si="0"/>
        <v>0</v>
      </c>
      <c r="F81" s="30">
        <f t="shared" si="0"/>
        <v>0</v>
      </c>
      <c r="G81" s="30">
        <f t="shared" si="0"/>
        <v>0</v>
      </c>
      <c r="H81" s="30">
        <f t="shared" si="0"/>
        <v>0</v>
      </c>
      <c r="I81" s="30">
        <f t="shared" si="0"/>
        <v>0</v>
      </c>
      <c r="J81" s="30">
        <f t="shared" si="0"/>
        <v>0</v>
      </c>
      <c r="K81" s="30">
        <f t="shared" si="0"/>
        <v>0</v>
      </c>
      <c r="L81" s="30">
        <f t="shared" si="0"/>
        <v>0</v>
      </c>
      <c r="M81" s="30">
        <f t="shared" si="0"/>
        <v>0</v>
      </c>
      <c r="N81" s="30">
        <f t="shared" si="0"/>
        <v>0</v>
      </c>
      <c r="O81" s="30">
        <f t="shared" si="0"/>
        <v>0</v>
      </c>
      <c r="P81" s="30">
        <f t="shared" si="0"/>
        <v>0</v>
      </c>
      <c r="Q81" s="29">
        <f t="shared" si="0"/>
        <v>0</v>
      </c>
      <c r="R81" s="30">
        <f t="shared" si="0"/>
        <v>0</v>
      </c>
      <c r="S81" s="30">
        <f t="shared" ref="S81:AG81" si="1">SUM(S85:S101)</f>
        <v>0</v>
      </c>
      <c r="T81" s="30">
        <f t="shared" si="1"/>
        <v>0</v>
      </c>
      <c r="U81" s="30">
        <f t="shared" si="1"/>
        <v>0</v>
      </c>
      <c r="V81" s="30">
        <f t="shared" si="1"/>
        <v>0</v>
      </c>
      <c r="W81" s="30">
        <f t="shared" si="1"/>
        <v>0</v>
      </c>
      <c r="X81" s="30">
        <f t="shared" si="1"/>
        <v>0</v>
      </c>
      <c r="Y81" s="30">
        <f t="shared" si="1"/>
        <v>0</v>
      </c>
      <c r="Z81" s="30">
        <f t="shared" si="1"/>
        <v>0</v>
      </c>
      <c r="AA81" s="30">
        <f t="shared" si="1"/>
        <v>0</v>
      </c>
      <c r="AB81" s="30">
        <f t="shared" si="1"/>
        <v>0</v>
      </c>
      <c r="AC81" s="30">
        <f t="shared" si="1"/>
        <v>0</v>
      </c>
      <c r="AD81" s="30">
        <f t="shared" si="1"/>
        <v>0</v>
      </c>
      <c r="AE81" s="30">
        <f t="shared" si="1"/>
        <v>0</v>
      </c>
      <c r="AF81" s="30">
        <f t="shared" si="1"/>
        <v>0</v>
      </c>
      <c r="AG81" s="30">
        <f t="shared" si="1"/>
        <v>0</v>
      </c>
      <c r="AH81" s="1"/>
      <c r="AI81" s="115"/>
      <c r="AJ81" s="116"/>
      <c r="AK81" s="1"/>
      <c r="AL81" s="31"/>
      <c r="AM81" s="12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266</v>
      </c>
      <c r="B82" s="114">
        <f t="shared" ref="B82:AG82" si="2">B44</f>
        <v>0</v>
      </c>
      <c r="C82" s="102">
        <f t="shared" si="2"/>
        <v>0</v>
      </c>
      <c r="D82" s="102">
        <f t="shared" si="2"/>
        <v>0</v>
      </c>
      <c r="E82" s="102">
        <f t="shared" si="2"/>
        <v>0</v>
      </c>
      <c r="F82" s="102">
        <f t="shared" si="2"/>
        <v>0</v>
      </c>
      <c r="G82" s="102">
        <f t="shared" si="2"/>
        <v>0</v>
      </c>
      <c r="H82" s="102">
        <f t="shared" si="2"/>
        <v>0</v>
      </c>
      <c r="I82" s="102">
        <f t="shared" si="2"/>
        <v>0</v>
      </c>
      <c r="J82" s="102">
        <f t="shared" si="2"/>
        <v>0</v>
      </c>
      <c r="K82" s="102">
        <f t="shared" si="2"/>
        <v>0</v>
      </c>
      <c r="L82" s="102">
        <f t="shared" si="2"/>
        <v>0</v>
      </c>
      <c r="M82" s="102">
        <f t="shared" si="2"/>
        <v>0</v>
      </c>
      <c r="N82" s="102">
        <f t="shared" si="2"/>
        <v>0</v>
      </c>
      <c r="O82" s="102">
        <f t="shared" si="2"/>
        <v>0</v>
      </c>
      <c r="P82" s="102">
        <f t="shared" si="2"/>
        <v>0</v>
      </c>
      <c r="Q82" s="102">
        <f t="shared" si="2"/>
        <v>0</v>
      </c>
      <c r="R82" s="102">
        <f t="shared" si="2"/>
        <v>0</v>
      </c>
      <c r="S82" s="102">
        <f t="shared" si="2"/>
        <v>0</v>
      </c>
      <c r="T82" s="102">
        <f t="shared" si="2"/>
        <v>0</v>
      </c>
      <c r="U82" s="102">
        <f t="shared" si="2"/>
        <v>0</v>
      </c>
      <c r="V82" s="102">
        <f t="shared" si="2"/>
        <v>0</v>
      </c>
      <c r="W82" s="102">
        <f t="shared" si="2"/>
        <v>0</v>
      </c>
      <c r="X82" s="102">
        <f t="shared" si="2"/>
        <v>0</v>
      </c>
      <c r="Y82" s="102">
        <f t="shared" si="2"/>
        <v>0</v>
      </c>
      <c r="Z82" s="102">
        <f t="shared" si="2"/>
        <v>0</v>
      </c>
      <c r="AA82" s="102">
        <f t="shared" si="2"/>
        <v>0</v>
      </c>
      <c r="AB82" s="102">
        <f t="shared" si="2"/>
        <v>0</v>
      </c>
      <c r="AC82" s="102">
        <f t="shared" si="2"/>
        <v>0</v>
      </c>
      <c r="AD82" s="102">
        <f t="shared" si="2"/>
        <v>0</v>
      </c>
      <c r="AE82" s="102">
        <f t="shared" si="2"/>
        <v>0</v>
      </c>
      <c r="AF82" s="102">
        <f t="shared" si="2"/>
        <v>0</v>
      </c>
      <c r="AG82" s="102">
        <f t="shared" si="2"/>
        <v>0</v>
      </c>
      <c r="AI82" s="115"/>
      <c r="AJ82" s="117"/>
      <c r="AL82" s="98"/>
    </row>
    <row r="83" spans="1:45" ht="12.75" customHeight="1" x14ac:dyDescent="0.25">
      <c r="A83" s="32"/>
      <c r="B83" s="32"/>
      <c r="C83" s="103">
        <f t="shared" ref="C83:AG83" si="3">C45</f>
        <v>0</v>
      </c>
      <c r="D83" s="103">
        <f t="shared" si="3"/>
        <v>0</v>
      </c>
      <c r="E83" s="103">
        <f t="shared" si="3"/>
        <v>0</v>
      </c>
      <c r="F83" s="103">
        <f t="shared" si="3"/>
        <v>0</v>
      </c>
      <c r="G83" s="103">
        <f t="shared" si="3"/>
        <v>0</v>
      </c>
      <c r="H83" s="103">
        <f t="shared" si="3"/>
        <v>0</v>
      </c>
      <c r="I83" s="103">
        <f t="shared" si="3"/>
        <v>0</v>
      </c>
      <c r="J83" s="103">
        <f t="shared" si="3"/>
        <v>0</v>
      </c>
      <c r="K83" s="103">
        <f t="shared" si="3"/>
        <v>0</v>
      </c>
      <c r="L83" s="103">
        <f t="shared" si="3"/>
        <v>0</v>
      </c>
      <c r="M83" s="103">
        <f t="shared" si="3"/>
        <v>0</v>
      </c>
      <c r="N83" s="103">
        <f t="shared" si="3"/>
        <v>0</v>
      </c>
      <c r="O83" s="103">
        <f t="shared" si="3"/>
        <v>0</v>
      </c>
      <c r="P83" s="103">
        <f t="shared" si="3"/>
        <v>0</v>
      </c>
      <c r="Q83" s="103">
        <f t="shared" si="3"/>
        <v>0</v>
      </c>
      <c r="R83" s="103">
        <f t="shared" si="3"/>
        <v>0</v>
      </c>
      <c r="S83" s="103">
        <f t="shared" si="3"/>
        <v>0</v>
      </c>
      <c r="T83" s="103">
        <f t="shared" si="3"/>
        <v>0</v>
      </c>
      <c r="U83" s="103">
        <f t="shared" si="3"/>
        <v>0</v>
      </c>
      <c r="V83" s="103">
        <f t="shared" si="3"/>
        <v>0</v>
      </c>
      <c r="W83" s="103">
        <f t="shared" si="3"/>
        <v>0</v>
      </c>
      <c r="X83" s="103">
        <f t="shared" si="3"/>
        <v>0</v>
      </c>
      <c r="Y83" s="103">
        <f t="shared" si="3"/>
        <v>0</v>
      </c>
      <c r="Z83" s="103">
        <f t="shared" si="3"/>
        <v>0</v>
      </c>
      <c r="AA83" s="103">
        <f t="shared" si="3"/>
        <v>0</v>
      </c>
      <c r="AB83" s="103">
        <f t="shared" si="3"/>
        <v>0</v>
      </c>
      <c r="AC83" s="103">
        <f t="shared" si="3"/>
        <v>0</v>
      </c>
      <c r="AD83" s="103">
        <f t="shared" si="3"/>
        <v>0</v>
      </c>
      <c r="AE83" s="103">
        <f t="shared" si="3"/>
        <v>0</v>
      </c>
      <c r="AF83" s="103">
        <f t="shared" si="3"/>
        <v>0</v>
      </c>
      <c r="AG83" s="103">
        <f t="shared" si="3"/>
        <v>0</v>
      </c>
      <c r="AH83" s="1"/>
      <c r="AI83" s="115"/>
      <c r="AJ83" s="116"/>
      <c r="AK83" s="1"/>
      <c r="AL83" s="22"/>
      <c r="AM83" s="12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16"/>
      <c r="B84" s="33" t="s">
        <v>242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5"/>
      <c r="AH84" s="22"/>
      <c r="AI84" s="44"/>
      <c r="AJ84" s="118"/>
      <c r="AK84" s="18"/>
      <c r="AL84" s="39"/>
      <c r="AM84" s="40"/>
      <c r="AN84" s="12"/>
      <c r="AO84" s="12"/>
      <c r="AP84" s="12"/>
      <c r="AQ84" s="12"/>
      <c r="AR84" s="12"/>
      <c r="AS84" s="12"/>
    </row>
    <row r="85" spans="1:45" ht="12.75" customHeight="1" thickTop="1" x14ac:dyDescent="0.2">
      <c r="A85" s="20" t="s">
        <v>267</v>
      </c>
      <c r="B85" s="37">
        <f t="shared" ref="B85:B96" si="4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36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I85" s="12"/>
      <c r="AJ85" s="22"/>
      <c r="AK85" s="18"/>
      <c r="AL85" s="39"/>
      <c r="AM85" s="40"/>
      <c r="AN85" s="12"/>
      <c r="AO85" s="12"/>
      <c r="AP85" s="12"/>
      <c r="AQ85" s="12"/>
      <c r="AR85" s="12"/>
      <c r="AS85" s="12"/>
    </row>
    <row r="86" spans="1:45" ht="12.75" customHeight="1" x14ac:dyDescent="0.2">
      <c r="A86" s="20" t="s">
        <v>268</v>
      </c>
      <c r="B86" s="37">
        <f t="shared" si="4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36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I86" s="12"/>
      <c r="AJ86" s="22"/>
      <c r="AK86" s="18"/>
      <c r="AL86" s="39"/>
      <c r="AM86" s="40"/>
      <c r="AN86" s="12"/>
      <c r="AO86" s="12"/>
      <c r="AP86" s="12"/>
      <c r="AQ86" s="12"/>
      <c r="AR86" s="12"/>
      <c r="AS86" s="12"/>
    </row>
    <row r="87" spans="1:45" ht="12.75" customHeight="1" x14ac:dyDescent="0.2">
      <c r="A87" s="20" t="s">
        <v>269</v>
      </c>
      <c r="B87" s="37">
        <f t="shared" si="4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369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I87" s="12"/>
      <c r="AJ87" s="22"/>
      <c r="AK87" s="18"/>
      <c r="AL87" s="39"/>
      <c r="AM87" s="40"/>
      <c r="AN87" s="12"/>
      <c r="AO87" s="12"/>
      <c r="AP87" s="12"/>
      <c r="AQ87" s="12"/>
      <c r="AR87" s="12"/>
      <c r="AS87" s="12"/>
    </row>
    <row r="88" spans="1:45" ht="12.75" customHeight="1" x14ac:dyDescent="0.2">
      <c r="A88" s="20" t="s">
        <v>270</v>
      </c>
      <c r="B88" s="37">
        <f t="shared" si="4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369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I88" s="12"/>
      <c r="AJ88" s="22"/>
      <c r="AK88" s="18"/>
      <c r="AL88" s="39"/>
      <c r="AM88" s="40"/>
      <c r="AN88" s="12"/>
      <c r="AO88" s="12"/>
      <c r="AP88" s="12"/>
      <c r="AQ88" s="12"/>
      <c r="AR88" s="12"/>
      <c r="AS88" s="12"/>
    </row>
    <row r="89" spans="1:45" ht="12.75" customHeight="1" x14ac:dyDescent="0.2">
      <c r="A89" s="20" t="s">
        <v>271</v>
      </c>
      <c r="B89" s="37">
        <f t="shared" si="4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369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I89" s="12"/>
      <c r="AJ89" s="22"/>
      <c r="AK89" s="18"/>
      <c r="AL89" s="39"/>
      <c r="AM89" s="40"/>
      <c r="AN89" s="12"/>
      <c r="AO89" s="12"/>
      <c r="AP89" s="12"/>
      <c r="AQ89" s="12"/>
      <c r="AR89" s="12"/>
      <c r="AS89" s="12"/>
    </row>
    <row r="90" spans="1:45" ht="12.75" customHeight="1" x14ac:dyDescent="0.2">
      <c r="A90" s="20" t="s">
        <v>80</v>
      </c>
      <c r="B90" s="37">
        <f t="shared" si="4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369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I90" s="12"/>
      <c r="AJ90" s="22"/>
      <c r="AK90" s="18"/>
      <c r="AL90" s="39"/>
      <c r="AM90" s="40"/>
      <c r="AN90" s="12"/>
      <c r="AO90" s="12"/>
      <c r="AP90" s="12"/>
      <c r="AQ90" s="12"/>
      <c r="AR90" s="12"/>
      <c r="AS90" s="12"/>
    </row>
    <row r="91" spans="1:45" ht="12.75" customHeight="1" x14ac:dyDescent="0.2">
      <c r="A91" s="20" t="s">
        <v>272</v>
      </c>
      <c r="B91" s="37">
        <f t="shared" si="4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369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I91" s="12"/>
      <c r="AJ91" s="22"/>
      <c r="AK91" s="18"/>
      <c r="AL91" s="39"/>
      <c r="AM91" s="40"/>
      <c r="AN91" s="12"/>
      <c r="AO91" s="12"/>
      <c r="AP91" s="12"/>
      <c r="AQ91" s="12"/>
      <c r="AR91" s="12"/>
      <c r="AS91" s="12"/>
    </row>
    <row r="92" spans="1:45" ht="12.75" customHeight="1" x14ac:dyDescent="0.2">
      <c r="A92" s="20" t="s">
        <v>273</v>
      </c>
      <c r="B92" s="37">
        <f t="shared" si="4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369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I92" s="12"/>
      <c r="AJ92" s="22"/>
      <c r="AK92" s="18"/>
      <c r="AL92" s="39"/>
      <c r="AM92" s="40"/>
      <c r="AN92" s="12"/>
      <c r="AO92" s="12"/>
      <c r="AP92" s="12"/>
      <c r="AQ92" s="12"/>
      <c r="AR92" s="12"/>
      <c r="AS92" s="12"/>
    </row>
    <row r="93" spans="1:45" ht="12.75" customHeight="1" x14ac:dyDescent="0.2">
      <c r="A93" s="20" t="s">
        <v>274</v>
      </c>
      <c r="B93" s="37">
        <f t="shared" si="4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36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I93" s="12"/>
      <c r="AJ93" s="22"/>
      <c r="AK93" s="18"/>
      <c r="AL93" s="39"/>
      <c r="AM93" s="40"/>
      <c r="AN93" s="12"/>
      <c r="AO93" s="12"/>
      <c r="AP93" s="12"/>
      <c r="AQ93" s="12"/>
      <c r="AR93" s="12"/>
      <c r="AS93" s="12"/>
    </row>
    <row r="94" spans="1:45" ht="12.75" customHeight="1" x14ac:dyDescent="0.2">
      <c r="A94" s="20" t="s">
        <v>275</v>
      </c>
      <c r="B94" s="37">
        <f t="shared" si="4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369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I94" s="12"/>
      <c r="AJ94" s="22"/>
      <c r="AK94" s="18"/>
      <c r="AL94" s="39"/>
      <c r="AM94" s="40"/>
      <c r="AN94" s="12"/>
      <c r="AO94" s="12"/>
      <c r="AP94" s="12"/>
      <c r="AQ94" s="12"/>
      <c r="AR94" s="12"/>
      <c r="AS94" s="12"/>
    </row>
    <row r="95" spans="1:45" ht="12.75" customHeight="1" x14ac:dyDescent="0.2">
      <c r="A95" s="20" t="s">
        <v>276</v>
      </c>
      <c r="B95" s="37">
        <f t="shared" si="4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36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I95" s="12"/>
      <c r="AJ95" s="22"/>
      <c r="AK95" s="18"/>
      <c r="AL95" s="39"/>
      <c r="AM95" s="40"/>
      <c r="AN95" s="12"/>
      <c r="AO95" s="12"/>
      <c r="AP95" s="12"/>
      <c r="AQ95" s="12"/>
      <c r="AR95" s="12"/>
      <c r="AS95" s="12"/>
    </row>
    <row r="96" spans="1:45" ht="12.75" customHeight="1" x14ac:dyDescent="0.2">
      <c r="A96" s="20" t="s">
        <v>277</v>
      </c>
      <c r="B96" s="37">
        <f t="shared" si="4"/>
        <v>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01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22"/>
      <c r="AI96" s="12"/>
      <c r="AJ96" s="22"/>
      <c r="AK96" s="18"/>
      <c r="AL96" s="39"/>
      <c r="AM96" s="40"/>
      <c r="AN96" s="12"/>
      <c r="AO96" s="12"/>
      <c r="AP96" s="12"/>
      <c r="AQ96" s="12"/>
      <c r="AR96" s="12"/>
      <c r="AS96" s="12"/>
    </row>
  </sheetData>
  <printOptions horizontalCentered="1" gridLinesSet="0"/>
  <pageMargins left="0.25" right="0.25" top="0.5" bottom="0.75" header="0.5" footer="0.25"/>
  <pageSetup fitToHeight="0" orientation="landscape" horizontalDpi="4294967292" verticalDpi="4294967292" r:id="rId1"/>
  <headerFooter alignWithMargins="0">
    <oddFooter>&amp;L&amp;"Times New Roman,Italic"&amp;F/_x0006_A_x0006_R&amp;"TimeS New RoMan,ItalIc"&amp;D _x0006_T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46"/>
  <sheetViews>
    <sheetView showGridLines="0" zoomScale="70" workbookViewId="0">
      <pane xSplit="2" topLeftCell="C1" activePane="topRight" state="frozen"/>
      <selection activeCell="AC17" sqref="AC17"/>
      <selection pane="topRight" activeCell="AC17" sqref="AC17"/>
    </sheetView>
  </sheetViews>
  <sheetFormatPr defaultColWidth="16.7109375" defaultRowHeight="12.75" x14ac:dyDescent="0.2"/>
  <sheetData>
    <row r="1" spans="1:23" x14ac:dyDescent="0.2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</row>
    <row r="2" spans="1:23" x14ac:dyDescent="0.2">
      <c r="A2">
        <v>683301</v>
      </c>
      <c r="B2" s="388">
        <v>36379</v>
      </c>
      <c r="C2" s="392" t="s">
        <v>368</v>
      </c>
      <c r="D2" s="392">
        <v>9658626.7949000001</v>
      </c>
      <c r="E2" s="392">
        <v>5977798.6289999997</v>
      </c>
      <c r="F2" s="392">
        <v>1597.9149258</v>
      </c>
      <c r="G2" s="392">
        <v>0</v>
      </c>
      <c r="H2" s="392">
        <v>-247876.1802</v>
      </c>
      <c r="I2" s="392">
        <v>0</v>
      </c>
      <c r="J2" s="392">
        <v>0</v>
      </c>
      <c r="K2" s="392">
        <v>0</v>
      </c>
      <c r="L2" s="392">
        <v>137.2413</v>
      </c>
      <c r="M2" s="392">
        <v>1657.1493</v>
      </c>
      <c r="N2" s="395">
        <v>0</v>
      </c>
      <c r="O2" s="395">
        <v>-3926957.05</v>
      </c>
      <c r="P2">
        <v>-47.094499999999996</v>
      </c>
      <c r="Q2">
        <v>0</v>
      </c>
      <c r="U2" t="s">
        <v>348</v>
      </c>
      <c r="V2" t="s">
        <v>350</v>
      </c>
      <c r="W2" s="438" t="s">
        <v>349</v>
      </c>
    </row>
    <row r="3" spans="1:23" x14ac:dyDescent="0.2">
      <c r="A3">
        <v>683301</v>
      </c>
      <c r="B3">
        <v>36379</v>
      </c>
      <c r="C3" t="s">
        <v>369</v>
      </c>
      <c r="D3">
        <v>-370699.34490000003</v>
      </c>
      <c r="E3">
        <v>-323409.06079999998</v>
      </c>
      <c r="F3">
        <v>136.5788278</v>
      </c>
      <c r="G3">
        <v>0</v>
      </c>
      <c r="H3">
        <v>-16653.9241</v>
      </c>
      <c r="I3">
        <v>-379.8218</v>
      </c>
      <c r="J3">
        <v>-32477.270199999999</v>
      </c>
      <c r="K3">
        <v>3079.3281000000002</v>
      </c>
      <c r="L3">
        <v>-11.4595</v>
      </c>
      <c r="M3">
        <v>-56.588999999999999</v>
      </c>
      <c r="N3">
        <v>0</v>
      </c>
      <c r="O3">
        <v>0</v>
      </c>
      <c r="P3">
        <v>-790.54759999999999</v>
      </c>
      <c r="Q3">
        <v>0</v>
      </c>
    </row>
    <row r="4" spans="1:23" x14ac:dyDescent="0.2">
      <c r="A4">
        <v>683301</v>
      </c>
      <c r="B4">
        <v>36379</v>
      </c>
      <c r="C4" t="s">
        <v>370</v>
      </c>
      <c r="D4">
        <v>-685500</v>
      </c>
      <c r="E4">
        <v>-1429250</v>
      </c>
      <c r="F4">
        <v>451.04929979999997</v>
      </c>
      <c r="G4">
        <v>0</v>
      </c>
      <c r="H4">
        <v>-267500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-1011250</v>
      </c>
      <c r="P4">
        <v>0</v>
      </c>
      <c r="Q4">
        <v>0</v>
      </c>
      <c r="U4">
        <v>683319</v>
      </c>
      <c r="V4">
        <v>683320</v>
      </c>
      <c r="W4">
        <v>683321</v>
      </c>
    </row>
    <row r="5" spans="1:23" x14ac:dyDescent="0.2">
      <c r="A5">
        <v>683301</v>
      </c>
      <c r="B5">
        <v>36379</v>
      </c>
      <c r="C5" t="s">
        <v>266</v>
      </c>
      <c r="D5">
        <v>-35909960</v>
      </c>
      <c r="E5">
        <v>-52837140</v>
      </c>
      <c r="F5">
        <v>-1766</v>
      </c>
      <c r="G5">
        <v>2500</v>
      </c>
      <c r="H5">
        <v>294400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-16630280</v>
      </c>
      <c r="P5">
        <v>0</v>
      </c>
      <c r="Q5">
        <v>0</v>
      </c>
    </row>
    <row r="6" spans="1:23" x14ac:dyDescent="0.2">
      <c r="A6">
        <v>683301</v>
      </c>
      <c r="B6">
        <v>36379</v>
      </c>
      <c r="C6" s="387" t="s">
        <v>371</v>
      </c>
      <c r="D6" s="387">
        <v>-21568487.050000001</v>
      </c>
      <c r="E6" s="387">
        <v>0</v>
      </c>
      <c r="F6" s="387">
        <v>0</v>
      </c>
      <c r="G6" s="387">
        <v>0</v>
      </c>
      <c r="H6" s="387">
        <v>0</v>
      </c>
      <c r="I6" s="387">
        <v>0</v>
      </c>
      <c r="J6" s="387">
        <v>0</v>
      </c>
      <c r="K6" s="387">
        <v>0</v>
      </c>
      <c r="L6" s="387">
        <v>0</v>
      </c>
      <c r="M6" s="387">
        <v>0</v>
      </c>
      <c r="N6">
        <v>0</v>
      </c>
      <c r="O6">
        <v>0</v>
      </c>
      <c r="P6">
        <v>0</v>
      </c>
      <c r="Q6">
        <v>0</v>
      </c>
      <c r="U6">
        <v>1146542</v>
      </c>
      <c r="V6">
        <v>-3072403</v>
      </c>
      <c r="W6">
        <v>-3579670</v>
      </c>
    </row>
    <row r="7" spans="1:23" x14ac:dyDescent="0.2">
      <c r="A7">
        <v>683302</v>
      </c>
      <c r="B7">
        <v>36379</v>
      </c>
      <c r="C7" s="387" t="s">
        <v>368</v>
      </c>
      <c r="D7" s="387">
        <v>-1027643.7899</v>
      </c>
      <c r="E7" s="387">
        <v>7840454.2484999998</v>
      </c>
      <c r="F7" s="387">
        <v>4290.3457589999998</v>
      </c>
      <c r="G7" s="387">
        <v>0</v>
      </c>
      <c r="H7" s="387">
        <v>-373808.6838</v>
      </c>
      <c r="I7" s="387">
        <v>0</v>
      </c>
      <c r="J7" s="387">
        <v>0</v>
      </c>
      <c r="K7" s="387">
        <v>0</v>
      </c>
      <c r="L7" s="387">
        <v>-50.938699999999997</v>
      </c>
      <c r="M7" s="387">
        <v>-145.36930000000001</v>
      </c>
      <c r="N7">
        <v>0</v>
      </c>
      <c r="O7">
        <v>8494019.6554000005</v>
      </c>
      <c r="P7">
        <v>-73.391199999999998</v>
      </c>
      <c r="Q7">
        <v>0</v>
      </c>
      <c r="U7">
        <v>0</v>
      </c>
      <c r="V7">
        <v>0</v>
      </c>
      <c r="W7">
        <v>0</v>
      </c>
    </row>
    <row r="8" spans="1:23" x14ac:dyDescent="0.2">
      <c r="A8">
        <v>683302</v>
      </c>
      <c r="B8">
        <v>36379</v>
      </c>
      <c r="C8" s="387" t="s">
        <v>369</v>
      </c>
      <c r="D8" s="387">
        <v>0</v>
      </c>
      <c r="E8" s="387">
        <v>0</v>
      </c>
      <c r="F8" s="387">
        <v>0</v>
      </c>
      <c r="G8" s="387">
        <v>0</v>
      </c>
      <c r="H8" s="387">
        <v>0</v>
      </c>
      <c r="I8" s="387">
        <v>0</v>
      </c>
      <c r="J8" s="387">
        <v>0</v>
      </c>
      <c r="K8" s="387">
        <v>0</v>
      </c>
      <c r="L8" s="387">
        <v>0</v>
      </c>
      <c r="M8" s="387">
        <v>0</v>
      </c>
      <c r="N8">
        <v>0</v>
      </c>
      <c r="O8">
        <v>0</v>
      </c>
      <c r="P8">
        <v>0</v>
      </c>
      <c r="Q8">
        <v>0</v>
      </c>
      <c r="U8">
        <v>0</v>
      </c>
      <c r="V8">
        <v>0</v>
      </c>
      <c r="W8">
        <v>0</v>
      </c>
    </row>
    <row r="9" spans="1:23" x14ac:dyDescent="0.2">
      <c r="A9">
        <v>683302</v>
      </c>
      <c r="B9">
        <v>36379</v>
      </c>
      <c r="C9" s="387" t="s">
        <v>370</v>
      </c>
      <c r="D9" s="387">
        <v>0</v>
      </c>
      <c r="E9" s="387">
        <v>0</v>
      </c>
      <c r="F9" s="387">
        <v>0</v>
      </c>
      <c r="G9" s="387">
        <v>0</v>
      </c>
      <c r="H9" s="387">
        <v>0</v>
      </c>
      <c r="I9" s="387">
        <v>0</v>
      </c>
      <c r="J9" s="387">
        <v>0</v>
      </c>
      <c r="K9" s="387">
        <v>0</v>
      </c>
      <c r="L9" s="387">
        <v>0</v>
      </c>
      <c r="M9" s="387">
        <v>0</v>
      </c>
      <c r="N9">
        <v>0</v>
      </c>
      <c r="O9">
        <v>0</v>
      </c>
      <c r="P9">
        <v>0</v>
      </c>
      <c r="Q9">
        <v>0</v>
      </c>
      <c r="U9">
        <v>0</v>
      </c>
      <c r="V9">
        <v>0</v>
      </c>
      <c r="W9">
        <v>0</v>
      </c>
    </row>
    <row r="10" spans="1:23" x14ac:dyDescent="0.2">
      <c r="A10" s="388">
        <v>683302</v>
      </c>
      <c r="B10" s="393">
        <v>36379</v>
      </c>
      <c r="C10" s="389" t="s">
        <v>266</v>
      </c>
      <c r="D10" s="389">
        <v>0</v>
      </c>
      <c r="E10" s="389">
        <v>0</v>
      </c>
      <c r="F10" s="389">
        <v>0</v>
      </c>
      <c r="G10" s="389">
        <v>0</v>
      </c>
      <c r="H10" s="389">
        <v>0</v>
      </c>
      <c r="I10" s="389">
        <v>0</v>
      </c>
      <c r="J10" s="389">
        <v>0</v>
      </c>
      <c r="K10" s="389">
        <v>0</v>
      </c>
      <c r="L10" s="389">
        <v>0</v>
      </c>
      <c r="M10" s="389">
        <v>0</v>
      </c>
      <c r="N10" s="395">
        <v>0</v>
      </c>
      <c r="O10" s="395">
        <v>0</v>
      </c>
      <c r="P10">
        <v>0</v>
      </c>
      <c r="Q10">
        <v>0</v>
      </c>
      <c r="U10">
        <v>1146542</v>
      </c>
      <c r="V10">
        <v>-3072403</v>
      </c>
      <c r="W10">
        <v>-3579670</v>
      </c>
    </row>
    <row r="11" spans="1:23" x14ac:dyDescent="0.2">
      <c r="A11">
        <v>683302</v>
      </c>
      <c r="B11">
        <v>36379</v>
      </c>
      <c r="C11" s="387" t="s">
        <v>371</v>
      </c>
      <c r="D11" s="387">
        <v>8494019.6554000005</v>
      </c>
      <c r="E11" s="387">
        <v>0</v>
      </c>
      <c r="F11" s="387">
        <v>0</v>
      </c>
      <c r="G11" s="387">
        <v>0</v>
      </c>
      <c r="H11" s="387">
        <v>0</v>
      </c>
      <c r="I11" s="387">
        <v>0</v>
      </c>
      <c r="J11" s="387">
        <v>0</v>
      </c>
      <c r="K11" s="387">
        <v>0</v>
      </c>
      <c r="L11" s="387">
        <v>0</v>
      </c>
      <c r="M11" s="387">
        <v>0</v>
      </c>
      <c r="N11">
        <v>0</v>
      </c>
      <c r="O11">
        <v>0</v>
      </c>
      <c r="P11">
        <v>0</v>
      </c>
      <c r="Q11">
        <v>0</v>
      </c>
    </row>
    <row r="12" spans="1:23" x14ac:dyDescent="0.2">
      <c r="A12">
        <v>683303</v>
      </c>
      <c r="B12">
        <v>36379</v>
      </c>
      <c r="C12" s="387" t="s">
        <v>368</v>
      </c>
      <c r="D12" s="387">
        <v>-4915498.0789999999</v>
      </c>
      <c r="E12" s="387">
        <v>1237628.0456999999</v>
      </c>
      <c r="F12" s="387">
        <v>388.64329700000002</v>
      </c>
      <c r="G12" s="387">
        <v>0</v>
      </c>
      <c r="H12" s="387">
        <v>5808.6214</v>
      </c>
      <c r="I12" s="387">
        <v>0</v>
      </c>
      <c r="J12" s="387">
        <v>0</v>
      </c>
      <c r="K12" s="387">
        <v>0</v>
      </c>
      <c r="L12" s="387">
        <v>0.1275</v>
      </c>
      <c r="M12" s="387">
        <v>-763.65089999999998</v>
      </c>
      <c r="N12" s="389">
        <v>0</v>
      </c>
      <c r="O12">
        <v>6158184.0414000005</v>
      </c>
      <c r="P12">
        <v>12.8187</v>
      </c>
      <c r="Q12">
        <v>0</v>
      </c>
      <c r="U12">
        <v>511031</v>
      </c>
      <c r="V12">
        <v>-653838</v>
      </c>
      <c r="W12">
        <v>-850302</v>
      </c>
    </row>
    <row r="13" spans="1:23" x14ac:dyDescent="0.2">
      <c r="A13">
        <v>683303</v>
      </c>
      <c r="B13">
        <v>36379</v>
      </c>
      <c r="C13" s="387" t="s">
        <v>369</v>
      </c>
      <c r="D13" s="387">
        <v>0</v>
      </c>
      <c r="E13" s="387">
        <v>0</v>
      </c>
      <c r="F13" s="387">
        <v>0</v>
      </c>
      <c r="G13" s="387">
        <v>0</v>
      </c>
      <c r="H13" s="387">
        <v>0</v>
      </c>
      <c r="I13" s="387">
        <v>0</v>
      </c>
      <c r="J13" s="387">
        <v>0</v>
      </c>
      <c r="K13" s="387">
        <v>0</v>
      </c>
      <c r="L13" s="387">
        <v>0</v>
      </c>
      <c r="M13" s="387">
        <v>0</v>
      </c>
      <c r="N13" s="389">
        <v>0</v>
      </c>
      <c r="O13">
        <v>0</v>
      </c>
      <c r="P13">
        <v>0</v>
      </c>
      <c r="Q13">
        <v>0</v>
      </c>
      <c r="U13">
        <v>0</v>
      </c>
      <c r="V13">
        <v>0</v>
      </c>
      <c r="W13">
        <v>18328</v>
      </c>
    </row>
    <row r="14" spans="1:23" x14ac:dyDescent="0.2">
      <c r="A14">
        <v>683303</v>
      </c>
      <c r="B14">
        <v>36379</v>
      </c>
      <c r="C14" s="387" t="s">
        <v>370</v>
      </c>
      <c r="D14" s="387">
        <v>0</v>
      </c>
      <c r="E14" s="387">
        <v>0</v>
      </c>
      <c r="F14" s="387">
        <v>0</v>
      </c>
      <c r="G14" s="387">
        <v>0</v>
      </c>
      <c r="H14" s="387">
        <v>0</v>
      </c>
      <c r="I14" s="387">
        <v>0</v>
      </c>
      <c r="J14" s="387">
        <v>0</v>
      </c>
      <c r="K14" s="387">
        <v>0</v>
      </c>
      <c r="L14" s="387">
        <v>0</v>
      </c>
      <c r="M14" s="387">
        <v>0</v>
      </c>
      <c r="N14" s="389">
        <v>0</v>
      </c>
      <c r="O14">
        <v>0</v>
      </c>
      <c r="P14">
        <v>0</v>
      </c>
      <c r="Q14">
        <v>0</v>
      </c>
      <c r="U14">
        <v>0</v>
      </c>
      <c r="V14">
        <v>0</v>
      </c>
      <c r="W14">
        <v>0</v>
      </c>
    </row>
    <row r="15" spans="1:23" x14ac:dyDescent="0.2">
      <c r="A15">
        <v>683303</v>
      </c>
      <c r="B15">
        <v>36379</v>
      </c>
      <c r="C15" s="387" t="s">
        <v>266</v>
      </c>
      <c r="D15" s="387">
        <v>0</v>
      </c>
      <c r="E15" s="387">
        <v>0</v>
      </c>
      <c r="F15" s="387">
        <v>0</v>
      </c>
      <c r="G15" s="387">
        <v>0</v>
      </c>
      <c r="H15" s="387">
        <v>0</v>
      </c>
      <c r="I15" s="387">
        <v>0</v>
      </c>
      <c r="J15" s="387">
        <v>0</v>
      </c>
      <c r="K15" s="387">
        <v>0</v>
      </c>
      <c r="L15" s="387">
        <v>0</v>
      </c>
      <c r="M15" s="387">
        <v>0</v>
      </c>
      <c r="N15" s="389">
        <v>0</v>
      </c>
      <c r="O15">
        <v>0</v>
      </c>
      <c r="P15">
        <v>0</v>
      </c>
      <c r="Q15">
        <v>0</v>
      </c>
      <c r="U15">
        <v>0</v>
      </c>
      <c r="V15">
        <v>0</v>
      </c>
      <c r="W15">
        <v>0</v>
      </c>
    </row>
    <row r="16" spans="1:23" x14ac:dyDescent="0.2">
      <c r="A16">
        <v>683303</v>
      </c>
      <c r="B16">
        <v>36379</v>
      </c>
      <c r="C16" s="387" t="s">
        <v>371</v>
      </c>
      <c r="D16" s="387">
        <v>6158184.0414000005</v>
      </c>
      <c r="E16" s="387">
        <v>0</v>
      </c>
      <c r="F16" s="387">
        <v>0</v>
      </c>
      <c r="G16" s="387">
        <v>0</v>
      </c>
      <c r="H16" s="387">
        <v>0</v>
      </c>
      <c r="I16" s="387">
        <v>0</v>
      </c>
      <c r="J16" s="387">
        <v>0</v>
      </c>
      <c r="K16" s="387">
        <v>0</v>
      </c>
      <c r="L16" s="387">
        <v>0</v>
      </c>
      <c r="M16" s="387">
        <v>0</v>
      </c>
      <c r="N16" s="389">
        <v>0</v>
      </c>
      <c r="O16">
        <v>0</v>
      </c>
      <c r="P16">
        <v>0</v>
      </c>
      <c r="Q16">
        <v>0</v>
      </c>
      <c r="U16">
        <v>0</v>
      </c>
      <c r="V16">
        <v>0</v>
      </c>
      <c r="W16">
        <v>0</v>
      </c>
    </row>
    <row r="17" spans="1:23" x14ac:dyDescent="0.2">
      <c r="A17">
        <v>683304</v>
      </c>
      <c r="B17">
        <v>36379</v>
      </c>
      <c r="C17" s="387" t="s">
        <v>368</v>
      </c>
      <c r="D17" s="387">
        <v>-7486341.1963999998</v>
      </c>
      <c r="E17" s="387">
        <v>-8966318.6849000007</v>
      </c>
      <c r="F17" s="387">
        <v>-546.75346000000002</v>
      </c>
      <c r="G17" s="387">
        <v>-290611.19939999998</v>
      </c>
      <c r="H17" s="387">
        <v>1685393.5682000001</v>
      </c>
      <c r="I17" s="387">
        <v>0</v>
      </c>
      <c r="J17" s="387">
        <v>0</v>
      </c>
      <c r="K17" s="387">
        <v>0</v>
      </c>
      <c r="L17" s="387">
        <v>-147.04349999999999</v>
      </c>
      <c r="M17" s="387">
        <v>-1518.2198000000001</v>
      </c>
      <c r="N17" s="389">
        <v>0</v>
      </c>
      <c r="O17">
        <v>-86574.5</v>
      </c>
      <c r="P17">
        <v>285.88299999999998</v>
      </c>
      <c r="Q17">
        <v>0</v>
      </c>
      <c r="U17">
        <v>38</v>
      </c>
      <c r="V17">
        <v>-46</v>
      </c>
      <c r="W17">
        <v>-44</v>
      </c>
    </row>
    <row r="18" spans="1:23" x14ac:dyDescent="0.2">
      <c r="A18">
        <v>683304</v>
      </c>
      <c r="B18">
        <v>36379</v>
      </c>
      <c r="C18" s="387" t="s">
        <v>369</v>
      </c>
      <c r="D18" s="387">
        <v>0</v>
      </c>
      <c r="E18" s="387">
        <v>0</v>
      </c>
      <c r="F18" s="387">
        <v>0</v>
      </c>
      <c r="G18" s="387">
        <v>0</v>
      </c>
      <c r="H18" s="387">
        <v>0</v>
      </c>
      <c r="I18" s="387">
        <v>0</v>
      </c>
      <c r="J18" s="387">
        <v>0</v>
      </c>
      <c r="K18" s="387">
        <v>0</v>
      </c>
      <c r="L18" s="387">
        <v>0</v>
      </c>
      <c r="M18" s="387">
        <v>0</v>
      </c>
      <c r="N18" s="389">
        <v>0</v>
      </c>
      <c r="O18">
        <v>0</v>
      </c>
      <c r="P18">
        <v>0</v>
      </c>
      <c r="Q18">
        <v>0</v>
      </c>
      <c r="U18">
        <v>227</v>
      </c>
      <c r="V18">
        <v>-529</v>
      </c>
      <c r="W18">
        <v>-619</v>
      </c>
    </row>
    <row r="19" spans="1:23" x14ac:dyDescent="0.2">
      <c r="A19">
        <v>683304</v>
      </c>
      <c r="B19">
        <v>36379</v>
      </c>
      <c r="C19" s="387" t="s">
        <v>370</v>
      </c>
      <c r="D19" s="387">
        <v>1443625</v>
      </c>
      <c r="E19" s="387">
        <v>772700</v>
      </c>
      <c r="F19" s="387">
        <v>658.01195800000005</v>
      </c>
      <c r="G19" s="387">
        <v>0</v>
      </c>
      <c r="H19" s="387">
        <v>100925</v>
      </c>
      <c r="I19" s="387">
        <v>0</v>
      </c>
      <c r="J19" s="387">
        <v>0</v>
      </c>
      <c r="K19" s="387">
        <v>0</v>
      </c>
      <c r="L19" s="387">
        <v>0</v>
      </c>
      <c r="M19" s="387">
        <v>0</v>
      </c>
      <c r="N19" s="389">
        <v>0</v>
      </c>
      <c r="O19">
        <v>-570000</v>
      </c>
      <c r="P19">
        <v>0</v>
      </c>
      <c r="Q19">
        <v>0</v>
      </c>
      <c r="U19">
        <v>0</v>
      </c>
      <c r="V19">
        <v>0</v>
      </c>
      <c r="W19">
        <v>0</v>
      </c>
    </row>
    <row r="20" spans="1:23" x14ac:dyDescent="0.2">
      <c r="A20">
        <v>683304</v>
      </c>
      <c r="B20">
        <v>36379</v>
      </c>
      <c r="C20" s="387" t="s">
        <v>266</v>
      </c>
      <c r="D20" s="387">
        <v>35048875</v>
      </c>
      <c r="E20" s="387">
        <v>57404560</v>
      </c>
      <c r="F20" s="387">
        <v>-355</v>
      </c>
      <c r="G20" s="387">
        <v>183125</v>
      </c>
      <c r="H20" s="387">
        <v>168050</v>
      </c>
      <c r="I20" s="387">
        <v>0</v>
      </c>
      <c r="J20" s="387">
        <v>0</v>
      </c>
      <c r="K20" s="387">
        <v>0</v>
      </c>
      <c r="L20" s="387">
        <v>0</v>
      </c>
      <c r="M20" s="387">
        <v>0</v>
      </c>
      <c r="N20" s="389">
        <v>0</v>
      </c>
      <c r="O20">
        <v>22706860</v>
      </c>
      <c r="P20">
        <v>0</v>
      </c>
      <c r="Q20">
        <v>0</v>
      </c>
      <c r="U20">
        <v>-2135274</v>
      </c>
      <c r="V20">
        <v>-233678</v>
      </c>
      <c r="W20">
        <v>-986141</v>
      </c>
    </row>
    <row r="21" spans="1:23" x14ac:dyDescent="0.2">
      <c r="A21">
        <v>683304</v>
      </c>
      <c r="B21">
        <v>36379</v>
      </c>
      <c r="C21" s="387" t="s">
        <v>371</v>
      </c>
      <c r="D21" s="387">
        <v>22050285.5</v>
      </c>
      <c r="E21" s="387">
        <v>0</v>
      </c>
      <c r="F21" s="387">
        <v>0</v>
      </c>
      <c r="G21" s="387">
        <v>0</v>
      </c>
      <c r="H21" s="387">
        <v>0</v>
      </c>
      <c r="I21" s="387">
        <v>0</v>
      </c>
      <c r="J21" s="387">
        <v>0</v>
      </c>
      <c r="K21" s="387">
        <v>0</v>
      </c>
      <c r="L21" s="387">
        <v>0</v>
      </c>
      <c r="M21" s="387">
        <v>0</v>
      </c>
      <c r="N21" s="389">
        <v>0</v>
      </c>
      <c r="O21">
        <v>0</v>
      </c>
      <c r="P21">
        <v>0</v>
      </c>
      <c r="Q21">
        <v>0</v>
      </c>
      <c r="U21">
        <v>0</v>
      </c>
      <c r="V21">
        <v>0</v>
      </c>
      <c r="W21">
        <v>0</v>
      </c>
    </row>
    <row r="22" spans="1:23" x14ac:dyDescent="0.2">
      <c r="A22">
        <v>683305</v>
      </c>
      <c r="B22">
        <v>36379</v>
      </c>
      <c r="C22" s="387" t="s">
        <v>368</v>
      </c>
      <c r="D22" s="387">
        <v>3368118.9369000001</v>
      </c>
      <c r="E22" s="387">
        <v>4086604.7420999999</v>
      </c>
      <c r="F22" s="387">
        <v>-3072.9202730000002</v>
      </c>
      <c r="G22" s="387">
        <v>-9996.9452999999994</v>
      </c>
      <c r="H22" s="387">
        <v>867426.46340000001</v>
      </c>
      <c r="I22" s="387">
        <v>0</v>
      </c>
      <c r="J22" s="387">
        <v>0</v>
      </c>
      <c r="K22" s="387">
        <v>0</v>
      </c>
      <c r="L22" s="387">
        <v>41.914900000000003</v>
      </c>
      <c r="M22" s="387">
        <v>426.2878</v>
      </c>
      <c r="N22" s="387">
        <v>0</v>
      </c>
      <c r="O22">
        <v>1576540.0523999999</v>
      </c>
      <c r="P22">
        <v>156.5264</v>
      </c>
      <c r="Q22">
        <v>0</v>
      </c>
      <c r="U22">
        <v>0</v>
      </c>
      <c r="V22">
        <v>0</v>
      </c>
      <c r="W22">
        <v>0</v>
      </c>
    </row>
    <row r="23" spans="1:23" x14ac:dyDescent="0.2">
      <c r="A23" s="388">
        <v>683305</v>
      </c>
      <c r="B23">
        <v>36379</v>
      </c>
      <c r="C23" s="389" t="s">
        <v>369</v>
      </c>
      <c r="D23" s="389">
        <v>0</v>
      </c>
      <c r="E23" s="389">
        <v>0</v>
      </c>
      <c r="F23" s="389">
        <v>0</v>
      </c>
      <c r="G23" s="389">
        <v>0</v>
      </c>
      <c r="H23" s="389">
        <v>0</v>
      </c>
      <c r="I23" s="389">
        <v>0</v>
      </c>
      <c r="J23" s="389">
        <v>0</v>
      </c>
      <c r="K23" s="389">
        <v>0</v>
      </c>
      <c r="L23" s="389">
        <v>0</v>
      </c>
      <c r="M23" s="389">
        <v>0</v>
      </c>
      <c r="N23" s="389">
        <v>0</v>
      </c>
      <c r="O23">
        <v>0</v>
      </c>
      <c r="P23">
        <v>0</v>
      </c>
      <c r="Q23">
        <v>0</v>
      </c>
      <c r="U23">
        <v>-1623978</v>
      </c>
      <c r="V23">
        <v>-888091</v>
      </c>
      <c r="W23">
        <v>-1818778</v>
      </c>
    </row>
    <row r="24" spans="1:23" x14ac:dyDescent="0.2">
      <c r="A24">
        <v>683305</v>
      </c>
      <c r="B24">
        <v>36379</v>
      </c>
      <c r="C24" s="387" t="s">
        <v>370</v>
      </c>
      <c r="D24" s="387">
        <v>0</v>
      </c>
      <c r="E24" s="387">
        <v>0</v>
      </c>
      <c r="F24" s="387">
        <v>0</v>
      </c>
      <c r="G24" s="387">
        <v>0</v>
      </c>
      <c r="H24" s="387">
        <v>0</v>
      </c>
      <c r="I24" s="387">
        <v>0</v>
      </c>
      <c r="J24" s="387">
        <v>0</v>
      </c>
      <c r="K24" s="387">
        <v>0</v>
      </c>
      <c r="L24" s="387">
        <v>0</v>
      </c>
      <c r="M24" s="387">
        <v>0</v>
      </c>
      <c r="N24">
        <v>0</v>
      </c>
      <c r="O24">
        <v>0</v>
      </c>
      <c r="P24">
        <v>0</v>
      </c>
      <c r="Q24">
        <v>0</v>
      </c>
    </row>
    <row r="25" spans="1:23" x14ac:dyDescent="0.2">
      <c r="A25">
        <v>683305</v>
      </c>
      <c r="B25">
        <v>36379</v>
      </c>
      <c r="C25" s="387" t="s">
        <v>266</v>
      </c>
      <c r="D25" s="387">
        <v>0</v>
      </c>
      <c r="E25" s="387">
        <v>0</v>
      </c>
      <c r="F25" s="387">
        <v>0</v>
      </c>
      <c r="G25" s="387">
        <v>0</v>
      </c>
      <c r="H25" s="387">
        <v>0</v>
      </c>
      <c r="I25" s="387">
        <v>0</v>
      </c>
      <c r="J25" s="387">
        <v>0</v>
      </c>
      <c r="K25" s="387">
        <v>0</v>
      </c>
      <c r="L25" s="387">
        <v>0</v>
      </c>
      <c r="M25" s="387">
        <v>0</v>
      </c>
      <c r="N25">
        <v>0</v>
      </c>
      <c r="O25">
        <v>0</v>
      </c>
      <c r="P25">
        <v>0</v>
      </c>
      <c r="Q25">
        <v>0</v>
      </c>
    </row>
    <row r="26" spans="1:23" x14ac:dyDescent="0.2">
      <c r="A26">
        <v>683305</v>
      </c>
      <c r="B26">
        <v>36379</v>
      </c>
      <c r="C26" s="387" t="s">
        <v>371</v>
      </c>
      <c r="D26" s="387">
        <v>1576540.0523999999</v>
      </c>
      <c r="E26" s="387">
        <v>0</v>
      </c>
      <c r="F26" s="387">
        <v>0</v>
      </c>
      <c r="G26" s="387">
        <v>0</v>
      </c>
      <c r="H26" s="387">
        <v>0</v>
      </c>
      <c r="I26" s="387">
        <v>0</v>
      </c>
      <c r="J26" s="387">
        <v>0</v>
      </c>
      <c r="K26" s="387">
        <v>0</v>
      </c>
      <c r="L26" s="387">
        <v>0</v>
      </c>
      <c r="M26" s="387">
        <v>0</v>
      </c>
      <c r="N26">
        <v>0</v>
      </c>
      <c r="O26">
        <v>0</v>
      </c>
      <c r="P26">
        <v>0</v>
      </c>
      <c r="Q26">
        <v>0</v>
      </c>
    </row>
    <row r="27" spans="1:23" x14ac:dyDescent="0.2">
      <c r="A27">
        <v>683306</v>
      </c>
      <c r="B27">
        <v>36379</v>
      </c>
      <c r="C27" s="387" t="s">
        <v>368</v>
      </c>
      <c r="D27" s="387">
        <v>-1876850.9748</v>
      </c>
      <c r="E27" s="387">
        <v>-3253786.5633999999</v>
      </c>
      <c r="F27" s="387">
        <v>-551.74595999999997</v>
      </c>
      <c r="G27" s="387">
        <v>0</v>
      </c>
      <c r="H27" s="387">
        <v>419904.62640000001</v>
      </c>
      <c r="I27" s="387">
        <v>0</v>
      </c>
      <c r="J27" s="387">
        <v>0</v>
      </c>
      <c r="K27" s="387">
        <v>0</v>
      </c>
      <c r="L27" s="387">
        <v>-2.9325000000000001</v>
      </c>
      <c r="M27" s="387">
        <v>-353.25299999999999</v>
      </c>
      <c r="N27">
        <v>0</v>
      </c>
      <c r="O27">
        <v>-957315.35719999997</v>
      </c>
      <c r="P27">
        <v>71.790499999999994</v>
      </c>
      <c r="Q27">
        <v>0</v>
      </c>
    </row>
    <row r="28" spans="1:23" x14ac:dyDescent="0.2">
      <c r="A28">
        <v>683306</v>
      </c>
      <c r="B28">
        <v>36379</v>
      </c>
      <c r="C28" s="387" t="s">
        <v>369</v>
      </c>
      <c r="D28" s="387">
        <v>584334.83470000001</v>
      </c>
      <c r="E28" s="387">
        <v>-46995.2889</v>
      </c>
      <c r="F28" s="387">
        <v>48.8729564</v>
      </c>
      <c r="G28" s="387">
        <v>0</v>
      </c>
      <c r="H28" s="387">
        <v>-68012.555399999997</v>
      </c>
      <c r="I28" s="387">
        <v>13503.8586</v>
      </c>
      <c r="J28" s="387">
        <v>0</v>
      </c>
      <c r="K28" s="387">
        <v>-6248.1345000000001</v>
      </c>
      <c r="L28" s="387">
        <v>5.4481999999999999</v>
      </c>
      <c r="M28" s="387">
        <v>103.0403</v>
      </c>
      <c r="N28">
        <v>0</v>
      </c>
      <c r="O28">
        <v>-691950.69200000004</v>
      </c>
      <c r="P28">
        <v>27.7744</v>
      </c>
      <c r="Q28">
        <v>0</v>
      </c>
      <c r="U28">
        <v>200</v>
      </c>
      <c r="V28">
        <v>3400</v>
      </c>
      <c r="W28">
        <v>4400</v>
      </c>
    </row>
    <row r="29" spans="1:23" x14ac:dyDescent="0.2">
      <c r="A29">
        <v>683306</v>
      </c>
      <c r="B29">
        <v>36379</v>
      </c>
      <c r="C29" s="387" t="s">
        <v>370</v>
      </c>
      <c r="D29" s="387">
        <v>0</v>
      </c>
      <c r="E29" s="387">
        <v>0</v>
      </c>
      <c r="F29" s="387">
        <v>0</v>
      </c>
      <c r="G29" s="387">
        <v>0</v>
      </c>
      <c r="H29" s="387">
        <v>0</v>
      </c>
      <c r="I29" s="387">
        <v>0</v>
      </c>
      <c r="J29" s="387">
        <v>0</v>
      </c>
      <c r="K29" s="387">
        <v>0</v>
      </c>
      <c r="L29" s="387">
        <v>0</v>
      </c>
      <c r="M29" s="387">
        <v>0</v>
      </c>
      <c r="N29">
        <v>0</v>
      </c>
      <c r="O29">
        <v>0</v>
      </c>
      <c r="P29">
        <v>0</v>
      </c>
      <c r="Q29">
        <v>0</v>
      </c>
      <c r="U29">
        <v>-4640</v>
      </c>
      <c r="V29">
        <v>-950</v>
      </c>
      <c r="W29">
        <v>-990</v>
      </c>
    </row>
    <row r="30" spans="1:23" x14ac:dyDescent="0.2">
      <c r="A30">
        <v>683306</v>
      </c>
      <c r="B30">
        <v>36379</v>
      </c>
      <c r="C30" s="387" t="s">
        <v>266</v>
      </c>
      <c r="D30" s="387">
        <v>0</v>
      </c>
      <c r="E30" s="387">
        <v>0</v>
      </c>
      <c r="F30" s="387">
        <v>0</v>
      </c>
      <c r="G30" s="387">
        <v>0</v>
      </c>
      <c r="H30" s="387">
        <v>0</v>
      </c>
      <c r="I30" s="387">
        <v>0</v>
      </c>
      <c r="J30" s="387">
        <v>0</v>
      </c>
      <c r="K30" s="387">
        <v>0</v>
      </c>
      <c r="L30" s="387">
        <v>0</v>
      </c>
      <c r="M30" s="387">
        <v>0</v>
      </c>
      <c r="N30">
        <v>0</v>
      </c>
      <c r="O30">
        <v>0</v>
      </c>
      <c r="P30">
        <v>0</v>
      </c>
      <c r="Q30">
        <v>0</v>
      </c>
      <c r="U30">
        <v>0</v>
      </c>
      <c r="V30">
        <v>0</v>
      </c>
      <c r="W30">
        <v>0</v>
      </c>
    </row>
    <row r="31" spans="1:23" x14ac:dyDescent="0.2">
      <c r="A31">
        <v>683306</v>
      </c>
      <c r="B31">
        <v>36379</v>
      </c>
      <c r="C31" s="387" t="s">
        <v>371</v>
      </c>
      <c r="D31" s="387">
        <v>-1649266.0492</v>
      </c>
      <c r="E31" s="387">
        <v>0</v>
      </c>
      <c r="F31" s="387">
        <v>0</v>
      </c>
      <c r="G31" s="387">
        <v>0</v>
      </c>
      <c r="H31" s="387">
        <v>0</v>
      </c>
      <c r="I31" s="387">
        <v>0</v>
      </c>
      <c r="J31" s="387">
        <v>0</v>
      </c>
      <c r="K31" s="387">
        <v>0</v>
      </c>
      <c r="L31" s="387">
        <v>0</v>
      </c>
      <c r="M31" s="387">
        <v>0</v>
      </c>
      <c r="N31">
        <v>0</v>
      </c>
      <c r="O31">
        <v>0</v>
      </c>
      <c r="P31">
        <v>0</v>
      </c>
      <c r="Q31">
        <v>0</v>
      </c>
      <c r="U31">
        <v>0</v>
      </c>
      <c r="V31">
        <v>0</v>
      </c>
      <c r="W31">
        <v>0</v>
      </c>
    </row>
    <row r="32" spans="1:23" x14ac:dyDescent="0.2">
      <c r="A32">
        <v>683307</v>
      </c>
      <c r="B32">
        <v>36379</v>
      </c>
      <c r="C32" s="387" t="s">
        <v>368</v>
      </c>
      <c r="D32" s="387">
        <v>148726.27970000001</v>
      </c>
      <c r="E32" s="387">
        <v>1648335.3351</v>
      </c>
      <c r="F32" s="387">
        <v>33.017791000000003</v>
      </c>
      <c r="G32" s="387">
        <v>0</v>
      </c>
      <c r="H32" s="387">
        <v>-18155.993900000001</v>
      </c>
      <c r="I32" s="387">
        <v>0</v>
      </c>
      <c r="J32" s="387">
        <v>0</v>
      </c>
      <c r="K32" s="387">
        <v>0</v>
      </c>
      <c r="L32" s="387">
        <v>6.4138999999999999</v>
      </c>
      <c r="M32" s="387">
        <v>29.255800000000001</v>
      </c>
      <c r="N32">
        <v>0</v>
      </c>
      <c r="O32">
        <v>1481485</v>
      </c>
      <c r="P32">
        <v>-3.7311999999999999</v>
      </c>
      <c r="Q32">
        <v>0</v>
      </c>
    </row>
    <row r="33" spans="1:23" x14ac:dyDescent="0.2">
      <c r="A33">
        <v>683307</v>
      </c>
      <c r="B33">
        <v>36379</v>
      </c>
      <c r="C33" s="387" t="s">
        <v>369</v>
      </c>
      <c r="D33" s="387">
        <v>-464069.1373</v>
      </c>
      <c r="E33" s="387">
        <v>130236.6597</v>
      </c>
      <c r="F33" s="387">
        <v>-13.0150296</v>
      </c>
      <c r="G33" s="387">
        <v>0</v>
      </c>
      <c r="H33" s="387">
        <v>60200.011100000003</v>
      </c>
      <c r="I33" s="387">
        <v>-22367.459200000001</v>
      </c>
      <c r="J33" s="387">
        <v>-29198.7526</v>
      </c>
      <c r="K33" s="387">
        <v>9137.1507000000001</v>
      </c>
      <c r="L33" s="387">
        <v>-2.3041999999999998</v>
      </c>
      <c r="M33" s="387">
        <v>-76.633899999999997</v>
      </c>
      <c r="N33">
        <v>0</v>
      </c>
      <c r="O33">
        <v>610000</v>
      </c>
      <c r="P33">
        <v>-1997.8089</v>
      </c>
      <c r="Q33">
        <v>0</v>
      </c>
      <c r="U33">
        <v>-4374</v>
      </c>
      <c r="V33">
        <v>2390</v>
      </c>
      <c r="W33">
        <v>3342</v>
      </c>
    </row>
    <row r="34" spans="1:23" x14ac:dyDescent="0.2">
      <c r="A34">
        <v>683307</v>
      </c>
      <c r="B34">
        <v>36379</v>
      </c>
      <c r="C34" s="387" t="s">
        <v>370</v>
      </c>
      <c r="D34" s="387">
        <v>0</v>
      </c>
      <c r="E34" s="387">
        <v>0</v>
      </c>
      <c r="F34" s="387">
        <v>0</v>
      </c>
      <c r="G34" s="387">
        <v>0</v>
      </c>
      <c r="H34" s="387">
        <v>0</v>
      </c>
      <c r="I34" s="387">
        <v>0</v>
      </c>
      <c r="J34" s="387">
        <v>0</v>
      </c>
      <c r="K34" s="387">
        <v>0</v>
      </c>
      <c r="L34" s="387">
        <v>0</v>
      </c>
      <c r="M34" s="387">
        <v>0</v>
      </c>
      <c r="N34">
        <v>0</v>
      </c>
      <c r="O34">
        <v>0</v>
      </c>
      <c r="P34">
        <v>0</v>
      </c>
      <c r="Q34">
        <v>0</v>
      </c>
    </row>
    <row r="35" spans="1:23" x14ac:dyDescent="0.2">
      <c r="A35">
        <v>683307</v>
      </c>
      <c r="B35">
        <v>36379</v>
      </c>
      <c r="C35" s="387" t="s">
        <v>266</v>
      </c>
      <c r="D35" s="387">
        <v>0</v>
      </c>
      <c r="E35" s="387">
        <v>0</v>
      </c>
      <c r="F35" s="387">
        <v>0</v>
      </c>
      <c r="G35" s="387">
        <v>0</v>
      </c>
      <c r="H35" s="387">
        <v>0</v>
      </c>
      <c r="I35" s="387">
        <v>0</v>
      </c>
      <c r="J35" s="387">
        <v>0</v>
      </c>
      <c r="K35" s="387">
        <v>0</v>
      </c>
      <c r="L35" s="387">
        <v>0</v>
      </c>
      <c r="M35" s="387">
        <v>0</v>
      </c>
      <c r="N35">
        <v>0</v>
      </c>
      <c r="O35">
        <v>0</v>
      </c>
      <c r="P35">
        <v>0</v>
      </c>
      <c r="Q35">
        <v>0</v>
      </c>
      <c r="U35">
        <v>-1500028</v>
      </c>
      <c r="V35">
        <v>-2651668</v>
      </c>
      <c r="W35">
        <v>-3733173</v>
      </c>
    </row>
    <row r="36" spans="1:23" x14ac:dyDescent="0.2">
      <c r="A36">
        <v>683307</v>
      </c>
      <c r="B36">
        <v>36379</v>
      </c>
      <c r="C36" s="387" t="s">
        <v>371</v>
      </c>
      <c r="D36" s="387">
        <v>2091485</v>
      </c>
      <c r="E36" s="387">
        <v>0</v>
      </c>
      <c r="F36" s="387">
        <v>0</v>
      </c>
      <c r="G36" s="387">
        <v>0</v>
      </c>
      <c r="H36" s="387">
        <v>0</v>
      </c>
      <c r="I36" s="387">
        <v>0</v>
      </c>
      <c r="J36" s="387">
        <v>0</v>
      </c>
      <c r="K36" s="387">
        <v>0</v>
      </c>
      <c r="L36" s="387">
        <v>0</v>
      </c>
      <c r="M36" s="387">
        <v>0</v>
      </c>
      <c r="N36">
        <v>0</v>
      </c>
      <c r="O36">
        <v>0</v>
      </c>
      <c r="P36">
        <v>0</v>
      </c>
      <c r="Q36">
        <v>0</v>
      </c>
      <c r="U36">
        <v>0</v>
      </c>
      <c r="V36">
        <v>0</v>
      </c>
      <c r="W36">
        <v>0</v>
      </c>
    </row>
    <row r="37" spans="1:23" x14ac:dyDescent="0.2">
      <c r="A37">
        <v>683308</v>
      </c>
      <c r="B37">
        <v>36379</v>
      </c>
      <c r="C37" s="387" t="s">
        <v>368</v>
      </c>
      <c r="D37" s="387">
        <v>-183889.60219999999</v>
      </c>
      <c r="E37" s="387">
        <v>2187012.6708999998</v>
      </c>
      <c r="F37" s="387">
        <v>144.72181620000001</v>
      </c>
      <c r="G37" s="387">
        <v>0</v>
      </c>
      <c r="H37" s="387">
        <v>-176248.91329999999</v>
      </c>
      <c r="I37" s="387">
        <v>0</v>
      </c>
      <c r="J37" s="387">
        <v>0</v>
      </c>
      <c r="K37" s="387">
        <v>0</v>
      </c>
      <c r="L37" s="387">
        <v>1.2802</v>
      </c>
      <c r="M37" s="387">
        <v>1.2643</v>
      </c>
      <c r="N37">
        <v>0</v>
      </c>
      <c r="O37">
        <v>2194625</v>
      </c>
      <c r="P37">
        <v>-30.904299999999999</v>
      </c>
      <c r="Q37">
        <v>0</v>
      </c>
      <c r="U37">
        <v>0</v>
      </c>
      <c r="V37">
        <v>0</v>
      </c>
      <c r="W37">
        <v>0</v>
      </c>
    </row>
    <row r="38" spans="1:23" x14ac:dyDescent="0.2">
      <c r="A38">
        <v>683308</v>
      </c>
      <c r="B38">
        <v>36379</v>
      </c>
      <c r="C38" s="387" t="s">
        <v>369</v>
      </c>
      <c r="D38" s="387">
        <v>0</v>
      </c>
      <c r="E38" s="387">
        <v>0</v>
      </c>
      <c r="F38" s="387">
        <v>0</v>
      </c>
      <c r="G38" s="387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>
        <v>0</v>
      </c>
      <c r="O38">
        <v>0</v>
      </c>
      <c r="P38">
        <v>0</v>
      </c>
      <c r="Q38">
        <v>0</v>
      </c>
      <c r="U38">
        <v>0</v>
      </c>
      <c r="V38">
        <v>0</v>
      </c>
      <c r="W38">
        <v>0</v>
      </c>
    </row>
    <row r="39" spans="1:23" x14ac:dyDescent="0.2">
      <c r="A39" s="388">
        <v>683308</v>
      </c>
      <c r="B39">
        <v>36379</v>
      </c>
      <c r="C39" s="389" t="s">
        <v>370</v>
      </c>
      <c r="D39" s="389">
        <v>0</v>
      </c>
      <c r="E39" s="389">
        <v>0</v>
      </c>
      <c r="F39" s="389">
        <v>0</v>
      </c>
      <c r="G39" s="389">
        <v>0</v>
      </c>
      <c r="H39" s="389">
        <v>0</v>
      </c>
      <c r="I39" s="389">
        <v>0</v>
      </c>
      <c r="J39" s="389">
        <v>0</v>
      </c>
      <c r="K39" s="389">
        <v>0</v>
      </c>
      <c r="L39" s="389">
        <v>0</v>
      </c>
      <c r="M39" s="389">
        <v>0</v>
      </c>
      <c r="N39" s="395">
        <v>0</v>
      </c>
      <c r="O39" s="395">
        <v>0</v>
      </c>
      <c r="P39">
        <v>0</v>
      </c>
      <c r="Q39">
        <v>0</v>
      </c>
      <c r="U39">
        <v>-1500028</v>
      </c>
      <c r="V39">
        <v>-2651668</v>
      </c>
      <c r="W39">
        <v>-3733173</v>
      </c>
    </row>
    <row r="40" spans="1:23" x14ac:dyDescent="0.2">
      <c r="A40">
        <v>683308</v>
      </c>
      <c r="B40">
        <v>36379</v>
      </c>
      <c r="C40" s="387" t="s">
        <v>266</v>
      </c>
      <c r="D40" s="387">
        <v>0</v>
      </c>
      <c r="E40" s="387">
        <v>0</v>
      </c>
      <c r="F40" s="387">
        <v>0</v>
      </c>
      <c r="G40" s="387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>
        <v>0</v>
      </c>
      <c r="O40">
        <v>0</v>
      </c>
      <c r="P40">
        <v>0</v>
      </c>
      <c r="Q40">
        <v>0</v>
      </c>
    </row>
    <row r="41" spans="1:23" x14ac:dyDescent="0.2">
      <c r="A41">
        <v>683308</v>
      </c>
      <c r="B41">
        <v>36379</v>
      </c>
      <c r="C41" s="387" t="s">
        <v>371</v>
      </c>
      <c r="D41" s="387">
        <v>2194625</v>
      </c>
      <c r="E41" s="387">
        <v>0</v>
      </c>
      <c r="F41" s="387">
        <v>0</v>
      </c>
      <c r="G41" s="387">
        <v>0</v>
      </c>
      <c r="H41" s="387">
        <v>0</v>
      </c>
      <c r="I41" s="387">
        <v>0</v>
      </c>
      <c r="J41" s="387">
        <v>0</v>
      </c>
      <c r="K41" s="387">
        <v>0</v>
      </c>
      <c r="L41" s="387">
        <v>0</v>
      </c>
      <c r="M41" s="387">
        <v>0</v>
      </c>
      <c r="N41">
        <v>0</v>
      </c>
      <c r="O41">
        <v>0</v>
      </c>
      <c r="P41">
        <v>0</v>
      </c>
      <c r="Q41">
        <v>0</v>
      </c>
    </row>
    <row r="42" spans="1:23" x14ac:dyDescent="0.2">
      <c r="A42">
        <v>683309</v>
      </c>
      <c r="B42">
        <v>36379</v>
      </c>
      <c r="C42" s="387" t="s">
        <v>368</v>
      </c>
      <c r="D42" s="387">
        <v>-1979033.1294</v>
      </c>
      <c r="E42" s="387">
        <v>829221.65330000001</v>
      </c>
      <c r="F42" s="387">
        <v>258.55789499999997</v>
      </c>
      <c r="G42" s="387">
        <v>18.994199999999999</v>
      </c>
      <c r="H42" s="387">
        <v>5559.8172999999997</v>
      </c>
      <c r="I42" s="387">
        <v>0</v>
      </c>
      <c r="J42" s="387">
        <v>0</v>
      </c>
      <c r="K42" s="387">
        <v>0</v>
      </c>
      <c r="L42" s="387">
        <v>5.1900000000000002E-2</v>
      </c>
      <c r="M42" s="387">
        <v>-310.83589999999998</v>
      </c>
      <c r="N42">
        <v>0</v>
      </c>
      <c r="O42">
        <v>2813531.35</v>
      </c>
      <c r="P42">
        <v>8.5397999999999996</v>
      </c>
      <c r="Q42">
        <v>0</v>
      </c>
    </row>
    <row r="43" spans="1:23" x14ac:dyDescent="0.2">
      <c r="A43">
        <v>683309</v>
      </c>
      <c r="B43">
        <v>36379</v>
      </c>
      <c r="C43" s="387" t="s">
        <v>369</v>
      </c>
      <c r="D43" s="387">
        <v>0</v>
      </c>
      <c r="E43" s="387">
        <v>0</v>
      </c>
      <c r="F43" s="387">
        <v>0</v>
      </c>
      <c r="G43" s="387">
        <v>0</v>
      </c>
      <c r="H43" s="387">
        <v>0</v>
      </c>
      <c r="I43" s="387">
        <v>0</v>
      </c>
      <c r="J43" s="387">
        <v>0</v>
      </c>
      <c r="K43" s="387">
        <v>0</v>
      </c>
      <c r="L43" s="387">
        <v>0</v>
      </c>
      <c r="M43" s="387">
        <v>0</v>
      </c>
      <c r="N43">
        <v>0</v>
      </c>
      <c r="O43">
        <v>0</v>
      </c>
      <c r="P43">
        <v>0</v>
      </c>
      <c r="Q43">
        <v>0</v>
      </c>
    </row>
    <row r="44" spans="1:23" x14ac:dyDescent="0.2"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</row>
    <row r="45" spans="1:23" x14ac:dyDescent="0.2"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1:23" x14ac:dyDescent="0.2"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</row>
  </sheetData>
  <pageMargins left="0.75" right="0.75" top="1" bottom="1" header="0.5" footer="0.5"/>
  <pageSetup paperSize="9" scale="34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985"/>
  <sheetViews>
    <sheetView topLeftCell="A56" zoomScale="75" workbookViewId="0">
      <selection activeCell="E111" sqref="E111"/>
    </sheetView>
  </sheetViews>
  <sheetFormatPr defaultColWidth="38.5703125" defaultRowHeight="12.75" x14ac:dyDescent="0.2"/>
  <cols>
    <col min="1" max="1" width="12.85546875" customWidth="1"/>
    <col min="2" max="2" width="16.7109375" customWidth="1"/>
    <col min="3" max="3" width="14.7109375" customWidth="1"/>
    <col min="4" max="4" width="20.85546875" customWidth="1"/>
    <col min="5" max="5" width="18.85546875" customWidth="1"/>
    <col min="6" max="6" width="16.28515625" customWidth="1"/>
    <col min="7" max="7" width="16.42578125" customWidth="1"/>
    <col min="8" max="8" width="24.85546875" customWidth="1"/>
    <col min="9" max="9" width="14.42578125" customWidth="1"/>
    <col min="10" max="10" width="17.42578125" customWidth="1"/>
    <col min="11" max="11" width="13.28515625" customWidth="1"/>
    <col min="12" max="12" width="14.7109375" customWidth="1"/>
    <col min="13" max="13" width="20" customWidth="1"/>
    <col min="14" max="14" width="22" customWidth="1"/>
    <col min="15" max="15" width="18.7109375" customWidth="1"/>
    <col min="16" max="16" width="19.28515625" customWidth="1"/>
    <col min="17" max="17" width="15.7109375" customWidth="1"/>
  </cols>
  <sheetData>
    <row r="1" spans="1:17" ht="12.75" customHeight="1" x14ac:dyDescent="0.2">
      <c r="A1" s="439" t="s">
        <v>351</v>
      </c>
      <c r="B1" s="439" t="s">
        <v>352</v>
      </c>
      <c r="C1" s="439" t="s">
        <v>353</v>
      </c>
      <c r="D1" s="439" t="s">
        <v>354</v>
      </c>
      <c r="E1" s="439" t="s">
        <v>355</v>
      </c>
      <c r="F1" s="439" t="s">
        <v>356</v>
      </c>
      <c r="G1" s="439" t="s">
        <v>357</v>
      </c>
      <c r="H1" s="439" t="s">
        <v>358</v>
      </c>
      <c r="I1" s="439" t="s">
        <v>359</v>
      </c>
      <c r="J1" s="439" t="s">
        <v>360</v>
      </c>
      <c r="K1" s="439" t="s">
        <v>361</v>
      </c>
      <c r="L1" s="439" t="s">
        <v>362</v>
      </c>
      <c r="M1" s="439" t="s">
        <v>363</v>
      </c>
      <c r="N1" s="439" t="s">
        <v>364</v>
      </c>
      <c r="O1" s="439" t="s">
        <v>365</v>
      </c>
      <c r="P1" s="439" t="s">
        <v>366</v>
      </c>
      <c r="Q1" s="439" t="s">
        <v>367</v>
      </c>
    </row>
    <row r="2" spans="1:17" ht="12.75" customHeight="1" x14ac:dyDescent="0.2">
      <c r="A2" s="440">
        <v>755736</v>
      </c>
      <c r="B2" s="441">
        <v>36379</v>
      </c>
      <c r="C2" s="440" t="s">
        <v>368</v>
      </c>
      <c r="D2" s="442">
        <v>16883299.684700001</v>
      </c>
      <c r="E2" s="442">
        <v>17544319.480799999</v>
      </c>
      <c r="F2" s="442">
        <v>2180.5339130000002</v>
      </c>
      <c r="G2" s="442">
        <v>0</v>
      </c>
      <c r="H2" s="442">
        <v>-663599.78599999996</v>
      </c>
      <c r="I2" s="442">
        <v>0</v>
      </c>
      <c r="J2" s="442">
        <v>0</v>
      </c>
      <c r="K2" s="442">
        <v>0</v>
      </c>
      <c r="L2" s="442">
        <v>259.43419999999998</v>
      </c>
      <c r="M2" s="442">
        <v>2426.9340999999999</v>
      </c>
      <c r="N2" s="442">
        <v>0</v>
      </c>
      <c r="O2" s="442">
        <v>0</v>
      </c>
      <c r="P2" s="442">
        <v>-106.3784</v>
      </c>
      <c r="Q2" s="442">
        <v>0</v>
      </c>
    </row>
    <row r="3" spans="1:17" ht="12.75" customHeight="1" x14ac:dyDescent="0.2">
      <c r="A3" s="440">
        <v>755736</v>
      </c>
      <c r="B3" s="441">
        <v>36379</v>
      </c>
      <c r="C3" s="440" t="s">
        <v>369</v>
      </c>
      <c r="D3" s="442">
        <v>-7797.2272000000003</v>
      </c>
      <c r="E3" s="442">
        <v>-8437.9966999999997</v>
      </c>
      <c r="F3" s="442">
        <v>5.5216455</v>
      </c>
      <c r="G3" s="442">
        <v>0</v>
      </c>
      <c r="H3" s="442">
        <v>-2429.0461</v>
      </c>
      <c r="I3" s="442">
        <v>-31.0916</v>
      </c>
      <c r="J3" s="442">
        <v>2372.2966999999999</v>
      </c>
      <c r="K3" s="442">
        <v>-54.344200000000001</v>
      </c>
      <c r="L3" s="442">
        <v>-8.9999999999999993E-3</v>
      </c>
      <c r="M3" s="442">
        <v>-1.5407999999999999</v>
      </c>
      <c r="N3" s="442">
        <v>0</v>
      </c>
      <c r="O3" s="442">
        <v>0</v>
      </c>
      <c r="P3" s="442">
        <v>784.50450000000001</v>
      </c>
      <c r="Q3" s="442">
        <v>0</v>
      </c>
    </row>
    <row r="4" spans="1:17" ht="12.75" customHeight="1" x14ac:dyDescent="0.2">
      <c r="A4" s="440">
        <v>755736</v>
      </c>
      <c r="B4" s="441">
        <v>36379</v>
      </c>
      <c r="C4" s="440" t="s">
        <v>370</v>
      </c>
      <c r="D4" s="442">
        <v>-265000</v>
      </c>
      <c r="E4" s="442">
        <v>-256000</v>
      </c>
      <c r="F4" s="442">
        <v>48.254226099999997</v>
      </c>
      <c r="G4" s="442">
        <v>0</v>
      </c>
      <c r="H4" s="442">
        <v>-9000</v>
      </c>
      <c r="I4" s="442">
        <v>0</v>
      </c>
      <c r="J4" s="442">
        <v>0</v>
      </c>
      <c r="K4" s="442">
        <v>0</v>
      </c>
      <c r="L4" s="442">
        <v>0</v>
      </c>
      <c r="M4" s="442">
        <v>0</v>
      </c>
      <c r="N4" s="442">
        <v>0</v>
      </c>
      <c r="O4" s="442">
        <v>0</v>
      </c>
      <c r="P4" s="442">
        <v>0</v>
      </c>
      <c r="Q4" s="442">
        <v>0</v>
      </c>
    </row>
    <row r="5" spans="1:17" ht="12.75" customHeight="1" x14ac:dyDescent="0.2">
      <c r="A5" s="440">
        <v>755736</v>
      </c>
      <c r="B5" s="441">
        <v>36379</v>
      </c>
      <c r="C5" s="440" t="s">
        <v>266</v>
      </c>
      <c r="D5" s="442">
        <v>-35852590</v>
      </c>
      <c r="E5" s="442">
        <v>-36305980</v>
      </c>
      <c r="F5" s="442">
        <v>-1578</v>
      </c>
      <c r="G5" s="442">
        <v>0</v>
      </c>
      <c r="H5" s="442">
        <v>453390</v>
      </c>
      <c r="I5" s="442">
        <v>0</v>
      </c>
      <c r="J5" s="442">
        <v>0</v>
      </c>
      <c r="K5" s="442">
        <v>0</v>
      </c>
      <c r="L5" s="442">
        <v>0</v>
      </c>
      <c r="M5" s="442">
        <v>0</v>
      </c>
      <c r="N5" s="442">
        <v>0</v>
      </c>
      <c r="O5" s="442">
        <v>0</v>
      </c>
      <c r="P5" s="442">
        <v>0</v>
      </c>
      <c r="Q5" s="442">
        <v>0</v>
      </c>
    </row>
    <row r="6" spans="1:17" ht="12.75" customHeight="1" x14ac:dyDescent="0.2">
      <c r="A6" s="440">
        <v>755736</v>
      </c>
      <c r="B6" s="441">
        <v>36379</v>
      </c>
      <c r="C6" s="440" t="s">
        <v>371</v>
      </c>
      <c r="D6" s="442">
        <v>0</v>
      </c>
      <c r="E6" s="442">
        <v>0</v>
      </c>
      <c r="F6" s="442">
        <v>0</v>
      </c>
      <c r="G6" s="442">
        <v>0</v>
      </c>
      <c r="H6" s="442">
        <v>0</v>
      </c>
      <c r="I6" s="442">
        <v>0</v>
      </c>
      <c r="J6" s="442">
        <v>0</v>
      </c>
      <c r="K6" s="442">
        <v>0</v>
      </c>
      <c r="L6" s="442">
        <v>0</v>
      </c>
      <c r="M6" s="442">
        <v>0</v>
      </c>
      <c r="N6" s="442">
        <v>0</v>
      </c>
      <c r="O6" s="442">
        <v>0</v>
      </c>
      <c r="P6" s="442">
        <v>0</v>
      </c>
      <c r="Q6" s="442">
        <v>0</v>
      </c>
    </row>
    <row r="7" spans="1:17" ht="12.75" customHeight="1" x14ac:dyDescent="0.2">
      <c r="A7" s="440">
        <v>755737</v>
      </c>
      <c r="B7" s="441">
        <v>36379</v>
      </c>
      <c r="C7" s="440" t="s">
        <v>368</v>
      </c>
      <c r="D7" s="465">
        <v>1027667.1204</v>
      </c>
      <c r="E7" s="465">
        <v>807811.00950000004</v>
      </c>
      <c r="F7" s="465">
        <v>1319.611167</v>
      </c>
      <c r="G7" s="465">
        <v>0</v>
      </c>
      <c r="H7" s="465">
        <v>219782.87409999999</v>
      </c>
      <c r="I7" s="442">
        <v>0</v>
      </c>
      <c r="J7" s="442">
        <v>0</v>
      </c>
      <c r="K7" s="442">
        <v>0</v>
      </c>
      <c r="L7" s="442">
        <v>0.53839999999999999</v>
      </c>
      <c r="M7" s="442">
        <v>45.400300000000001</v>
      </c>
      <c r="N7" s="442">
        <v>0</v>
      </c>
      <c r="O7" s="442">
        <v>0</v>
      </c>
      <c r="P7" s="442">
        <v>27.298100000000002</v>
      </c>
      <c r="Q7" s="442">
        <v>0</v>
      </c>
    </row>
    <row r="8" spans="1:17" x14ac:dyDescent="0.2">
      <c r="A8" s="440">
        <v>755737</v>
      </c>
      <c r="B8" s="441">
        <v>36379</v>
      </c>
      <c r="C8" s="440" t="s">
        <v>369</v>
      </c>
      <c r="D8" s="465">
        <v>-80770.282800000001</v>
      </c>
      <c r="E8" s="465">
        <v>-81426.789799999999</v>
      </c>
      <c r="F8" s="465">
        <v>102.071215</v>
      </c>
      <c r="G8" s="465">
        <v>0</v>
      </c>
      <c r="H8" s="465">
        <v>0</v>
      </c>
      <c r="I8" s="442">
        <v>0</v>
      </c>
      <c r="J8" s="442">
        <v>0</v>
      </c>
      <c r="K8" s="442">
        <v>673.41909999999996</v>
      </c>
      <c r="L8" s="442">
        <v>-2.6257000000000001</v>
      </c>
      <c r="M8" s="442">
        <v>-14.325900000000001</v>
      </c>
      <c r="N8" s="442">
        <v>0</v>
      </c>
      <c r="O8" s="442">
        <v>0</v>
      </c>
      <c r="P8" s="442">
        <v>3.95E-2</v>
      </c>
      <c r="Q8" s="442">
        <v>0</v>
      </c>
    </row>
    <row r="9" spans="1:17" x14ac:dyDescent="0.2">
      <c r="A9" s="440">
        <v>755737</v>
      </c>
      <c r="B9" s="441">
        <v>36379</v>
      </c>
      <c r="C9" s="440" t="s">
        <v>370</v>
      </c>
      <c r="D9" s="465">
        <v>0</v>
      </c>
      <c r="E9" s="465">
        <v>0</v>
      </c>
      <c r="F9" s="465">
        <v>0</v>
      </c>
      <c r="G9" s="465">
        <v>0</v>
      </c>
      <c r="H9" s="465">
        <v>0</v>
      </c>
      <c r="I9" s="442">
        <v>0</v>
      </c>
      <c r="J9" s="442">
        <v>0</v>
      </c>
      <c r="K9" s="442">
        <v>0</v>
      </c>
      <c r="L9" s="442">
        <v>0</v>
      </c>
      <c r="M9" s="442">
        <v>0</v>
      </c>
      <c r="N9" s="442">
        <v>0</v>
      </c>
      <c r="O9" s="442">
        <v>0</v>
      </c>
      <c r="P9" s="442">
        <v>0</v>
      </c>
      <c r="Q9" s="442">
        <v>0</v>
      </c>
    </row>
    <row r="10" spans="1:17" x14ac:dyDescent="0.2">
      <c r="A10" s="440">
        <v>755737</v>
      </c>
      <c r="B10" s="441">
        <v>36379</v>
      </c>
      <c r="C10" s="440" t="s">
        <v>266</v>
      </c>
      <c r="D10" s="465">
        <v>0</v>
      </c>
      <c r="E10" s="465">
        <v>0</v>
      </c>
      <c r="F10" s="465">
        <v>0</v>
      </c>
      <c r="G10" s="465">
        <v>0</v>
      </c>
      <c r="H10" s="465">
        <v>0</v>
      </c>
      <c r="I10" s="442">
        <v>0</v>
      </c>
      <c r="J10" s="442">
        <v>0</v>
      </c>
      <c r="K10" s="442">
        <v>0</v>
      </c>
      <c r="L10" s="442">
        <v>0</v>
      </c>
      <c r="M10" s="442">
        <v>0</v>
      </c>
      <c r="N10" s="442">
        <v>0</v>
      </c>
      <c r="O10" s="442">
        <v>0</v>
      </c>
      <c r="P10" s="442">
        <v>0</v>
      </c>
      <c r="Q10" s="442">
        <v>0</v>
      </c>
    </row>
    <row r="11" spans="1:17" x14ac:dyDescent="0.2">
      <c r="A11" s="440">
        <v>755737</v>
      </c>
      <c r="B11" s="441">
        <v>36379</v>
      </c>
      <c r="C11" s="440" t="s">
        <v>371</v>
      </c>
      <c r="D11" s="465">
        <v>0</v>
      </c>
      <c r="E11" s="465">
        <v>0</v>
      </c>
      <c r="F11" s="465">
        <v>0</v>
      </c>
      <c r="G11" s="465">
        <v>0</v>
      </c>
      <c r="H11" s="465">
        <v>0</v>
      </c>
      <c r="I11" s="442">
        <v>0</v>
      </c>
      <c r="J11" s="442">
        <v>0</v>
      </c>
      <c r="K11" s="442">
        <v>0</v>
      </c>
      <c r="L11" s="442">
        <v>0</v>
      </c>
      <c r="M11" s="442">
        <v>0</v>
      </c>
      <c r="N11" s="442">
        <v>0</v>
      </c>
      <c r="O11" s="442">
        <v>0</v>
      </c>
      <c r="P11" s="442">
        <v>0</v>
      </c>
      <c r="Q11" s="442">
        <v>0</v>
      </c>
    </row>
    <row r="12" spans="1:17" x14ac:dyDescent="0.2">
      <c r="A12" s="440">
        <v>755738</v>
      </c>
      <c r="B12" s="441">
        <v>36379</v>
      </c>
      <c r="C12" s="440" t="s">
        <v>368</v>
      </c>
      <c r="D12" s="465">
        <v>1442683.2296</v>
      </c>
      <c r="E12" s="465">
        <v>1300608.8211999999</v>
      </c>
      <c r="F12" s="465">
        <v>183.516423</v>
      </c>
      <c r="G12" s="465">
        <v>0</v>
      </c>
      <c r="H12" s="465">
        <v>142072.6066</v>
      </c>
      <c r="I12" s="442">
        <v>0</v>
      </c>
      <c r="J12" s="442">
        <v>0</v>
      </c>
      <c r="K12" s="442">
        <v>0</v>
      </c>
      <c r="L12" s="442">
        <v>0.1178</v>
      </c>
      <c r="M12" s="442">
        <v>1.6868000000000001</v>
      </c>
      <c r="N12" s="442">
        <v>0</v>
      </c>
      <c r="O12" s="442">
        <v>0</v>
      </c>
      <c r="P12" s="442">
        <v>-2.8E-3</v>
      </c>
      <c r="Q12" s="442">
        <v>0</v>
      </c>
    </row>
    <row r="13" spans="1:17" x14ac:dyDescent="0.2">
      <c r="A13" s="440">
        <v>755738</v>
      </c>
      <c r="B13" s="441">
        <v>36379</v>
      </c>
      <c r="C13" s="440" t="s">
        <v>369</v>
      </c>
      <c r="D13" s="465">
        <v>0</v>
      </c>
      <c r="E13" s="465">
        <v>0</v>
      </c>
      <c r="F13" s="465">
        <v>0</v>
      </c>
      <c r="G13" s="465">
        <v>0</v>
      </c>
      <c r="H13" s="465">
        <v>0</v>
      </c>
      <c r="I13" s="442">
        <v>0</v>
      </c>
      <c r="J13" s="442">
        <v>0</v>
      </c>
      <c r="K13" s="442">
        <v>0</v>
      </c>
      <c r="L13" s="442">
        <v>0</v>
      </c>
      <c r="M13" s="442">
        <v>0</v>
      </c>
      <c r="N13" s="442">
        <v>0</v>
      </c>
      <c r="O13" s="442">
        <v>0</v>
      </c>
      <c r="P13" s="442">
        <v>0</v>
      </c>
      <c r="Q13" s="442">
        <v>0</v>
      </c>
    </row>
    <row r="14" spans="1:17" x14ac:dyDescent="0.2">
      <c r="A14" s="440">
        <v>755738</v>
      </c>
      <c r="B14" s="441">
        <v>36379</v>
      </c>
      <c r="C14" s="440" t="s">
        <v>370</v>
      </c>
      <c r="D14" s="465">
        <v>0</v>
      </c>
      <c r="E14" s="465">
        <v>0</v>
      </c>
      <c r="F14" s="465">
        <v>0</v>
      </c>
      <c r="G14" s="465">
        <v>0</v>
      </c>
      <c r="H14" s="465">
        <v>0</v>
      </c>
      <c r="I14" s="442">
        <v>0</v>
      </c>
      <c r="J14" s="442">
        <v>0</v>
      </c>
      <c r="K14" s="442">
        <v>0</v>
      </c>
      <c r="L14" s="442">
        <v>0</v>
      </c>
      <c r="M14" s="442">
        <v>0</v>
      </c>
      <c r="N14" s="442">
        <v>0</v>
      </c>
      <c r="O14" s="442">
        <v>0</v>
      </c>
      <c r="P14" s="442">
        <v>0</v>
      </c>
      <c r="Q14" s="442">
        <v>0</v>
      </c>
    </row>
    <row r="15" spans="1:17" x14ac:dyDescent="0.2">
      <c r="A15" s="440">
        <v>755738</v>
      </c>
      <c r="B15" s="441">
        <v>36379</v>
      </c>
      <c r="C15" s="440" t="s">
        <v>266</v>
      </c>
      <c r="D15" s="465">
        <v>0</v>
      </c>
      <c r="E15" s="465">
        <v>0</v>
      </c>
      <c r="F15" s="465">
        <v>0</v>
      </c>
      <c r="G15" s="465">
        <v>0</v>
      </c>
      <c r="H15" s="465">
        <v>0</v>
      </c>
      <c r="I15" s="442">
        <v>0</v>
      </c>
      <c r="J15" s="442">
        <v>0</v>
      </c>
      <c r="K15" s="442">
        <v>0</v>
      </c>
      <c r="L15" s="442">
        <v>0</v>
      </c>
      <c r="M15" s="442">
        <v>0</v>
      </c>
      <c r="N15" s="442">
        <v>0</v>
      </c>
      <c r="O15" s="442">
        <v>0</v>
      </c>
      <c r="P15" s="442">
        <v>0</v>
      </c>
      <c r="Q15" s="442">
        <v>0</v>
      </c>
    </row>
    <row r="16" spans="1:17" x14ac:dyDescent="0.2">
      <c r="A16" s="440">
        <v>755738</v>
      </c>
      <c r="B16" s="441">
        <v>36379</v>
      </c>
      <c r="C16" s="440" t="s">
        <v>371</v>
      </c>
      <c r="D16" s="465">
        <v>0</v>
      </c>
      <c r="E16" s="465">
        <v>0</v>
      </c>
      <c r="F16" s="465">
        <v>0</v>
      </c>
      <c r="G16" s="465">
        <v>0</v>
      </c>
      <c r="H16" s="465">
        <v>0</v>
      </c>
      <c r="I16" s="442">
        <v>0</v>
      </c>
      <c r="J16" s="442">
        <v>0</v>
      </c>
      <c r="K16" s="442">
        <v>0</v>
      </c>
      <c r="L16" s="442">
        <v>0</v>
      </c>
      <c r="M16" s="442">
        <v>0</v>
      </c>
      <c r="N16" s="442">
        <v>0</v>
      </c>
      <c r="O16" s="442">
        <v>0</v>
      </c>
      <c r="P16" s="442">
        <v>0</v>
      </c>
      <c r="Q16" s="442">
        <v>0</v>
      </c>
    </row>
    <row r="17" spans="1:17" ht="12" customHeight="1" x14ac:dyDescent="0.2">
      <c r="A17" s="440">
        <v>755739</v>
      </c>
      <c r="B17" s="441">
        <v>36379</v>
      </c>
      <c r="C17" s="440" t="s">
        <v>368</v>
      </c>
      <c r="D17" s="442">
        <v>-16711941.527799999</v>
      </c>
      <c r="E17" s="442">
        <v>-16785422.168699998</v>
      </c>
      <c r="F17" s="442">
        <v>-564.08718099999999</v>
      </c>
      <c r="G17" s="442">
        <v>-13029.3107</v>
      </c>
      <c r="H17" s="442">
        <v>88889.781499999997</v>
      </c>
      <c r="I17" s="442">
        <v>0</v>
      </c>
      <c r="J17" s="442">
        <v>0</v>
      </c>
      <c r="K17" s="442">
        <v>0</v>
      </c>
      <c r="L17" s="442">
        <v>-250.9093</v>
      </c>
      <c r="M17" s="442">
        <v>-2077.4083999999998</v>
      </c>
      <c r="N17" s="442">
        <v>0</v>
      </c>
      <c r="O17" s="442">
        <v>0</v>
      </c>
      <c r="P17" s="442">
        <v>-51.5122</v>
      </c>
      <c r="Q17" s="442">
        <v>0</v>
      </c>
    </row>
    <row r="18" spans="1:17" ht="12.75" customHeight="1" x14ac:dyDescent="0.2">
      <c r="A18" s="440">
        <v>755739</v>
      </c>
      <c r="B18" s="441">
        <v>36379</v>
      </c>
      <c r="C18" s="440" t="s">
        <v>369</v>
      </c>
      <c r="D18" s="442">
        <v>0</v>
      </c>
      <c r="E18" s="442">
        <v>0</v>
      </c>
      <c r="F18" s="442">
        <v>0</v>
      </c>
      <c r="G18" s="442">
        <v>0</v>
      </c>
      <c r="H18" s="442">
        <v>0</v>
      </c>
      <c r="I18" s="442">
        <v>0</v>
      </c>
      <c r="J18" s="442">
        <v>0</v>
      </c>
      <c r="K18" s="442">
        <v>0</v>
      </c>
      <c r="L18" s="442">
        <v>0</v>
      </c>
      <c r="M18" s="442">
        <v>0</v>
      </c>
      <c r="N18" s="442">
        <v>0</v>
      </c>
      <c r="O18" s="442">
        <v>0</v>
      </c>
      <c r="P18" s="442">
        <v>0</v>
      </c>
      <c r="Q18" s="442">
        <v>0</v>
      </c>
    </row>
    <row r="19" spans="1:17" ht="13.5" customHeight="1" x14ac:dyDescent="0.2">
      <c r="A19" s="440">
        <v>755739</v>
      </c>
      <c r="B19" s="441">
        <v>36379</v>
      </c>
      <c r="C19" s="440" t="s">
        <v>370</v>
      </c>
      <c r="D19" s="442">
        <v>0</v>
      </c>
      <c r="E19" s="442">
        <v>0</v>
      </c>
      <c r="F19" s="442">
        <v>0</v>
      </c>
      <c r="G19" s="442">
        <v>0</v>
      </c>
      <c r="H19" s="442">
        <v>0</v>
      </c>
      <c r="I19" s="442">
        <v>0</v>
      </c>
      <c r="J19" s="442">
        <v>0</v>
      </c>
      <c r="K19" s="442">
        <v>0</v>
      </c>
      <c r="L19" s="442">
        <v>0</v>
      </c>
      <c r="M19" s="442">
        <v>0</v>
      </c>
      <c r="N19" s="442">
        <v>0</v>
      </c>
      <c r="O19" s="442">
        <v>0</v>
      </c>
      <c r="P19" s="442">
        <v>0</v>
      </c>
      <c r="Q19" s="442">
        <v>0</v>
      </c>
    </row>
    <row r="20" spans="1:17" ht="13.5" customHeight="1" x14ac:dyDescent="0.2">
      <c r="A20" s="440">
        <v>755739</v>
      </c>
      <c r="B20" s="441">
        <v>36379</v>
      </c>
      <c r="C20" s="440" t="s">
        <v>266</v>
      </c>
      <c r="D20" s="442">
        <v>-4182275</v>
      </c>
      <c r="E20" s="442">
        <v>-4138650</v>
      </c>
      <c r="F20" s="442">
        <v>-663</v>
      </c>
      <c r="G20" s="442">
        <v>-14650</v>
      </c>
      <c r="H20" s="442">
        <v>-28975</v>
      </c>
      <c r="I20" s="442">
        <v>0</v>
      </c>
      <c r="J20" s="442">
        <v>0</v>
      </c>
      <c r="K20" s="442">
        <v>0</v>
      </c>
      <c r="L20" s="442">
        <v>0</v>
      </c>
      <c r="M20" s="442">
        <v>0</v>
      </c>
      <c r="N20" s="442">
        <v>0</v>
      </c>
      <c r="O20" s="442">
        <v>0</v>
      </c>
      <c r="P20" s="442">
        <v>0</v>
      </c>
      <c r="Q20" s="442">
        <v>0</v>
      </c>
    </row>
    <row r="21" spans="1:17" ht="11.25" customHeight="1" x14ac:dyDescent="0.2">
      <c r="A21" s="440">
        <v>755739</v>
      </c>
      <c r="B21" s="441">
        <v>36379</v>
      </c>
      <c r="C21" s="440" t="s">
        <v>371</v>
      </c>
      <c r="D21" s="442">
        <v>0</v>
      </c>
      <c r="E21" s="442">
        <v>0</v>
      </c>
      <c r="F21" s="442">
        <v>0</v>
      </c>
      <c r="G21" s="442">
        <v>0</v>
      </c>
      <c r="H21" s="442">
        <v>0</v>
      </c>
      <c r="I21" s="442">
        <v>0</v>
      </c>
      <c r="J21" s="442">
        <v>0</v>
      </c>
      <c r="K21" s="442">
        <v>0</v>
      </c>
      <c r="L21" s="442">
        <v>0</v>
      </c>
      <c r="M21" s="442">
        <v>0</v>
      </c>
      <c r="N21" s="442">
        <v>0</v>
      </c>
      <c r="O21" s="442">
        <v>0</v>
      </c>
      <c r="P21" s="442">
        <v>0</v>
      </c>
      <c r="Q21" s="442">
        <v>0</v>
      </c>
    </row>
    <row r="22" spans="1:17" x14ac:dyDescent="0.2">
      <c r="A22" s="440">
        <v>755740</v>
      </c>
      <c r="B22" s="441">
        <v>36379</v>
      </c>
      <c r="C22" s="440" t="s">
        <v>368</v>
      </c>
      <c r="D22" s="442">
        <v>-371327.86709999997</v>
      </c>
      <c r="E22" s="442">
        <v>-21443.291499999999</v>
      </c>
      <c r="F22" s="442">
        <v>-891.03776700000003</v>
      </c>
      <c r="G22" s="442">
        <v>0</v>
      </c>
      <c r="H22" s="442">
        <v>-349900.60430000001</v>
      </c>
      <c r="I22" s="442">
        <v>0</v>
      </c>
      <c r="J22" s="442">
        <v>0</v>
      </c>
      <c r="K22" s="442">
        <v>0</v>
      </c>
      <c r="L22" s="442">
        <v>1.0441</v>
      </c>
      <c r="M22" s="442">
        <v>25.353999999999999</v>
      </c>
      <c r="N22" s="442">
        <v>0</v>
      </c>
      <c r="O22" s="442">
        <v>0</v>
      </c>
      <c r="P22" s="442">
        <v>-10.369400000000001</v>
      </c>
      <c r="Q22" s="442">
        <v>0</v>
      </c>
    </row>
    <row r="23" spans="1:17" x14ac:dyDescent="0.2">
      <c r="A23" s="440">
        <v>755740</v>
      </c>
      <c r="B23" s="441">
        <v>36379</v>
      </c>
      <c r="C23" s="440" t="s">
        <v>369</v>
      </c>
      <c r="D23" s="442">
        <v>0</v>
      </c>
      <c r="E23" s="442">
        <v>0</v>
      </c>
      <c r="F23" s="442">
        <v>0</v>
      </c>
      <c r="G23" s="442">
        <v>0</v>
      </c>
      <c r="H23" s="442">
        <v>0</v>
      </c>
      <c r="I23" s="442">
        <v>0</v>
      </c>
      <c r="J23" s="442">
        <v>0</v>
      </c>
      <c r="K23" s="442">
        <v>0</v>
      </c>
      <c r="L23" s="442">
        <v>0</v>
      </c>
      <c r="M23" s="442">
        <v>0</v>
      </c>
      <c r="N23" s="442">
        <v>0</v>
      </c>
      <c r="O23" s="442">
        <v>0</v>
      </c>
      <c r="P23" s="442">
        <v>0</v>
      </c>
      <c r="Q23" s="442">
        <v>0</v>
      </c>
    </row>
    <row r="24" spans="1:17" x14ac:dyDescent="0.2">
      <c r="A24" s="440">
        <v>755740</v>
      </c>
      <c r="B24" s="441">
        <v>36379</v>
      </c>
      <c r="C24" s="440" t="s">
        <v>370</v>
      </c>
      <c r="D24" s="442">
        <v>0</v>
      </c>
      <c r="E24" s="442">
        <v>0</v>
      </c>
      <c r="F24" s="442">
        <v>0</v>
      </c>
      <c r="G24" s="442">
        <v>0</v>
      </c>
      <c r="H24" s="442">
        <v>0</v>
      </c>
      <c r="I24" s="442">
        <v>0</v>
      </c>
      <c r="J24" s="442">
        <v>0</v>
      </c>
      <c r="K24" s="442">
        <v>0</v>
      </c>
      <c r="L24" s="442">
        <v>0</v>
      </c>
      <c r="M24" s="442">
        <v>0</v>
      </c>
      <c r="N24" s="442">
        <v>0</v>
      </c>
      <c r="O24" s="442">
        <v>0</v>
      </c>
      <c r="P24" s="442">
        <v>0</v>
      </c>
      <c r="Q24" s="442">
        <v>0</v>
      </c>
    </row>
    <row r="25" spans="1:17" x14ac:dyDescent="0.2">
      <c r="A25" s="440">
        <v>755740</v>
      </c>
      <c r="B25" s="441">
        <v>36379</v>
      </c>
      <c r="C25" s="440" t="s">
        <v>266</v>
      </c>
      <c r="D25" s="442">
        <v>0</v>
      </c>
      <c r="E25" s="442">
        <v>0</v>
      </c>
      <c r="F25" s="442">
        <v>0</v>
      </c>
      <c r="G25" s="442">
        <v>0</v>
      </c>
      <c r="H25" s="442">
        <v>0</v>
      </c>
      <c r="I25" s="442">
        <v>0</v>
      </c>
      <c r="J25" s="442">
        <v>0</v>
      </c>
      <c r="K25" s="442">
        <v>0</v>
      </c>
      <c r="L25" s="442">
        <v>0</v>
      </c>
      <c r="M25" s="442">
        <v>0</v>
      </c>
      <c r="N25" s="442">
        <v>0</v>
      </c>
      <c r="O25" s="442">
        <v>0</v>
      </c>
      <c r="P25" s="442">
        <v>0</v>
      </c>
      <c r="Q25" s="442">
        <v>0</v>
      </c>
    </row>
    <row r="26" spans="1:17" x14ac:dyDescent="0.2">
      <c r="A26" s="440">
        <v>755740</v>
      </c>
      <c r="B26" s="441">
        <v>36379</v>
      </c>
      <c r="C26" s="440" t="s">
        <v>371</v>
      </c>
      <c r="D26" s="442">
        <v>0</v>
      </c>
      <c r="E26" s="442">
        <v>0</v>
      </c>
      <c r="F26" s="442">
        <v>0</v>
      </c>
      <c r="G26" s="442">
        <v>0</v>
      </c>
      <c r="H26" s="442">
        <v>0</v>
      </c>
      <c r="I26" s="442">
        <v>0</v>
      </c>
      <c r="J26" s="442">
        <v>0</v>
      </c>
      <c r="K26" s="442">
        <v>0</v>
      </c>
      <c r="L26" s="442">
        <v>0</v>
      </c>
      <c r="M26" s="442">
        <v>0</v>
      </c>
      <c r="N26" s="442">
        <v>0</v>
      </c>
      <c r="O26" s="442">
        <v>0</v>
      </c>
      <c r="P26" s="442">
        <v>0</v>
      </c>
      <c r="Q26" s="442">
        <v>0</v>
      </c>
    </row>
    <row r="27" spans="1:17" x14ac:dyDescent="0.2">
      <c r="A27" s="440">
        <v>755741</v>
      </c>
      <c r="B27" s="441">
        <v>36379</v>
      </c>
      <c r="C27" s="440" t="s">
        <v>368</v>
      </c>
      <c r="D27" s="442">
        <v>-948743.14859999996</v>
      </c>
      <c r="E27" s="442">
        <v>-948743.14859999996</v>
      </c>
      <c r="F27" s="442">
        <v>0</v>
      </c>
      <c r="G27" s="442">
        <v>0</v>
      </c>
      <c r="H27" s="442">
        <v>0</v>
      </c>
      <c r="I27" s="442">
        <v>0</v>
      </c>
      <c r="J27" s="442">
        <v>0</v>
      </c>
      <c r="K27" s="442">
        <v>0</v>
      </c>
      <c r="L27" s="442">
        <v>0</v>
      </c>
      <c r="M27" s="442">
        <v>0</v>
      </c>
      <c r="N27" s="442">
        <v>0</v>
      </c>
      <c r="O27" s="442">
        <v>0</v>
      </c>
      <c r="P27" s="442">
        <v>0</v>
      </c>
      <c r="Q27" s="442">
        <v>0</v>
      </c>
    </row>
    <row r="28" spans="1:17" x14ac:dyDescent="0.2">
      <c r="A28" s="440">
        <v>755741</v>
      </c>
      <c r="B28" s="441">
        <v>36379</v>
      </c>
      <c r="C28" s="440" t="s">
        <v>369</v>
      </c>
      <c r="D28" s="442">
        <v>0</v>
      </c>
      <c r="E28" s="442">
        <v>0</v>
      </c>
      <c r="F28" s="442">
        <v>0</v>
      </c>
      <c r="G28" s="442">
        <v>0</v>
      </c>
      <c r="H28" s="442">
        <v>0</v>
      </c>
      <c r="I28" s="442">
        <v>0</v>
      </c>
      <c r="J28" s="442">
        <v>0</v>
      </c>
      <c r="K28" s="442">
        <v>0</v>
      </c>
      <c r="L28" s="442">
        <v>0</v>
      </c>
      <c r="M28" s="442">
        <v>0</v>
      </c>
      <c r="N28" s="442">
        <v>0</v>
      </c>
      <c r="O28" s="442">
        <v>0</v>
      </c>
      <c r="P28" s="442">
        <v>0</v>
      </c>
      <c r="Q28" s="442">
        <v>0</v>
      </c>
    </row>
    <row r="29" spans="1:17" x14ac:dyDescent="0.2">
      <c r="A29" s="440">
        <v>755741</v>
      </c>
      <c r="B29" s="441">
        <v>36379</v>
      </c>
      <c r="C29" s="440" t="s">
        <v>370</v>
      </c>
      <c r="D29" s="442">
        <v>0</v>
      </c>
      <c r="E29" s="442">
        <v>0</v>
      </c>
      <c r="F29" s="442">
        <v>0</v>
      </c>
      <c r="G29" s="442">
        <v>0</v>
      </c>
      <c r="H29" s="442">
        <v>0</v>
      </c>
      <c r="I29" s="442">
        <v>0</v>
      </c>
      <c r="J29" s="442">
        <v>0</v>
      </c>
      <c r="K29" s="442">
        <v>0</v>
      </c>
      <c r="L29" s="442">
        <v>0</v>
      </c>
      <c r="M29" s="442">
        <v>0</v>
      </c>
      <c r="N29" s="442">
        <v>0</v>
      </c>
      <c r="O29" s="442">
        <v>0</v>
      </c>
      <c r="P29" s="442">
        <v>0</v>
      </c>
      <c r="Q29" s="442">
        <v>0</v>
      </c>
    </row>
    <row r="30" spans="1:17" x14ac:dyDescent="0.2">
      <c r="A30" s="440">
        <v>755741</v>
      </c>
      <c r="B30" s="441">
        <v>36379</v>
      </c>
      <c r="C30" s="440" t="s">
        <v>266</v>
      </c>
      <c r="D30" s="442">
        <v>0</v>
      </c>
      <c r="E30" s="442">
        <v>0</v>
      </c>
      <c r="F30" s="442">
        <v>0</v>
      </c>
      <c r="G30" s="442">
        <v>0</v>
      </c>
      <c r="H30" s="442">
        <v>0</v>
      </c>
      <c r="I30" s="442">
        <v>0</v>
      </c>
      <c r="J30" s="442">
        <v>0</v>
      </c>
      <c r="K30" s="442">
        <v>0</v>
      </c>
      <c r="L30" s="442">
        <v>0</v>
      </c>
      <c r="M30" s="442">
        <v>0</v>
      </c>
      <c r="N30" s="442">
        <v>0</v>
      </c>
      <c r="O30" s="442">
        <v>0</v>
      </c>
      <c r="P30" s="442">
        <v>0</v>
      </c>
      <c r="Q30" s="442">
        <v>0</v>
      </c>
    </row>
    <row r="31" spans="1:17" x14ac:dyDescent="0.2">
      <c r="A31" s="440">
        <v>755741</v>
      </c>
      <c r="B31" s="441">
        <v>36379</v>
      </c>
      <c r="C31" s="440" t="s">
        <v>371</v>
      </c>
      <c r="D31" s="442">
        <v>0</v>
      </c>
      <c r="E31" s="442">
        <v>0</v>
      </c>
      <c r="F31" s="442">
        <v>0</v>
      </c>
      <c r="G31" s="442">
        <v>0</v>
      </c>
      <c r="H31" s="442">
        <v>0</v>
      </c>
      <c r="I31" s="442">
        <v>0</v>
      </c>
      <c r="J31" s="442">
        <v>0</v>
      </c>
      <c r="K31" s="442">
        <v>0</v>
      </c>
      <c r="L31" s="442">
        <v>0</v>
      </c>
      <c r="M31" s="442">
        <v>0</v>
      </c>
      <c r="N31" s="442">
        <v>0</v>
      </c>
      <c r="O31" s="442">
        <v>0</v>
      </c>
      <c r="P31" s="442">
        <v>0</v>
      </c>
      <c r="Q31" s="442">
        <v>0</v>
      </c>
    </row>
    <row r="32" spans="1:17" x14ac:dyDescent="0.2">
      <c r="A32" s="440">
        <v>755742</v>
      </c>
      <c r="B32" s="441">
        <v>36379</v>
      </c>
      <c r="C32" s="440" t="s">
        <v>368</v>
      </c>
      <c r="D32" s="442">
        <v>655832.69140000001</v>
      </c>
      <c r="E32" s="442">
        <v>663143.39289999998</v>
      </c>
      <c r="F32" s="442">
        <v>33.526980700000003</v>
      </c>
      <c r="G32" s="442">
        <v>0</v>
      </c>
      <c r="H32" s="442">
        <v>-7374.6566000000003</v>
      </c>
      <c r="I32" s="442">
        <v>0</v>
      </c>
      <c r="J32" s="442">
        <v>0</v>
      </c>
      <c r="K32" s="442">
        <v>0</v>
      </c>
      <c r="L32" s="442">
        <v>-2.4268000000000001</v>
      </c>
      <c r="M32" s="442">
        <v>67.651300000000006</v>
      </c>
      <c r="N32" s="442">
        <v>0</v>
      </c>
      <c r="O32" s="442">
        <v>0</v>
      </c>
      <c r="P32" s="442">
        <v>-1.2694000000000001</v>
      </c>
      <c r="Q32" s="442">
        <v>0</v>
      </c>
    </row>
    <row r="33" spans="1:17" x14ac:dyDescent="0.2">
      <c r="A33" s="440">
        <v>755742</v>
      </c>
      <c r="B33" s="441">
        <v>36379</v>
      </c>
      <c r="C33" s="440" t="s">
        <v>369</v>
      </c>
      <c r="D33" s="442">
        <v>0</v>
      </c>
      <c r="E33" s="442">
        <v>0</v>
      </c>
      <c r="F33" s="442">
        <v>0</v>
      </c>
      <c r="G33" s="442">
        <v>0</v>
      </c>
      <c r="H33" s="442">
        <v>0</v>
      </c>
      <c r="I33" s="442">
        <v>0</v>
      </c>
      <c r="J33" s="442">
        <v>0</v>
      </c>
      <c r="K33" s="442">
        <v>0</v>
      </c>
      <c r="L33" s="442">
        <v>0</v>
      </c>
      <c r="M33" s="442">
        <v>0</v>
      </c>
      <c r="N33" s="442">
        <v>0</v>
      </c>
      <c r="O33" s="442">
        <v>0</v>
      </c>
      <c r="P33" s="442">
        <v>0</v>
      </c>
      <c r="Q33" s="442">
        <v>0</v>
      </c>
    </row>
    <row r="34" spans="1:17" x14ac:dyDescent="0.2">
      <c r="A34" s="440">
        <v>755742</v>
      </c>
      <c r="B34" s="441">
        <v>36379</v>
      </c>
      <c r="C34" s="440" t="s">
        <v>370</v>
      </c>
      <c r="D34" s="442">
        <v>0</v>
      </c>
      <c r="E34" s="442">
        <v>0</v>
      </c>
      <c r="F34" s="442">
        <v>0</v>
      </c>
      <c r="G34" s="442">
        <v>0</v>
      </c>
      <c r="H34" s="442">
        <v>0</v>
      </c>
      <c r="I34" s="442">
        <v>0</v>
      </c>
      <c r="J34" s="442">
        <v>0</v>
      </c>
      <c r="K34" s="442">
        <v>0</v>
      </c>
      <c r="L34" s="442">
        <v>0</v>
      </c>
      <c r="M34" s="442">
        <v>0</v>
      </c>
      <c r="N34" s="442">
        <v>0</v>
      </c>
      <c r="O34" s="442">
        <v>0</v>
      </c>
      <c r="P34" s="442">
        <v>0</v>
      </c>
      <c r="Q34" s="442">
        <v>0</v>
      </c>
    </row>
    <row r="35" spans="1:17" x14ac:dyDescent="0.2">
      <c r="A35" s="440">
        <v>755742</v>
      </c>
      <c r="B35" s="441">
        <v>36379</v>
      </c>
      <c r="C35" s="440" t="s">
        <v>266</v>
      </c>
      <c r="D35" s="442">
        <v>0</v>
      </c>
      <c r="E35" s="442">
        <v>0</v>
      </c>
      <c r="F35" s="442">
        <v>0</v>
      </c>
      <c r="G35" s="442">
        <v>0</v>
      </c>
      <c r="H35" s="442">
        <v>0</v>
      </c>
      <c r="I35" s="442">
        <v>0</v>
      </c>
      <c r="J35" s="442">
        <v>0</v>
      </c>
      <c r="K35" s="442">
        <v>0</v>
      </c>
      <c r="L35" s="442">
        <v>0</v>
      </c>
      <c r="M35" s="442">
        <v>0</v>
      </c>
      <c r="N35" s="442">
        <v>0</v>
      </c>
      <c r="O35" s="442">
        <v>0</v>
      </c>
      <c r="P35" s="442">
        <v>0</v>
      </c>
      <c r="Q35" s="442">
        <v>0</v>
      </c>
    </row>
    <row r="36" spans="1:17" x14ac:dyDescent="0.2">
      <c r="A36" s="440">
        <v>755742</v>
      </c>
      <c r="B36" s="441">
        <v>36379</v>
      </c>
      <c r="C36" s="440" t="s">
        <v>371</v>
      </c>
      <c r="D36" s="442">
        <v>0</v>
      </c>
      <c r="E36" s="442">
        <v>0</v>
      </c>
      <c r="F36" s="442">
        <v>0</v>
      </c>
      <c r="G36" s="442">
        <v>0</v>
      </c>
      <c r="H36" s="442">
        <v>0</v>
      </c>
      <c r="I36" s="442">
        <v>0</v>
      </c>
      <c r="J36" s="442">
        <v>0</v>
      </c>
      <c r="K36" s="442">
        <v>0</v>
      </c>
      <c r="L36" s="442">
        <v>0</v>
      </c>
      <c r="M36" s="442">
        <v>0</v>
      </c>
      <c r="N36" s="442">
        <v>0</v>
      </c>
      <c r="O36" s="442">
        <v>0</v>
      </c>
      <c r="P36" s="442">
        <v>0</v>
      </c>
      <c r="Q36" s="442">
        <v>0</v>
      </c>
    </row>
    <row r="37" spans="1:17" x14ac:dyDescent="0.2">
      <c r="A37" s="440">
        <v>755743</v>
      </c>
      <c r="B37" s="441">
        <v>36379</v>
      </c>
      <c r="C37" s="440" t="s">
        <v>368</v>
      </c>
      <c r="D37" s="442">
        <v>1225836.8999999999</v>
      </c>
      <c r="E37" s="442">
        <v>1192320.9102</v>
      </c>
      <c r="F37" s="442">
        <v>267.26260430000002</v>
      </c>
      <c r="G37" s="442">
        <v>0</v>
      </c>
      <c r="H37" s="442">
        <v>33395.041799999999</v>
      </c>
      <c r="I37" s="442">
        <v>0</v>
      </c>
      <c r="J37" s="442">
        <v>0</v>
      </c>
      <c r="K37" s="442">
        <v>0</v>
      </c>
      <c r="L37" s="442">
        <v>14.018599999999999</v>
      </c>
      <c r="M37" s="442">
        <v>112.5561</v>
      </c>
      <c r="N37" s="442">
        <v>0</v>
      </c>
      <c r="O37" s="442">
        <v>0</v>
      </c>
      <c r="P37" s="442">
        <v>-5.6266999999999996</v>
      </c>
      <c r="Q37" s="442">
        <v>0</v>
      </c>
    </row>
    <row r="38" spans="1:17" x14ac:dyDescent="0.2">
      <c r="A38" s="440">
        <v>755743</v>
      </c>
      <c r="B38" s="441">
        <v>36379</v>
      </c>
      <c r="C38" s="440" t="s">
        <v>369</v>
      </c>
      <c r="D38" s="442">
        <v>0</v>
      </c>
      <c r="E38" s="442">
        <v>0</v>
      </c>
      <c r="F38" s="442">
        <v>0</v>
      </c>
      <c r="G38" s="442">
        <v>0</v>
      </c>
      <c r="H38" s="442">
        <v>0</v>
      </c>
      <c r="I38" s="442">
        <v>0</v>
      </c>
      <c r="J38" s="442">
        <v>0</v>
      </c>
      <c r="K38" s="442">
        <v>0</v>
      </c>
      <c r="L38" s="442">
        <v>0</v>
      </c>
      <c r="M38" s="442">
        <v>0</v>
      </c>
      <c r="N38" s="442">
        <v>0</v>
      </c>
      <c r="O38" s="442">
        <v>0</v>
      </c>
      <c r="P38" s="442">
        <v>0</v>
      </c>
      <c r="Q38" s="442">
        <v>0</v>
      </c>
    </row>
    <row r="39" spans="1:17" x14ac:dyDescent="0.2">
      <c r="A39" s="440">
        <v>755743</v>
      </c>
      <c r="B39" s="441">
        <v>36379</v>
      </c>
      <c r="C39" s="440" t="s">
        <v>370</v>
      </c>
      <c r="D39" s="442">
        <v>0</v>
      </c>
      <c r="E39" s="442">
        <v>0</v>
      </c>
      <c r="F39" s="442">
        <v>0</v>
      </c>
      <c r="G39" s="442">
        <v>0</v>
      </c>
      <c r="H39" s="442">
        <v>0</v>
      </c>
      <c r="I39" s="442">
        <v>0</v>
      </c>
      <c r="J39" s="442">
        <v>0</v>
      </c>
      <c r="K39" s="442">
        <v>0</v>
      </c>
      <c r="L39" s="442">
        <v>0</v>
      </c>
      <c r="M39" s="442">
        <v>0</v>
      </c>
      <c r="N39" s="442">
        <v>0</v>
      </c>
      <c r="O39" s="442">
        <v>0</v>
      </c>
      <c r="P39" s="442">
        <v>0</v>
      </c>
      <c r="Q39" s="442">
        <v>0</v>
      </c>
    </row>
    <row r="40" spans="1:17" x14ac:dyDescent="0.2">
      <c r="A40" s="440">
        <v>755743</v>
      </c>
      <c r="B40" s="441">
        <v>36379</v>
      </c>
      <c r="C40" s="440" t="s">
        <v>266</v>
      </c>
      <c r="D40" s="442">
        <v>0</v>
      </c>
      <c r="E40" s="442">
        <v>0</v>
      </c>
      <c r="F40" s="442">
        <v>0</v>
      </c>
      <c r="G40" s="442">
        <v>0</v>
      </c>
      <c r="H40" s="442">
        <v>0</v>
      </c>
      <c r="I40" s="442">
        <v>0</v>
      </c>
      <c r="J40" s="442">
        <v>0</v>
      </c>
      <c r="K40" s="442">
        <v>0</v>
      </c>
      <c r="L40" s="442">
        <v>0</v>
      </c>
      <c r="M40" s="442">
        <v>0</v>
      </c>
      <c r="N40" s="442">
        <v>0</v>
      </c>
      <c r="O40" s="442">
        <v>0</v>
      </c>
      <c r="P40" s="442">
        <v>0</v>
      </c>
      <c r="Q40" s="442">
        <v>0</v>
      </c>
    </row>
    <row r="41" spans="1:17" x14ac:dyDescent="0.2">
      <c r="A41" s="440">
        <v>755743</v>
      </c>
      <c r="B41" s="441">
        <v>36379</v>
      </c>
      <c r="C41" s="440" t="s">
        <v>371</v>
      </c>
      <c r="D41" s="442">
        <v>0</v>
      </c>
      <c r="E41" s="442">
        <v>0</v>
      </c>
      <c r="F41" s="442">
        <v>0</v>
      </c>
      <c r="G41" s="442">
        <v>0</v>
      </c>
      <c r="H41" s="442">
        <v>0</v>
      </c>
      <c r="I41" s="442">
        <v>0</v>
      </c>
      <c r="J41" s="442">
        <v>0</v>
      </c>
      <c r="K41" s="442">
        <v>0</v>
      </c>
      <c r="L41" s="442">
        <v>0</v>
      </c>
      <c r="M41" s="442">
        <v>0</v>
      </c>
      <c r="N41" s="442">
        <v>0</v>
      </c>
      <c r="O41" s="442">
        <v>0</v>
      </c>
      <c r="P41" s="442">
        <v>0</v>
      </c>
      <c r="Q41" s="442">
        <v>0</v>
      </c>
    </row>
    <row r="42" spans="1:17" x14ac:dyDescent="0.2">
      <c r="A42" s="440">
        <v>755744</v>
      </c>
      <c r="B42" s="441">
        <v>36379</v>
      </c>
      <c r="C42" s="440" t="s">
        <v>368</v>
      </c>
      <c r="D42" s="442">
        <v>786565.36679999996</v>
      </c>
      <c r="E42" s="442">
        <v>505767.51679999998</v>
      </c>
      <c r="F42" s="442">
        <v>312.994845</v>
      </c>
      <c r="G42" s="442">
        <v>-43254.25</v>
      </c>
      <c r="H42" s="442">
        <v>324052.09999999998</v>
      </c>
      <c r="I42" s="442">
        <v>0</v>
      </c>
      <c r="J42" s="442">
        <v>0</v>
      </c>
      <c r="K42" s="442">
        <v>0</v>
      </c>
      <c r="L42" s="442">
        <v>0</v>
      </c>
      <c r="M42" s="442">
        <v>0</v>
      </c>
      <c r="N42" s="442">
        <v>0</v>
      </c>
      <c r="O42" s="442">
        <v>0</v>
      </c>
      <c r="P42" s="442">
        <v>0</v>
      </c>
      <c r="Q42" s="442">
        <v>0</v>
      </c>
    </row>
    <row r="43" spans="1:17" x14ac:dyDescent="0.2">
      <c r="A43" s="440">
        <v>755744</v>
      </c>
      <c r="B43" s="441">
        <v>36379</v>
      </c>
      <c r="C43" s="440" t="s">
        <v>369</v>
      </c>
      <c r="D43" s="442">
        <v>0</v>
      </c>
      <c r="E43" s="442">
        <v>0</v>
      </c>
      <c r="F43" s="442">
        <v>0</v>
      </c>
      <c r="G43" s="442">
        <v>0</v>
      </c>
      <c r="H43" s="442">
        <v>0</v>
      </c>
      <c r="I43" s="442">
        <v>0</v>
      </c>
      <c r="J43" s="442">
        <v>0</v>
      </c>
      <c r="K43" s="442">
        <v>0</v>
      </c>
      <c r="L43" s="442">
        <v>0</v>
      </c>
      <c r="M43" s="442">
        <v>0</v>
      </c>
      <c r="N43" s="442">
        <v>0</v>
      </c>
      <c r="O43" s="442">
        <v>0</v>
      </c>
      <c r="P43" s="442">
        <v>0</v>
      </c>
      <c r="Q43" s="442">
        <v>0</v>
      </c>
    </row>
    <row r="44" spans="1:17" x14ac:dyDescent="0.2">
      <c r="A44" s="440">
        <v>755744</v>
      </c>
      <c r="B44" s="441">
        <v>36379</v>
      </c>
      <c r="C44" s="440" t="s">
        <v>370</v>
      </c>
      <c r="D44" s="442">
        <v>0</v>
      </c>
      <c r="E44" s="442">
        <v>0</v>
      </c>
      <c r="F44" s="442">
        <v>0</v>
      </c>
      <c r="G44" s="442">
        <v>0</v>
      </c>
      <c r="H44" s="442">
        <v>0</v>
      </c>
      <c r="I44" s="442">
        <v>0</v>
      </c>
      <c r="J44" s="442">
        <v>0</v>
      </c>
      <c r="K44" s="442">
        <v>0</v>
      </c>
      <c r="L44" s="442">
        <v>0</v>
      </c>
      <c r="M44" s="442">
        <v>0</v>
      </c>
      <c r="N44" s="442">
        <v>0</v>
      </c>
      <c r="O44" s="442">
        <v>0</v>
      </c>
      <c r="P44" s="442">
        <v>0</v>
      </c>
      <c r="Q44" s="442">
        <v>0</v>
      </c>
    </row>
    <row r="45" spans="1:17" x14ac:dyDescent="0.2">
      <c r="A45" s="440">
        <v>755744</v>
      </c>
      <c r="B45" s="441">
        <v>36379</v>
      </c>
      <c r="C45" s="440" t="s">
        <v>266</v>
      </c>
      <c r="D45" s="442">
        <v>0</v>
      </c>
      <c r="E45" s="442">
        <v>0</v>
      </c>
      <c r="F45" s="442">
        <v>0</v>
      </c>
      <c r="G45" s="442">
        <v>0</v>
      </c>
      <c r="H45" s="442">
        <v>0</v>
      </c>
      <c r="I45" s="442">
        <v>0</v>
      </c>
      <c r="J45" s="442">
        <v>0</v>
      </c>
      <c r="K45" s="442">
        <v>0</v>
      </c>
      <c r="L45" s="442">
        <v>0</v>
      </c>
      <c r="M45" s="442">
        <v>0</v>
      </c>
      <c r="N45" s="442">
        <v>0</v>
      </c>
      <c r="O45" s="442">
        <v>0</v>
      </c>
      <c r="P45" s="442">
        <v>0</v>
      </c>
      <c r="Q45" s="442">
        <v>0</v>
      </c>
    </row>
    <row r="46" spans="1:17" x14ac:dyDescent="0.2">
      <c r="A46" s="440">
        <v>755744</v>
      </c>
      <c r="B46" s="441">
        <v>36379</v>
      </c>
      <c r="C46" s="440" t="s">
        <v>371</v>
      </c>
      <c r="D46" s="442">
        <v>0</v>
      </c>
      <c r="E46" s="442">
        <v>0</v>
      </c>
      <c r="F46" s="442">
        <v>0</v>
      </c>
      <c r="G46" s="442">
        <v>0</v>
      </c>
      <c r="H46" s="442">
        <v>0</v>
      </c>
      <c r="I46" s="442">
        <v>0</v>
      </c>
      <c r="J46" s="442">
        <v>0</v>
      </c>
      <c r="K46" s="442">
        <v>0</v>
      </c>
      <c r="L46" s="442">
        <v>0</v>
      </c>
      <c r="M46" s="442">
        <v>0</v>
      </c>
      <c r="N46" s="442">
        <v>0</v>
      </c>
      <c r="O46" s="442">
        <v>0</v>
      </c>
      <c r="P46" s="442">
        <v>0</v>
      </c>
      <c r="Q46" s="442">
        <v>0</v>
      </c>
    </row>
    <row r="47" spans="1:17" x14ac:dyDescent="0.2">
      <c r="A47" s="440">
        <v>755745</v>
      </c>
      <c r="B47" s="441">
        <v>36379</v>
      </c>
      <c r="C47" s="440" t="s">
        <v>368</v>
      </c>
      <c r="D47" s="442">
        <v>-1355514.2058000001</v>
      </c>
      <c r="E47" s="442">
        <v>-1294423.2760999999</v>
      </c>
      <c r="F47" s="442">
        <v>-1772.3935320000001</v>
      </c>
      <c r="G47" s="442">
        <v>0</v>
      </c>
      <c r="H47" s="442">
        <v>-60794.873699999996</v>
      </c>
      <c r="I47" s="442">
        <v>0</v>
      </c>
      <c r="J47" s="442">
        <v>0</v>
      </c>
      <c r="K47" s="442">
        <v>0</v>
      </c>
      <c r="L47" s="442">
        <v>-19.747800000000002</v>
      </c>
      <c r="M47" s="442">
        <v>-247.24889999999999</v>
      </c>
      <c r="N47" s="442">
        <v>0</v>
      </c>
      <c r="O47" s="442">
        <v>0</v>
      </c>
      <c r="P47" s="442">
        <v>-29.0593</v>
      </c>
      <c r="Q47" s="442">
        <v>0</v>
      </c>
    </row>
    <row r="48" spans="1:17" x14ac:dyDescent="0.2">
      <c r="A48" s="440">
        <v>755745</v>
      </c>
      <c r="B48" s="441">
        <v>36379</v>
      </c>
      <c r="C48" s="440" t="s">
        <v>369</v>
      </c>
      <c r="D48" s="442">
        <v>0</v>
      </c>
      <c r="E48" s="442">
        <v>0</v>
      </c>
      <c r="F48" s="442">
        <v>0</v>
      </c>
      <c r="G48" s="442">
        <v>0</v>
      </c>
      <c r="H48" s="442">
        <v>0</v>
      </c>
      <c r="I48" s="442">
        <v>0</v>
      </c>
      <c r="J48" s="442">
        <v>0</v>
      </c>
      <c r="K48" s="442">
        <v>0</v>
      </c>
      <c r="L48" s="442">
        <v>0</v>
      </c>
      <c r="M48" s="442">
        <v>0</v>
      </c>
      <c r="N48" s="442">
        <v>0</v>
      </c>
      <c r="O48" s="442">
        <v>0</v>
      </c>
      <c r="P48" s="442">
        <v>0</v>
      </c>
      <c r="Q48" s="442">
        <v>0</v>
      </c>
    </row>
    <row r="49" spans="1:17" x14ac:dyDescent="0.2">
      <c r="A49" s="440">
        <v>755745</v>
      </c>
      <c r="B49" s="441">
        <v>36379</v>
      </c>
      <c r="C49" s="440" t="s">
        <v>370</v>
      </c>
      <c r="D49" s="442">
        <v>0</v>
      </c>
      <c r="E49" s="442">
        <v>0</v>
      </c>
      <c r="F49" s="442">
        <v>0</v>
      </c>
      <c r="G49" s="442">
        <v>0</v>
      </c>
      <c r="H49" s="442">
        <v>0</v>
      </c>
      <c r="I49" s="442">
        <v>0</v>
      </c>
      <c r="J49" s="442">
        <v>0</v>
      </c>
      <c r="K49" s="442">
        <v>0</v>
      </c>
      <c r="L49" s="442">
        <v>0</v>
      </c>
      <c r="M49" s="442">
        <v>0</v>
      </c>
      <c r="N49" s="442">
        <v>0</v>
      </c>
      <c r="O49" s="442">
        <v>0</v>
      </c>
      <c r="P49" s="442">
        <v>0</v>
      </c>
      <c r="Q49" s="442">
        <v>0</v>
      </c>
    </row>
    <row r="50" spans="1:17" x14ac:dyDescent="0.2">
      <c r="A50" s="440">
        <v>755745</v>
      </c>
      <c r="B50" s="441">
        <v>36379</v>
      </c>
      <c r="C50" s="440" t="s">
        <v>266</v>
      </c>
      <c r="D50" s="442">
        <v>0</v>
      </c>
      <c r="E50" s="442">
        <v>0</v>
      </c>
      <c r="F50" s="442">
        <v>0</v>
      </c>
      <c r="G50" s="442">
        <v>0</v>
      </c>
      <c r="H50" s="442">
        <v>0</v>
      </c>
      <c r="I50" s="442">
        <v>0</v>
      </c>
      <c r="J50" s="442">
        <v>0</v>
      </c>
      <c r="K50" s="442">
        <v>0</v>
      </c>
      <c r="L50" s="442">
        <v>0</v>
      </c>
      <c r="M50" s="442">
        <v>0</v>
      </c>
      <c r="N50" s="442">
        <v>0</v>
      </c>
      <c r="O50" s="442">
        <v>0</v>
      </c>
      <c r="P50" s="442">
        <v>0</v>
      </c>
      <c r="Q50" s="442">
        <v>0</v>
      </c>
    </row>
    <row r="51" spans="1:17" x14ac:dyDescent="0.2">
      <c r="A51" s="440">
        <v>755745</v>
      </c>
      <c r="B51" s="441">
        <v>36379</v>
      </c>
      <c r="C51" s="440" t="s">
        <v>371</v>
      </c>
      <c r="D51" s="442">
        <v>0</v>
      </c>
      <c r="E51" s="442">
        <v>0</v>
      </c>
      <c r="F51" s="442">
        <v>0</v>
      </c>
      <c r="G51" s="442">
        <v>0</v>
      </c>
      <c r="H51" s="442">
        <v>0</v>
      </c>
      <c r="I51" s="442">
        <v>0</v>
      </c>
      <c r="J51" s="442">
        <v>0</v>
      </c>
      <c r="K51" s="442">
        <v>0</v>
      </c>
      <c r="L51" s="442">
        <v>0</v>
      </c>
      <c r="M51" s="442">
        <v>0</v>
      </c>
      <c r="N51" s="442">
        <v>0</v>
      </c>
      <c r="O51" s="442">
        <v>0</v>
      </c>
      <c r="P51" s="442">
        <v>0</v>
      </c>
      <c r="Q51" s="442">
        <v>0</v>
      </c>
    </row>
    <row r="52" spans="1:17" x14ac:dyDescent="0.2">
      <c r="A52" s="440">
        <v>755746</v>
      </c>
      <c r="B52" s="441">
        <v>36379</v>
      </c>
      <c r="C52" s="440" t="s">
        <v>368</v>
      </c>
      <c r="D52" s="442">
        <v>-774611.40350000001</v>
      </c>
      <c r="E52" s="442">
        <v>-744487.6041</v>
      </c>
      <c r="F52" s="442">
        <v>-277.57790740000002</v>
      </c>
      <c r="G52" s="442">
        <v>0</v>
      </c>
      <c r="H52" s="442">
        <v>-30043.952700000002</v>
      </c>
      <c r="I52" s="442">
        <v>0</v>
      </c>
      <c r="J52" s="442">
        <v>0</v>
      </c>
      <c r="K52" s="442">
        <v>0</v>
      </c>
      <c r="L52" s="442">
        <v>-5.3101000000000003</v>
      </c>
      <c r="M52" s="442">
        <v>-76.410499999999999</v>
      </c>
      <c r="N52" s="442">
        <v>0</v>
      </c>
      <c r="O52" s="442">
        <v>0</v>
      </c>
      <c r="P52" s="442">
        <v>1.8738999999999999</v>
      </c>
      <c r="Q52" s="442">
        <v>0</v>
      </c>
    </row>
    <row r="53" spans="1:17" x14ac:dyDescent="0.2">
      <c r="A53" s="440">
        <v>755746</v>
      </c>
      <c r="B53" s="441">
        <v>36379</v>
      </c>
      <c r="C53" s="440" t="s">
        <v>369</v>
      </c>
      <c r="D53" s="442">
        <v>0</v>
      </c>
      <c r="E53" s="442">
        <v>0</v>
      </c>
      <c r="F53" s="442">
        <v>0</v>
      </c>
      <c r="G53" s="442">
        <v>0</v>
      </c>
      <c r="H53" s="442">
        <v>0</v>
      </c>
      <c r="I53" s="442">
        <v>0</v>
      </c>
      <c r="J53" s="442">
        <v>0</v>
      </c>
      <c r="K53" s="442">
        <v>0</v>
      </c>
      <c r="L53" s="442">
        <v>0</v>
      </c>
      <c r="M53" s="442">
        <v>0</v>
      </c>
      <c r="N53" s="442">
        <v>0</v>
      </c>
      <c r="O53" s="442">
        <v>0</v>
      </c>
      <c r="P53" s="442">
        <v>0</v>
      </c>
      <c r="Q53" s="442">
        <v>0</v>
      </c>
    </row>
    <row r="54" spans="1:17" x14ac:dyDescent="0.2">
      <c r="A54" s="440">
        <v>755746</v>
      </c>
      <c r="B54" s="441">
        <v>36379</v>
      </c>
      <c r="C54" s="440" t="s">
        <v>370</v>
      </c>
      <c r="D54" s="442">
        <v>0</v>
      </c>
      <c r="E54" s="442">
        <v>0</v>
      </c>
      <c r="F54" s="442">
        <v>0</v>
      </c>
      <c r="G54" s="442">
        <v>0</v>
      </c>
      <c r="H54" s="442">
        <v>0</v>
      </c>
      <c r="I54" s="442">
        <v>0</v>
      </c>
      <c r="J54" s="442">
        <v>0</v>
      </c>
      <c r="K54" s="442">
        <v>0</v>
      </c>
      <c r="L54" s="442">
        <v>0</v>
      </c>
      <c r="M54" s="442">
        <v>0</v>
      </c>
      <c r="N54" s="442">
        <v>0</v>
      </c>
      <c r="O54" s="442">
        <v>0</v>
      </c>
      <c r="P54" s="442">
        <v>0</v>
      </c>
      <c r="Q54" s="442">
        <v>0</v>
      </c>
    </row>
    <row r="55" spans="1:17" x14ac:dyDescent="0.2">
      <c r="A55" s="440">
        <v>755746</v>
      </c>
      <c r="B55" s="441">
        <v>36379</v>
      </c>
      <c r="C55" s="440" t="s">
        <v>266</v>
      </c>
      <c r="D55" s="442">
        <v>0</v>
      </c>
      <c r="E55" s="442">
        <v>0</v>
      </c>
      <c r="F55" s="442">
        <v>0</v>
      </c>
      <c r="G55" s="442">
        <v>0</v>
      </c>
      <c r="H55" s="442">
        <v>0</v>
      </c>
      <c r="I55" s="442">
        <v>0</v>
      </c>
      <c r="J55" s="442">
        <v>0</v>
      </c>
      <c r="K55" s="442">
        <v>0</v>
      </c>
      <c r="L55" s="442">
        <v>0</v>
      </c>
      <c r="M55" s="442">
        <v>0</v>
      </c>
      <c r="N55" s="442">
        <v>0</v>
      </c>
      <c r="O55" s="442">
        <v>0</v>
      </c>
      <c r="P55" s="442">
        <v>0</v>
      </c>
      <c r="Q55" s="442">
        <v>0</v>
      </c>
    </row>
    <row r="56" spans="1:17" x14ac:dyDescent="0.2">
      <c r="A56" s="440">
        <v>755746</v>
      </c>
      <c r="B56" s="441">
        <v>36379</v>
      </c>
      <c r="C56" s="440" t="s">
        <v>371</v>
      </c>
      <c r="D56" s="442">
        <v>0</v>
      </c>
      <c r="E56" s="442">
        <v>0</v>
      </c>
      <c r="F56" s="442">
        <v>0</v>
      </c>
      <c r="G56" s="442">
        <v>0</v>
      </c>
      <c r="H56" s="442">
        <v>0</v>
      </c>
      <c r="I56" s="442">
        <v>0</v>
      </c>
      <c r="J56" s="442">
        <v>0</v>
      </c>
      <c r="K56" s="442">
        <v>0</v>
      </c>
      <c r="L56" s="442">
        <v>0</v>
      </c>
      <c r="M56" s="442">
        <v>0</v>
      </c>
      <c r="N56" s="442">
        <v>0</v>
      </c>
      <c r="O56" s="442">
        <v>0</v>
      </c>
      <c r="P56" s="442">
        <v>0</v>
      </c>
      <c r="Q56" s="442">
        <v>0</v>
      </c>
    </row>
    <row r="57" spans="1:17" x14ac:dyDescent="0.2">
      <c r="A57" s="440">
        <v>755747</v>
      </c>
      <c r="B57" s="441">
        <v>36379</v>
      </c>
      <c r="C57" s="440" t="s">
        <v>368</v>
      </c>
      <c r="D57" s="442">
        <v>222218.89300000001</v>
      </c>
      <c r="E57" s="442">
        <v>309812.20270000002</v>
      </c>
      <c r="F57" s="442">
        <v>-467.83118999999999</v>
      </c>
      <c r="G57" s="442">
        <v>0</v>
      </c>
      <c r="H57" s="442">
        <v>-87591.209400000007</v>
      </c>
      <c r="I57" s="442">
        <v>0</v>
      </c>
      <c r="J57" s="442">
        <v>0</v>
      </c>
      <c r="K57" s="442">
        <v>0</v>
      </c>
      <c r="L57" s="442">
        <v>-6.5699999999999995E-2</v>
      </c>
      <c r="M57" s="442">
        <v>-1.6869000000000001</v>
      </c>
      <c r="N57" s="442">
        <v>0</v>
      </c>
      <c r="O57" s="442">
        <v>0</v>
      </c>
      <c r="P57" s="442">
        <v>-0.34770000000000001</v>
      </c>
      <c r="Q57" s="442">
        <v>0</v>
      </c>
    </row>
    <row r="58" spans="1:17" x14ac:dyDescent="0.2">
      <c r="A58" s="440">
        <v>755747</v>
      </c>
      <c r="B58" s="441">
        <v>36379</v>
      </c>
      <c r="C58" s="440" t="s">
        <v>369</v>
      </c>
      <c r="D58" s="442">
        <v>0</v>
      </c>
      <c r="E58" s="442">
        <v>0</v>
      </c>
      <c r="F58" s="442">
        <v>0</v>
      </c>
      <c r="G58" s="442">
        <v>0</v>
      </c>
      <c r="H58" s="442">
        <v>0</v>
      </c>
      <c r="I58" s="442">
        <v>0</v>
      </c>
      <c r="J58" s="442">
        <v>0</v>
      </c>
      <c r="K58" s="442">
        <v>0</v>
      </c>
      <c r="L58" s="442">
        <v>0</v>
      </c>
      <c r="M58" s="442">
        <v>0</v>
      </c>
      <c r="N58" s="442">
        <v>0</v>
      </c>
      <c r="O58" s="442">
        <v>0</v>
      </c>
      <c r="P58" s="442">
        <v>0</v>
      </c>
      <c r="Q58" s="442">
        <v>0</v>
      </c>
    </row>
    <row r="59" spans="1:17" x14ac:dyDescent="0.2">
      <c r="A59" s="440">
        <v>755747</v>
      </c>
      <c r="B59" s="441">
        <v>36379</v>
      </c>
      <c r="C59" s="440" t="s">
        <v>370</v>
      </c>
      <c r="D59" s="442">
        <v>0</v>
      </c>
      <c r="E59" s="442">
        <v>0</v>
      </c>
      <c r="F59" s="442">
        <v>0</v>
      </c>
      <c r="G59" s="442">
        <v>0</v>
      </c>
      <c r="H59" s="442">
        <v>0</v>
      </c>
      <c r="I59" s="442">
        <v>0</v>
      </c>
      <c r="J59" s="442">
        <v>0</v>
      </c>
      <c r="K59" s="442">
        <v>0</v>
      </c>
      <c r="L59" s="442">
        <v>0</v>
      </c>
      <c r="M59" s="442">
        <v>0</v>
      </c>
      <c r="N59" s="442">
        <v>0</v>
      </c>
      <c r="O59" s="442">
        <v>0</v>
      </c>
      <c r="P59" s="442">
        <v>0</v>
      </c>
      <c r="Q59" s="442">
        <v>0</v>
      </c>
    </row>
    <row r="60" spans="1:17" x14ac:dyDescent="0.2">
      <c r="A60" s="440">
        <v>755747</v>
      </c>
      <c r="B60" s="441">
        <v>36379</v>
      </c>
      <c r="C60" s="440" t="s">
        <v>266</v>
      </c>
      <c r="D60" s="442">
        <v>0</v>
      </c>
      <c r="E60" s="442">
        <v>0</v>
      </c>
      <c r="F60" s="442">
        <v>0</v>
      </c>
      <c r="G60" s="442">
        <v>0</v>
      </c>
      <c r="H60" s="442">
        <v>0</v>
      </c>
      <c r="I60" s="442">
        <v>0</v>
      </c>
      <c r="J60" s="442">
        <v>0</v>
      </c>
      <c r="K60" s="442">
        <v>0</v>
      </c>
      <c r="L60" s="442">
        <v>0</v>
      </c>
      <c r="M60" s="442">
        <v>0</v>
      </c>
      <c r="N60" s="442">
        <v>0</v>
      </c>
      <c r="O60" s="442">
        <v>0</v>
      </c>
      <c r="P60" s="442">
        <v>0</v>
      </c>
      <c r="Q60" s="442">
        <v>0</v>
      </c>
    </row>
    <row r="61" spans="1:17" x14ac:dyDescent="0.2">
      <c r="A61" s="440">
        <v>755747</v>
      </c>
      <c r="B61" s="441">
        <v>36379</v>
      </c>
      <c r="C61" s="440" t="s">
        <v>371</v>
      </c>
      <c r="D61" s="442">
        <v>0</v>
      </c>
      <c r="E61" s="442">
        <v>0</v>
      </c>
      <c r="F61" s="442">
        <v>0</v>
      </c>
      <c r="G61" s="442">
        <v>0</v>
      </c>
      <c r="H61" s="442">
        <v>0</v>
      </c>
      <c r="I61" s="442">
        <v>0</v>
      </c>
      <c r="J61" s="442">
        <v>0</v>
      </c>
      <c r="K61" s="442">
        <v>0</v>
      </c>
      <c r="L61" s="442">
        <v>0</v>
      </c>
      <c r="M61" s="442">
        <v>0</v>
      </c>
      <c r="N61" s="442">
        <v>0</v>
      </c>
      <c r="O61" s="442">
        <v>0</v>
      </c>
      <c r="P61" s="442">
        <v>0</v>
      </c>
      <c r="Q61" s="442">
        <v>0</v>
      </c>
    </row>
    <row r="62" spans="1:17" x14ac:dyDescent="0.2">
      <c r="A62" s="440">
        <v>755748</v>
      </c>
      <c r="B62" s="441">
        <v>36379</v>
      </c>
      <c r="C62" s="440" t="s">
        <v>368</v>
      </c>
      <c r="D62" s="442">
        <v>58490</v>
      </c>
      <c r="E62" s="442">
        <v>-315846</v>
      </c>
      <c r="F62" s="442">
        <v>467.92</v>
      </c>
      <c r="G62" s="442">
        <v>0</v>
      </c>
      <c r="H62" s="442">
        <v>374336</v>
      </c>
      <c r="I62" s="442">
        <v>0</v>
      </c>
      <c r="J62" s="442">
        <v>0</v>
      </c>
      <c r="K62" s="442">
        <v>0</v>
      </c>
      <c r="L62" s="442">
        <v>0</v>
      </c>
      <c r="M62" s="442">
        <v>0</v>
      </c>
      <c r="N62" s="442">
        <v>0</v>
      </c>
      <c r="O62" s="442">
        <v>0</v>
      </c>
      <c r="P62" s="442">
        <v>0</v>
      </c>
      <c r="Q62" s="442">
        <v>0</v>
      </c>
    </row>
    <row r="63" spans="1:17" x14ac:dyDescent="0.2">
      <c r="A63" s="440">
        <v>755748</v>
      </c>
      <c r="B63" s="441">
        <v>36379</v>
      </c>
      <c r="C63" s="440" t="s">
        <v>369</v>
      </c>
      <c r="D63" s="442">
        <v>0</v>
      </c>
      <c r="E63" s="442">
        <v>0</v>
      </c>
      <c r="F63" s="442">
        <v>0</v>
      </c>
      <c r="G63" s="442">
        <v>0</v>
      </c>
      <c r="H63" s="442">
        <v>0</v>
      </c>
      <c r="I63" s="442">
        <v>0</v>
      </c>
      <c r="J63" s="442">
        <v>0</v>
      </c>
      <c r="K63" s="442">
        <v>0</v>
      </c>
      <c r="L63" s="442">
        <v>0</v>
      </c>
      <c r="M63" s="442">
        <v>0</v>
      </c>
      <c r="N63" s="442">
        <v>0</v>
      </c>
      <c r="O63" s="442">
        <v>0</v>
      </c>
      <c r="P63" s="442">
        <v>0</v>
      </c>
      <c r="Q63" s="442">
        <v>0</v>
      </c>
    </row>
    <row r="64" spans="1:17" x14ac:dyDescent="0.2">
      <c r="A64" s="440">
        <v>755748</v>
      </c>
      <c r="B64" s="441">
        <v>36379</v>
      </c>
      <c r="C64" s="440" t="s">
        <v>370</v>
      </c>
      <c r="D64" s="442">
        <v>0</v>
      </c>
      <c r="E64" s="442">
        <v>0</v>
      </c>
      <c r="F64" s="442">
        <v>0</v>
      </c>
      <c r="G64" s="442">
        <v>0</v>
      </c>
      <c r="H64" s="442">
        <v>0</v>
      </c>
      <c r="I64" s="442">
        <v>0</v>
      </c>
      <c r="J64" s="442">
        <v>0</v>
      </c>
      <c r="K64" s="442">
        <v>0</v>
      </c>
      <c r="L64" s="442">
        <v>0</v>
      </c>
      <c r="M64" s="442">
        <v>0</v>
      </c>
      <c r="N64" s="442">
        <v>0</v>
      </c>
      <c r="O64" s="442">
        <v>0</v>
      </c>
      <c r="P64" s="442">
        <v>0</v>
      </c>
      <c r="Q64" s="442">
        <v>0</v>
      </c>
    </row>
    <row r="65" spans="1:17" x14ac:dyDescent="0.2">
      <c r="A65" s="440">
        <v>755748</v>
      </c>
      <c r="B65" s="441">
        <v>36379</v>
      </c>
      <c r="C65" s="440" t="s">
        <v>266</v>
      </c>
      <c r="D65" s="442">
        <v>0</v>
      </c>
      <c r="E65" s="442">
        <v>0</v>
      </c>
      <c r="F65" s="442">
        <v>0</v>
      </c>
      <c r="G65" s="442">
        <v>0</v>
      </c>
      <c r="H65" s="442">
        <v>0</v>
      </c>
      <c r="I65" s="442">
        <v>0</v>
      </c>
      <c r="J65" s="442">
        <v>0</v>
      </c>
      <c r="K65" s="442">
        <v>0</v>
      </c>
      <c r="L65" s="442">
        <v>0</v>
      </c>
      <c r="M65" s="442">
        <v>0</v>
      </c>
      <c r="N65" s="442">
        <v>0</v>
      </c>
      <c r="O65" s="442">
        <v>0</v>
      </c>
      <c r="P65" s="442">
        <v>0</v>
      </c>
      <c r="Q65" s="442">
        <v>0</v>
      </c>
    </row>
    <row r="66" spans="1:17" x14ac:dyDescent="0.2">
      <c r="A66" s="440">
        <v>755748</v>
      </c>
      <c r="B66" s="441">
        <v>36379</v>
      </c>
      <c r="C66" s="440" t="s">
        <v>371</v>
      </c>
      <c r="D66" s="442">
        <v>0</v>
      </c>
      <c r="E66" s="442">
        <v>0</v>
      </c>
      <c r="F66" s="442">
        <v>0</v>
      </c>
      <c r="G66" s="442">
        <v>0</v>
      </c>
      <c r="H66" s="442">
        <v>0</v>
      </c>
      <c r="I66" s="442">
        <v>0</v>
      </c>
      <c r="J66" s="442">
        <v>0</v>
      </c>
      <c r="K66" s="442">
        <v>0</v>
      </c>
      <c r="L66" s="442">
        <v>0</v>
      </c>
      <c r="M66" s="442">
        <v>0</v>
      </c>
      <c r="N66" s="442">
        <v>0</v>
      </c>
      <c r="O66" s="442">
        <v>0</v>
      </c>
      <c r="P66" s="442">
        <v>0</v>
      </c>
      <c r="Q66" s="442">
        <v>0</v>
      </c>
    </row>
    <row r="67" spans="1:17" x14ac:dyDescent="0.2">
      <c r="A67" s="440">
        <v>755749</v>
      </c>
      <c r="B67" s="441">
        <v>36379</v>
      </c>
      <c r="C67" s="440" t="s">
        <v>368</v>
      </c>
      <c r="D67" s="442">
        <v>-602706.39199999999</v>
      </c>
      <c r="E67" s="442">
        <v>-602632.01009999996</v>
      </c>
      <c r="F67" s="442">
        <v>0</v>
      </c>
      <c r="G67" s="442">
        <v>0</v>
      </c>
      <c r="H67" s="442">
        <v>-1E-4</v>
      </c>
      <c r="I67" s="442">
        <v>0</v>
      </c>
      <c r="J67" s="442">
        <v>0</v>
      </c>
      <c r="K67" s="442">
        <v>0</v>
      </c>
      <c r="L67" s="442">
        <v>-2.7951000000000001</v>
      </c>
      <c r="M67" s="442">
        <v>-71.693700000000007</v>
      </c>
      <c r="N67" s="442">
        <v>0</v>
      </c>
      <c r="O67" s="442">
        <v>0</v>
      </c>
      <c r="P67" s="442">
        <v>0.107</v>
      </c>
      <c r="Q67" s="442">
        <v>0</v>
      </c>
    </row>
    <row r="68" spans="1:17" x14ac:dyDescent="0.2">
      <c r="A68" s="440">
        <v>755749</v>
      </c>
      <c r="B68" s="441">
        <v>36379</v>
      </c>
      <c r="C68" s="440" t="s">
        <v>369</v>
      </c>
      <c r="D68" s="442">
        <v>0</v>
      </c>
      <c r="E68" s="442">
        <v>0</v>
      </c>
      <c r="F68" s="442">
        <v>0</v>
      </c>
      <c r="G68" s="442">
        <v>0</v>
      </c>
      <c r="H68" s="442">
        <v>0</v>
      </c>
      <c r="I68" s="442">
        <v>0</v>
      </c>
      <c r="J68" s="442">
        <v>0</v>
      </c>
      <c r="K68" s="442">
        <v>0</v>
      </c>
      <c r="L68" s="442">
        <v>0</v>
      </c>
      <c r="M68" s="442">
        <v>0</v>
      </c>
      <c r="N68" s="442">
        <v>0</v>
      </c>
      <c r="O68" s="442">
        <v>0</v>
      </c>
      <c r="P68" s="442">
        <v>0</v>
      </c>
      <c r="Q68" s="442">
        <v>0</v>
      </c>
    </row>
    <row r="69" spans="1:17" x14ac:dyDescent="0.2">
      <c r="A69" s="440">
        <v>755749</v>
      </c>
      <c r="B69" s="441">
        <v>36379</v>
      </c>
      <c r="C69" s="440" t="s">
        <v>370</v>
      </c>
      <c r="D69" s="442">
        <v>0</v>
      </c>
      <c r="E69" s="442">
        <v>0</v>
      </c>
      <c r="F69" s="442">
        <v>0</v>
      </c>
      <c r="G69" s="442">
        <v>0</v>
      </c>
      <c r="H69" s="442">
        <v>0</v>
      </c>
      <c r="I69" s="442">
        <v>0</v>
      </c>
      <c r="J69" s="442">
        <v>0</v>
      </c>
      <c r="K69" s="442">
        <v>0</v>
      </c>
      <c r="L69" s="442">
        <v>0</v>
      </c>
      <c r="M69" s="442">
        <v>0</v>
      </c>
      <c r="N69" s="442">
        <v>0</v>
      </c>
      <c r="O69" s="442">
        <v>0</v>
      </c>
      <c r="P69" s="442">
        <v>0</v>
      </c>
      <c r="Q69" s="442">
        <v>0</v>
      </c>
    </row>
    <row r="70" spans="1:17" x14ac:dyDescent="0.2">
      <c r="A70" s="440">
        <v>755749</v>
      </c>
      <c r="B70" s="441">
        <v>36379</v>
      </c>
      <c r="C70" s="440" t="s">
        <v>266</v>
      </c>
      <c r="D70" s="442">
        <v>0</v>
      </c>
      <c r="E70" s="442">
        <v>0</v>
      </c>
      <c r="F70" s="442">
        <v>0</v>
      </c>
      <c r="G70" s="442">
        <v>0</v>
      </c>
      <c r="H70" s="442">
        <v>0</v>
      </c>
      <c r="I70" s="442">
        <v>0</v>
      </c>
      <c r="J70" s="442">
        <v>0</v>
      </c>
      <c r="K70" s="442">
        <v>0</v>
      </c>
      <c r="L70" s="442">
        <v>0</v>
      </c>
      <c r="M70" s="442">
        <v>0</v>
      </c>
      <c r="N70" s="442">
        <v>0</v>
      </c>
      <c r="O70" s="442">
        <v>0</v>
      </c>
      <c r="P70" s="442">
        <v>0</v>
      </c>
      <c r="Q70" s="442">
        <v>0</v>
      </c>
    </row>
    <row r="71" spans="1:17" x14ac:dyDescent="0.2">
      <c r="A71" s="440">
        <v>755749</v>
      </c>
      <c r="B71" s="441">
        <v>36379</v>
      </c>
      <c r="C71" s="440" t="s">
        <v>371</v>
      </c>
      <c r="D71" s="442">
        <v>0</v>
      </c>
      <c r="E71" s="442">
        <v>0</v>
      </c>
      <c r="F71" s="442">
        <v>0</v>
      </c>
      <c r="G71" s="442">
        <v>0</v>
      </c>
      <c r="H71" s="442">
        <v>0</v>
      </c>
      <c r="I71" s="442">
        <v>0</v>
      </c>
      <c r="J71" s="442">
        <v>0</v>
      </c>
      <c r="K71" s="442">
        <v>0</v>
      </c>
      <c r="L71" s="442">
        <v>0</v>
      </c>
      <c r="M71" s="442">
        <v>0</v>
      </c>
      <c r="N71" s="442">
        <v>0</v>
      </c>
      <c r="O71" s="442">
        <v>0</v>
      </c>
      <c r="P71" s="442">
        <v>0</v>
      </c>
      <c r="Q71" s="442">
        <v>0</v>
      </c>
    </row>
    <row r="72" spans="1:17" x14ac:dyDescent="0.2">
      <c r="A72" s="440">
        <v>755750</v>
      </c>
      <c r="B72" s="441">
        <v>36379</v>
      </c>
      <c r="C72" s="440" t="s">
        <v>368</v>
      </c>
      <c r="D72" s="442">
        <v>313000</v>
      </c>
      <c r="E72" s="442">
        <v>313000</v>
      </c>
      <c r="F72" s="442">
        <v>0</v>
      </c>
      <c r="G72" s="442">
        <v>0</v>
      </c>
      <c r="H72" s="442">
        <v>0</v>
      </c>
      <c r="I72" s="442">
        <v>0</v>
      </c>
      <c r="J72" s="442">
        <v>0</v>
      </c>
      <c r="K72" s="442">
        <v>0</v>
      </c>
      <c r="L72" s="442">
        <v>0</v>
      </c>
      <c r="M72" s="442">
        <v>0</v>
      </c>
      <c r="N72" s="442">
        <v>0</v>
      </c>
      <c r="O72" s="442">
        <v>0</v>
      </c>
      <c r="P72" s="442">
        <v>0</v>
      </c>
      <c r="Q72" s="442">
        <v>0</v>
      </c>
    </row>
    <row r="73" spans="1:17" x14ac:dyDescent="0.2">
      <c r="A73" s="440">
        <v>755750</v>
      </c>
      <c r="B73" s="441">
        <v>36379</v>
      </c>
      <c r="C73" s="440" t="s">
        <v>369</v>
      </c>
      <c r="D73" s="442">
        <v>0</v>
      </c>
      <c r="E73" s="442">
        <v>0</v>
      </c>
      <c r="F73" s="442">
        <v>0</v>
      </c>
      <c r="G73" s="442">
        <v>0</v>
      </c>
      <c r="H73" s="442">
        <v>0</v>
      </c>
      <c r="I73" s="442">
        <v>0</v>
      </c>
      <c r="J73" s="442">
        <v>0</v>
      </c>
      <c r="K73" s="442">
        <v>0</v>
      </c>
      <c r="L73" s="442">
        <v>0</v>
      </c>
      <c r="M73" s="442">
        <v>0</v>
      </c>
      <c r="N73" s="442">
        <v>0</v>
      </c>
      <c r="O73" s="442">
        <v>0</v>
      </c>
      <c r="P73" s="442">
        <v>0</v>
      </c>
      <c r="Q73" s="442">
        <v>0</v>
      </c>
    </row>
    <row r="74" spans="1:17" x14ac:dyDescent="0.2">
      <c r="A74" s="440">
        <v>755750</v>
      </c>
      <c r="B74" s="441">
        <v>36379</v>
      </c>
      <c r="C74" s="440" t="s">
        <v>370</v>
      </c>
      <c r="D74" s="442">
        <v>0</v>
      </c>
      <c r="E74" s="442">
        <v>0</v>
      </c>
      <c r="F74" s="442">
        <v>0</v>
      </c>
      <c r="G74" s="442">
        <v>0</v>
      </c>
      <c r="H74" s="442">
        <v>0</v>
      </c>
      <c r="I74" s="442">
        <v>0</v>
      </c>
      <c r="J74" s="442">
        <v>0</v>
      </c>
      <c r="K74" s="442">
        <v>0</v>
      </c>
      <c r="L74" s="442">
        <v>0</v>
      </c>
      <c r="M74" s="442">
        <v>0</v>
      </c>
      <c r="N74" s="442">
        <v>0</v>
      </c>
      <c r="O74" s="442">
        <v>0</v>
      </c>
      <c r="P74" s="442">
        <v>0</v>
      </c>
      <c r="Q74" s="442">
        <v>0</v>
      </c>
    </row>
    <row r="75" spans="1:17" x14ac:dyDescent="0.2">
      <c r="A75" s="440">
        <v>755750</v>
      </c>
      <c r="B75" s="441">
        <v>36379</v>
      </c>
      <c r="C75" s="440" t="s">
        <v>266</v>
      </c>
      <c r="D75" s="442">
        <v>0</v>
      </c>
      <c r="E75" s="442">
        <v>0</v>
      </c>
      <c r="F75" s="442">
        <v>0</v>
      </c>
      <c r="G75" s="442">
        <v>0</v>
      </c>
      <c r="H75" s="442">
        <v>0</v>
      </c>
      <c r="I75" s="442">
        <v>0</v>
      </c>
      <c r="J75" s="442">
        <v>0</v>
      </c>
      <c r="K75" s="442">
        <v>0</v>
      </c>
      <c r="L75" s="442">
        <v>0</v>
      </c>
      <c r="M75" s="442">
        <v>0</v>
      </c>
      <c r="N75" s="442">
        <v>0</v>
      </c>
      <c r="O75" s="442">
        <v>0</v>
      </c>
      <c r="P75" s="442">
        <v>0</v>
      </c>
      <c r="Q75" s="442">
        <v>0</v>
      </c>
    </row>
    <row r="76" spans="1:17" x14ac:dyDescent="0.2">
      <c r="A76" s="440">
        <v>755750</v>
      </c>
      <c r="B76" s="441">
        <v>36379</v>
      </c>
      <c r="C76" s="440" t="s">
        <v>371</v>
      </c>
      <c r="D76" s="442">
        <v>0</v>
      </c>
      <c r="E76" s="442">
        <v>0</v>
      </c>
      <c r="F76" s="442">
        <v>0</v>
      </c>
      <c r="G76" s="442">
        <v>0</v>
      </c>
      <c r="H76" s="442">
        <v>0</v>
      </c>
      <c r="I76" s="442">
        <v>0</v>
      </c>
      <c r="J76" s="442">
        <v>0</v>
      </c>
      <c r="K76" s="442">
        <v>0</v>
      </c>
      <c r="L76" s="442">
        <v>0</v>
      </c>
      <c r="M76" s="442">
        <v>0</v>
      </c>
      <c r="N76" s="442">
        <v>0</v>
      </c>
      <c r="O76" s="442">
        <v>0</v>
      </c>
      <c r="P76" s="442">
        <v>0</v>
      </c>
      <c r="Q76" s="442">
        <v>0</v>
      </c>
    </row>
    <row r="77" spans="1:17" x14ac:dyDescent="0.2">
      <c r="A77" s="440">
        <v>755751</v>
      </c>
      <c r="B77" s="441">
        <v>36379</v>
      </c>
      <c r="C77" s="440" t="s">
        <v>368</v>
      </c>
      <c r="D77" s="442">
        <v>-135032.1777</v>
      </c>
      <c r="E77" s="442">
        <v>-144053.18609999999</v>
      </c>
      <c r="F77" s="442">
        <v>39.831189899999998</v>
      </c>
      <c r="G77" s="442">
        <v>0</v>
      </c>
      <c r="H77" s="442">
        <v>9040.0910000000003</v>
      </c>
      <c r="I77" s="442">
        <v>0</v>
      </c>
      <c r="J77" s="442">
        <v>0</v>
      </c>
      <c r="K77" s="442">
        <v>0</v>
      </c>
      <c r="L77" s="442">
        <v>-0.77680000000000005</v>
      </c>
      <c r="M77" s="442">
        <v>-19.924700000000001</v>
      </c>
      <c r="N77" s="442">
        <v>0</v>
      </c>
      <c r="O77" s="442">
        <v>0</v>
      </c>
      <c r="P77" s="442">
        <v>1.6189</v>
      </c>
      <c r="Q77" s="442">
        <v>0</v>
      </c>
    </row>
    <row r="78" spans="1:17" x14ac:dyDescent="0.2">
      <c r="A78" s="440">
        <v>755751</v>
      </c>
      <c r="B78" s="441">
        <v>36379</v>
      </c>
      <c r="C78" s="440" t="s">
        <v>369</v>
      </c>
      <c r="D78" s="442">
        <v>0</v>
      </c>
      <c r="E78" s="442">
        <v>0</v>
      </c>
      <c r="F78" s="442">
        <v>0</v>
      </c>
      <c r="G78" s="442">
        <v>0</v>
      </c>
      <c r="H78" s="442">
        <v>0</v>
      </c>
      <c r="I78" s="442">
        <v>0</v>
      </c>
      <c r="J78" s="442">
        <v>0</v>
      </c>
      <c r="K78" s="442">
        <v>0</v>
      </c>
      <c r="L78" s="442">
        <v>0</v>
      </c>
      <c r="M78" s="442">
        <v>0</v>
      </c>
      <c r="N78" s="442">
        <v>0</v>
      </c>
      <c r="O78" s="442">
        <v>0</v>
      </c>
      <c r="P78" s="442">
        <v>0</v>
      </c>
      <c r="Q78" s="442">
        <v>0</v>
      </c>
    </row>
    <row r="79" spans="1:17" x14ac:dyDescent="0.2">
      <c r="A79" s="440">
        <v>755751</v>
      </c>
      <c r="B79" s="441">
        <v>36379</v>
      </c>
      <c r="C79" s="440" t="s">
        <v>370</v>
      </c>
      <c r="D79" s="442">
        <v>0</v>
      </c>
      <c r="E79" s="442">
        <v>0</v>
      </c>
      <c r="F79" s="442">
        <v>0</v>
      </c>
      <c r="G79" s="442">
        <v>0</v>
      </c>
      <c r="H79" s="442">
        <v>0</v>
      </c>
      <c r="I79" s="442">
        <v>0</v>
      </c>
      <c r="J79" s="442">
        <v>0</v>
      </c>
      <c r="K79" s="442">
        <v>0</v>
      </c>
      <c r="L79" s="442">
        <v>0</v>
      </c>
      <c r="M79" s="442">
        <v>0</v>
      </c>
      <c r="N79" s="442">
        <v>0</v>
      </c>
      <c r="O79" s="442">
        <v>0</v>
      </c>
      <c r="P79" s="442">
        <v>0</v>
      </c>
      <c r="Q79" s="442">
        <v>0</v>
      </c>
    </row>
    <row r="80" spans="1:17" x14ac:dyDescent="0.2">
      <c r="A80" s="440">
        <v>755751</v>
      </c>
      <c r="B80" s="441">
        <v>36379</v>
      </c>
      <c r="C80" s="440" t="s">
        <v>266</v>
      </c>
      <c r="D80" s="442">
        <v>0</v>
      </c>
      <c r="E80" s="442">
        <v>0</v>
      </c>
      <c r="F80" s="442">
        <v>0</v>
      </c>
      <c r="G80" s="442">
        <v>0</v>
      </c>
      <c r="H80" s="442">
        <v>0</v>
      </c>
      <c r="I80" s="442">
        <v>0</v>
      </c>
      <c r="J80" s="442">
        <v>0</v>
      </c>
      <c r="K80" s="442">
        <v>0</v>
      </c>
      <c r="L80" s="442">
        <v>0</v>
      </c>
      <c r="M80" s="442">
        <v>0</v>
      </c>
      <c r="N80" s="442">
        <v>0</v>
      </c>
      <c r="O80" s="442">
        <v>0</v>
      </c>
      <c r="P80" s="442">
        <v>0</v>
      </c>
      <c r="Q80" s="442">
        <v>0</v>
      </c>
    </row>
    <row r="81" spans="1:17" x14ac:dyDescent="0.2">
      <c r="A81" s="440">
        <v>755751</v>
      </c>
      <c r="B81" s="441">
        <v>36379</v>
      </c>
      <c r="C81" s="440" t="s">
        <v>371</v>
      </c>
      <c r="D81" s="442">
        <v>0</v>
      </c>
      <c r="E81" s="442">
        <v>0</v>
      </c>
      <c r="F81" s="442">
        <v>0</v>
      </c>
      <c r="G81" s="442">
        <v>0</v>
      </c>
      <c r="H81" s="442">
        <v>0</v>
      </c>
      <c r="I81" s="442">
        <v>0</v>
      </c>
      <c r="J81" s="442">
        <v>0</v>
      </c>
      <c r="K81" s="442">
        <v>0</v>
      </c>
      <c r="L81" s="442">
        <v>0</v>
      </c>
      <c r="M81" s="442">
        <v>0</v>
      </c>
      <c r="N81" s="442">
        <v>0</v>
      </c>
      <c r="O81" s="442">
        <v>0</v>
      </c>
      <c r="P81" s="442">
        <v>0</v>
      </c>
      <c r="Q81" s="442">
        <v>0</v>
      </c>
    </row>
    <row r="82" spans="1:17" x14ac:dyDescent="0.2">
      <c r="A82" s="440">
        <v>755752</v>
      </c>
      <c r="B82" s="441">
        <v>36379</v>
      </c>
      <c r="C82" s="440" t="s">
        <v>368</v>
      </c>
      <c r="D82" s="442">
        <v>0</v>
      </c>
      <c r="E82" s="442">
        <v>0</v>
      </c>
      <c r="F82" s="442">
        <v>0</v>
      </c>
      <c r="G82" s="442">
        <v>0</v>
      </c>
      <c r="H82" s="442">
        <v>0</v>
      </c>
      <c r="I82" s="442">
        <v>0</v>
      </c>
      <c r="J82" s="442">
        <v>0</v>
      </c>
      <c r="K82" s="442">
        <v>0</v>
      </c>
      <c r="L82" s="442">
        <v>0</v>
      </c>
      <c r="M82" s="442">
        <v>0</v>
      </c>
      <c r="N82" s="442">
        <v>0</v>
      </c>
      <c r="O82" s="442">
        <v>0</v>
      </c>
      <c r="P82" s="442">
        <v>0</v>
      </c>
      <c r="Q82" s="442">
        <v>0</v>
      </c>
    </row>
    <row r="83" spans="1:17" x14ac:dyDescent="0.2">
      <c r="A83" s="440">
        <v>755752</v>
      </c>
      <c r="B83" s="441">
        <v>36379</v>
      </c>
      <c r="C83" s="440" t="s">
        <v>369</v>
      </c>
      <c r="D83" s="442">
        <v>0</v>
      </c>
      <c r="E83" s="442">
        <v>0</v>
      </c>
      <c r="F83" s="442">
        <v>0</v>
      </c>
      <c r="G83" s="442">
        <v>0</v>
      </c>
      <c r="H83" s="442">
        <v>0</v>
      </c>
      <c r="I83" s="442">
        <v>0</v>
      </c>
      <c r="J83" s="442">
        <v>0</v>
      </c>
      <c r="K83" s="442">
        <v>0</v>
      </c>
      <c r="L83" s="442">
        <v>0</v>
      </c>
      <c r="M83" s="442">
        <v>0</v>
      </c>
      <c r="N83" s="442">
        <v>0</v>
      </c>
      <c r="O83" s="442">
        <v>0</v>
      </c>
      <c r="P83" s="442">
        <v>0</v>
      </c>
      <c r="Q83" s="442">
        <v>0</v>
      </c>
    </row>
    <row r="84" spans="1:17" x14ac:dyDescent="0.2">
      <c r="A84" s="440">
        <v>755752</v>
      </c>
      <c r="B84" s="441">
        <v>36379</v>
      </c>
      <c r="C84" s="440" t="s">
        <v>370</v>
      </c>
      <c r="D84" s="442">
        <v>0</v>
      </c>
      <c r="E84" s="442">
        <v>0</v>
      </c>
      <c r="F84" s="442">
        <v>0</v>
      </c>
      <c r="G84" s="442">
        <v>0</v>
      </c>
      <c r="H84" s="442">
        <v>0</v>
      </c>
      <c r="I84" s="442">
        <v>0</v>
      </c>
      <c r="J84" s="442">
        <v>0</v>
      </c>
      <c r="K84" s="442">
        <v>0</v>
      </c>
      <c r="L84" s="442">
        <v>0</v>
      </c>
      <c r="M84" s="442">
        <v>0</v>
      </c>
      <c r="N84" s="442">
        <v>0</v>
      </c>
      <c r="O84" s="442">
        <v>0</v>
      </c>
      <c r="P84" s="442">
        <v>0</v>
      </c>
      <c r="Q84" s="442">
        <v>0</v>
      </c>
    </row>
    <row r="85" spans="1:17" x14ac:dyDescent="0.2">
      <c r="A85" s="440">
        <v>755752</v>
      </c>
      <c r="B85" s="441">
        <v>36379</v>
      </c>
      <c r="C85" s="440" t="s">
        <v>266</v>
      </c>
      <c r="D85" s="442">
        <v>0</v>
      </c>
      <c r="E85" s="442">
        <v>0</v>
      </c>
      <c r="F85" s="442">
        <v>0</v>
      </c>
      <c r="G85" s="442">
        <v>0</v>
      </c>
      <c r="H85" s="442">
        <v>0</v>
      </c>
      <c r="I85" s="442">
        <v>0</v>
      </c>
      <c r="J85" s="442">
        <v>0</v>
      </c>
      <c r="K85" s="442">
        <v>0</v>
      </c>
      <c r="L85" s="442">
        <v>0</v>
      </c>
      <c r="M85" s="442">
        <v>0</v>
      </c>
      <c r="N85" s="442">
        <v>0</v>
      </c>
      <c r="O85" s="442">
        <v>0</v>
      </c>
      <c r="P85" s="442">
        <v>0</v>
      </c>
      <c r="Q85" s="442">
        <v>0</v>
      </c>
    </row>
    <row r="86" spans="1:17" x14ac:dyDescent="0.2">
      <c r="A86" s="440">
        <v>755752</v>
      </c>
      <c r="B86" s="441">
        <v>36379</v>
      </c>
      <c r="C86" s="440" t="s">
        <v>371</v>
      </c>
      <c r="D86" s="442">
        <v>0</v>
      </c>
      <c r="E86" s="442">
        <v>0</v>
      </c>
      <c r="F86" s="442">
        <v>0</v>
      </c>
      <c r="G86" s="442">
        <v>0</v>
      </c>
      <c r="H86" s="442">
        <v>0</v>
      </c>
      <c r="I86" s="442">
        <v>0</v>
      </c>
      <c r="J86" s="442">
        <v>0</v>
      </c>
      <c r="K86" s="442">
        <v>0</v>
      </c>
      <c r="L86" s="442">
        <v>0</v>
      </c>
      <c r="M86" s="442">
        <v>0</v>
      </c>
      <c r="N86" s="442">
        <v>0</v>
      </c>
      <c r="O86" s="442">
        <v>0</v>
      </c>
      <c r="P86" s="442">
        <v>0</v>
      </c>
      <c r="Q86" s="442">
        <v>0</v>
      </c>
    </row>
    <row r="87" spans="1:17" x14ac:dyDescent="0.2">
      <c r="A87" s="440">
        <v>755753</v>
      </c>
      <c r="B87" s="441">
        <v>36379</v>
      </c>
      <c r="C87" s="440" t="s">
        <v>368</v>
      </c>
      <c r="D87" s="442">
        <v>963770</v>
      </c>
      <c r="E87" s="442">
        <v>963770</v>
      </c>
      <c r="F87" s="442">
        <v>0</v>
      </c>
      <c r="G87" s="442">
        <v>0</v>
      </c>
      <c r="H87" s="442">
        <v>0</v>
      </c>
      <c r="I87" s="442">
        <v>0</v>
      </c>
      <c r="J87" s="442">
        <v>0</v>
      </c>
      <c r="K87" s="442">
        <v>0</v>
      </c>
      <c r="L87" s="442">
        <v>0</v>
      </c>
      <c r="M87" s="442">
        <v>0</v>
      </c>
      <c r="N87" s="442">
        <v>0</v>
      </c>
      <c r="O87" s="442">
        <v>0</v>
      </c>
      <c r="P87" s="442">
        <v>0</v>
      </c>
      <c r="Q87" s="442">
        <v>0</v>
      </c>
    </row>
    <row r="88" spans="1:17" x14ac:dyDescent="0.2">
      <c r="A88" s="440">
        <v>755753</v>
      </c>
      <c r="B88" s="441">
        <v>36379</v>
      </c>
      <c r="C88" s="440" t="s">
        <v>369</v>
      </c>
      <c r="D88" s="442">
        <v>0</v>
      </c>
      <c r="E88" s="442">
        <v>0</v>
      </c>
      <c r="F88" s="442">
        <v>0</v>
      </c>
      <c r="G88" s="442">
        <v>0</v>
      </c>
      <c r="H88" s="442">
        <v>0</v>
      </c>
      <c r="I88" s="442">
        <v>0</v>
      </c>
      <c r="J88" s="442">
        <v>0</v>
      </c>
      <c r="K88" s="442">
        <v>0</v>
      </c>
      <c r="L88" s="442">
        <v>0</v>
      </c>
      <c r="M88" s="442">
        <v>0</v>
      </c>
      <c r="N88" s="442">
        <v>0</v>
      </c>
      <c r="O88" s="442">
        <v>0</v>
      </c>
      <c r="P88" s="442">
        <v>0</v>
      </c>
      <c r="Q88" s="442">
        <v>0</v>
      </c>
    </row>
    <row r="89" spans="1:17" x14ac:dyDescent="0.2">
      <c r="A89" s="440">
        <v>755753</v>
      </c>
      <c r="B89" s="441">
        <v>36379</v>
      </c>
      <c r="C89" s="440" t="s">
        <v>370</v>
      </c>
      <c r="D89" s="442">
        <v>0</v>
      </c>
      <c r="E89" s="442">
        <v>0</v>
      </c>
      <c r="F89" s="442">
        <v>0</v>
      </c>
      <c r="G89" s="442">
        <v>0</v>
      </c>
      <c r="H89" s="442">
        <v>0</v>
      </c>
      <c r="I89" s="442">
        <v>0</v>
      </c>
      <c r="J89" s="442">
        <v>0</v>
      </c>
      <c r="K89" s="442">
        <v>0</v>
      </c>
      <c r="L89" s="442">
        <v>0</v>
      </c>
      <c r="M89" s="442">
        <v>0</v>
      </c>
      <c r="N89" s="442">
        <v>0</v>
      </c>
      <c r="O89" s="442">
        <v>0</v>
      </c>
      <c r="P89" s="442">
        <v>0</v>
      </c>
      <c r="Q89" s="442">
        <v>0</v>
      </c>
    </row>
    <row r="90" spans="1:17" x14ac:dyDescent="0.2">
      <c r="A90" s="440">
        <v>755753</v>
      </c>
      <c r="B90" s="441">
        <v>36379</v>
      </c>
      <c r="C90" s="440" t="s">
        <v>266</v>
      </c>
      <c r="D90" s="442">
        <v>0</v>
      </c>
      <c r="E90" s="442">
        <v>0</v>
      </c>
      <c r="F90" s="442">
        <v>0</v>
      </c>
      <c r="G90" s="442">
        <v>0</v>
      </c>
      <c r="H90" s="442">
        <v>0</v>
      </c>
      <c r="I90" s="442">
        <v>0</v>
      </c>
      <c r="J90" s="442">
        <v>0</v>
      </c>
      <c r="K90" s="442">
        <v>0</v>
      </c>
      <c r="L90" s="442">
        <v>0</v>
      </c>
      <c r="M90" s="442">
        <v>0</v>
      </c>
      <c r="N90" s="442">
        <v>0</v>
      </c>
      <c r="O90" s="442">
        <v>0</v>
      </c>
      <c r="P90" s="442">
        <v>0</v>
      </c>
      <c r="Q90" s="442">
        <v>0</v>
      </c>
    </row>
    <row r="91" spans="1:17" x14ac:dyDescent="0.2">
      <c r="A91" s="440">
        <v>755753</v>
      </c>
      <c r="B91" s="441">
        <v>36379</v>
      </c>
      <c r="C91" s="440" t="s">
        <v>371</v>
      </c>
      <c r="D91" s="442">
        <v>0</v>
      </c>
      <c r="E91" s="442">
        <v>0</v>
      </c>
      <c r="F91" s="442">
        <v>0</v>
      </c>
      <c r="G91" s="442">
        <v>0</v>
      </c>
      <c r="H91" s="442">
        <v>0</v>
      </c>
      <c r="I91" s="442">
        <v>0</v>
      </c>
      <c r="J91" s="442">
        <v>0</v>
      </c>
      <c r="K91" s="442">
        <v>0</v>
      </c>
      <c r="L91" s="442">
        <v>0</v>
      </c>
      <c r="M91" s="442">
        <v>0</v>
      </c>
      <c r="N91" s="442">
        <v>0</v>
      </c>
      <c r="O91" s="442">
        <v>0</v>
      </c>
      <c r="P91" s="442">
        <v>0</v>
      </c>
      <c r="Q91" s="442">
        <v>0</v>
      </c>
    </row>
    <row r="92" spans="1:17" x14ac:dyDescent="0.2">
      <c r="A92" s="440">
        <v>755754</v>
      </c>
      <c r="B92" s="441">
        <v>36379</v>
      </c>
      <c r="C92" s="440" t="s">
        <v>368</v>
      </c>
      <c r="D92" s="465">
        <v>315067.37800000003</v>
      </c>
      <c r="E92" s="465">
        <v>556588.63370000001</v>
      </c>
      <c r="F92" s="465">
        <v>-1405.115129</v>
      </c>
      <c r="G92" s="465">
        <v>0</v>
      </c>
      <c r="H92" s="465">
        <v>-241590.42499999999</v>
      </c>
      <c r="I92" s="442">
        <v>0</v>
      </c>
      <c r="J92" s="442">
        <v>0</v>
      </c>
      <c r="K92" s="442">
        <v>0</v>
      </c>
      <c r="L92" s="442">
        <v>9.0009999999999994</v>
      </c>
      <c r="M92" s="442">
        <v>85.894800000000004</v>
      </c>
      <c r="N92" s="442">
        <v>0</v>
      </c>
      <c r="O92" s="442">
        <v>0</v>
      </c>
      <c r="P92" s="442">
        <v>-25.726500000000001</v>
      </c>
      <c r="Q92" s="442">
        <v>0</v>
      </c>
    </row>
    <row r="93" spans="1:17" x14ac:dyDescent="0.2">
      <c r="A93" s="440">
        <v>755754</v>
      </c>
      <c r="B93" s="441">
        <v>36379</v>
      </c>
      <c r="C93" s="440" t="s">
        <v>369</v>
      </c>
      <c r="D93" s="465">
        <v>0</v>
      </c>
      <c r="E93" s="465">
        <v>0</v>
      </c>
      <c r="F93" s="465">
        <v>0</v>
      </c>
      <c r="G93" s="465">
        <v>0</v>
      </c>
      <c r="H93" s="465">
        <v>0</v>
      </c>
      <c r="I93" s="442">
        <v>0</v>
      </c>
      <c r="J93" s="442">
        <v>0</v>
      </c>
      <c r="K93" s="442">
        <v>0</v>
      </c>
      <c r="L93" s="442">
        <v>0</v>
      </c>
      <c r="M93" s="442">
        <v>0</v>
      </c>
      <c r="N93" s="442">
        <v>0</v>
      </c>
      <c r="O93" s="442">
        <v>0</v>
      </c>
      <c r="P93" s="442">
        <v>0</v>
      </c>
      <c r="Q93" s="442">
        <v>0</v>
      </c>
    </row>
    <row r="94" spans="1:17" x14ac:dyDescent="0.2">
      <c r="A94" s="440">
        <v>755754</v>
      </c>
      <c r="B94" s="441">
        <v>36379</v>
      </c>
      <c r="C94" s="440" t="s">
        <v>370</v>
      </c>
      <c r="D94" s="465">
        <v>0</v>
      </c>
      <c r="E94" s="465">
        <v>0</v>
      </c>
      <c r="F94" s="465">
        <v>0</v>
      </c>
      <c r="G94" s="465">
        <v>0</v>
      </c>
      <c r="H94" s="465">
        <v>0</v>
      </c>
      <c r="I94" s="442">
        <v>0</v>
      </c>
      <c r="J94" s="442">
        <v>0</v>
      </c>
      <c r="K94" s="442">
        <v>0</v>
      </c>
      <c r="L94" s="442">
        <v>0</v>
      </c>
      <c r="M94" s="442">
        <v>0</v>
      </c>
      <c r="N94" s="442">
        <v>0</v>
      </c>
      <c r="O94" s="442">
        <v>0</v>
      </c>
      <c r="P94" s="442">
        <v>0</v>
      </c>
      <c r="Q94" s="442">
        <v>0</v>
      </c>
    </row>
    <row r="95" spans="1:17" x14ac:dyDescent="0.2">
      <c r="A95" s="440">
        <v>755754</v>
      </c>
      <c r="B95" s="441">
        <v>36379</v>
      </c>
      <c r="C95" s="440" t="s">
        <v>266</v>
      </c>
      <c r="D95" s="465">
        <v>0</v>
      </c>
      <c r="E95" s="465">
        <v>0</v>
      </c>
      <c r="F95" s="465">
        <v>0</v>
      </c>
      <c r="G95" s="465">
        <v>0</v>
      </c>
      <c r="H95" s="465">
        <v>0</v>
      </c>
      <c r="I95" s="442">
        <v>0</v>
      </c>
      <c r="J95" s="442">
        <v>0</v>
      </c>
      <c r="K95" s="442">
        <v>0</v>
      </c>
      <c r="L95" s="442">
        <v>0</v>
      </c>
      <c r="M95" s="442">
        <v>0</v>
      </c>
      <c r="N95" s="442">
        <v>0</v>
      </c>
      <c r="O95" s="442">
        <v>0</v>
      </c>
      <c r="P95" s="442">
        <v>0</v>
      </c>
      <c r="Q95" s="442">
        <v>0</v>
      </c>
    </row>
    <row r="96" spans="1:17" x14ac:dyDescent="0.2">
      <c r="A96" s="440">
        <v>755754</v>
      </c>
      <c r="B96" s="441">
        <v>36379</v>
      </c>
      <c r="C96" s="440" t="s">
        <v>371</v>
      </c>
      <c r="D96" s="465">
        <v>0</v>
      </c>
      <c r="E96" s="465">
        <v>0</v>
      </c>
      <c r="F96" s="465">
        <v>0</v>
      </c>
      <c r="G96" s="465">
        <v>0</v>
      </c>
      <c r="H96" s="465">
        <v>0</v>
      </c>
      <c r="I96" s="442">
        <v>0</v>
      </c>
      <c r="J96" s="442">
        <v>0</v>
      </c>
      <c r="K96" s="442">
        <v>0</v>
      </c>
      <c r="L96" s="442">
        <v>0</v>
      </c>
      <c r="M96" s="442">
        <v>0</v>
      </c>
      <c r="N96" s="442">
        <v>0</v>
      </c>
      <c r="O96" s="442">
        <v>0</v>
      </c>
      <c r="P96" s="442">
        <v>0</v>
      </c>
      <c r="Q96" s="442">
        <v>0</v>
      </c>
    </row>
    <row r="97" spans="1:17" x14ac:dyDescent="0.2">
      <c r="A97" s="440">
        <v>755755</v>
      </c>
      <c r="B97" s="441">
        <v>36379</v>
      </c>
      <c r="C97" s="440" t="s">
        <v>368</v>
      </c>
      <c r="D97" s="442">
        <v>-617062.50190000003</v>
      </c>
      <c r="E97" s="442">
        <v>-568230.39190000005</v>
      </c>
      <c r="F97" s="442">
        <v>1606.26494</v>
      </c>
      <c r="G97" s="442">
        <v>0</v>
      </c>
      <c r="H97" s="442">
        <v>-48730.2575</v>
      </c>
      <c r="I97" s="442">
        <v>0</v>
      </c>
      <c r="J97" s="442">
        <v>0</v>
      </c>
      <c r="K97" s="442">
        <v>0</v>
      </c>
      <c r="L97" s="442">
        <v>-12.3574</v>
      </c>
      <c r="M97" s="442">
        <v>-120.40819999999999</v>
      </c>
      <c r="N97" s="442">
        <v>0</v>
      </c>
      <c r="O97" s="442">
        <v>0</v>
      </c>
      <c r="P97" s="442">
        <v>30.9131</v>
      </c>
      <c r="Q97" s="442">
        <v>0</v>
      </c>
    </row>
    <row r="98" spans="1:17" x14ac:dyDescent="0.2">
      <c r="A98" s="440">
        <v>755755</v>
      </c>
      <c r="B98" s="441">
        <v>36379</v>
      </c>
      <c r="C98" s="440" t="s">
        <v>369</v>
      </c>
      <c r="D98" s="442">
        <v>0</v>
      </c>
      <c r="E98" s="442">
        <v>0</v>
      </c>
      <c r="F98" s="442">
        <v>0</v>
      </c>
      <c r="G98" s="442">
        <v>0</v>
      </c>
      <c r="H98" s="442">
        <v>0</v>
      </c>
      <c r="I98" s="442">
        <v>0</v>
      </c>
      <c r="J98" s="442">
        <v>0</v>
      </c>
      <c r="K98" s="442">
        <v>0</v>
      </c>
      <c r="L98" s="442">
        <v>0</v>
      </c>
      <c r="M98" s="442">
        <v>0</v>
      </c>
      <c r="N98" s="442">
        <v>0</v>
      </c>
      <c r="O98" s="442">
        <v>0</v>
      </c>
      <c r="P98" s="442">
        <v>0</v>
      </c>
      <c r="Q98" s="442">
        <v>0</v>
      </c>
    </row>
    <row r="99" spans="1:17" x14ac:dyDescent="0.2">
      <c r="A99" s="440">
        <v>755755</v>
      </c>
      <c r="B99" s="441">
        <v>36379</v>
      </c>
      <c r="C99" s="440" t="s">
        <v>370</v>
      </c>
      <c r="D99" s="442">
        <v>0</v>
      </c>
      <c r="E99" s="442">
        <v>0</v>
      </c>
      <c r="F99" s="442">
        <v>0</v>
      </c>
      <c r="G99" s="442">
        <v>0</v>
      </c>
      <c r="H99" s="442">
        <v>0</v>
      </c>
      <c r="I99" s="442">
        <v>0</v>
      </c>
      <c r="J99" s="442">
        <v>0</v>
      </c>
      <c r="K99" s="442">
        <v>0</v>
      </c>
      <c r="L99" s="442">
        <v>0</v>
      </c>
      <c r="M99" s="442">
        <v>0</v>
      </c>
      <c r="N99" s="442">
        <v>0</v>
      </c>
      <c r="O99" s="442">
        <v>0</v>
      </c>
      <c r="P99" s="442">
        <v>0</v>
      </c>
      <c r="Q99" s="442">
        <v>0</v>
      </c>
    </row>
    <row r="100" spans="1:17" x14ac:dyDescent="0.2">
      <c r="A100" s="440">
        <v>755755</v>
      </c>
      <c r="B100" s="441">
        <v>36379</v>
      </c>
      <c r="C100" s="440" t="s">
        <v>266</v>
      </c>
      <c r="D100" s="442">
        <v>0</v>
      </c>
      <c r="E100" s="442">
        <v>0</v>
      </c>
      <c r="F100" s="442">
        <v>0</v>
      </c>
      <c r="G100" s="442">
        <v>0</v>
      </c>
      <c r="H100" s="442">
        <v>0</v>
      </c>
      <c r="I100" s="442">
        <v>0</v>
      </c>
      <c r="J100" s="442">
        <v>0</v>
      </c>
      <c r="K100" s="442">
        <v>0</v>
      </c>
      <c r="L100" s="442">
        <v>0</v>
      </c>
      <c r="M100" s="442">
        <v>0</v>
      </c>
      <c r="N100" s="442">
        <v>0</v>
      </c>
      <c r="O100" s="442">
        <v>0</v>
      </c>
      <c r="P100" s="442">
        <v>0</v>
      </c>
      <c r="Q100" s="442">
        <v>0</v>
      </c>
    </row>
    <row r="101" spans="1:17" x14ac:dyDescent="0.2">
      <c r="A101" s="440">
        <v>755755</v>
      </c>
      <c r="B101" s="441">
        <v>36379</v>
      </c>
      <c r="C101" s="440" t="s">
        <v>371</v>
      </c>
      <c r="D101" s="442">
        <v>0</v>
      </c>
      <c r="E101" s="442">
        <v>0</v>
      </c>
      <c r="F101" s="442">
        <v>0</v>
      </c>
      <c r="G101" s="442">
        <v>0</v>
      </c>
      <c r="H101" s="442">
        <v>0</v>
      </c>
      <c r="I101" s="442">
        <v>0</v>
      </c>
      <c r="J101" s="442">
        <v>0</v>
      </c>
      <c r="K101" s="442">
        <v>0</v>
      </c>
      <c r="L101" s="442">
        <v>0</v>
      </c>
      <c r="M101" s="442">
        <v>0</v>
      </c>
      <c r="N101" s="442">
        <v>0</v>
      </c>
      <c r="O101" s="442">
        <v>0</v>
      </c>
      <c r="P101" s="442">
        <v>0</v>
      </c>
      <c r="Q101" s="442">
        <v>0</v>
      </c>
    </row>
    <row r="102" spans="1:17" x14ac:dyDescent="0.2">
      <c r="A102" s="440">
        <v>755756</v>
      </c>
      <c r="B102" s="441">
        <v>36379</v>
      </c>
      <c r="C102" s="440" t="s">
        <v>368</v>
      </c>
      <c r="D102" s="442">
        <v>-53458.528700000003</v>
      </c>
      <c r="E102" s="442">
        <v>-454016.62099999998</v>
      </c>
      <c r="F102" s="442">
        <v>814.84697200000005</v>
      </c>
      <c r="G102" s="442">
        <v>0</v>
      </c>
      <c r="H102" s="442">
        <v>400590.55680000002</v>
      </c>
      <c r="I102" s="442">
        <v>0</v>
      </c>
      <c r="J102" s="442">
        <v>0</v>
      </c>
      <c r="K102" s="442">
        <v>0</v>
      </c>
      <c r="L102" s="442">
        <v>-2.8689</v>
      </c>
      <c r="M102" s="442">
        <v>-48.610500000000002</v>
      </c>
      <c r="N102" s="442">
        <v>0</v>
      </c>
      <c r="O102" s="442">
        <v>0</v>
      </c>
      <c r="P102" s="442">
        <v>19.014900000000001</v>
      </c>
      <c r="Q102" s="442">
        <v>0</v>
      </c>
    </row>
    <row r="103" spans="1:17" x14ac:dyDescent="0.2">
      <c r="A103" s="440">
        <v>755756</v>
      </c>
      <c r="B103" s="441">
        <v>36379</v>
      </c>
      <c r="C103" s="440" t="s">
        <v>369</v>
      </c>
      <c r="D103" s="442">
        <v>0</v>
      </c>
      <c r="E103" s="442">
        <v>0</v>
      </c>
      <c r="F103" s="442">
        <v>0</v>
      </c>
      <c r="G103" s="442">
        <v>0</v>
      </c>
      <c r="H103" s="442">
        <v>0</v>
      </c>
      <c r="I103" s="442">
        <v>0</v>
      </c>
      <c r="J103" s="442">
        <v>0</v>
      </c>
      <c r="K103" s="442">
        <v>0</v>
      </c>
      <c r="L103" s="442">
        <v>0</v>
      </c>
      <c r="M103" s="442">
        <v>0</v>
      </c>
      <c r="N103" s="442">
        <v>0</v>
      </c>
      <c r="O103" s="442">
        <v>0</v>
      </c>
      <c r="P103" s="442">
        <v>0</v>
      </c>
      <c r="Q103" s="442">
        <v>0</v>
      </c>
    </row>
    <row r="104" spans="1:17" x14ac:dyDescent="0.2">
      <c r="A104" s="440">
        <v>755756</v>
      </c>
      <c r="B104" s="441">
        <v>36379</v>
      </c>
      <c r="C104" s="440" t="s">
        <v>370</v>
      </c>
      <c r="D104" s="442">
        <v>0</v>
      </c>
      <c r="E104" s="442">
        <v>0</v>
      </c>
      <c r="F104" s="442">
        <v>0</v>
      </c>
      <c r="G104" s="442">
        <v>0</v>
      </c>
      <c r="H104" s="442">
        <v>0</v>
      </c>
      <c r="I104" s="442">
        <v>0</v>
      </c>
      <c r="J104" s="442">
        <v>0</v>
      </c>
      <c r="K104" s="442">
        <v>0</v>
      </c>
      <c r="L104" s="442">
        <v>0</v>
      </c>
      <c r="M104" s="442">
        <v>0</v>
      </c>
      <c r="N104" s="442">
        <v>0</v>
      </c>
      <c r="O104" s="442">
        <v>0</v>
      </c>
      <c r="P104" s="442">
        <v>0</v>
      </c>
      <c r="Q104" s="442">
        <v>0</v>
      </c>
    </row>
    <row r="105" spans="1:17" x14ac:dyDescent="0.2">
      <c r="A105" s="440">
        <v>755756</v>
      </c>
      <c r="B105" s="441">
        <v>36379</v>
      </c>
      <c r="C105" s="440" t="s">
        <v>266</v>
      </c>
      <c r="D105" s="442">
        <v>0</v>
      </c>
      <c r="E105" s="442">
        <v>0</v>
      </c>
      <c r="F105" s="442">
        <v>0</v>
      </c>
      <c r="G105" s="442">
        <v>0</v>
      </c>
      <c r="H105" s="442">
        <v>0</v>
      </c>
      <c r="I105" s="442">
        <v>0</v>
      </c>
      <c r="J105" s="442">
        <v>0</v>
      </c>
      <c r="K105" s="442">
        <v>0</v>
      </c>
      <c r="L105" s="442">
        <v>0</v>
      </c>
      <c r="M105" s="442">
        <v>0</v>
      </c>
      <c r="N105" s="442">
        <v>0</v>
      </c>
      <c r="O105" s="442">
        <v>0</v>
      </c>
      <c r="P105" s="442">
        <v>0</v>
      </c>
      <c r="Q105" s="442">
        <v>0</v>
      </c>
    </row>
    <row r="106" spans="1:17" x14ac:dyDescent="0.2">
      <c r="A106" s="440">
        <v>755756</v>
      </c>
      <c r="B106" s="441">
        <v>36379</v>
      </c>
      <c r="C106" s="440" t="s">
        <v>371</v>
      </c>
      <c r="D106" s="442">
        <v>0</v>
      </c>
      <c r="E106" s="442">
        <v>0</v>
      </c>
      <c r="F106" s="442">
        <v>0</v>
      </c>
      <c r="G106" s="442">
        <v>0</v>
      </c>
      <c r="H106" s="442">
        <v>0</v>
      </c>
      <c r="I106" s="442">
        <v>0</v>
      </c>
      <c r="J106" s="442">
        <v>0</v>
      </c>
      <c r="K106" s="442">
        <v>0</v>
      </c>
      <c r="L106" s="442">
        <v>0</v>
      </c>
      <c r="M106" s="442">
        <v>0</v>
      </c>
      <c r="N106" s="442">
        <v>0</v>
      </c>
      <c r="O106" s="442">
        <v>0</v>
      </c>
      <c r="P106" s="442">
        <v>0</v>
      </c>
      <c r="Q106" s="442">
        <v>0</v>
      </c>
    </row>
    <row r="107" spans="1:17" x14ac:dyDescent="0.2">
      <c r="A107" s="440">
        <v>755757</v>
      </c>
      <c r="B107" s="441">
        <v>36379</v>
      </c>
      <c r="C107" s="440" t="s">
        <v>368</v>
      </c>
      <c r="D107" s="442">
        <v>0</v>
      </c>
      <c r="E107" s="442">
        <v>0</v>
      </c>
      <c r="F107" s="442">
        <v>0</v>
      </c>
      <c r="G107" s="442">
        <v>0</v>
      </c>
      <c r="H107" s="442">
        <v>0</v>
      </c>
      <c r="I107" s="442">
        <v>0</v>
      </c>
      <c r="J107" s="442">
        <v>0</v>
      </c>
      <c r="K107" s="442">
        <v>0</v>
      </c>
      <c r="L107" s="442">
        <v>0</v>
      </c>
      <c r="M107" s="442">
        <v>0</v>
      </c>
      <c r="N107" s="442">
        <v>0</v>
      </c>
      <c r="O107" s="442">
        <v>0</v>
      </c>
      <c r="P107" s="442">
        <v>0</v>
      </c>
      <c r="Q107" s="442">
        <v>0</v>
      </c>
    </row>
    <row r="108" spans="1:17" x14ac:dyDescent="0.2">
      <c r="A108" s="440">
        <v>755757</v>
      </c>
      <c r="B108" s="441">
        <v>36379</v>
      </c>
      <c r="C108" s="440" t="s">
        <v>369</v>
      </c>
      <c r="D108" s="442">
        <v>0</v>
      </c>
      <c r="E108" s="442">
        <v>0</v>
      </c>
      <c r="F108" s="442">
        <v>0</v>
      </c>
      <c r="G108" s="442">
        <v>0</v>
      </c>
      <c r="H108" s="442">
        <v>0</v>
      </c>
      <c r="I108" s="442">
        <v>0</v>
      </c>
      <c r="J108" s="442">
        <v>0</v>
      </c>
      <c r="K108" s="442">
        <v>0</v>
      </c>
      <c r="L108" s="442">
        <v>0</v>
      </c>
      <c r="M108" s="442">
        <v>0</v>
      </c>
      <c r="N108" s="442">
        <v>0</v>
      </c>
      <c r="O108" s="442">
        <v>0</v>
      </c>
      <c r="P108" s="442">
        <v>0</v>
      </c>
      <c r="Q108" s="442">
        <v>0</v>
      </c>
    </row>
    <row r="109" spans="1:17" x14ac:dyDescent="0.2">
      <c r="A109" s="440">
        <v>755757</v>
      </c>
      <c r="B109" s="441">
        <v>36379</v>
      </c>
      <c r="C109" s="440" t="s">
        <v>370</v>
      </c>
      <c r="D109" s="442">
        <v>0</v>
      </c>
      <c r="E109" s="442">
        <v>0</v>
      </c>
      <c r="F109" s="442">
        <v>0</v>
      </c>
      <c r="G109" s="442">
        <v>0</v>
      </c>
      <c r="H109" s="442">
        <v>0</v>
      </c>
      <c r="I109" s="442">
        <v>0</v>
      </c>
      <c r="J109" s="442">
        <v>0</v>
      </c>
      <c r="K109" s="442">
        <v>0</v>
      </c>
      <c r="L109" s="442">
        <v>0</v>
      </c>
      <c r="M109" s="442">
        <v>0</v>
      </c>
      <c r="N109" s="442">
        <v>0</v>
      </c>
      <c r="O109" s="442">
        <v>0</v>
      </c>
      <c r="P109" s="442">
        <v>0</v>
      </c>
      <c r="Q109" s="442">
        <v>0</v>
      </c>
    </row>
    <row r="110" spans="1:17" x14ac:dyDescent="0.2">
      <c r="A110" s="440">
        <v>755757</v>
      </c>
      <c r="B110" s="441">
        <v>36379</v>
      </c>
      <c r="C110" s="440" t="s">
        <v>266</v>
      </c>
      <c r="D110" s="442">
        <v>0</v>
      </c>
      <c r="E110" s="442">
        <v>0</v>
      </c>
      <c r="F110" s="442">
        <v>0</v>
      </c>
      <c r="G110" s="442">
        <v>0</v>
      </c>
      <c r="H110" s="442">
        <v>0</v>
      </c>
      <c r="I110" s="442">
        <v>0</v>
      </c>
      <c r="J110" s="442">
        <v>0</v>
      </c>
      <c r="K110" s="442">
        <v>0</v>
      </c>
      <c r="L110" s="442">
        <v>0</v>
      </c>
      <c r="M110" s="442">
        <v>0</v>
      </c>
      <c r="N110" s="442">
        <v>0</v>
      </c>
      <c r="O110" s="442">
        <v>0</v>
      </c>
      <c r="P110" s="442">
        <v>0</v>
      </c>
      <c r="Q110" s="442">
        <v>0</v>
      </c>
    </row>
    <row r="111" spans="1:17" x14ac:dyDescent="0.2">
      <c r="A111" s="440">
        <v>755757</v>
      </c>
      <c r="B111" s="441">
        <v>36379</v>
      </c>
      <c r="C111" s="440" t="s">
        <v>371</v>
      </c>
      <c r="D111" s="442">
        <v>0</v>
      </c>
      <c r="E111" s="442">
        <v>0</v>
      </c>
      <c r="F111" s="442">
        <v>0</v>
      </c>
      <c r="G111" s="442">
        <v>0</v>
      </c>
      <c r="H111" s="442">
        <v>0</v>
      </c>
      <c r="I111" s="442">
        <v>0</v>
      </c>
      <c r="J111" s="442">
        <v>0</v>
      </c>
      <c r="K111" s="442">
        <v>0</v>
      </c>
      <c r="L111" s="442">
        <v>0</v>
      </c>
      <c r="M111" s="442">
        <v>0</v>
      </c>
      <c r="N111" s="442">
        <v>0</v>
      </c>
      <c r="O111" s="442">
        <v>0</v>
      </c>
      <c r="P111" s="442">
        <v>0</v>
      </c>
      <c r="Q111" s="442">
        <v>0</v>
      </c>
    </row>
    <row r="112" spans="1:17" x14ac:dyDescent="0.2">
      <c r="A112" s="440"/>
      <c r="B112" s="441"/>
      <c r="C112" s="440"/>
      <c r="D112" s="442"/>
      <c r="E112" s="442"/>
      <c r="F112" s="442"/>
      <c r="G112" s="442"/>
      <c r="H112" s="442"/>
      <c r="I112" s="442"/>
      <c r="J112" s="442"/>
      <c r="K112" s="442"/>
      <c r="L112" s="442"/>
      <c r="M112" s="442"/>
      <c r="N112" s="442"/>
      <c r="O112" s="442"/>
      <c r="P112" s="442"/>
      <c r="Q112" s="442"/>
    </row>
    <row r="113" spans="1:17" x14ac:dyDescent="0.2">
      <c r="A113" s="440"/>
      <c r="B113" s="441"/>
      <c r="C113" s="440"/>
      <c r="D113" s="442"/>
      <c r="E113" s="442"/>
      <c r="F113" s="442"/>
      <c r="G113" s="442"/>
      <c r="H113" s="442"/>
      <c r="I113" s="442"/>
      <c r="J113" s="442"/>
      <c r="K113" s="442"/>
      <c r="L113" s="442"/>
      <c r="M113" s="442"/>
      <c r="N113" s="442"/>
      <c r="O113" s="442"/>
      <c r="P113" s="442"/>
      <c r="Q113" s="442"/>
    </row>
    <row r="114" spans="1:17" x14ac:dyDescent="0.2">
      <c r="A114" s="440"/>
      <c r="B114" s="441"/>
      <c r="C114" s="440"/>
      <c r="D114" s="442"/>
      <c r="E114" s="442"/>
      <c r="F114" s="442"/>
      <c r="G114" s="442"/>
      <c r="H114" s="442"/>
      <c r="I114" s="442"/>
      <c r="J114" s="442"/>
      <c r="K114" s="442"/>
      <c r="L114" s="442"/>
      <c r="M114" s="442"/>
      <c r="N114" s="442"/>
      <c r="O114" s="442"/>
      <c r="P114" s="442"/>
      <c r="Q114" s="442"/>
    </row>
    <row r="115" spans="1:17" x14ac:dyDescent="0.2">
      <c r="A115" s="440"/>
      <c r="B115" s="441"/>
      <c r="C115" s="440"/>
      <c r="D115" s="442"/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  <c r="P115" s="442"/>
      <c r="Q115" s="442"/>
    </row>
    <row r="116" spans="1:17" x14ac:dyDescent="0.2">
      <c r="A116" s="440"/>
      <c r="B116" s="441"/>
      <c r="C116" s="440"/>
      <c r="D116" s="442"/>
      <c r="E116" s="442"/>
      <c r="F116" s="442"/>
      <c r="G116" s="442"/>
      <c r="H116" s="442"/>
      <c r="I116" s="442"/>
      <c r="J116" s="442"/>
      <c r="K116" s="442"/>
      <c r="L116" s="442"/>
      <c r="M116" s="442"/>
      <c r="N116" s="442"/>
      <c r="O116" s="442"/>
      <c r="P116" s="442"/>
      <c r="Q116" s="442"/>
    </row>
    <row r="117" spans="1:17" x14ac:dyDescent="0.2">
      <c r="A117" s="440"/>
      <c r="B117" s="441"/>
      <c r="C117" s="440"/>
      <c r="D117" s="442"/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  <c r="P117" s="442"/>
      <c r="Q117" s="442"/>
    </row>
    <row r="118" spans="1:17" x14ac:dyDescent="0.2">
      <c r="A118" s="440"/>
      <c r="B118" s="441"/>
      <c r="C118" s="440"/>
      <c r="D118" s="442"/>
      <c r="E118" s="442"/>
      <c r="F118" s="442"/>
      <c r="G118" s="442"/>
      <c r="H118" s="442"/>
      <c r="I118" s="442"/>
      <c r="J118" s="442"/>
      <c r="K118" s="442"/>
      <c r="L118" s="442"/>
      <c r="M118" s="442"/>
      <c r="N118" s="442"/>
      <c r="O118" s="442"/>
      <c r="P118" s="442"/>
      <c r="Q118" s="442"/>
    </row>
    <row r="119" spans="1:17" x14ac:dyDescent="0.2">
      <c r="A119" s="440"/>
      <c r="B119" s="441"/>
      <c r="C119" s="440"/>
      <c r="D119" s="442"/>
      <c r="E119" s="442"/>
      <c r="F119" s="442"/>
      <c r="G119" s="442"/>
      <c r="H119" s="442"/>
      <c r="I119" s="442"/>
      <c r="J119" s="442"/>
      <c r="K119" s="442"/>
      <c r="L119" s="442"/>
      <c r="M119" s="442"/>
      <c r="N119" s="442"/>
      <c r="O119" s="442"/>
      <c r="P119" s="442"/>
      <c r="Q119" s="442"/>
    </row>
    <row r="120" spans="1:17" x14ac:dyDescent="0.2">
      <c r="A120" s="440"/>
      <c r="B120" s="441"/>
      <c r="C120" s="440"/>
      <c r="D120" s="442"/>
      <c r="E120" s="442"/>
      <c r="F120" s="442"/>
      <c r="G120" s="442"/>
      <c r="H120" s="442"/>
      <c r="I120" s="442"/>
      <c r="J120" s="442"/>
      <c r="K120" s="442"/>
      <c r="L120" s="442"/>
      <c r="M120" s="442"/>
      <c r="N120" s="442"/>
      <c r="O120" s="442"/>
      <c r="P120" s="442"/>
      <c r="Q120" s="442"/>
    </row>
    <row r="121" spans="1:17" x14ac:dyDescent="0.2">
      <c r="A121" s="440"/>
      <c r="B121" s="441"/>
      <c r="C121" s="440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2"/>
      <c r="O121" s="442"/>
      <c r="P121" s="442"/>
      <c r="Q121" s="442"/>
    </row>
    <row r="122" spans="1:17" x14ac:dyDescent="0.2">
      <c r="A122" s="440"/>
      <c r="B122" s="441"/>
      <c r="C122" s="440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</row>
    <row r="123" spans="1:17" x14ac:dyDescent="0.2">
      <c r="A123" s="440"/>
      <c r="B123" s="441"/>
      <c r="C123" s="440"/>
      <c r="D123" s="442"/>
      <c r="E123" s="442"/>
      <c r="F123" s="442"/>
      <c r="G123" s="442"/>
      <c r="H123" s="442"/>
      <c r="I123" s="442"/>
      <c r="J123" s="442"/>
      <c r="K123" s="442"/>
      <c r="L123" s="442"/>
      <c r="M123" s="442"/>
      <c r="N123" s="442"/>
      <c r="O123" s="442"/>
      <c r="P123" s="442"/>
      <c r="Q123" s="442"/>
    </row>
    <row r="124" spans="1:17" x14ac:dyDescent="0.2">
      <c r="A124" s="440"/>
      <c r="B124" s="441"/>
      <c r="C124" s="440"/>
      <c r="D124" s="442"/>
      <c r="E124" s="442"/>
      <c r="F124" s="442"/>
      <c r="G124" s="442"/>
      <c r="H124" s="442"/>
      <c r="I124" s="442"/>
      <c r="J124" s="442"/>
      <c r="K124" s="442"/>
      <c r="L124" s="442"/>
      <c r="M124" s="442"/>
      <c r="N124" s="442"/>
      <c r="O124" s="442"/>
      <c r="P124" s="442"/>
      <c r="Q124" s="442"/>
    </row>
    <row r="125" spans="1:17" x14ac:dyDescent="0.2">
      <c r="A125" s="440"/>
      <c r="B125" s="441"/>
      <c r="C125" s="440"/>
      <c r="D125" s="442"/>
      <c r="E125" s="442"/>
      <c r="F125" s="442"/>
      <c r="G125" s="442"/>
      <c r="H125" s="442"/>
      <c r="I125" s="442"/>
      <c r="J125" s="442"/>
      <c r="K125" s="442"/>
      <c r="L125" s="442"/>
      <c r="M125" s="442"/>
      <c r="N125" s="442"/>
      <c r="O125" s="442"/>
      <c r="P125" s="442"/>
      <c r="Q125" s="442"/>
    </row>
    <row r="126" spans="1:17" x14ac:dyDescent="0.2">
      <c r="A126" s="440"/>
      <c r="B126" s="441"/>
      <c r="C126" s="440"/>
      <c r="D126" s="442"/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  <c r="P126" s="442"/>
      <c r="Q126" s="442"/>
    </row>
    <row r="127" spans="1:17" x14ac:dyDescent="0.2">
      <c r="A127" s="440"/>
      <c r="B127" s="441"/>
      <c r="C127" s="440"/>
      <c r="D127" s="442"/>
      <c r="E127" s="442"/>
      <c r="F127" s="442"/>
      <c r="G127" s="442"/>
      <c r="H127" s="442"/>
      <c r="I127" s="442"/>
      <c r="J127" s="442"/>
      <c r="K127" s="442"/>
      <c r="L127" s="442"/>
      <c r="M127" s="442"/>
      <c r="N127" s="442"/>
      <c r="O127" s="442"/>
      <c r="P127" s="442"/>
      <c r="Q127" s="442"/>
    </row>
    <row r="128" spans="1:17" x14ac:dyDescent="0.2">
      <c r="A128" s="440"/>
      <c r="B128" s="441"/>
      <c r="C128" s="440"/>
      <c r="D128" s="442"/>
      <c r="E128" s="442"/>
      <c r="F128" s="442"/>
      <c r="G128" s="442"/>
      <c r="H128" s="442"/>
      <c r="I128" s="442"/>
      <c r="J128" s="442"/>
      <c r="K128" s="442"/>
      <c r="L128" s="442"/>
      <c r="M128" s="442"/>
      <c r="N128" s="442"/>
      <c r="O128" s="442"/>
      <c r="P128" s="442"/>
      <c r="Q128" s="442"/>
    </row>
    <row r="129" spans="1:17" x14ac:dyDescent="0.2">
      <c r="A129" s="440"/>
      <c r="B129" s="441"/>
      <c r="C129" s="440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</row>
    <row r="130" spans="1:17" x14ac:dyDescent="0.2">
      <c r="A130" s="440"/>
      <c r="B130" s="441"/>
      <c r="C130" s="440"/>
      <c r="D130" s="442"/>
      <c r="E130" s="442"/>
      <c r="F130" s="442"/>
      <c r="G130" s="442"/>
      <c r="H130" s="442"/>
      <c r="I130" s="442"/>
      <c r="J130" s="442"/>
      <c r="K130" s="442"/>
      <c r="L130" s="442"/>
      <c r="M130" s="442"/>
      <c r="N130" s="442"/>
      <c r="O130" s="442"/>
      <c r="P130" s="442"/>
      <c r="Q130" s="442"/>
    </row>
    <row r="131" spans="1:17" x14ac:dyDescent="0.2">
      <c r="A131" s="440"/>
      <c r="B131" s="441"/>
      <c r="C131" s="440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2"/>
      <c r="O131" s="442"/>
      <c r="P131" s="442"/>
      <c r="Q131" s="442"/>
    </row>
    <row r="132" spans="1:17" x14ac:dyDescent="0.2">
      <c r="A132" s="440"/>
      <c r="B132" s="441"/>
      <c r="C132" s="440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2"/>
      <c r="O132" s="442"/>
      <c r="P132" s="442"/>
      <c r="Q132" s="442"/>
    </row>
    <row r="133" spans="1:17" x14ac:dyDescent="0.2">
      <c r="A133" s="440"/>
      <c r="B133" s="441"/>
      <c r="C133" s="440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</row>
    <row r="134" spans="1:17" x14ac:dyDescent="0.2">
      <c r="A134" s="440"/>
      <c r="B134" s="441"/>
      <c r="C134" s="440"/>
      <c r="D134" s="442"/>
      <c r="E134" s="442"/>
      <c r="F134" s="442"/>
      <c r="G134" s="442"/>
      <c r="H134" s="442"/>
      <c r="I134" s="442"/>
      <c r="J134" s="442"/>
      <c r="K134" s="442"/>
      <c r="L134" s="442"/>
      <c r="M134" s="442"/>
      <c r="N134" s="442"/>
      <c r="O134" s="442"/>
      <c r="P134" s="442"/>
      <c r="Q134" s="442"/>
    </row>
    <row r="135" spans="1:17" x14ac:dyDescent="0.2">
      <c r="A135" s="440"/>
      <c r="B135" s="441"/>
      <c r="C135" s="440"/>
      <c r="D135" s="442"/>
      <c r="E135" s="442"/>
      <c r="F135" s="442"/>
      <c r="G135" s="442"/>
      <c r="H135" s="442"/>
      <c r="I135" s="442"/>
      <c r="J135" s="442"/>
      <c r="K135" s="442"/>
      <c r="L135" s="442"/>
      <c r="M135" s="442"/>
      <c r="N135" s="442"/>
      <c r="O135" s="442"/>
      <c r="P135" s="442"/>
      <c r="Q135" s="442"/>
    </row>
    <row r="136" spans="1:17" x14ac:dyDescent="0.2">
      <c r="A136" s="440"/>
      <c r="B136" s="441"/>
      <c r="C136" s="440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  <c r="N136" s="442"/>
      <c r="O136" s="442"/>
      <c r="P136" s="442"/>
      <c r="Q136" s="442"/>
    </row>
    <row r="137" spans="1:17" x14ac:dyDescent="0.2">
      <c r="A137" s="440"/>
      <c r="B137" s="441"/>
      <c r="C137" s="440"/>
      <c r="D137" s="442"/>
      <c r="E137" s="442"/>
      <c r="F137" s="442"/>
      <c r="G137" s="442"/>
      <c r="H137" s="442"/>
      <c r="I137" s="442"/>
      <c r="J137" s="442"/>
      <c r="K137" s="442"/>
      <c r="L137" s="442"/>
      <c r="M137" s="442"/>
      <c r="N137" s="442"/>
      <c r="O137" s="442"/>
      <c r="P137" s="442"/>
      <c r="Q137" s="442"/>
    </row>
    <row r="138" spans="1:17" x14ac:dyDescent="0.2">
      <c r="A138" s="440"/>
      <c r="B138" s="441"/>
      <c r="C138" s="440"/>
      <c r="D138" s="442"/>
      <c r="E138" s="442"/>
      <c r="F138" s="442"/>
      <c r="G138" s="442"/>
      <c r="H138" s="442"/>
      <c r="I138" s="442"/>
      <c r="J138" s="442"/>
      <c r="K138" s="442"/>
      <c r="L138" s="442"/>
      <c r="M138" s="442"/>
      <c r="N138" s="442"/>
      <c r="O138" s="442"/>
      <c r="P138" s="442"/>
      <c r="Q138" s="442"/>
    </row>
    <row r="139" spans="1:17" x14ac:dyDescent="0.2">
      <c r="A139" s="440"/>
      <c r="B139" s="441"/>
      <c r="C139" s="440"/>
      <c r="D139" s="442"/>
      <c r="E139" s="442"/>
      <c r="F139" s="442"/>
      <c r="G139" s="442"/>
      <c r="H139" s="442"/>
      <c r="I139" s="442"/>
      <c r="J139" s="442"/>
      <c r="K139" s="442"/>
      <c r="L139" s="442"/>
      <c r="M139" s="442"/>
      <c r="N139" s="442"/>
      <c r="O139" s="442"/>
      <c r="P139" s="442"/>
      <c r="Q139" s="442"/>
    </row>
    <row r="140" spans="1:17" x14ac:dyDescent="0.2">
      <c r="A140" s="440"/>
      <c r="B140" s="441"/>
      <c r="C140" s="440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2"/>
      <c r="O140" s="442"/>
      <c r="P140" s="442"/>
      <c r="Q140" s="442"/>
    </row>
    <row r="141" spans="1:17" x14ac:dyDescent="0.2">
      <c r="A141" s="440"/>
      <c r="B141" s="441"/>
      <c r="C141" s="440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2"/>
      <c r="O141" s="442"/>
      <c r="P141" s="442"/>
      <c r="Q141" s="442"/>
    </row>
    <row r="142" spans="1:17" x14ac:dyDescent="0.2">
      <c r="A142" s="440"/>
      <c r="B142" s="441"/>
      <c r="C142" s="440"/>
      <c r="D142" s="442"/>
      <c r="E142" s="442"/>
      <c r="F142" s="442"/>
      <c r="G142" s="442"/>
      <c r="H142" s="442"/>
      <c r="I142" s="442"/>
      <c r="J142" s="442"/>
      <c r="K142" s="442"/>
      <c r="L142" s="442"/>
      <c r="M142" s="442"/>
      <c r="N142" s="442"/>
      <c r="O142" s="442"/>
      <c r="P142" s="442"/>
      <c r="Q142" s="442"/>
    </row>
    <row r="143" spans="1:17" x14ac:dyDescent="0.2">
      <c r="A143" s="440"/>
      <c r="B143" s="441"/>
      <c r="C143" s="440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</row>
    <row r="144" spans="1:17" x14ac:dyDescent="0.2">
      <c r="A144" s="440"/>
      <c r="B144" s="441"/>
      <c r="C144" s="440"/>
      <c r="D144" s="442"/>
      <c r="E144" s="442"/>
      <c r="F144" s="442"/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</row>
    <row r="145" spans="1:17" x14ac:dyDescent="0.2">
      <c r="A145" s="440"/>
      <c r="B145" s="441"/>
      <c r="C145" s="440"/>
      <c r="D145" s="442"/>
      <c r="E145" s="442"/>
      <c r="F145" s="442"/>
      <c r="G145" s="442"/>
      <c r="H145" s="442"/>
      <c r="I145" s="442"/>
      <c r="J145" s="442"/>
      <c r="K145" s="442"/>
      <c r="L145" s="442"/>
      <c r="M145" s="442"/>
      <c r="N145" s="442"/>
      <c r="O145" s="442"/>
      <c r="P145" s="442"/>
      <c r="Q145" s="442"/>
    </row>
    <row r="146" spans="1:17" x14ac:dyDescent="0.2">
      <c r="A146" s="440"/>
      <c r="B146" s="441"/>
      <c r="C146" s="440"/>
      <c r="D146" s="442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</row>
    <row r="147" spans="1:17" x14ac:dyDescent="0.2">
      <c r="A147" s="440"/>
      <c r="B147" s="441"/>
      <c r="C147" s="440"/>
      <c r="D147" s="442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</row>
    <row r="148" spans="1:17" x14ac:dyDescent="0.2">
      <c r="A148" s="440"/>
      <c r="B148" s="441"/>
      <c r="C148" s="440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2"/>
      <c r="O148" s="442"/>
      <c r="P148" s="442"/>
      <c r="Q148" s="442"/>
    </row>
    <row r="149" spans="1:17" x14ac:dyDescent="0.2">
      <c r="A149" s="440"/>
      <c r="B149" s="441"/>
      <c r="C149" s="440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2"/>
      <c r="O149" s="442"/>
      <c r="P149" s="442"/>
      <c r="Q149" s="442"/>
    </row>
    <row r="150" spans="1:17" x14ac:dyDescent="0.2">
      <c r="A150" s="440"/>
      <c r="B150" s="441"/>
      <c r="C150" s="440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</row>
    <row r="151" spans="1:17" x14ac:dyDescent="0.2">
      <c r="A151" s="440"/>
      <c r="B151" s="441"/>
      <c r="C151" s="440"/>
      <c r="D151" s="442"/>
      <c r="E151" s="442"/>
      <c r="F151" s="442"/>
      <c r="G151" s="442"/>
      <c r="H151" s="442"/>
      <c r="I151" s="442"/>
      <c r="J151" s="442"/>
      <c r="K151" s="442"/>
      <c r="L151" s="442"/>
      <c r="M151" s="442"/>
      <c r="N151" s="442"/>
      <c r="O151" s="442"/>
      <c r="P151" s="442"/>
      <c r="Q151" s="442"/>
    </row>
    <row r="152" spans="1:17" x14ac:dyDescent="0.2">
      <c r="A152" s="440"/>
      <c r="B152" s="441"/>
      <c r="C152" s="440"/>
      <c r="D152" s="442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</row>
    <row r="153" spans="1:17" x14ac:dyDescent="0.2">
      <c r="A153" s="440"/>
      <c r="B153" s="441"/>
      <c r="C153" s="440"/>
      <c r="D153" s="442"/>
      <c r="E153" s="442"/>
      <c r="F153" s="442"/>
      <c r="G153" s="442"/>
      <c r="H153" s="442"/>
      <c r="I153" s="442"/>
      <c r="J153" s="442"/>
      <c r="K153" s="442"/>
      <c r="L153" s="442"/>
      <c r="M153" s="442"/>
      <c r="N153" s="442"/>
      <c r="O153" s="442"/>
      <c r="P153" s="442"/>
      <c r="Q153" s="442"/>
    </row>
    <row r="154" spans="1:17" x14ac:dyDescent="0.2">
      <c r="A154" s="440"/>
      <c r="B154" s="441"/>
      <c r="C154" s="440"/>
      <c r="D154" s="442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</row>
    <row r="155" spans="1:17" x14ac:dyDescent="0.2">
      <c r="A155" s="440"/>
      <c r="B155" s="441"/>
      <c r="C155" s="440"/>
      <c r="D155" s="442"/>
      <c r="E155" s="442"/>
      <c r="F155" s="442"/>
      <c r="G155" s="442"/>
      <c r="H155" s="442"/>
      <c r="I155" s="442"/>
      <c r="J155" s="442"/>
      <c r="K155" s="442"/>
      <c r="L155" s="442"/>
      <c r="M155" s="442"/>
      <c r="N155" s="442"/>
      <c r="O155" s="442"/>
      <c r="P155" s="442"/>
      <c r="Q155" s="442"/>
    </row>
    <row r="156" spans="1:17" x14ac:dyDescent="0.2">
      <c r="A156" s="440"/>
      <c r="B156" s="441"/>
      <c r="C156" s="440"/>
      <c r="D156" s="442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</row>
    <row r="157" spans="1:17" x14ac:dyDescent="0.2">
      <c r="A157" s="440"/>
      <c r="B157" s="441"/>
      <c r="C157" s="440"/>
      <c r="D157" s="442"/>
      <c r="E157" s="442"/>
      <c r="F157" s="442"/>
      <c r="G157" s="442"/>
      <c r="H157" s="442"/>
      <c r="I157" s="442"/>
      <c r="J157" s="442"/>
      <c r="K157" s="442"/>
      <c r="L157" s="442"/>
      <c r="M157" s="442"/>
      <c r="N157" s="442"/>
      <c r="O157" s="442"/>
      <c r="P157" s="442"/>
      <c r="Q157" s="442"/>
    </row>
    <row r="158" spans="1:17" x14ac:dyDescent="0.2">
      <c r="A158" s="440"/>
      <c r="B158" s="441"/>
      <c r="C158" s="440"/>
      <c r="D158" s="442"/>
      <c r="E158" s="442"/>
      <c r="F158" s="442"/>
      <c r="G158" s="442"/>
      <c r="H158" s="442"/>
      <c r="I158" s="442"/>
      <c r="J158" s="442"/>
      <c r="K158" s="442"/>
      <c r="L158" s="442"/>
      <c r="M158" s="442"/>
      <c r="N158" s="442"/>
      <c r="O158" s="442"/>
      <c r="P158" s="442"/>
      <c r="Q158" s="442"/>
    </row>
    <row r="159" spans="1:17" x14ac:dyDescent="0.2">
      <c r="A159" s="440"/>
      <c r="B159" s="441"/>
      <c r="C159" s="440"/>
      <c r="D159" s="442"/>
      <c r="E159" s="442"/>
      <c r="F159" s="442"/>
      <c r="G159" s="442"/>
      <c r="H159" s="442"/>
      <c r="I159" s="442"/>
      <c r="J159" s="442"/>
      <c r="K159" s="442"/>
      <c r="L159" s="442"/>
      <c r="M159" s="442"/>
      <c r="N159" s="442"/>
      <c r="O159" s="442"/>
      <c r="P159" s="442"/>
      <c r="Q159" s="442"/>
    </row>
    <row r="160" spans="1:17" x14ac:dyDescent="0.2">
      <c r="A160" s="440"/>
      <c r="B160" s="441"/>
      <c r="C160" s="440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</row>
    <row r="161" spans="1:17" x14ac:dyDescent="0.2">
      <c r="A161" s="440"/>
      <c r="B161" s="441"/>
      <c r="C161" s="440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2"/>
      <c r="O161" s="442"/>
      <c r="P161" s="442"/>
      <c r="Q161" s="442"/>
    </row>
    <row r="162" spans="1:17" x14ac:dyDescent="0.2">
      <c r="A162" s="440"/>
      <c r="B162" s="441"/>
      <c r="C162" s="440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</row>
    <row r="163" spans="1:17" x14ac:dyDescent="0.2">
      <c r="A163" s="440"/>
      <c r="B163" s="441"/>
      <c r="C163" s="440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</row>
    <row r="164" spans="1:17" x14ac:dyDescent="0.2">
      <c r="A164" s="440"/>
      <c r="B164" s="441"/>
      <c r="C164" s="440"/>
      <c r="D164" s="442"/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  <c r="P164" s="442"/>
      <c r="Q164" s="442"/>
    </row>
    <row r="165" spans="1:17" x14ac:dyDescent="0.2">
      <c r="A165" s="440"/>
      <c r="B165" s="441"/>
      <c r="C165" s="440"/>
      <c r="D165" s="442"/>
      <c r="E165" s="442"/>
      <c r="F165" s="442"/>
      <c r="G165" s="442"/>
      <c r="H165" s="442"/>
      <c r="I165" s="442"/>
      <c r="J165" s="442"/>
      <c r="K165" s="442"/>
      <c r="L165" s="442"/>
      <c r="M165" s="442"/>
      <c r="N165" s="442"/>
      <c r="O165" s="442"/>
      <c r="P165" s="442"/>
      <c r="Q165" s="442"/>
    </row>
    <row r="166" spans="1:17" x14ac:dyDescent="0.2">
      <c r="A166" s="440"/>
      <c r="B166" s="441"/>
      <c r="C166" s="440"/>
      <c r="D166" s="442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</row>
    <row r="167" spans="1:17" x14ac:dyDescent="0.2">
      <c r="A167" s="440"/>
      <c r="B167" s="441"/>
      <c r="C167" s="440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2"/>
      <c r="O167" s="442"/>
      <c r="P167" s="442"/>
      <c r="Q167" s="442"/>
    </row>
    <row r="168" spans="1:17" x14ac:dyDescent="0.2">
      <c r="A168" s="440"/>
      <c r="B168" s="441"/>
      <c r="C168" s="440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</row>
    <row r="169" spans="1:17" x14ac:dyDescent="0.2">
      <c r="A169" s="440"/>
      <c r="B169" s="441"/>
      <c r="C169" s="440"/>
      <c r="D169" s="442"/>
      <c r="E169" s="442"/>
      <c r="F169" s="442"/>
      <c r="G169" s="442"/>
      <c r="H169" s="442"/>
      <c r="I169" s="442"/>
      <c r="J169" s="442"/>
      <c r="K169" s="442"/>
      <c r="L169" s="442"/>
      <c r="M169" s="442"/>
      <c r="N169" s="442"/>
      <c r="O169" s="442"/>
      <c r="P169" s="442"/>
      <c r="Q169" s="442"/>
    </row>
    <row r="170" spans="1:17" x14ac:dyDescent="0.2">
      <c r="A170" s="440"/>
      <c r="B170" s="441"/>
      <c r="C170" s="440"/>
      <c r="D170" s="442"/>
      <c r="E170" s="442"/>
      <c r="F170" s="442"/>
      <c r="G170" s="442"/>
      <c r="H170" s="442"/>
      <c r="I170" s="442"/>
      <c r="J170" s="442"/>
      <c r="K170" s="442"/>
      <c r="L170" s="442"/>
      <c r="M170" s="442"/>
      <c r="N170" s="442"/>
      <c r="O170" s="442"/>
      <c r="P170" s="442"/>
      <c r="Q170" s="442"/>
    </row>
    <row r="171" spans="1:17" x14ac:dyDescent="0.2">
      <c r="A171" s="440"/>
      <c r="B171" s="441"/>
      <c r="C171" s="440"/>
      <c r="D171" s="442"/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  <c r="P171" s="442"/>
      <c r="Q171" s="442"/>
    </row>
    <row r="172" spans="1:17" x14ac:dyDescent="0.2">
      <c r="A172" s="440"/>
      <c r="B172" s="441"/>
      <c r="C172" s="440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2"/>
      <c r="O172" s="442"/>
      <c r="P172" s="442"/>
      <c r="Q172" s="442"/>
    </row>
    <row r="173" spans="1:17" x14ac:dyDescent="0.2">
      <c r="A173" s="440"/>
      <c r="B173" s="441"/>
      <c r="C173" s="440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</row>
    <row r="174" spans="1:17" x14ac:dyDescent="0.2">
      <c r="A174" s="440"/>
      <c r="B174" s="441"/>
      <c r="C174" s="440"/>
      <c r="D174" s="442"/>
      <c r="E174" s="442"/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</row>
    <row r="175" spans="1:17" x14ac:dyDescent="0.2">
      <c r="A175" s="440"/>
      <c r="B175" s="441"/>
      <c r="C175" s="440"/>
      <c r="D175" s="442"/>
      <c r="E175" s="442"/>
      <c r="F175" s="442"/>
      <c r="G175" s="442"/>
      <c r="H175" s="442"/>
      <c r="I175" s="442"/>
      <c r="J175" s="442"/>
      <c r="K175" s="442"/>
      <c r="L175" s="442"/>
      <c r="M175" s="442"/>
      <c r="N175" s="442"/>
      <c r="O175" s="442"/>
      <c r="P175" s="442"/>
      <c r="Q175" s="442"/>
    </row>
    <row r="176" spans="1:17" x14ac:dyDescent="0.2">
      <c r="A176" s="440"/>
      <c r="B176" s="441"/>
      <c r="C176" s="440"/>
      <c r="D176" s="442"/>
      <c r="E176" s="442"/>
      <c r="F176" s="442"/>
      <c r="G176" s="442"/>
      <c r="H176" s="442"/>
      <c r="I176" s="442"/>
      <c r="J176" s="442"/>
      <c r="K176" s="442"/>
      <c r="L176" s="442"/>
      <c r="M176" s="442"/>
      <c r="N176" s="442"/>
      <c r="O176" s="442"/>
      <c r="P176" s="442"/>
      <c r="Q176" s="442"/>
    </row>
    <row r="177" spans="1:17" x14ac:dyDescent="0.2">
      <c r="A177" s="440"/>
      <c r="B177" s="441"/>
      <c r="C177" s="440"/>
      <c r="D177" s="442"/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</row>
    <row r="178" spans="1:17" x14ac:dyDescent="0.2">
      <c r="A178" s="440"/>
      <c r="B178" s="441"/>
      <c r="C178" s="440"/>
      <c r="D178" s="442"/>
      <c r="E178" s="442"/>
      <c r="F178" s="442"/>
      <c r="G178" s="442"/>
      <c r="H178" s="442"/>
      <c r="I178" s="442"/>
      <c r="J178" s="442"/>
      <c r="K178" s="442"/>
      <c r="L178" s="442"/>
      <c r="M178" s="442"/>
      <c r="N178" s="442"/>
      <c r="O178" s="442"/>
      <c r="P178" s="442"/>
      <c r="Q178" s="442"/>
    </row>
    <row r="179" spans="1:17" x14ac:dyDescent="0.2">
      <c r="A179" s="440"/>
      <c r="B179" s="441"/>
      <c r="C179" s="440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</row>
    <row r="180" spans="1:17" x14ac:dyDescent="0.2">
      <c r="A180" s="440"/>
      <c r="B180" s="441"/>
      <c r="C180" s="440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</row>
    <row r="181" spans="1:17" x14ac:dyDescent="0.2">
      <c r="A181" s="440"/>
      <c r="B181" s="441"/>
      <c r="C181" s="440"/>
      <c r="D181" s="442"/>
      <c r="E181" s="442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</row>
    <row r="182" spans="1:17" x14ac:dyDescent="0.2">
      <c r="A182" s="440"/>
      <c r="B182" s="441"/>
      <c r="C182" s="440"/>
      <c r="D182" s="442"/>
      <c r="E182" s="442"/>
      <c r="F182" s="442"/>
      <c r="G182" s="442"/>
      <c r="H182" s="442"/>
      <c r="I182" s="442"/>
      <c r="J182" s="442"/>
      <c r="K182" s="442"/>
      <c r="L182" s="442"/>
      <c r="M182" s="442"/>
      <c r="N182" s="442"/>
      <c r="O182" s="442"/>
      <c r="P182" s="442"/>
      <c r="Q182" s="442"/>
    </row>
    <row r="183" spans="1:17" x14ac:dyDescent="0.2">
      <c r="A183" s="440"/>
      <c r="B183" s="441"/>
      <c r="C183" s="440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</row>
    <row r="184" spans="1:17" x14ac:dyDescent="0.2">
      <c r="A184" s="440"/>
      <c r="B184" s="441"/>
      <c r="C184" s="440"/>
      <c r="D184" s="442"/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  <c r="P184" s="442"/>
      <c r="Q184" s="442"/>
    </row>
    <row r="185" spans="1:17" x14ac:dyDescent="0.2">
      <c r="A185" s="440"/>
      <c r="B185" s="441"/>
      <c r="C185" s="440"/>
      <c r="D185" s="442"/>
      <c r="E185" s="442"/>
      <c r="F185" s="442"/>
      <c r="G185" s="442"/>
      <c r="H185" s="442"/>
      <c r="I185" s="442"/>
      <c r="J185" s="442"/>
      <c r="K185" s="442"/>
      <c r="L185" s="442"/>
      <c r="M185" s="442"/>
      <c r="N185" s="442"/>
      <c r="O185" s="442"/>
      <c r="P185" s="442"/>
      <c r="Q185" s="442"/>
    </row>
    <row r="186" spans="1:17" x14ac:dyDescent="0.2">
      <c r="A186" s="440"/>
      <c r="B186" s="441"/>
      <c r="C186" s="440"/>
      <c r="D186" s="442"/>
      <c r="E186" s="442"/>
      <c r="F186" s="442"/>
      <c r="G186" s="442"/>
      <c r="H186" s="442"/>
      <c r="I186" s="442"/>
      <c r="J186" s="442"/>
      <c r="K186" s="442"/>
      <c r="L186" s="442"/>
      <c r="M186" s="442"/>
      <c r="N186" s="442"/>
      <c r="O186" s="442"/>
      <c r="P186" s="442"/>
      <c r="Q186" s="442"/>
    </row>
    <row r="187" spans="1:17" x14ac:dyDescent="0.2">
      <c r="A187" s="440"/>
      <c r="B187" s="441"/>
      <c r="C187" s="440"/>
      <c r="D187" s="442"/>
      <c r="E187" s="442"/>
      <c r="F187" s="442"/>
      <c r="G187" s="442"/>
      <c r="H187" s="442"/>
      <c r="I187" s="442"/>
      <c r="J187" s="442"/>
      <c r="K187" s="442"/>
      <c r="L187" s="442"/>
      <c r="M187" s="442"/>
      <c r="N187" s="442"/>
      <c r="O187" s="442"/>
      <c r="P187" s="442"/>
      <c r="Q187" s="442"/>
    </row>
    <row r="188" spans="1:17" x14ac:dyDescent="0.2">
      <c r="A188" s="440"/>
      <c r="B188" s="441"/>
      <c r="C188" s="440"/>
      <c r="D188" s="442"/>
      <c r="E188" s="442"/>
      <c r="F188" s="442"/>
      <c r="G188" s="442"/>
      <c r="H188" s="442"/>
      <c r="I188" s="442"/>
      <c r="J188" s="442"/>
      <c r="K188" s="442"/>
      <c r="L188" s="442"/>
      <c r="M188" s="442"/>
      <c r="N188" s="442"/>
      <c r="O188" s="442"/>
      <c r="P188" s="442"/>
      <c r="Q188" s="442"/>
    </row>
    <row r="189" spans="1:17" x14ac:dyDescent="0.2">
      <c r="A189" s="440"/>
      <c r="B189" s="441"/>
      <c r="C189" s="440"/>
      <c r="D189" s="442"/>
      <c r="E189" s="442"/>
      <c r="F189" s="442"/>
      <c r="G189" s="442"/>
      <c r="H189" s="442"/>
      <c r="I189" s="442"/>
      <c r="J189" s="442"/>
      <c r="K189" s="442"/>
      <c r="L189" s="442"/>
      <c r="M189" s="442"/>
      <c r="N189" s="442"/>
      <c r="O189" s="442"/>
      <c r="P189" s="442"/>
      <c r="Q189" s="442"/>
    </row>
    <row r="190" spans="1:17" x14ac:dyDescent="0.2">
      <c r="A190" s="440"/>
      <c r="B190" s="441"/>
      <c r="C190" s="440"/>
      <c r="D190" s="442"/>
      <c r="E190" s="442"/>
      <c r="F190" s="442"/>
      <c r="G190" s="442"/>
      <c r="H190" s="442"/>
      <c r="I190" s="442"/>
      <c r="J190" s="442"/>
      <c r="K190" s="442"/>
      <c r="L190" s="442"/>
      <c r="M190" s="442"/>
      <c r="N190" s="442"/>
      <c r="O190" s="442"/>
      <c r="P190" s="442"/>
      <c r="Q190" s="442"/>
    </row>
    <row r="191" spans="1:17" x14ac:dyDescent="0.2">
      <c r="A191" s="440"/>
      <c r="B191" s="441"/>
      <c r="C191" s="440"/>
      <c r="D191" s="442"/>
      <c r="E191" s="442"/>
      <c r="F191" s="442"/>
      <c r="G191" s="442"/>
      <c r="H191" s="442"/>
      <c r="I191" s="442"/>
      <c r="J191" s="442"/>
      <c r="K191" s="442"/>
      <c r="L191" s="442"/>
      <c r="M191" s="442"/>
      <c r="N191" s="442"/>
      <c r="O191" s="442"/>
      <c r="P191" s="442"/>
      <c r="Q191" s="442"/>
    </row>
    <row r="192" spans="1:17" x14ac:dyDescent="0.2">
      <c r="A192" s="440"/>
      <c r="B192" s="441"/>
      <c r="C192" s="440"/>
      <c r="D192" s="442"/>
      <c r="E192" s="442"/>
      <c r="F192" s="442"/>
      <c r="G192" s="442"/>
      <c r="H192" s="442"/>
      <c r="I192" s="442"/>
      <c r="J192" s="442"/>
      <c r="K192" s="442"/>
      <c r="L192" s="442"/>
      <c r="M192" s="442"/>
      <c r="N192" s="442"/>
      <c r="O192" s="442"/>
      <c r="P192" s="442"/>
      <c r="Q192" s="442"/>
    </row>
    <row r="193" spans="1:17" x14ac:dyDescent="0.2">
      <c r="A193" s="440"/>
      <c r="B193" s="441"/>
      <c r="C193" s="440"/>
      <c r="D193" s="442"/>
      <c r="E193" s="442"/>
      <c r="F193" s="442"/>
      <c r="G193" s="442"/>
      <c r="H193" s="442"/>
      <c r="I193" s="442"/>
      <c r="J193" s="442"/>
      <c r="K193" s="442"/>
      <c r="L193" s="442"/>
      <c r="M193" s="442"/>
      <c r="N193" s="442"/>
      <c r="O193" s="442"/>
      <c r="P193" s="442"/>
      <c r="Q193" s="442"/>
    </row>
    <row r="194" spans="1:17" x14ac:dyDescent="0.2">
      <c r="A194" s="440"/>
      <c r="B194" s="441"/>
      <c r="C194" s="440"/>
      <c r="D194" s="442"/>
      <c r="E194" s="442"/>
      <c r="F194" s="442"/>
      <c r="G194" s="442"/>
      <c r="H194" s="442"/>
      <c r="I194" s="442"/>
      <c r="J194" s="442"/>
      <c r="K194" s="442"/>
      <c r="L194" s="442"/>
      <c r="M194" s="442"/>
      <c r="N194" s="442"/>
      <c r="O194" s="442"/>
      <c r="P194" s="442"/>
      <c r="Q194" s="442"/>
    </row>
    <row r="195" spans="1:17" x14ac:dyDescent="0.2">
      <c r="A195" s="440"/>
      <c r="B195" s="441"/>
      <c r="C195" s="440"/>
      <c r="D195" s="442"/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  <c r="P195" s="442"/>
      <c r="Q195" s="442"/>
    </row>
    <row r="196" spans="1:17" x14ac:dyDescent="0.2">
      <c r="A196" s="440"/>
      <c r="B196" s="441"/>
      <c r="C196" s="440"/>
      <c r="D196" s="442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</row>
    <row r="197" spans="1:17" x14ac:dyDescent="0.2">
      <c r="A197" s="440"/>
      <c r="B197" s="441"/>
      <c r="C197" s="440"/>
      <c r="D197" s="442"/>
      <c r="E197" s="442"/>
      <c r="F197" s="442"/>
      <c r="G197" s="442"/>
      <c r="H197" s="442"/>
      <c r="I197" s="442"/>
      <c r="J197" s="442"/>
      <c r="K197" s="442"/>
      <c r="L197" s="442"/>
      <c r="M197" s="442"/>
      <c r="N197" s="442"/>
      <c r="O197" s="442"/>
      <c r="P197" s="442"/>
      <c r="Q197" s="442"/>
    </row>
    <row r="198" spans="1:17" x14ac:dyDescent="0.2">
      <c r="A198" s="440"/>
      <c r="B198" s="441"/>
      <c r="C198" s="440"/>
      <c r="D198" s="442"/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</row>
    <row r="199" spans="1:17" x14ac:dyDescent="0.2">
      <c r="A199" s="440"/>
      <c r="B199" s="441"/>
      <c r="C199" s="440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</row>
    <row r="200" spans="1:17" x14ac:dyDescent="0.2">
      <c r="A200" s="440"/>
      <c r="B200" s="441"/>
      <c r="C200" s="440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</row>
    <row r="201" spans="1:17" x14ac:dyDescent="0.2">
      <c r="A201" s="440"/>
      <c r="B201" s="441"/>
      <c r="C201" s="440"/>
      <c r="D201" s="442"/>
      <c r="E201" s="442"/>
      <c r="F201" s="442"/>
      <c r="G201" s="442"/>
      <c r="H201" s="442"/>
      <c r="I201" s="442"/>
      <c r="J201" s="442"/>
      <c r="K201" s="442"/>
      <c r="L201" s="442"/>
      <c r="M201" s="442"/>
      <c r="N201" s="442"/>
      <c r="O201" s="442"/>
      <c r="P201" s="442"/>
      <c r="Q201" s="442"/>
    </row>
    <row r="202" spans="1:17" x14ac:dyDescent="0.2">
      <c r="A202" s="440"/>
      <c r="B202" s="441"/>
      <c r="C202" s="440"/>
      <c r="D202" s="442"/>
      <c r="E202" s="442"/>
      <c r="F202" s="442"/>
      <c r="G202" s="442"/>
      <c r="H202" s="442"/>
      <c r="I202" s="442"/>
      <c r="J202" s="442"/>
      <c r="K202" s="442"/>
      <c r="L202" s="442"/>
      <c r="M202" s="442"/>
      <c r="N202" s="442"/>
      <c r="O202" s="442"/>
      <c r="P202" s="442"/>
      <c r="Q202" s="442"/>
    </row>
    <row r="203" spans="1:17" x14ac:dyDescent="0.2">
      <c r="A203" s="440"/>
      <c r="B203" s="441"/>
      <c r="C203" s="440"/>
      <c r="D203" s="442"/>
      <c r="E203" s="442"/>
      <c r="F203" s="442"/>
      <c r="G203" s="442"/>
      <c r="H203" s="442"/>
      <c r="I203" s="442"/>
      <c r="J203" s="442"/>
      <c r="K203" s="442"/>
      <c r="L203" s="442"/>
      <c r="M203" s="442"/>
      <c r="N203" s="442"/>
      <c r="O203" s="442"/>
      <c r="P203" s="442"/>
      <c r="Q203" s="442"/>
    </row>
    <row r="204" spans="1:17" x14ac:dyDescent="0.2">
      <c r="A204" s="440"/>
      <c r="B204" s="441"/>
      <c r="C204" s="440"/>
      <c r="D204" s="442"/>
      <c r="E204" s="442"/>
      <c r="F204" s="442"/>
      <c r="G204" s="442"/>
      <c r="H204" s="442"/>
      <c r="I204" s="442"/>
      <c r="J204" s="442"/>
      <c r="K204" s="442"/>
      <c r="L204" s="442"/>
      <c r="M204" s="442"/>
      <c r="N204" s="442"/>
      <c r="O204" s="442"/>
      <c r="P204" s="442"/>
      <c r="Q204" s="442"/>
    </row>
    <row r="205" spans="1:17" x14ac:dyDescent="0.2">
      <c r="A205" s="440"/>
      <c r="B205" s="441"/>
      <c r="C205" s="440"/>
      <c r="D205" s="442"/>
      <c r="E205" s="442"/>
      <c r="F205" s="442"/>
      <c r="G205" s="442"/>
      <c r="H205" s="442"/>
      <c r="I205" s="442"/>
      <c r="J205" s="442"/>
      <c r="K205" s="442"/>
      <c r="L205" s="442"/>
      <c r="M205" s="442"/>
      <c r="N205" s="442"/>
      <c r="O205" s="442"/>
      <c r="P205" s="442"/>
      <c r="Q205" s="442"/>
    </row>
    <row r="206" spans="1:17" x14ac:dyDescent="0.2">
      <c r="A206" s="440"/>
      <c r="B206" s="441"/>
      <c r="C206" s="440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2"/>
      <c r="O206" s="442"/>
      <c r="P206" s="442"/>
      <c r="Q206" s="442"/>
    </row>
    <row r="207" spans="1:17" x14ac:dyDescent="0.2">
      <c r="A207" s="440"/>
      <c r="B207" s="441"/>
      <c r="C207" s="440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2"/>
      <c r="O207" s="442"/>
      <c r="P207" s="442"/>
      <c r="Q207" s="442"/>
    </row>
    <row r="208" spans="1:17" x14ac:dyDescent="0.2">
      <c r="A208" s="440"/>
      <c r="B208" s="441"/>
      <c r="C208" s="440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</row>
    <row r="209" spans="1:17" x14ac:dyDescent="0.2">
      <c r="A209" s="440"/>
      <c r="B209" s="441"/>
      <c r="C209" s="440"/>
      <c r="D209" s="442"/>
      <c r="E209" s="442"/>
      <c r="F209" s="442"/>
      <c r="G209" s="442"/>
      <c r="H209" s="442"/>
      <c r="I209" s="442"/>
      <c r="J209" s="442"/>
      <c r="K209" s="442"/>
      <c r="L209" s="442"/>
      <c r="M209" s="442"/>
      <c r="N209" s="442"/>
      <c r="O209" s="442"/>
      <c r="P209" s="442"/>
      <c r="Q209" s="442"/>
    </row>
    <row r="210" spans="1:17" x14ac:dyDescent="0.2">
      <c r="A210" s="440"/>
      <c r="B210" s="441"/>
      <c r="C210" s="440"/>
      <c r="D210" s="442"/>
      <c r="E210" s="442"/>
      <c r="F210" s="442"/>
      <c r="G210" s="442"/>
      <c r="H210" s="442"/>
      <c r="I210" s="442"/>
      <c r="J210" s="442"/>
      <c r="K210" s="442"/>
      <c r="L210" s="442"/>
      <c r="M210" s="442"/>
      <c r="N210" s="442"/>
      <c r="O210" s="442"/>
      <c r="P210" s="442"/>
      <c r="Q210" s="442"/>
    </row>
    <row r="211" spans="1:17" x14ac:dyDescent="0.2">
      <c r="A211" s="440"/>
      <c r="B211" s="441"/>
      <c r="C211" s="440"/>
      <c r="D211" s="442"/>
      <c r="E211" s="442"/>
      <c r="F211" s="442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</row>
    <row r="212" spans="1:17" x14ac:dyDescent="0.2">
      <c r="A212" s="440"/>
      <c r="B212" s="441"/>
      <c r="C212" s="440"/>
      <c r="D212" s="442"/>
      <c r="E212" s="442"/>
      <c r="F212" s="442"/>
      <c r="G212" s="442"/>
      <c r="H212" s="442"/>
      <c r="I212" s="442"/>
      <c r="J212" s="442"/>
      <c r="K212" s="442"/>
      <c r="L212" s="442"/>
      <c r="M212" s="442"/>
      <c r="N212" s="442"/>
      <c r="O212" s="442"/>
      <c r="P212" s="442"/>
      <c r="Q212" s="442"/>
    </row>
    <row r="213" spans="1:17" x14ac:dyDescent="0.2">
      <c r="A213" s="440"/>
      <c r="B213" s="441"/>
      <c r="C213" s="440"/>
      <c r="D213" s="442"/>
      <c r="E213" s="442"/>
      <c r="F213" s="442"/>
      <c r="G213" s="442"/>
      <c r="H213" s="442"/>
      <c r="I213" s="442"/>
      <c r="J213" s="442"/>
      <c r="K213" s="442"/>
      <c r="L213" s="442"/>
      <c r="M213" s="442"/>
      <c r="N213" s="442"/>
      <c r="O213" s="442"/>
      <c r="P213" s="442"/>
      <c r="Q213" s="442"/>
    </row>
    <row r="214" spans="1:17" x14ac:dyDescent="0.2">
      <c r="A214" s="440"/>
      <c r="B214" s="441"/>
      <c r="C214" s="440"/>
      <c r="D214" s="442"/>
      <c r="E214" s="442"/>
      <c r="F214" s="442"/>
      <c r="G214" s="442"/>
      <c r="H214" s="442"/>
      <c r="I214" s="442"/>
      <c r="J214" s="442"/>
      <c r="K214" s="442"/>
      <c r="L214" s="442"/>
      <c r="M214" s="442"/>
      <c r="N214" s="442"/>
      <c r="O214" s="442"/>
      <c r="P214" s="442"/>
      <c r="Q214" s="442"/>
    </row>
    <row r="215" spans="1:17" x14ac:dyDescent="0.2">
      <c r="A215" s="440"/>
      <c r="B215" s="441"/>
      <c r="C215" s="440"/>
      <c r="D215" s="442"/>
      <c r="E215" s="442"/>
      <c r="F215" s="442"/>
      <c r="G215" s="442"/>
      <c r="H215" s="442"/>
      <c r="I215" s="442"/>
      <c r="J215" s="442"/>
      <c r="K215" s="442"/>
      <c r="L215" s="442"/>
      <c r="M215" s="442"/>
      <c r="N215" s="442"/>
      <c r="O215" s="442"/>
      <c r="P215" s="442"/>
      <c r="Q215" s="442"/>
    </row>
    <row r="216" spans="1:17" x14ac:dyDescent="0.2">
      <c r="A216" s="440"/>
      <c r="B216" s="441"/>
      <c r="C216" s="440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2"/>
      <c r="O216" s="442"/>
      <c r="P216" s="442"/>
      <c r="Q216" s="442"/>
    </row>
    <row r="217" spans="1:17" x14ac:dyDescent="0.2">
      <c r="A217" s="440"/>
      <c r="B217" s="441"/>
      <c r="C217" s="440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</row>
    <row r="218" spans="1:17" x14ac:dyDescent="0.2">
      <c r="A218" s="440"/>
      <c r="B218" s="441"/>
      <c r="C218" s="440"/>
      <c r="D218" s="442"/>
      <c r="E218" s="442"/>
      <c r="F218" s="442"/>
      <c r="G218" s="442"/>
      <c r="H218" s="442"/>
      <c r="I218" s="442"/>
      <c r="J218" s="442"/>
      <c r="K218" s="442"/>
      <c r="L218" s="442"/>
      <c r="M218" s="442"/>
      <c r="N218" s="442"/>
      <c r="O218" s="442"/>
      <c r="P218" s="442"/>
      <c r="Q218" s="442"/>
    </row>
    <row r="219" spans="1:17" x14ac:dyDescent="0.2">
      <c r="A219" s="440"/>
      <c r="B219" s="441"/>
      <c r="C219" s="440"/>
      <c r="D219" s="442"/>
      <c r="E219" s="442"/>
      <c r="F219" s="442"/>
      <c r="G219" s="442"/>
      <c r="H219" s="442"/>
      <c r="I219" s="442"/>
      <c r="J219" s="442"/>
      <c r="K219" s="442"/>
      <c r="L219" s="442"/>
      <c r="M219" s="442"/>
      <c r="N219" s="442"/>
      <c r="O219" s="442"/>
      <c r="P219" s="442"/>
      <c r="Q219" s="442"/>
    </row>
    <row r="220" spans="1:17" x14ac:dyDescent="0.2">
      <c r="A220" s="440"/>
      <c r="B220" s="441"/>
      <c r="C220" s="440"/>
      <c r="D220" s="442"/>
      <c r="E220" s="442"/>
      <c r="F220" s="442"/>
      <c r="G220" s="442"/>
      <c r="H220" s="442"/>
      <c r="I220" s="442"/>
      <c r="J220" s="442"/>
      <c r="K220" s="442"/>
      <c r="L220" s="442"/>
      <c r="M220" s="442"/>
      <c r="N220" s="442"/>
      <c r="O220" s="442"/>
      <c r="P220" s="442"/>
      <c r="Q220" s="442"/>
    </row>
    <row r="221" spans="1:17" x14ac:dyDescent="0.2">
      <c r="A221" s="440"/>
      <c r="B221" s="441"/>
      <c r="C221" s="440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2"/>
      <c r="O221" s="442"/>
      <c r="P221" s="442"/>
      <c r="Q221" s="442"/>
    </row>
    <row r="222" spans="1:17" x14ac:dyDescent="0.2">
      <c r="A222" s="440"/>
      <c r="B222" s="441"/>
      <c r="C222" s="440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2"/>
      <c r="O222" s="442"/>
      <c r="P222" s="442"/>
      <c r="Q222" s="442"/>
    </row>
    <row r="223" spans="1:17" x14ac:dyDescent="0.2">
      <c r="A223" s="440"/>
      <c r="B223" s="441"/>
      <c r="C223" s="440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</row>
    <row r="224" spans="1:17" x14ac:dyDescent="0.2">
      <c r="A224" s="440"/>
      <c r="B224" s="441"/>
      <c r="C224" s="440"/>
      <c r="D224" s="442"/>
      <c r="E224" s="442"/>
      <c r="F224" s="442"/>
      <c r="G224" s="442"/>
      <c r="H224" s="442"/>
      <c r="I224" s="442"/>
      <c r="J224" s="442"/>
      <c r="K224" s="442"/>
      <c r="L224" s="442"/>
      <c r="M224" s="442"/>
      <c r="N224" s="442"/>
      <c r="O224" s="442"/>
      <c r="P224" s="442"/>
      <c r="Q224" s="442"/>
    </row>
    <row r="225" spans="1:17" x14ac:dyDescent="0.2">
      <c r="A225" s="440"/>
      <c r="B225" s="441"/>
      <c r="C225" s="440"/>
      <c r="D225" s="442"/>
      <c r="E225" s="442"/>
      <c r="F225" s="442"/>
      <c r="G225" s="442"/>
      <c r="H225" s="442"/>
      <c r="I225" s="442"/>
      <c r="J225" s="442"/>
      <c r="K225" s="442"/>
      <c r="L225" s="442"/>
      <c r="M225" s="442"/>
      <c r="N225" s="442"/>
      <c r="O225" s="442"/>
      <c r="P225" s="442"/>
      <c r="Q225" s="442"/>
    </row>
    <row r="226" spans="1:17" x14ac:dyDescent="0.2">
      <c r="A226" s="440"/>
      <c r="B226" s="441"/>
      <c r="C226" s="440"/>
      <c r="D226" s="442"/>
      <c r="E226" s="442"/>
      <c r="F226" s="442"/>
      <c r="G226" s="442"/>
      <c r="H226" s="442"/>
      <c r="I226" s="442"/>
      <c r="J226" s="442"/>
      <c r="K226" s="442"/>
      <c r="L226" s="442"/>
      <c r="M226" s="442"/>
      <c r="N226" s="442"/>
      <c r="O226" s="442"/>
      <c r="P226" s="442"/>
      <c r="Q226" s="442"/>
    </row>
    <row r="227" spans="1:17" x14ac:dyDescent="0.2">
      <c r="A227" s="440"/>
      <c r="B227" s="441"/>
      <c r="C227" s="440"/>
      <c r="D227" s="442"/>
      <c r="E227" s="442"/>
      <c r="F227" s="442"/>
      <c r="G227" s="442"/>
      <c r="H227" s="442"/>
      <c r="I227" s="442"/>
      <c r="J227" s="442"/>
      <c r="K227" s="442"/>
      <c r="L227" s="442"/>
      <c r="M227" s="442"/>
      <c r="N227" s="442"/>
      <c r="O227" s="442"/>
      <c r="P227" s="442"/>
      <c r="Q227" s="442"/>
    </row>
    <row r="228" spans="1:17" x14ac:dyDescent="0.2">
      <c r="A228" s="440"/>
      <c r="B228" s="441"/>
      <c r="C228" s="440"/>
      <c r="D228" s="442"/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</row>
    <row r="229" spans="1:17" x14ac:dyDescent="0.2">
      <c r="A229" s="440"/>
      <c r="B229" s="441"/>
      <c r="C229" s="440"/>
      <c r="D229" s="442"/>
      <c r="E229" s="442"/>
      <c r="F229" s="442"/>
      <c r="G229" s="442"/>
      <c r="H229" s="442"/>
      <c r="I229" s="442"/>
      <c r="J229" s="442"/>
      <c r="K229" s="442"/>
      <c r="L229" s="442"/>
      <c r="M229" s="442"/>
      <c r="N229" s="442"/>
      <c r="O229" s="442"/>
      <c r="P229" s="442"/>
      <c r="Q229" s="442"/>
    </row>
    <row r="230" spans="1:17" x14ac:dyDescent="0.2">
      <c r="A230" s="440"/>
      <c r="B230" s="441"/>
      <c r="C230" s="440"/>
      <c r="D230" s="442"/>
      <c r="E230" s="442"/>
      <c r="F230" s="442"/>
      <c r="G230" s="442"/>
      <c r="H230" s="442"/>
      <c r="I230" s="442"/>
      <c r="J230" s="442"/>
      <c r="K230" s="442"/>
      <c r="L230" s="442"/>
      <c r="M230" s="442"/>
      <c r="N230" s="442"/>
      <c r="O230" s="442"/>
      <c r="P230" s="442"/>
      <c r="Q230" s="442"/>
    </row>
    <row r="231" spans="1:17" x14ac:dyDescent="0.2">
      <c r="A231" s="440"/>
      <c r="B231" s="441"/>
      <c r="C231" s="440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2"/>
      <c r="O231" s="442"/>
      <c r="P231" s="442"/>
      <c r="Q231" s="442"/>
    </row>
    <row r="232" spans="1:17" x14ac:dyDescent="0.2">
      <c r="A232" s="440"/>
      <c r="B232" s="441"/>
      <c r="C232" s="440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2"/>
      <c r="O232" s="442"/>
      <c r="P232" s="442"/>
      <c r="Q232" s="442"/>
    </row>
    <row r="233" spans="1:17" x14ac:dyDescent="0.2">
      <c r="A233" s="440"/>
      <c r="B233" s="441"/>
      <c r="C233" s="440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</row>
    <row r="234" spans="1:17" x14ac:dyDescent="0.2">
      <c r="A234" s="440"/>
      <c r="B234" s="441"/>
      <c r="C234" s="440"/>
      <c r="D234" s="442"/>
      <c r="E234" s="442"/>
      <c r="F234" s="442"/>
      <c r="G234" s="442"/>
      <c r="H234" s="442"/>
      <c r="I234" s="442"/>
      <c r="J234" s="442"/>
      <c r="K234" s="442"/>
      <c r="L234" s="442"/>
      <c r="M234" s="442"/>
      <c r="N234" s="442"/>
      <c r="O234" s="442"/>
      <c r="P234" s="442"/>
      <c r="Q234" s="442"/>
    </row>
    <row r="235" spans="1:17" x14ac:dyDescent="0.2">
      <c r="A235" s="440"/>
      <c r="B235" s="441"/>
      <c r="C235" s="440"/>
      <c r="D235" s="442"/>
      <c r="E235" s="442"/>
      <c r="F235" s="442"/>
      <c r="G235" s="442"/>
      <c r="H235" s="442"/>
      <c r="I235" s="442"/>
      <c r="J235" s="442"/>
      <c r="K235" s="442"/>
      <c r="L235" s="442"/>
      <c r="M235" s="442"/>
      <c r="N235" s="442"/>
      <c r="O235" s="442"/>
      <c r="P235" s="442"/>
      <c r="Q235" s="442"/>
    </row>
    <row r="236" spans="1:17" x14ac:dyDescent="0.2">
      <c r="A236" s="440"/>
      <c r="B236" s="441"/>
      <c r="C236" s="440"/>
      <c r="D236" s="442"/>
      <c r="E236" s="442"/>
      <c r="F236" s="442"/>
      <c r="G236" s="442"/>
      <c r="H236" s="442"/>
      <c r="I236" s="442"/>
      <c r="J236" s="442"/>
      <c r="K236" s="442"/>
      <c r="L236" s="442"/>
      <c r="M236" s="442"/>
      <c r="N236" s="442"/>
      <c r="O236" s="442"/>
      <c r="P236" s="442"/>
      <c r="Q236" s="442"/>
    </row>
    <row r="237" spans="1:17" x14ac:dyDescent="0.2">
      <c r="A237" s="440"/>
      <c r="B237" s="441"/>
      <c r="C237" s="440"/>
      <c r="D237" s="442"/>
      <c r="E237" s="442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  <c r="P237" s="442"/>
      <c r="Q237" s="442"/>
    </row>
    <row r="238" spans="1:17" x14ac:dyDescent="0.2">
      <c r="A238" s="440"/>
      <c r="B238" s="441"/>
      <c r="C238" s="440"/>
      <c r="D238" s="442"/>
      <c r="E238" s="442"/>
      <c r="F238" s="442"/>
      <c r="G238" s="442"/>
      <c r="H238" s="442"/>
      <c r="I238" s="442"/>
      <c r="J238" s="442"/>
      <c r="K238" s="442"/>
      <c r="L238" s="442"/>
      <c r="M238" s="442"/>
      <c r="N238" s="442"/>
      <c r="O238" s="442"/>
      <c r="P238" s="442"/>
      <c r="Q238" s="442"/>
    </row>
    <row r="239" spans="1:17" x14ac:dyDescent="0.2">
      <c r="A239" s="440"/>
      <c r="B239" s="441"/>
      <c r="C239" s="440"/>
      <c r="D239" s="442"/>
      <c r="E239" s="442"/>
      <c r="F239" s="442"/>
      <c r="G239" s="442"/>
      <c r="H239" s="442"/>
      <c r="I239" s="442"/>
      <c r="J239" s="442"/>
      <c r="K239" s="442"/>
      <c r="L239" s="442"/>
      <c r="M239" s="442"/>
      <c r="N239" s="442"/>
      <c r="O239" s="442"/>
      <c r="P239" s="442"/>
      <c r="Q239" s="442"/>
    </row>
    <row r="240" spans="1:17" x14ac:dyDescent="0.2">
      <c r="A240" s="440"/>
      <c r="B240" s="441"/>
      <c r="C240" s="440"/>
      <c r="D240" s="442"/>
      <c r="E240" s="442"/>
      <c r="F240" s="442"/>
      <c r="G240" s="442"/>
      <c r="H240" s="442"/>
      <c r="I240" s="442"/>
      <c r="J240" s="442"/>
      <c r="K240" s="442"/>
      <c r="L240" s="442"/>
      <c r="M240" s="442"/>
      <c r="N240" s="442"/>
      <c r="O240" s="442"/>
      <c r="P240" s="442"/>
      <c r="Q240" s="442"/>
    </row>
    <row r="241" spans="1:17" x14ac:dyDescent="0.2">
      <c r="A241" s="440"/>
      <c r="B241" s="441"/>
      <c r="C241" s="440"/>
      <c r="D241" s="442"/>
      <c r="E241" s="442"/>
      <c r="F241" s="442"/>
      <c r="G241" s="442"/>
      <c r="H241" s="442"/>
      <c r="I241" s="442"/>
      <c r="J241" s="442"/>
      <c r="K241" s="442"/>
      <c r="L241" s="442"/>
      <c r="M241" s="442"/>
      <c r="N241" s="442"/>
      <c r="O241" s="442"/>
      <c r="P241" s="442"/>
      <c r="Q241" s="442"/>
    </row>
    <row r="242" spans="1:17" x14ac:dyDescent="0.2">
      <c r="A242" s="440"/>
      <c r="B242" s="441"/>
      <c r="C242" s="440"/>
      <c r="D242" s="442"/>
      <c r="E242" s="442"/>
      <c r="F242" s="442"/>
      <c r="G242" s="442"/>
      <c r="H242" s="442"/>
      <c r="I242" s="442"/>
      <c r="J242" s="442"/>
      <c r="K242" s="442"/>
      <c r="L242" s="442"/>
      <c r="M242" s="442"/>
      <c r="N242" s="442"/>
      <c r="O242" s="442"/>
      <c r="P242" s="442"/>
      <c r="Q242" s="442"/>
    </row>
    <row r="243" spans="1:17" x14ac:dyDescent="0.2">
      <c r="A243" s="440"/>
      <c r="B243" s="441"/>
      <c r="C243" s="440"/>
      <c r="D243" s="442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  <c r="P243" s="442"/>
      <c r="Q243" s="442"/>
    </row>
    <row r="244" spans="1:17" x14ac:dyDescent="0.2">
      <c r="A244" s="440"/>
      <c r="B244" s="441"/>
      <c r="C244" s="440"/>
      <c r="D244" s="442"/>
      <c r="E244" s="442"/>
      <c r="F244" s="442"/>
      <c r="G244" s="442"/>
      <c r="H244" s="442"/>
      <c r="I244" s="442"/>
      <c r="J244" s="442"/>
      <c r="K244" s="442"/>
      <c r="L244" s="442"/>
      <c r="M244" s="442"/>
      <c r="N244" s="442"/>
      <c r="O244" s="442"/>
      <c r="P244" s="442"/>
      <c r="Q244" s="442"/>
    </row>
    <row r="245" spans="1:17" x14ac:dyDescent="0.2">
      <c r="A245" s="440"/>
      <c r="B245" s="441"/>
      <c r="C245" s="440"/>
      <c r="D245" s="442"/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  <c r="P245" s="442"/>
      <c r="Q245" s="442"/>
    </row>
    <row r="246" spans="1:17" x14ac:dyDescent="0.2">
      <c r="A246" s="440"/>
      <c r="B246" s="441"/>
      <c r="C246" s="440"/>
      <c r="D246" s="442"/>
      <c r="E246" s="442"/>
      <c r="F246" s="442"/>
      <c r="G246" s="442"/>
      <c r="H246" s="442"/>
      <c r="I246" s="442"/>
      <c r="J246" s="442"/>
      <c r="K246" s="442"/>
      <c r="L246" s="442"/>
      <c r="M246" s="442"/>
      <c r="N246" s="442"/>
      <c r="O246" s="442"/>
      <c r="P246" s="442"/>
      <c r="Q246" s="442"/>
    </row>
    <row r="247" spans="1:17" x14ac:dyDescent="0.2">
      <c r="A247" s="440"/>
      <c r="B247" s="441"/>
      <c r="C247" s="440"/>
      <c r="D247" s="442"/>
      <c r="E247" s="442"/>
      <c r="F247" s="442"/>
      <c r="G247" s="442"/>
      <c r="H247" s="442"/>
      <c r="I247" s="442"/>
      <c r="J247" s="442"/>
      <c r="K247" s="442"/>
      <c r="L247" s="442"/>
      <c r="M247" s="442"/>
      <c r="N247" s="442"/>
      <c r="O247" s="442"/>
      <c r="P247" s="442"/>
      <c r="Q247" s="442"/>
    </row>
    <row r="248" spans="1:17" x14ac:dyDescent="0.2">
      <c r="A248" s="440"/>
      <c r="B248" s="441"/>
      <c r="C248" s="440"/>
      <c r="D248" s="442"/>
      <c r="E248" s="442"/>
      <c r="F248" s="442"/>
      <c r="G248" s="442"/>
      <c r="H248" s="442"/>
      <c r="I248" s="442"/>
      <c r="J248" s="442"/>
      <c r="K248" s="442"/>
      <c r="L248" s="442"/>
      <c r="M248" s="442"/>
      <c r="N248" s="442"/>
      <c r="O248" s="442"/>
      <c r="P248" s="442"/>
      <c r="Q248" s="442"/>
    </row>
    <row r="249" spans="1:17" x14ac:dyDescent="0.2">
      <c r="A249" s="440"/>
      <c r="B249" s="441"/>
      <c r="C249" s="440"/>
      <c r="D249" s="442"/>
      <c r="E249" s="442"/>
      <c r="F249" s="442"/>
      <c r="G249" s="442"/>
      <c r="H249" s="442"/>
      <c r="I249" s="442"/>
      <c r="J249" s="442"/>
      <c r="K249" s="442"/>
      <c r="L249" s="442"/>
      <c r="M249" s="442"/>
      <c r="N249" s="442"/>
      <c r="O249" s="442"/>
      <c r="P249" s="442"/>
      <c r="Q249" s="442"/>
    </row>
    <row r="250" spans="1:17" x14ac:dyDescent="0.2">
      <c r="A250" s="440"/>
      <c r="B250" s="441"/>
      <c r="C250" s="440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</row>
    <row r="251" spans="1:17" x14ac:dyDescent="0.2">
      <c r="A251" s="440"/>
      <c r="B251" s="441"/>
      <c r="C251" s="440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2"/>
      <c r="O251" s="442"/>
      <c r="P251" s="442"/>
      <c r="Q251" s="442"/>
    </row>
    <row r="252" spans="1:17" x14ac:dyDescent="0.2">
      <c r="A252" s="440"/>
      <c r="B252" s="441"/>
      <c r="C252" s="440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2"/>
      <c r="O252" s="442"/>
      <c r="P252" s="442"/>
      <c r="Q252" s="442"/>
    </row>
    <row r="253" spans="1:17" x14ac:dyDescent="0.2">
      <c r="A253" s="440"/>
      <c r="B253" s="441"/>
      <c r="C253" s="440"/>
      <c r="D253" s="442"/>
      <c r="E253" s="442"/>
      <c r="F253" s="442"/>
      <c r="G253" s="442"/>
      <c r="H253" s="442"/>
      <c r="I253" s="442"/>
      <c r="J253" s="442"/>
      <c r="K253" s="442"/>
      <c r="L253" s="442"/>
      <c r="M253" s="442"/>
      <c r="N253" s="442"/>
      <c r="O253" s="442"/>
      <c r="P253" s="442"/>
      <c r="Q253" s="442"/>
    </row>
    <row r="254" spans="1:17" x14ac:dyDescent="0.2">
      <c r="A254" s="440"/>
      <c r="B254" s="441"/>
      <c r="C254" s="440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</row>
    <row r="255" spans="1:17" x14ac:dyDescent="0.2">
      <c r="A255" s="440"/>
      <c r="B255" s="441"/>
      <c r="C255" s="440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2"/>
      <c r="O255" s="442"/>
      <c r="P255" s="442"/>
      <c r="Q255" s="442"/>
    </row>
    <row r="256" spans="1:17" x14ac:dyDescent="0.2">
      <c r="A256" s="440"/>
      <c r="B256" s="441"/>
      <c r="C256" s="440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2"/>
      <c r="O256" s="442"/>
      <c r="P256" s="442"/>
      <c r="Q256" s="442"/>
    </row>
    <row r="257" spans="1:17" x14ac:dyDescent="0.2">
      <c r="A257" s="440"/>
      <c r="B257" s="441"/>
      <c r="C257" s="440"/>
      <c r="D257" s="442"/>
      <c r="E257" s="442"/>
      <c r="F257" s="442"/>
      <c r="G257" s="442"/>
      <c r="H257" s="442"/>
      <c r="I257" s="442"/>
      <c r="J257" s="442"/>
      <c r="K257" s="442"/>
      <c r="L257" s="442"/>
      <c r="M257" s="442"/>
      <c r="N257" s="442"/>
      <c r="O257" s="442"/>
      <c r="P257" s="442"/>
      <c r="Q257" s="442"/>
    </row>
    <row r="258" spans="1:17" x14ac:dyDescent="0.2">
      <c r="A258" s="440"/>
      <c r="B258" s="441"/>
      <c r="C258" s="440"/>
      <c r="D258" s="442"/>
      <c r="E258" s="442"/>
      <c r="F258" s="442"/>
      <c r="G258" s="442"/>
      <c r="H258" s="442"/>
      <c r="I258" s="442"/>
      <c r="J258" s="442"/>
      <c r="K258" s="442"/>
      <c r="L258" s="442"/>
      <c r="M258" s="442"/>
      <c r="N258" s="442"/>
      <c r="O258" s="442"/>
      <c r="P258" s="442"/>
      <c r="Q258" s="442"/>
    </row>
    <row r="259" spans="1:17" x14ac:dyDescent="0.2">
      <c r="A259" s="440"/>
      <c r="B259" s="441"/>
      <c r="C259" s="440"/>
      <c r="D259" s="442"/>
      <c r="E259" s="442"/>
      <c r="F259" s="442"/>
      <c r="G259" s="442"/>
      <c r="H259" s="442"/>
      <c r="I259" s="442"/>
      <c r="J259" s="442"/>
      <c r="K259" s="442"/>
      <c r="L259" s="442"/>
      <c r="M259" s="442"/>
      <c r="N259" s="442"/>
      <c r="O259" s="442"/>
      <c r="P259" s="442"/>
      <c r="Q259" s="442"/>
    </row>
    <row r="260" spans="1:17" x14ac:dyDescent="0.2">
      <c r="A260" s="440"/>
      <c r="B260" s="441"/>
      <c r="C260" s="440"/>
      <c r="D260" s="442"/>
      <c r="E260" s="442"/>
      <c r="F260" s="442"/>
      <c r="G260" s="442"/>
      <c r="H260" s="442"/>
      <c r="I260" s="442"/>
      <c r="J260" s="442"/>
      <c r="K260" s="442"/>
      <c r="L260" s="442"/>
      <c r="M260" s="442"/>
      <c r="N260" s="442"/>
      <c r="O260" s="442"/>
      <c r="P260" s="442"/>
      <c r="Q260" s="442"/>
    </row>
    <row r="261" spans="1:17" x14ac:dyDescent="0.2">
      <c r="A261" s="440"/>
      <c r="B261" s="441"/>
      <c r="C261" s="440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</row>
    <row r="262" spans="1:17" x14ac:dyDescent="0.2">
      <c r="A262" s="440"/>
      <c r="B262" s="441"/>
      <c r="C262" s="440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2"/>
      <c r="O262" s="442"/>
      <c r="P262" s="442"/>
      <c r="Q262" s="442"/>
    </row>
    <row r="263" spans="1:17" x14ac:dyDescent="0.2">
      <c r="A263" s="440"/>
      <c r="B263" s="441"/>
      <c r="C263" s="440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2"/>
      <c r="O263" s="442"/>
      <c r="P263" s="442"/>
      <c r="Q263" s="442"/>
    </row>
    <row r="264" spans="1:17" x14ac:dyDescent="0.2">
      <c r="A264" s="440"/>
      <c r="B264" s="441"/>
      <c r="C264" s="440"/>
      <c r="D264" s="442"/>
      <c r="E264" s="442"/>
      <c r="F264" s="442"/>
      <c r="G264" s="442"/>
      <c r="H264" s="442"/>
      <c r="I264" s="442"/>
      <c r="J264" s="442"/>
      <c r="K264" s="442"/>
      <c r="L264" s="442"/>
      <c r="M264" s="442"/>
      <c r="N264" s="442"/>
      <c r="O264" s="442"/>
      <c r="P264" s="442"/>
      <c r="Q264" s="442"/>
    </row>
    <row r="265" spans="1:17" x14ac:dyDescent="0.2">
      <c r="A265" s="440"/>
      <c r="B265" s="441"/>
      <c r="C265" s="440"/>
      <c r="D265" s="442"/>
      <c r="E265" s="442"/>
      <c r="F265" s="442"/>
      <c r="G265" s="442"/>
      <c r="H265" s="442"/>
      <c r="I265" s="442"/>
      <c r="J265" s="442"/>
      <c r="K265" s="442"/>
      <c r="L265" s="442"/>
      <c r="M265" s="442"/>
      <c r="N265" s="442"/>
      <c r="O265" s="442"/>
      <c r="P265" s="442"/>
      <c r="Q265" s="442"/>
    </row>
    <row r="266" spans="1:17" x14ac:dyDescent="0.2">
      <c r="A266" s="440"/>
      <c r="B266" s="441"/>
      <c r="C266" s="440"/>
      <c r="D266" s="442"/>
      <c r="E266" s="442"/>
      <c r="F266" s="442"/>
      <c r="G266" s="442"/>
      <c r="H266" s="442"/>
      <c r="I266" s="442"/>
      <c r="J266" s="442"/>
      <c r="K266" s="442"/>
      <c r="L266" s="442"/>
      <c r="M266" s="442"/>
      <c r="N266" s="442"/>
      <c r="O266" s="442"/>
      <c r="P266" s="442"/>
      <c r="Q266" s="442"/>
    </row>
    <row r="267" spans="1:17" x14ac:dyDescent="0.2">
      <c r="A267" s="440"/>
      <c r="B267" s="441"/>
      <c r="C267" s="440"/>
      <c r="D267" s="442"/>
      <c r="E267" s="442"/>
      <c r="F267" s="442"/>
      <c r="G267" s="442"/>
      <c r="H267" s="442"/>
      <c r="I267" s="442"/>
      <c r="J267" s="442"/>
      <c r="K267" s="442"/>
      <c r="L267" s="442"/>
      <c r="M267" s="442"/>
      <c r="N267" s="442"/>
      <c r="O267" s="442"/>
      <c r="P267" s="442"/>
      <c r="Q267" s="442"/>
    </row>
    <row r="268" spans="1:17" x14ac:dyDescent="0.2">
      <c r="A268" s="440"/>
      <c r="B268" s="441"/>
      <c r="C268" s="440"/>
      <c r="D268" s="442"/>
      <c r="E268" s="442"/>
      <c r="F268" s="442"/>
      <c r="G268" s="442"/>
      <c r="H268" s="442"/>
      <c r="I268" s="442"/>
      <c r="J268" s="442"/>
      <c r="K268" s="442"/>
      <c r="L268" s="442"/>
      <c r="M268" s="442"/>
      <c r="N268" s="442"/>
      <c r="O268" s="442"/>
      <c r="P268" s="442"/>
      <c r="Q268" s="442"/>
    </row>
    <row r="269" spans="1:17" x14ac:dyDescent="0.2">
      <c r="A269" s="440"/>
      <c r="B269" s="441"/>
      <c r="C269" s="440"/>
      <c r="D269" s="442"/>
      <c r="E269" s="442"/>
      <c r="F269" s="442"/>
      <c r="G269" s="442"/>
      <c r="H269" s="442"/>
      <c r="I269" s="442"/>
      <c r="J269" s="442"/>
      <c r="K269" s="442"/>
      <c r="L269" s="442"/>
      <c r="M269" s="442"/>
      <c r="N269" s="442"/>
      <c r="O269" s="442"/>
      <c r="P269" s="442"/>
      <c r="Q269" s="442"/>
    </row>
    <row r="270" spans="1:17" x14ac:dyDescent="0.2">
      <c r="A270" s="440"/>
      <c r="B270" s="441"/>
      <c r="C270" s="440"/>
      <c r="D270" s="442"/>
      <c r="E270" s="442"/>
      <c r="F270" s="442"/>
      <c r="G270" s="442"/>
      <c r="H270" s="442"/>
      <c r="I270" s="442"/>
      <c r="J270" s="442"/>
      <c r="K270" s="442"/>
      <c r="L270" s="442"/>
      <c r="M270" s="442"/>
      <c r="N270" s="442"/>
      <c r="O270" s="442"/>
      <c r="P270" s="442"/>
      <c r="Q270" s="442"/>
    </row>
    <row r="271" spans="1:17" x14ac:dyDescent="0.2">
      <c r="A271" s="440"/>
      <c r="B271" s="441"/>
      <c r="C271" s="440"/>
      <c r="D271" s="442"/>
      <c r="E271" s="442"/>
      <c r="F271" s="442"/>
      <c r="G271" s="442"/>
      <c r="H271" s="442"/>
      <c r="I271" s="442"/>
      <c r="J271" s="442"/>
      <c r="K271" s="442"/>
      <c r="L271" s="442"/>
      <c r="M271" s="442"/>
      <c r="N271" s="442"/>
      <c r="O271" s="442"/>
      <c r="P271" s="442"/>
      <c r="Q271" s="442"/>
    </row>
    <row r="272" spans="1:17" x14ac:dyDescent="0.2">
      <c r="A272" s="440"/>
      <c r="B272" s="441"/>
      <c r="C272" s="440"/>
      <c r="D272" s="442"/>
      <c r="E272" s="442"/>
      <c r="F272" s="442"/>
      <c r="G272" s="442"/>
      <c r="H272" s="442"/>
      <c r="I272" s="442"/>
      <c r="J272" s="442"/>
      <c r="K272" s="442"/>
      <c r="L272" s="442"/>
      <c r="M272" s="442"/>
      <c r="N272" s="442"/>
      <c r="O272" s="442"/>
      <c r="P272" s="442"/>
      <c r="Q272" s="442"/>
    </row>
    <row r="273" spans="1:17" x14ac:dyDescent="0.2">
      <c r="A273" s="440"/>
      <c r="B273" s="441"/>
      <c r="C273" s="440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</row>
    <row r="274" spans="1:17" x14ac:dyDescent="0.2">
      <c r="A274" s="440"/>
      <c r="B274" s="441"/>
      <c r="C274" s="440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2"/>
      <c r="O274" s="442"/>
      <c r="P274" s="442"/>
      <c r="Q274" s="442"/>
    </row>
    <row r="275" spans="1:17" x14ac:dyDescent="0.2">
      <c r="A275" s="440"/>
      <c r="B275" s="441"/>
      <c r="C275" s="440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2"/>
      <c r="O275" s="442"/>
      <c r="P275" s="442"/>
      <c r="Q275" s="442"/>
    </row>
    <row r="276" spans="1:17" x14ac:dyDescent="0.2">
      <c r="A276" s="440"/>
      <c r="B276" s="441"/>
      <c r="C276" s="440"/>
      <c r="D276" s="442"/>
      <c r="E276" s="442"/>
      <c r="F276" s="442"/>
      <c r="G276" s="442"/>
      <c r="H276" s="442"/>
      <c r="I276" s="442"/>
      <c r="J276" s="442"/>
      <c r="K276" s="442"/>
      <c r="L276" s="442"/>
      <c r="M276" s="442"/>
      <c r="N276" s="442"/>
      <c r="O276" s="442"/>
      <c r="P276" s="442"/>
      <c r="Q276" s="442"/>
    </row>
    <row r="277" spans="1:17" x14ac:dyDescent="0.2">
      <c r="A277" s="440"/>
      <c r="B277" s="441"/>
      <c r="C277" s="440"/>
      <c r="D277" s="442"/>
      <c r="E277" s="442"/>
      <c r="F277" s="442"/>
      <c r="G277" s="442"/>
      <c r="H277" s="442"/>
      <c r="I277" s="442"/>
      <c r="J277" s="442"/>
      <c r="K277" s="442"/>
      <c r="L277" s="442"/>
      <c r="M277" s="442"/>
      <c r="N277" s="442"/>
      <c r="O277" s="442"/>
      <c r="P277" s="442"/>
      <c r="Q277" s="442"/>
    </row>
    <row r="278" spans="1:17" x14ac:dyDescent="0.2">
      <c r="A278" s="440"/>
      <c r="B278" s="441"/>
      <c r="C278" s="440"/>
      <c r="D278" s="442"/>
      <c r="E278" s="442"/>
      <c r="F278" s="442"/>
      <c r="G278" s="442"/>
      <c r="H278" s="442"/>
      <c r="I278" s="442"/>
      <c r="J278" s="442"/>
      <c r="K278" s="442"/>
      <c r="L278" s="442"/>
      <c r="M278" s="442"/>
      <c r="N278" s="442"/>
      <c r="O278" s="442"/>
      <c r="P278" s="442"/>
      <c r="Q278" s="442"/>
    </row>
    <row r="279" spans="1:17" x14ac:dyDescent="0.2">
      <c r="A279" s="440"/>
      <c r="B279" s="441"/>
      <c r="C279" s="440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</row>
    <row r="280" spans="1:17" x14ac:dyDescent="0.2">
      <c r="A280" s="440"/>
      <c r="B280" s="441"/>
      <c r="C280" s="440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2"/>
      <c r="O280" s="442"/>
      <c r="P280" s="442"/>
      <c r="Q280" s="442"/>
    </row>
    <row r="281" spans="1:17" x14ac:dyDescent="0.2">
      <c r="A281" s="440"/>
      <c r="B281" s="441"/>
      <c r="C281" s="440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2"/>
      <c r="O281" s="442"/>
      <c r="P281" s="442"/>
      <c r="Q281" s="442"/>
    </row>
    <row r="282" spans="1:17" x14ac:dyDescent="0.2">
      <c r="A282" s="440"/>
      <c r="B282" s="441"/>
      <c r="C282" s="440"/>
      <c r="D282" s="442"/>
      <c r="E282" s="442"/>
      <c r="F282" s="442"/>
      <c r="G282" s="442"/>
      <c r="H282" s="442"/>
      <c r="I282" s="442"/>
      <c r="J282" s="442"/>
      <c r="K282" s="442"/>
      <c r="L282" s="442"/>
      <c r="M282" s="442"/>
      <c r="N282" s="442"/>
      <c r="O282" s="442"/>
      <c r="P282" s="442"/>
      <c r="Q282" s="442"/>
    </row>
    <row r="283" spans="1:17" x14ac:dyDescent="0.2">
      <c r="A283" s="440"/>
      <c r="B283" s="441"/>
      <c r="C283" s="440"/>
      <c r="D283" s="442"/>
      <c r="E283" s="442"/>
      <c r="F283" s="442"/>
      <c r="G283" s="442"/>
      <c r="H283" s="442"/>
      <c r="I283" s="442"/>
      <c r="J283" s="442"/>
      <c r="K283" s="442"/>
      <c r="L283" s="442"/>
      <c r="M283" s="442"/>
      <c r="N283" s="442"/>
      <c r="O283" s="442"/>
      <c r="P283" s="442"/>
      <c r="Q283" s="442"/>
    </row>
    <row r="284" spans="1:17" x14ac:dyDescent="0.2">
      <c r="A284" s="440"/>
      <c r="B284" s="441"/>
      <c r="C284" s="440"/>
      <c r="D284" s="442"/>
      <c r="E284" s="442"/>
      <c r="F284" s="442"/>
      <c r="G284" s="442"/>
      <c r="H284" s="442"/>
      <c r="I284" s="442"/>
      <c r="J284" s="442"/>
      <c r="K284" s="442"/>
      <c r="L284" s="442"/>
      <c r="M284" s="442"/>
      <c r="N284" s="442"/>
      <c r="O284" s="442"/>
      <c r="P284" s="442"/>
      <c r="Q284" s="442"/>
    </row>
    <row r="285" spans="1:17" x14ac:dyDescent="0.2">
      <c r="A285" s="440"/>
      <c r="B285" s="441"/>
      <c r="C285" s="440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</row>
    <row r="286" spans="1:17" x14ac:dyDescent="0.2">
      <c r="A286" s="440"/>
      <c r="B286" s="441"/>
      <c r="C286" s="440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2"/>
      <c r="O286" s="442"/>
      <c r="P286" s="442"/>
      <c r="Q286" s="442"/>
    </row>
    <row r="287" spans="1:17" x14ac:dyDescent="0.2">
      <c r="A287" s="440"/>
      <c r="B287" s="441"/>
      <c r="C287" s="440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2"/>
      <c r="O287" s="442"/>
      <c r="P287" s="442"/>
      <c r="Q287" s="442"/>
    </row>
    <row r="288" spans="1:17" x14ac:dyDescent="0.2">
      <c r="A288" s="440"/>
      <c r="B288" s="441"/>
      <c r="C288" s="440"/>
      <c r="D288" s="442"/>
      <c r="E288" s="442"/>
      <c r="F288" s="442"/>
      <c r="G288" s="442"/>
      <c r="H288" s="442"/>
      <c r="I288" s="442"/>
      <c r="J288" s="442"/>
      <c r="K288" s="442"/>
      <c r="L288" s="442"/>
      <c r="M288" s="442"/>
      <c r="N288" s="442"/>
      <c r="O288" s="442"/>
      <c r="P288" s="442"/>
      <c r="Q288" s="442"/>
    </row>
    <row r="289" spans="1:17" x14ac:dyDescent="0.2">
      <c r="A289" s="440"/>
      <c r="B289" s="441"/>
      <c r="C289" s="440"/>
      <c r="D289" s="442"/>
      <c r="E289" s="442"/>
      <c r="F289" s="442"/>
      <c r="G289" s="442"/>
      <c r="H289" s="442"/>
      <c r="I289" s="442"/>
      <c r="J289" s="442"/>
      <c r="K289" s="442"/>
      <c r="L289" s="442"/>
      <c r="M289" s="442"/>
      <c r="N289" s="442"/>
      <c r="O289" s="442"/>
      <c r="P289" s="442"/>
      <c r="Q289" s="442"/>
    </row>
    <row r="290" spans="1:17" x14ac:dyDescent="0.2">
      <c r="A290" s="440"/>
      <c r="B290" s="441"/>
      <c r="C290" s="440"/>
      <c r="D290" s="442"/>
      <c r="E290" s="442"/>
      <c r="F290" s="442"/>
      <c r="G290" s="442"/>
      <c r="H290" s="442"/>
      <c r="I290" s="442"/>
      <c r="J290" s="442"/>
      <c r="K290" s="442"/>
      <c r="L290" s="442"/>
      <c r="M290" s="442"/>
      <c r="N290" s="442"/>
      <c r="O290" s="442"/>
      <c r="P290" s="442"/>
      <c r="Q290" s="442"/>
    </row>
    <row r="291" spans="1:17" x14ac:dyDescent="0.2">
      <c r="A291" s="440"/>
      <c r="B291" s="441"/>
      <c r="C291" s="440"/>
      <c r="D291" s="442"/>
      <c r="E291" s="442"/>
      <c r="F291" s="442"/>
      <c r="G291" s="442"/>
      <c r="H291" s="442"/>
      <c r="I291" s="442"/>
      <c r="J291" s="442"/>
      <c r="K291" s="442"/>
      <c r="L291" s="442"/>
      <c r="M291" s="442"/>
      <c r="N291" s="442"/>
      <c r="O291" s="442"/>
      <c r="P291" s="442"/>
      <c r="Q291" s="442"/>
    </row>
    <row r="292" spans="1:17" x14ac:dyDescent="0.2">
      <c r="A292" s="440"/>
      <c r="B292" s="441"/>
      <c r="C292" s="440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</row>
    <row r="293" spans="1:17" x14ac:dyDescent="0.2">
      <c r="A293" s="440"/>
      <c r="B293" s="441"/>
      <c r="C293" s="440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</row>
    <row r="294" spans="1:17" x14ac:dyDescent="0.2">
      <c r="A294" s="440"/>
      <c r="B294" s="441"/>
      <c r="C294" s="440"/>
      <c r="D294" s="442"/>
      <c r="E294" s="442"/>
      <c r="F294" s="442"/>
      <c r="G294" s="442"/>
      <c r="H294" s="442"/>
      <c r="I294" s="442"/>
      <c r="J294" s="442"/>
      <c r="K294" s="442"/>
      <c r="L294" s="442"/>
      <c r="M294" s="442"/>
      <c r="N294" s="442"/>
      <c r="O294" s="442"/>
      <c r="P294" s="442"/>
      <c r="Q294" s="442"/>
    </row>
    <row r="295" spans="1:17" x14ac:dyDescent="0.2">
      <c r="A295" s="440"/>
      <c r="B295" s="441"/>
      <c r="C295" s="440"/>
      <c r="D295" s="442"/>
      <c r="E295" s="442"/>
      <c r="F295" s="442"/>
      <c r="G295" s="442"/>
      <c r="H295" s="442"/>
      <c r="I295" s="442"/>
      <c r="J295" s="442"/>
      <c r="K295" s="442"/>
      <c r="L295" s="442"/>
      <c r="M295" s="442"/>
      <c r="N295" s="442"/>
      <c r="O295" s="442"/>
      <c r="P295" s="442"/>
      <c r="Q295" s="442"/>
    </row>
    <row r="296" spans="1:17" x14ac:dyDescent="0.2">
      <c r="A296" s="440"/>
      <c r="B296" s="441"/>
      <c r="C296" s="440"/>
      <c r="D296" s="442"/>
      <c r="E296" s="442"/>
      <c r="F296" s="442"/>
      <c r="G296" s="442"/>
      <c r="H296" s="442"/>
      <c r="I296" s="442"/>
      <c r="J296" s="442"/>
      <c r="K296" s="442"/>
      <c r="L296" s="442"/>
      <c r="M296" s="442"/>
      <c r="N296" s="442"/>
      <c r="O296" s="442"/>
      <c r="P296" s="442"/>
      <c r="Q296" s="442"/>
    </row>
    <row r="297" spans="1:17" x14ac:dyDescent="0.2">
      <c r="A297" s="440"/>
      <c r="B297" s="441"/>
      <c r="C297" s="440"/>
      <c r="D297" s="442"/>
      <c r="E297" s="442"/>
      <c r="F297" s="442"/>
      <c r="G297" s="442"/>
      <c r="H297" s="442"/>
      <c r="I297" s="442"/>
      <c r="J297" s="442"/>
      <c r="K297" s="442"/>
      <c r="L297" s="442"/>
      <c r="M297" s="442"/>
      <c r="N297" s="442"/>
      <c r="O297" s="442"/>
      <c r="P297" s="442"/>
      <c r="Q297" s="442"/>
    </row>
    <row r="298" spans="1:17" x14ac:dyDescent="0.2">
      <c r="A298" s="440"/>
      <c r="B298" s="441"/>
      <c r="C298" s="440"/>
      <c r="D298" s="442"/>
      <c r="E298" s="442"/>
      <c r="F298" s="442"/>
      <c r="G298" s="442"/>
      <c r="H298" s="442"/>
      <c r="I298" s="442"/>
      <c r="J298" s="442"/>
      <c r="K298" s="442"/>
      <c r="L298" s="442"/>
      <c r="M298" s="442"/>
      <c r="N298" s="442"/>
      <c r="O298" s="442"/>
      <c r="P298" s="442"/>
      <c r="Q298" s="442"/>
    </row>
    <row r="299" spans="1:17" x14ac:dyDescent="0.2">
      <c r="A299" s="440"/>
      <c r="B299" s="441"/>
      <c r="C299" s="440"/>
      <c r="D299" s="442"/>
      <c r="E299" s="442"/>
      <c r="F299" s="442"/>
      <c r="G299" s="442"/>
      <c r="H299" s="442"/>
      <c r="I299" s="442"/>
      <c r="J299" s="442"/>
      <c r="K299" s="442"/>
      <c r="L299" s="442"/>
      <c r="M299" s="442"/>
      <c r="N299" s="442"/>
      <c r="O299" s="442"/>
      <c r="P299" s="442"/>
      <c r="Q299" s="442"/>
    </row>
    <row r="300" spans="1:17" x14ac:dyDescent="0.2">
      <c r="A300" s="440"/>
      <c r="B300" s="441"/>
      <c r="C300" s="440"/>
      <c r="D300" s="442"/>
      <c r="E300" s="442"/>
      <c r="F300" s="442"/>
      <c r="G300" s="442"/>
      <c r="H300" s="442"/>
      <c r="I300" s="442"/>
      <c r="J300" s="442"/>
      <c r="K300" s="442"/>
      <c r="L300" s="442"/>
      <c r="M300" s="442"/>
      <c r="N300" s="442"/>
      <c r="O300" s="442"/>
      <c r="P300" s="442"/>
      <c r="Q300" s="442"/>
    </row>
    <row r="301" spans="1:17" x14ac:dyDescent="0.2">
      <c r="A301" s="440"/>
      <c r="B301" s="441"/>
      <c r="C301" s="440"/>
      <c r="D301" s="442"/>
      <c r="E301" s="442"/>
      <c r="F301" s="442"/>
      <c r="G301" s="442"/>
      <c r="H301" s="442"/>
      <c r="I301" s="442"/>
      <c r="J301" s="442"/>
      <c r="K301" s="442"/>
      <c r="L301" s="442"/>
      <c r="M301" s="442"/>
      <c r="N301" s="442"/>
      <c r="O301" s="442"/>
      <c r="P301" s="442"/>
      <c r="Q301" s="442"/>
    </row>
    <row r="302" spans="1:17" x14ac:dyDescent="0.2">
      <c r="A302" s="440"/>
      <c r="B302" s="441"/>
      <c r="C302" s="440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</row>
    <row r="303" spans="1:17" x14ac:dyDescent="0.2">
      <c r="A303" s="440"/>
      <c r="B303" s="441"/>
      <c r="C303" s="440"/>
      <c r="D303" s="442"/>
      <c r="E303" s="442"/>
      <c r="F303" s="442"/>
      <c r="G303" s="442"/>
      <c r="H303" s="442"/>
      <c r="I303" s="442"/>
      <c r="J303" s="442"/>
      <c r="K303" s="442"/>
      <c r="L303" s="442"/>
      <c r="M303" s="442"/>
      <c r="N303" s="442"/>
      <c r="O303" s="442"/>
      <c r="P303" s="442"/>
      <c r="Q303" s="442"/>
    </row>
    <row r="304" spans="1:17" x14ac:dyDescent="0.2">
      <c r="A304" s="440"/>
      <c r="B304" s="441"/>
      <c r="C304" s="440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2"/>
      <c r="O304" s="442"/>
      <c r="P304" s="442"/>
      <c r="Q304" s="442"/>
    </row>
    <row r="305" spans="1:17" x14ac:dyDescent="0.2">
      <c r="A305" s="440"/>
      <c r="B305" s="441"/>
      <c r="C305" s="440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2"/>
      <c r="O305" s="442"/>
      <c r="P305" s="442"/>
      <c r="Q305" s="442"/>
    </row>
    <row r="306" spans="1:17" x14ac:dyDescent="0.2">
      <c r="A306" s="440"/>
      <c r="B306" s="441"/>
      <c r="C306" s="440"/>
      <c r="D306" s="442"/>
      <c r="E306" s="442"/>
      <c r="F306" s="442"/>
      <c r="G306" s="442"/>
      <c r="H306" s="442"/>
      <c r="I306" s="442"/>
      <c r="J306" s="442"/>
      <c r="K306" s="442"/>
      <c r="L306" s="442"/>
      <c r="M306" s="442"/>
      <c r="N306" s="442"/>
      <c r="O306" s="442"/>
      <c r="P306" s="442"/>
      <c r="Q306" s="442"/>
    </row>
    <row r="307" spans="1:17" x14ac:dyDescent="0.2">
      <c r="A307" s="440"/>
      <c r="B307" s="441"/>
      <c r="C307" s="440"/>
      <c r="D307" s="442"/>
      <c r="E307" s="442"/>
      <c r="F307" s="442"/>
      <c r="G307" s="442"/>
      <c r="H307" s="442"/>
      <c r="I307" s="442"/>
      <c r="J307" s="442"/>
      <c r="K307" s="442"/>
      <c r="L307" s="442"/>
      <c r="M307" s="442"/>
      <c r="N307" s="442"/>
      <c r="O307" s="442"/>
      <c r="P307" s="442"/>
      <c r="Q307" s="442"/>
    </row>
    <row r="308" spans="1:17" x14ac:dyDescent="0.2">
      <c r="A308" s="440"/>
      <c r="B308" s="441"/>
      <c r="C308" s="440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</row>
    <row r="309" spans="1:17" x14ac:dyDescent="0.2">
      <c r="A309" s="440"/>
      <c r="B309" s="441"/>
      <c r="C309" s="440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2"/>
      <c r="O309" s="442"/>
      <c r="P309" s="442"/>
      <c r="Q309" s="442"/>
    </row>
    <row r="310" spans="1:17" x14ac:dyDescent="0.2">
      <c r="A310" s="440"/>
      <c r="B310" s="441"/>
      <c r="C310" s="440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2"/>
      <c r="O310" s="442"/>
      <c r="P310" s="442"/>
      <c r="Q310" s="442"/>
    </row>
    <row r="311" spans="1:17" x14ac:dyDescent="0.2">
      <c r="A311" s="440"/>
      <c r="B311" s="441"/>
      <c r="C311" s="440"/>
      <c r="D311" s="442"/>
      <c r="E311" s="442"/>
      <c r="F311" s="442"/>
      <c r="G311" s="442"/>
      <c r="H311" s="442"/>
      <c r="I311" s="442"/>
      <c r="J311" s="442"/>
      <c r="K311" s="442"/>
      <c r="L311" s="442"/>
      <c r="M311" s="442"/>
      <c r="N311" s="442"/>
      <c r="O311" s="442"/>
      <c r="P311" s="442"/>
      <c r="Q311" s="442"/>
    </row>
    <row r="312" spans="1:17" x14ac:dyDescent="0.2">
      <c r="A312" s="440"/>
      <c r="B312" s="441"/>
      <c r="C312" s="440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</row>
    <row r="313" spans="1:17" x14ac:dyDescent="0.2">
      <c r="A313" s="440"/>
      <c r="B313" s="441"/>
      <c r="C313" s="440"/>
      <c r="D313" s="442"/>
      <c r="E313" s="442"/>
      <c r="F313" s="442"/>
      <c r="G313" s="442"/>
      <c r="H313" s="442"/>
      <c r="I313" s="442"/>
      <c r="J313" s="442"/>
      <c r="K313" s="442"/>
      <c r="L313" s="442"/>
      <c r="M313" s="442"/>
      <c r="N313" s="442"/>
      <c r="O313" s="442"/>
      <c r="P313" s="442"/>
      <c r="Q313" s="442"/>
    </row>
    <row r="314" spans="1:17" x14ac:dyDescent="0.2">
      <c r="A314" s="440"/>
      <c r="B314" s="441"/>
      <c r="C314" s="440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2"/>
      <c r="O314" s="442"/>
      <c r="P314" s="442"/>
      <c r="Q314" s="442"/>
    </row>
    <row r="315" spans="1:17" x14ac:dyDescent="0.2">
      <c r="A315" s="440"/>
      <c r="B315" s="441"/>
      <c r="C315" s="440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2"/>
      <c r="O315" s="442"/>
      <c r="P315" s="442"/>
      <c r="Q315" s="442"/>
    </row>
    <row r="316" spans="1:17" x14ac:dyDescent="0.2">
      <c r="A316" s="440"/>
      <c r="B316" s="441"/>
      <c r="C316" s="440"/>
      <c r="D316" s="442"/>
      <c r="E316" s="442"/>
      <c r="F316" s="442"/>
      <c r="G316" s="442"/>
      <c r="H316" s="442"/>
      <c r="I316" s="442"/>
      <c r="J316" s="442"/>
      <c r="K316" s="442"/>
      <c r="L316" s="442"/>
      <c r="M316" s="442"/>
      <c r="N316" s="442"/>
      <c r="O316" s="442"/>
      <c r="P316" s="442"/>
      <c r="Q316" s="442"/>
    </row>
    <row r="317" spans="1:17" x14ac:dyDescent="0.2">
      <c r="A317" s="440"/>
      <c r="B317" s="441"/>
      <c r="C317" s="440"/>
      <c r="D317" s="442"/>
      <c r="E317" s="442"/>
      <c r="F317" s="442"/>
      <c r="G317" s="442"/>
      <c r="H317" s="442"/>
      <c r="I317" s="442"/>
      <c r="J317" s="442"/>
      <c r="K317" s="442"/>
      <c r="L317" s="442"/>
      <c r="M317" s="442"/>
      <c r="N317" s="442"/>
      <c r="O317" s="442"/>
      <c r="P317" s="442"/>
      <c r="Q317" s="442"/>
    </row>
    <row r="318" spans="1:17" x14ac:dyDescent="0.2">
      <c r="A318" s="440"/>
      <c r="B318" s="441"/>
      <c r="C318" s="440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</row>
    <row r="319" spans="1:17" x14ac:dyDescent="0.2">
      <c r="A319" s="440"/>
      <c r="B319" s="441"/>
      <c r="C319" s="440"/>
      <c r="D319" s="442"/>
      <c r="E319" s="442"/>
      <c r="F319" s="442"/>
      <c r="G319" s="442"/>
      <c r="H319" s="442"/>
      <c r="I319" s="442"/>
      <c r="J319" s="442"/>
      <c r="K319" s="442"/>
      <c r="L319" s="442"/>
      <c r="M319" s="442"/>
      <c r="N319" s="442"/>
      <c r="O319" s="442"/>
      <c r="P319" s="442"/>
      <c r="Q319" s="442"/>
    </row>
    <row r="320" spans="1:17" x14ac:dyDescent="0.2">
      <c r="A320" s="440"/>
      <c r="B320" s="441"/>
      <c r="C320" s="440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2"/>
      <c r="O320" s="442"/>
      <c r="P320" s="442"/>
      <c r="Q320" s="442"/>
    </row>
    <row r="321" spans="1:17" x14ac:dyDescent="0.2">
      <c r="A321" s="440"/>
      <c r="B321" s="441"/>
      <c r="C321" s="440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2"/>
      <c r="O321" s="442"/>
      <c r="P321" s="442"/>
      <c r="Q321" s="442"/>
    </row>
    <row r="322" spans="1:17" x14ac:dyDescent="0.2">
      <c r="A322" s="440"/>
      <c r="B322" s="441"/>
      <c r="C322" s="440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</row>
    <row r="323" spans="1:17" x14ac:dyDescent="0.2">
      <c r="A323" s="440"/>
      <c r="B323" s="441"/>
      <c r="C323" s="440"/>
      <c r="D323" s="442"/>
      <c r="E323" s="442"/>
      <c r="F323" s="442"/>
      <c r="G323" s="442"/>
      <c r="H323" s="442"/>
      <c r="I323" s="442"/>
      <c r="J323" s="442"/>
      <c r="K323" s="442"/>
      <c r="L323" s="442"/>
      <c r="M323" s="442"/>
      <c r="N323" s="442"/>
      <c r="O323" s="442"/>
      <c r="P323" s="442"/>
      <c r="Q323" s="442"/>
    </row>
    <row r="324" spans="1:17" x14ac:dyDescent="0.2">
      <c r="A324" s="440"/>
      <c r="B324" s="441"/>
      <c r="C324" s="440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2"/>
      <c r="O324" s="442"/>
      <c r="P324" s="442"/>
      <c r="Q324" s="442"/>
    </row>
    <row r="325" spans="1:17" x14ac:dyDescent="0.2">
      <c r="A325" s="440"/>
      <c r="B325" s="441"/>
      <c r="C325" s="440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2"/>
      <c r="O325" s="442"/>
      <c r="P325" s="442"/>
      <c r="Q325" s="442"/>
    </row>
    <row r="326" spans="1:17" x14ac:dyDescent="0.2">
      <c r="A326" s="440"/>
      <c r="B326" s="441"/>
      <c r="C326" s="440"/>
      <c r="D326" s="442"/>
      <c r="E326" s="442"/>
      <c r="F326" s="442"/>
      <c r="G326" s="442"/>
      <c r="H326" s="442"/>
      <c r="I326" s="442"/>
      <c r="J326" s="442"/>
      <c r="K326" s="442"/>
      <c r="L326" s="442"/>
      <c r="M326" s="442"/>
      <c r="N326" s="442"/>
      <c r="O326" s="442"/>
      <c r="P326" s="442"/>
      <c r="Q326" s="442"/>
    </row>
    <row r="327" spans="1:17" x14ac:dyDescent="0.2">
      <c r="A327" s="440"/>
      <c r="B327" s="441"/>
      <c r="C327" s="440"/>
      <c r="D327" s="442"/>
      <c r="E327" s="442"/>
      <c r="F327" s="442"/>
      <c r="G327" s="442"/>
      <c r="H327" s="442"/>
      <c r="I327" s="442"/>
      <c r="J327" s="442"/>
      <c r="K327" s="442"/>
      <c r="L327" s="442"/>
      <c r="M327" s="442"/>
      <c r="N327" s="442"/>
      <c r="O327" s="442"/>
      <c r="P327" s="442"/>
      <c r="Q327" s="442"/>
    </row>
    <row r="328" spans="1:17" x14ac:dyDescent="0.2">
      <c r="A328" s="440"/>
      <c r="B328" s="441"/>
      <c r="C328" s="440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</row>
    <row r="329" spans="1:17" x14ac:dyDescent="0.2">
      <c r="A329" s="440"/>
      <c r="B329" s="441"/>
      <c r="C329" s="440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2"/>
      <c r="O329" s="442"/>
      <c r="P329" s="442"/>
      <c r="Q329" s="442"/>
    </row>
    <row r="330" spans="1:17" x14ac:dyDescent="0.2">
      <c r="A330" s="440"/>
      <c r="B330" s="441"/>
      <c r="C330" s="440"/>
      <c r="D330" s="442"/>
      <c r="E330" s="442"/>
      <c r="F330" s="442"/>
      <c r="G330" s="442"/>
      <c r="H330" s="442"/>
      <c r="I330" s="442"/>
      <c r="J330" s="442"/>
      <c r="K330" s="442"/>
      <c r="L330" s="442"/>
      <c r="M330" s="442"/>
      <c r="N330" s="442"/>
      <c r="O330" s="442"/>
      <c r="P330" s="442"/>
      <c r="Q330" s="442"/>
    </row>
    <row r="331" spans="1:17" x14ac:dyDescent="0.2">
      <c r="A331" s="440"/>
      <c r="B331" s="441"/>
      <c r="C331" s="440"/>
      <c r="D331" s="442"/>
      <c r="E331" s="442"/>
      <c r="F331" s="442"/>
      <c r="G331" s="442"/>
      <c r="H331" s="442"/>
      <c r="I331" s="442"/>
      <c r="J331" s="442"/>
      <c r="K331" s="442"/>
      <c r="L331" s="442"/>
      <c r="M331" s="442"/>
      <c r="N331" s="442"/>
      <c r="O331" s="442"/>
      <c r="P331" s="442"/>
      <c r="Q331" s="442"/>
    </row>
    <row r="332" spans="1:17" x14ac:dyDescent="0.2">
      <c r="A332" s="440"/>
      <c r="B332" s="441"/>
      <c r="C332" s="440"/>
      <c r="D332" s="442"/>
      <c r="E332" s="442"/>
      <c r="F332" s="442"/>
      <c r="G332" s="442"/>
      <c r="H332" s="442"/>
      <c r="I332" s="442"/>
      <c r="J332" s="442"/>
      <c r="K332" s="442"/>
      <c r="L332" s="442"/>
      <c r="M332" s="442"/>
      <c r="N332" s="442"/>
      <c r="O332" s="442"/>
      <c r="P332" s="442"/>
      <c r="Q332" s="442"/>
    </row>
    <row r="333" spans="1:17" x14ac:dyDescent="0.2">
      <c r="A333" s="440"/>
      <c r="B333" s="441"/>
      <c r="C333" s="440"/>
      <c r="D333" s="442"/>
      <c r="E333" s="442"/>
      <c r="F333" s="442"/>
      <c r="G333" s="442"/>
      <c r="H333" s="442"/>
      <c r="I333" s="442"/>
      <c r="J333" s="442"/>
      <c r="K333" s="442"/>
      <c r="L333" s="442"/>
      <c r="M333" s="442"/>
      <c r="N333" s="442"/>
      <c r="O333" s="442"/>
      <c r="P333" s="442"/>
      <c r="Q333" s="442"/>
    </row>
    <row r="334" spans="1:17" x14ac:dyDescent="0.2">
      <c r="A334" s="440"/>
      <c r="B334" s="441"/>
      <c r="C334" s="440"/>
      <c r="D334" s="442"/>
      <c r="E334" s="442"/>
      <c r="F334" s="442"/>
      <c r="G334" s="442"/>
      <c r="H334" s="442"/>
      <c r="I334" s="442"/>
      <c r="J334" s="442"/>
      <c r="K334" s="442"/>
      <c r="L334" s="442"/>
      <c r="M334" s="442"/>
      <c r="N334" s="442"/>
      <c r="O334" s="442"/>
      <c r="P334" s="442"/>
      <c r="Q334" s="442"/>
    </row>
    <row r="335" spans="1:17" x14ac:dyDescent="0.2">
      <c r="A335" s="440"/>
      <c r="B335" s="441"/>
      <c r="C335" s="440"/>
      <c r="D335" s="442"/>
      <c r="E335" s="442"/>
      <c r="F335" s="442"/>
      <c r="G335" s="442"/>
      <c r="H335" s="442"/>
      <c r="I335" s="442"/>
      <c r="J335" s="442"/>
      <c r="K335" s="442"/>
      <c r="L335" s="442"/>
      <c r="M335" s="442"/>
      <c r="N335" s="442"/>
      <c r="O335" s="442"/>
      <c r="P335" s="442"/>
      <c r="Q335" s="442"/>
    </row>
    <row r="336" spans="1:17" x14ac:dyDescent="0.2">
      <c r="A336" s="440"/>
      <c r="B336" s="441"/>
      <c r="C336" s="440"/>
      <c r="D336" s="442"/>
      <c r="E336" s="442"/>
      <c r="F336" s="442"/>
      <c r="G336" s="442"/>
      <c r="H336" s="442"/>
      <c r="I336" s="442"/>
      <c r="J336" s="442"/>
      <c r="K336" s="442"/>
      <c r="L336" s="442"/>
      <c r="M336" s="442"/>
      <c r="N336" s="442"/>
      <c r="O336" s="442"/>
      <c r="P336" s="442"/>
      <c r="Q336" s="442"/>
    </row>
    <row r="337" spans="1:17" x14ac:dyDescent="0.2">
      <c r="A337" s="440"/>
      <c r="B337" s="441"/>
      <c r="C337" s="440"/>
      <c r="D337" s="442"/>
      <c r="E337" s="442"/>
      <c r="F337" s="442"/>
      <c r="G337" s="442"/>
      <c r="H337" s="442"/>
      <c r="I337" s="442"/>
      <c r="J337" s="442"/>
      <c r="K337" s="442"/>
      <c r="L337" s="442"/>
      <c r="M337" s="442"/>
      <c r="N337" s="442"/>
      <c r="O337" s="442"/>
      <c r="P337" s="442"/>
      <c r="Q337" s="442"/>
    </row>
    <row r="338" spans="1:17" x14ac:dyDescent="0.2">
      <c r="A338" s="440"/>
      <c r="B338" s="441"/>
      <c r="C338" s="440"/>
      <c r="D338" s="442"/>
      <c r="E338" s="442"/>
      <c r="F338" s="442"/>
      <c r="G338" s="442"/>
      <c r="H338" s="442"/>
      <c r="I338" s="442"/>
      <c r="J338" s="442"/>
      <c r="K338" s="442"/>
      <c r="L338" s="442"/>
      <c r="M338" s="442"/>
      <c r="N338" s="442"/>
      <c r="O338" s="442"/>
      <c r="P338" s="442"/>
      <c r="Q338" s="442"/>
    </row>
    <row r="339" spans="1:17" x14ac:dyDescent="0.2">
      <c r="A339" s="440"/>
      <c r="B339" s="441"/>
      <c r="C339" s="440"/>
      <c r="D339" s="442"/>
      <c r="E339" s="442"/>
      <c r="F339" s="442"/>
      <c r="G339" s="442"/>
      <c r="H339" s="442"/>
      <c r="I339" s="442"/>
      <c r="J339" s="442"/>
      <c r="K339" s="442"/>
      <c r="L339" s="442"/>
      <c r="M339" s="442"/>
      <c r="N339" s="442"/>
      <c r="O339" s="442"/>
      <c r="P339" s="442"/>
      <c r="Q339" s="442"/>
    </row>
    <row r="340" spans="1:17" x14ac:dyDescent="0.2">
      <c r="A340" s="440"/>
      <c r="B340" s="441"/>
      <c r="C340" s="440"/>
      <c r="D340" s="442"/>
      <c r="E340" s="442"/>
      <c r="F340" s="442"/>
      <c r="G340" s="442"/>
      <c r="H340" s="442"/>
      <c r="I340" s="442"/>
      <c r="J340" s="442"/>
      <c r="K340" s="442"/>
      <c r="L340" s="442"/>
      <c r="M340" s="442"/>
      <c r="N340" s="442"/>
      <c r="O340" s="442"/>
      <c r="P340" s="442"/>
      <c r="Q340" s="442"/>
    </row>
    <row r="341" spans="1:17" x14ac:dyDescent="0.2">
      <c r="A341" s="440"/>
      <c r="B341" s="441"/>
      <c r="C341" s="440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</row>
    <row r="342" spans="1:17" x14ac:dyDescent="0.2">
      <c r="A342" s="440"/>
      <c r="B342" s="441"/>
      <c r="C342" s="440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2"/>
      <c r="O342" s="442"/>
      <c r="P342" s="442"/>
      <c r="Q342" s="442"/>
    </row>
    <row r="343" spans="1:17" x14ac:dyDescent="0.2">
      <c r="A343" s="440"/>
      <c r="B343" s="441"/>
      <c r="C343" s="440"/>
      <c r="D343" s="442"/>
      <c r="E343" s="442"/>
      <c r="F343" s="442"/>
      <c r="G343" s="442"/>
      <c r="H343" s="442"/>
      <c r="I343" s="442"/>
      <c r="J343" s="442"/>
      <c r="K343" s="442"/>
      <c r="L343" s="442"/>
      <c r="M343" s="442"/>
      <c r="N343" s="442"/>
      <c r="O343" s="442"/>
      <c r="P343" s="442"/>
      <c r="Q343" s="442"/>
    </row>
    <row r="344" spans="1:17" x14ac:dyDescent="0.2">
      <c r="A344" s="440"/>
      <c r="B344" s="441"/>
      <c r="C344" s="440"/>
      <c r="D344" s="442"/>
      <c r="E344" s="442"/>
      <c r="F344" s="442"/>
      <c r="G344" s="442"/>
      <c r="H344" s="442"/>
      <c r="I344" s="442"/>
      <c r="J344" s="442"/>
      <c r="K344" s="442"/>
      <c r="L344" s="442"/>
      <c r="M344" s="442"/>
      <c r="N344" s="442"/>
      <c r="O344" s="442"/>
      <c r="P344" s="442"/>
      <c r="Q344" s="442"/>
    </row>
    <row r="345" spans="1:17" x14ac:dyDescent="0.2">
      <c r="A345" s="440"/>
      <c r="B345" s="441"/>
      <c r="C345" s="440"/>
      <c r="D345" s="442"/>
      <c r="E345" s="442"/>
      <c r="F345" s="442"/>
      <c r="G345" s="442"/>
      <c r="H345" s="442"/>
      <c r="I345" s="442"/>
      <c r="J345" s="442"/>
      <c r="K345" s="442"/>
      <c r="L345" s="442"/>
      <c r="M345" s="442"/>
      <c r="N345" s="442"/>
      <c r="O345" s="442"/>
      <c r="P345" s="442"/>
      <c r="Q345" s="442"/>
    </row>
    <row r="346" spans="1:17" x14ac:dyDescent="0.2">
      <c r="A346" s="440"/>
      <c r="B346" s="441"/>
      <c r="C346" s="440"/>
      <c r="D346" s="442"/>
      <c r="E346" s="442"/>
      <c r="F346" s="442"/>
      <c r="G346" s="442"/>
      <c r="H346" s="442"/>
      <c r="I346" s="442"/>
      <c r="J346" s="442"/>
      <c r="K346" s="442"/>
      <c r="L346" s="442"/>
      <c r="M346" s="442"/>
      <c r="N346" s="442"/>
      <c r="O346" s="442"/>
      <c r="P346" s="442"/>
      <c r="Q346" s="442"/>
    </row>
    <row r="347" spans="1:17" x14ac:dyDescent="0.2">
      <c r="A347" s="440"/>
      <c r="B347" s="441"/>
      <c r="C347" s="440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</row>
    <row r="348" spans="1:17" x14ac:dyDescent="0.2">
      <c r="A348" s="440"/>
      <c r="B348" s="441"/>
      <c r="C348" s="440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2"/>
      <c r="O348" s="442"/>
      <c r="P348" s="442"/>
      <c r="Q348" s="442"/>
    </row>
    <row r="349" spans="1:17" x14ac:dyDescent="0.2">
      <c r="A349" s="440"/>
      <c r="B349" s="441"/>
      <c r="C349" s="440"/>
      <c r="D349" s="442"/>
      <c r="E349" s="442"/>
      <c r="F349" s="442"/>
      <c r="G349" s="442"/>
      <c r="H349" s="442"/>
      <c r="I349" s="442"/>
      <c r="J349" s="442"/>
      <c r="K349" s="442"/>
      <c r="L349" s="442"/>
      <c r="M349" s="442"/>
      <c r="N349" s="442"/>
      <c r="O349" s="442"/>
      <c r="P349" s="442"/>
      <c r="Q349" s="442"/>
    </row>
    <row r="350" spans="1:17" x14ac:dyDescent="0.2">
      <c r="A350" s="440"/>
      <c r="B350" s="441"/>
      <c r="C350" s="440"/>
      <c r="D350" s="442"/>
      <c r="E350" s="442"/>
      <c r="F350" s="442"/>
      <c r="G350" s="442"/>
      <c r="H350" s="442"/>
      <c r="I350" s="442"/>
      <c r="J350" s="442"/>
      <c r="K350" s="442"/>
      <c r="L350" s="442"/>
      <c r="M350" s="442"/>
      <c r="N350" s="442"/>
      <c r="O350" s="442"/>
      <c r="P350" s="442"/>
      <c r="Q350" s="442"/>
    </row>
    <row r="351" spans="1:17" x14ac:dyDescent="0.2">
      <c r="A351" s="440"/>
      <c r="B351" s="441"/>
      <c r="C351" s="440"/>
      <c r="D351" s="442"/>
      <c r="E351" s="442"/>
      <c r="F351" s="442"/>
      <c r="G351" s="442"/>
      <c r="H351" s="442"/>
      <c r="I351" s="442"/>
      <c r="J351" s="442"/>
      <c r="K351" s="442"/>
      <c r="L351" s="442"/>
      <c r="M351" s="442"/>
      <c r="N351" s="442"/>
      <c r="O351" s="442"/>
      <c r="P351" s="442"/>
      <c r="Q351" s="442"/>
    </row>
    <row r="352" spans="1:17" x14ac:dyDescent="0.2">
      <c r="A352" s="440"/>
      <c r="B352" s="441"/>
      <c r="C352" s="440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</row>
    <row r="353" spans="1:17" x14ac:dyDescent="0.2">
      <c r="A353" s="440"/>
      <c r="B353" s="441"/>
      <c r="C353" s="440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2"/>
      <c r="O353" s="442"/>
      <c r="P353" s="442"/>
      <c r="Q353" s="442"/>
    </row>
    <row r="354" spans="1:17" x14ac:dyDescent="0.2">
      <c r="A354" s="440"/>
      <c r="B354" s="441"/>
      <c r="C354" s="440"/>
      <c r="D354" s="442"/>
      <c r="E354" s="442"/>
      <c r="F354" s="442"/>
      <c r="G354" s="442"/>
      <c r="H354" s="442"/>
      <c r="I354" s="442"/>
      <c r="J354" s="442"/>
      <c r="K354" s="442"/>
      <c r="L354" s="442"/>
      <c r="M354" s="442"/>
      <c r="N354" s="442"/>
      <c r="O354" s="442"/>
      <c r="P354" s="442"/>
      <c r="Q354" s="442"/>
    </row>
    <row r="355" spans="1:17" x14ac:dyDescent="0.2">
      <c r="A355" s="440"/>
      <c r="B355" s="441"/>
      <c r="C355" s="440"/>
      <c r="D355" s="442"/>
      <c r="E355" s="442"/>
      <c r="F355" s="442"/>
      <c r="G355" s="442"/>
      <c r="H355" s="442"/>
      <c r="I355" s="442"/>
      <c r="J355" s="442"/>
      <c r="K355" s="442"/>
      <c r="L355" s="442"/>
      <c r="M355" s="442"/>
      <c r="N355" s="442"/>
      <c r="O355" s="442"/>
      <c r="P355" s="442"/>
      <c r="Q355" s="442"/>
    </row>
    <row r="356" spans="1:17" x14ac:dyDescent="0.2">
      <c r="A356" s="440"/>
      <c r="B356" s="441"/>
      <c r="C356" s="440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2"/>
      <c r="O356" s="442"/>
      <c r="P356" s="442"/>
      <c r="Q356" s="442"/>
    </row>
    <row r="357" spans="1:17" x14ac:dyDescent="0.2">
      <c r="A357" s="440"/>
      <c r="B357" s="441"/>
      <c r="C357" s="440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</row>
    <row r="358" spans="1:17" x14ac:dyDescent="0.2">
      <c r="A358" s="440"/>
      <c r="B358" s="441"/>
      <c r="C358" s="440"/>
      <c r="D358" s="442"/>
      <c r="E358" s="442"/>
      <c r="F358" s="442"/>
      <c r="G358" s="442"/>
      <c r="H358" s="442"/>
      <c r="I358" s="442"/>
      <c r="J358" s="442"/>
      <c r="K358" s="442"/>
      <c r="L358" s="442"/>
      <c r="M358" s="442"/>
      <c r="N358" s="442"/>
      <c r="O358" s="442"/>
      <c r="P358" s="442"/>
      <c r="Q358" s="442"/>
    </row>
    <row r="359" spans="1:17" x14ac:dyDescent="0.2">
      <c r="A359" s="440"/>
      <c r="B359" s="441"/>
      <c r="C359" s="440"/>
      <c r="D359" s="442"/>
      <c r="E359" s="442"/>
      <c r="F359" s="442"/>
      <c r="G359" s="442"/>
      <c r="H359" s="442"/>
      <c r="I359" s="442"/>
      <c r="J359" s="442"/>
      <c r="K359" s="442"/>
      <c r="L359" s="442"/>
      <c r="M359" s="442"/>
      <c r="N359" s="442"/>
      <c r="O359" s="442"/>
      <c r="P359" s="442"/>
      <c r="Q359" s="442"/>
    </row>
    <row r="360" spans="1:17" x14ac:dyDescent="0.2">
      <c r="A360" s="440"/>
      <c r="B360" s="441"/>
      <c r="C360" s="440"/>
      <c r="D360" s="442"/>
      <c r="E360" s="442"/>
      <c r="F360" s="442"/>
      <c r="G360" s="442"/>
      <c r="H360" s="442"/>
      <c r="I360" s="442"/>
      <c r="J360" s="442"/>
      <c r="K360" s="442"/>
      <c r="L360" s="442"/>
      <c r="M360" s="442"/>
      <c r="N360" s="442"/>
      <c r="O360" s="442"/>
      <c r="P360" s="442"/>
      <c r="Q360" s="442"/>
    </row>
    <row r="361" spans="1:17" x14ac:dyDescent="0.2">
      <c r="A361" s="440"/>
      <c r="B361" s="441"/>
      <c r="C361" s="440"/>
      <c r="D361" s="442"/>
      <c r="E361" s="442"/>
      <c r="F361" s="442"/>
      <c r="G361" s="442"/>
      <c r="H361" s="442"/>
      <c r="I361" s="442"/>
      <c r="J361" s="442"/>
      <c r="K361" s="442"/>
      <c r="L361" s="442"/>
      <c r="M361" s="442"/>
      <c r="N361" s="442"/>
      <c r="O361" s="442"/>
      <c r="P361" s="442"/>
      <c r="Q361" s="442"/>
    </row>
    <row r="362" spans="1:17" x14ac:dyDescent="0.2">
      <c r="A362" s="440"/>
      <c r="B362" s="441"/>
      <c r="C362" s="440"/>
      <c r="D362" s="442"/>
      <c r="E362" s="442"/>
      <c r="F362" s="442"/>
      <c r="G362" s="442"/>
      <c r="H362" s="442"/>
      <c r="I362" s="442"/>
      <c r="J362" s="442"/>
      <c r="K362" s="442"/>
      <c r="L362" s="442"/>
      <c r="M362" s="442"/>
      <c r="N362" s="442"/>
      <c r="O362" s="442"/>
      <c r="P362" s="442"/>
      <c r="Q362" s="442"/>
    </row>
    <row r="363" spans="1:17" x14ac:dyDescent="0.2">
      <c r="A363" s="440"/>
      <c r="B363" s="441"/>
      <c r="C363" s="440"/>
      <c r="D363" s="442"/>
      <c r="E363" s="442"/>
      <c r="F363" s="442"/>
      <c r="G363" s="442"/>
      <c r="H363" s="442"/>
      <c r="I363" s="442"/>
      <c r="J363" s="442"/>
      <c r="K363" s="442"/>
      <c r="L363" s="442"/>
      <c r="M363" s="442"/>
      <c r="N363" s="442"/>
      <c r="O363" s="442"/>
      <c r="P363" s="442"/>
      <c r="Q363" s="442"/>
    </row>
    <row r="364" spans="1:17" x14ac:dyDescent="0.2">
      <c r="A364" s="440"/>
      <c r="B364" s="441"/>
      <c r="C364" s="440"/>
      <c r="D364" s="442"/>
      <c r="E364" s="442"/>
      <c r="F364" s="442"/>
      <c r="G364" s="442"/>
      <c r="H364" s="442"/>
      <c r="I364" s="442"/>
      <c r="J364" s="442"/>
      <c r="K364" s="442"/>
      <c r="L364" s="442"/>
      <c r="M364" s="442"/>
      <c r="N364" s="442"/>
      <c r="O364" s="442"/>
      <c r="P364" s="442"/>
      <c r="Q364" s="442"/>
    </row>
    <row r="365" spans="1:17" x14ac:dyDescent="0.2">
      <c r="A365" s="440"/>
      <c r="B365" s="441"/>
      <c r="C365" s="440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</row>
    <row r="366" spans="1:17" x14ac:dyDescent="0.2">
      <c r="A366" s="440"/>
      <c r="B366" s="441"/>
      <c r="C366" s="440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</row>
    <row r="367" spans="1:17" x14ac:dyDescent="0.2">
      <c r="A367" s="440"/>
      <c r="B367" s="441"/>
      <c r="C367" s="440"/>
      <c r="D367" s="442"/>
      <c r="E367" s="442"/>
      <c r="F367" s="442"/>
      <c r="G367" s="442"/>
      <c r="H367" s="442"/>
      <c r="I367" s="442"/>
      <c r="J367" s="442"/>
      <c r="K367" s="442"/>
      <c r="L367" s="442"/>
      <c r="M367" s="442"/>
      <c r="N367" s="442"/>
      <c r="O367" s="442"/>
      <c r="P367" s="442"/>
      <c r="Q367" s="442"/>
    </row>
    <row r="368" spans="1:17" x14ac:dyDescent="0.2">
      <c r="A368" s="440"/>
      <c r="B368" s="441"/>
      <c r="C368" s="440"/>
      <c r="D368" s="442"/>
      <c r="E368" s="442"/>
      <c r="F368" s="442"/>
      <c r="G368" s="442"/>
      <c r="H368" s="442"/>
      <c r="I368" s="442"/>
      <c r="J368" s="442"/>
      <c r="K368" s="442"/>
      <c r="L368" s="442"/>
      <c r="M368" s="442"/>
      <c r="N368" s="442"/>
      <c r="O368" s="442"/>
      <c r="P368" s="442"/>
      <c r="Q368" s="442"/>
    </row>
    <row r="369" spans="1:17" x14ac:dyDescent="0.2">
      <c r="A369" s="440"/>
      <c r="B369" s="441"/>
      <c r="C369" s="440"/>
      <c r="D369" s="442"/>
      <c r="E369" s="442"/>
      <c r="F369" s="442"/>
      <c r="G369" s="442"/>
      <c r="H369" s="442"/>
      <c r="I369" s="442"/>
      <c r="J369" s="442"/>
      <c r="K369" s="442"/>
      <c r="L369" s="442"/>
      <c r="M369" s="442"/>
      <c r="N369" s="442"/>
      <c r="O369" s="442"/>
      <c r="P369" s="442"/>
      <c r="Q369" s="442"/>
    </row>
    <row r="370" spans="1:17" x14ac:dyDescent="0.2">
      <c r="A370" s="440"/>
      <c r="B370" s="441"/>
      <c r="C370" s="440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</row>
    <row r="371" spans="1:17" x14ac:dyDescent="0.2">
      <c r="A371" s="440"/>
      <c r="B371" s="441"/>
      <c r="C371" s="440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2"/>
      <c r="O371" s="442"/>
      <c r="P371" s="442"/>
      <c r="Q371" s="442"/>
    </row>
    <row r="372" spans="1:17" x14ac:dyDescent="0.2">
      <c r="A372" s="440"/>
      <c r="B372" s="441"/>
      <c r="C372" s="440"/>
      <c r="D372" s="442"/>
      <c r="E372" s="442"/>
      <c r="F372" s="442"/>
      <c r="G372" s="442"/>
      <c r="H372" s="442"/>
      <c r="I372" s="442"/>
      <c r="J372" s="442"/>
      <c r="K372" s="442"/>
      <c r="L372" s="442"/>
      <c r="M372" s="442"/>
      <c r="N372" s="442"/>
      <c r="O372" s="442"/>
      <c r="P372" s="442"/>
      <c r="Q372" s="442"/>
    </row>
    <row r="373" spans="1:17" x14ac:dyDescent="0.2">
      <c r="A373" s="440"/>
      <c r="B373" s="441"/>
      <c r="C373" s="440"/>
      <c r="D373" s="442"/>
      <c r="E373" s="442"/>
      <c r="F373" s="442"/>
      <c r="G373" s="442"/>
      <c r="H373" s="442"/>
      <c r="I373" s="442"/>
      <c r="J373" s="442"/>
      <c r="K373" s="442"/>
      <c r="L373" s="442"/>
      <c r="M373" s="442"/>
      <c r="N373" s="442"/>
      <c r="O373" s="442"/>
      <c r="P373" s="442"/>
      <c r="Q373" s="442"/>
    </row>
    <row r="374" spans="1:17" x14ac:dyDescent="0.2">
      <c r="A374" s="440"/>
      <c r="B374" s="441"/>
      <c r="C374" s="440"/>
      <c r="D374" s="442"/>
      <c r="E374" s="442"/>
      <c r="F374" s="442"/>
      <c r="G374" s="442"/>
      <c r="H374" s="442"/>
      <c r="I374" s="442"/>
      <c r="J374" s="442"/>
      <c r="K374" s="442"/>
      <c r="L374" s="442"/>
      <c r="M374" s="442"/>
      <c r="N374" s="442"/>
      <c r="O374" s="442"/>
      <c r="P374" s="442"/>
      <c r="Q374" s="442"/>
    </row>
    <row r="375" spans="1:17" x14ac:dyDescent="0.2">
      <c r="A375" s="440"/>
      <c r="B375" s="441"/>
      <c r="C375" s="440"/>
      <c r="D375" s="442"/>
      <c r="E375" s="442"/>
      <c r="F375" s="442"/>
      <c r="G375" s="442"/>
      <c r="H375" s="442"/>
      <c r="I375" s="442"/>
      <c r="J375" s="442"/>
      <c r="K375" s="442"/>
      <c r="L375" s="442"/>
      <c r="M375" s="442"/>
      <c r="N375" s="442"/>
      <c r="O375" s="442"/>
      <c r="P375" s="442"/>
      <c r="Q375" s="442"/>
    </row>
    <row r="376" spans="1:17" x14ac:dyDescent="0.2">
      <c r="A376" s="440"/>
      <c r="B376" s="441"/>
      <c r="C376" s="440"/>
      <c r="D376" s="442"/>
      <c r="E376" s="442"/>
      <c r="F376" s="442"/>
      <c r="G376" s="442"/>
      <c r="H376" s="442"/>
      <c r="I376" s="442"/>
      <c r="J376" s="442"/>
      <c r="K376" s="442"/>
      <c r="L376" s="442"/>
      <c r="M376" s="442"/>
      <c r="N376" s="442"/>
      <c r="O376" s="442"/>
      <c r="P376" s="442"/>
      <c r="Q376" s="442"/>
    </row>
    <row r="377" spans="1:17" x14ac:dyDescent="0.2">
      <c r="A377" s="440"/>
      <c r="B377" s="441"/>
      <c r="C377" s="440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</row>
    <row r="378" spans="1:17" x14ac:dyDescent="0.2">
      <c r="A378" s="440"/>
      <c r="B378" s="441"/>
      <c r="C378" s="440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2"/>
      <c r="O378" s="442"/>
      <c r="P378" s="442"/>
      <c r="Q378" s="442"/>
    </row>
    <row r="379" spans="1:17" x14ac:dyDescent="0.2">
      <c r="A379" s="440"/>
      <c r="B379" s="441"/>
      <c r="C379" s="440"/>
      <c r="D379" s="442"/>
      <c r="E379" s="442"/>
      <c r="F379" s="442"/>
      <c r="G379" s="442"/>
      <c r="H379" s="442"/>
      <c r="I379" s="442"/>
      <c r="J379" s="442"/>
      <c r="K379" s="442"/>
      <c r="L379" s="442"/>
      <c r="M379" s="442"/>
      <c r="N379" s="442"/>
      <c r="O379" s="442"/>
      <c r="P379" s="442"/>
      <c r="Q379" s="442"/>
    </row>
    <row r="380" spans="1:17" x14ac:dyDescent="0.2">
      <c r="A380" s="440"/>
      <c r="B380" s="441"/>
      <c r="C380" s="440"/>
      <c r="D380" s="442"/>
      <c r="E380" s="442"/>
      <c r="F380" s="442"/>
      <c r="G380" s="442"/>
      <c r="H380" s="442"/>
      <c r="I380" s="442"/>
      <c r="J380" s="442"/>
      <c r="K380" s="442"/>
      <c r="L380" s="442"/>
      <c r="M380" s="442"/>
      <c r="N380" s="442"/>
      <c r="O380" s="442"/>
      <c r="P380" s="442"/>
      <c r="Q380" s="442"/>
    </row>
    <row r="381" spans="1:17" x14ac:dyDescent="0.2">
      <c r="A381" s="440"/>
      <c r="B381" s="441"/>
      <c r="C381" s="440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2"/>
      <c r="O381" s="442"/>
      <c r="P381" s="442"/>
      <c r="Q381" s="442"/>
    </row>
    <row r="382" spans="1:17" x14ac:dyDescent="0.2">
      <c r="A382" s="440"/>
      <c r="B382" s="441"/>
      <c r="C382" s="440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2"/>
      <c r="O382" s="442"/>
      <c r="P382" s="442"/>
      <c r="Q382" s="442"/>
    </row>
    <row r="383" spans="1:17" x14ac:dyDescent="0.2">
      <c r="A383" s="440"/>
      <c r="B383" s="441"/>
      <c r="C383" s="440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</row>
    <row r="384" spans="1:17" x14ac:dyDescent="0.2">
      <c r="A384" s="440"/>
      <c r="B384" s="441"/>
      <c r="C384" s="440"/>
      <c r="D384" s="442"/>
      <c r="E384" s="442"/>
      <c r="F384" s="442"/>
      <c r="G384" s="442"/>
      <c r="H384" s="442"/>
      <c r="I384" s="442"/>
      <c r="J384" s="442"/>
      <c r="K384" s="442"/>
      <c r="L384" s="442"/>
      <c r="M384" s="442"/>
      <c r="N384" s="442"/>
      <c r="O384" s="442"/>
      <c r="P384" s="442"/>
      <c r="Q384" s="442"/>
    </row>
    <row r="385" spans="1:17" x14ac:dyDescent="0.2">
      <c r="A385" s="440"/>
      <c r="B385" s="441"/>
      <c r="C385" s="440"/>
      <c r="D385" s="442"/>
      <c r="E385" s="442"/>
      <c r="F385" s="442"/>
      <c r="G385" s="442"/>
      <c r="H385" s="442"/>
      <c r="I385" s="442"/>
      <c r="J385" s="442"/>
      <c r="K385" s="442"/>
      <c r="L385" s="442"/>
      <c r="M385" s="442"/>
      <c r="N385" s="442"/>
      <c r="O385" s="442"/>
      <c r="P385" s="442"/>
      <c r="Q385" s="442"/>
    </row>
    <row r="386" spans="1:17" x14ac:dyDescent="0.2">
      <c r="A386" s="440"/>
      <c r="B386" s="441"/>
      <c r="C386" s="440"/>
      <c r="D386" s="442"/>
      <c r="E386" s="442"/>
      <c r="F386" s="442"/>
      <c r="G386" s="442"/>
      <c r="H386" s="442"/>
      <c r="I386" s="442"/>
      <c r="J386" s="442"/>
      <c r="K386" s="442"/>
      <c r="L386" s="442"/>
      <c r="M386" s="442"/>
      <c r="N386" s="442"/>
      <c r="O386" s="442"/>
      <c r="P386" s="442"/>
      <c r="Q386" s="442"/>
    </row>
    <row r="387" spans="1:17" x14ac:dyDescent="0.2">
      <c r="A387" s="440"/>
      <c r="B387" s="441"/>
      <c r="C387" s="440"/>
      <c r="D387" s="442"/>
      <c r="E387" s="442"/>
      <c r="F387" s="442"/>
      <c r="G387" s="442"/>
      <c r="H387" s="442"/>
      <c r="I387" s="442"/>
      <c r="J387" s="442"/>
      <c r="K387" s="442"/>
      <c r="L387" s="442"/>
      <c r="M387" s="442"/>
      <c r="N387" s="442"/>
      <c r="O387" s="442"/>
      <c r="P387" s="442"/>
      <c r="Q387" s="442"/>
    </row>
    <row r="388" spans="1:17" x14ac:dyDescent="0.2">
      <c r="A388" s="440"/>
      <c r="B388" s="441"/>
      <c r="C388" s="440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</row>
    <row r="389" spans="1:17" x14ac:dyDescent="0.2">
      <c r="A389" s="440"/>
      <c r="B389" s="441"/>
      <c r="C389" s="440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2"/>
      <c r="O389" s="442"/>
      <c r="P389" s="442"/>
      <c r="Q389" s="442"/>
    </row>
    <row r="390" spans="1:17" x14ac:dyDescent="0.2">
      <c r="A390" s="440"/>
      <c r="B390" s="441"/>
      <c r="C390" s="440"/>
      <c r="D390" s="442"/>
      <c r="E390" s="442"/>
      <c r="F390" s="442"/>
      <c r="G390" s="442"/>
      <c r="H390" s="442"/>
      <c r="I390" s="442"/>
      <c r="J390" s="442"/>
      <c r="K390" s="442"/>
      <c r="L390" s="442"/>
      <c r="M390" s="442"/>
      <c r="N390" s="442"/>
      <c r="O390" s="442"/>
      <c r="P390" s="442"/>
      <c r="Q390" s="442"/>
    </row>
    <row r="391" spans="1:17" x14ac:dyDescent="0.2">
      <c r="A391" s="440"/>
      <c r="B391" s="441"/>
      <c r="C391" s="440"/>
      <c r="D391" s="442"/>
      <c r="E391" s="442"/>
      <c r="F391" s="442"/>
      <c r="G391" s="442"/>
      <c r="H391" s="442"/>
      <c r="I391" s="442"/>
      <c r="J391" s="442"/>
      <c r="K391" s="442"/>
      <c r="L391" s="442"/>
      <c r="M391" s="442"/>
      <c r="N391" s="442"/>
      <c r="O391" s="442"/>
      <c r="P391" s="442"/>
      <c r="Q391" s="442"/>
    </row>
    <row r="392" spans="1:17" x14ac:dyDescent="0.2">
      <c r="A392" s="440"/>
      <c r="B392" s="441"/>
      <c r="C392" s="440"/>
      <c r="D392" s="442"/>
      <c r="E392" s="442"/>
      <c r="F392" s="442"/>
      <c r="G392" s="442"/>
      <c r="H392" s="442"/>
      <c r="I392" s="442"/>
      <c r="J392" s="442"/>
      <c r="K392" s="442"/>
      <c r="L392" s="442"/>
      <c r="M392" s="442"/>
      <c r="N392" s="442"/>
      <c r="O392" s="442"/>
      <c r="P392" s="442"/>
      <c r="Q392" s="442"/>
    </row>
    <row r="393" spans="1:17" x14ac:dyDescent="0.2">
      <c r="A393" s="440"/>
      <c r="B393" s="441"/>
      <c r="C393" s="440"/>
      <c r="D393" s="442"/>
      <c r="E393" s="442"/>
      <c r="F393" s="442"/>
      <c r="G393" s="442"/>
      <c r="H393" s="442"/>
      <c r="I393" s="442"/>
      <c r="J393" s="442"/>
      <c r="K393" s="442"/>
      <c r="L393" s="442"/>
      <c r="M393" s="442"/>
      <c r="N393" s="442"/>
      <c r="O393" s="442"/>
      <c r="P393" s="442"/>
      <c r="Q393" s="442"/>
    </row>
    <row r="394" spans="1:17" x14ac:dyDescent="0.2">
      <c r="A394" s="440"/>
      <c r="B394" s="441"/>
      <c r="C394" s="440"/>
      <c r="D394" s="442"/>
      <c r="E394" s="442"/>
      <c r="F394" s="442"/>
      <c r="G394" s="442"/>
      <c r="H394" s="442"/>
      <c r="I394" s="442"/>
      <c r="J394" s="442"/>
      <c r="K394" s="442"/>
      <c r="L394" s="442"/>
      <c r="M394" s="442"/>
      <c r="N394" s="442"/>
      <c r="O394" s="442"/>
      <c r="P394" s="442"/>
      <c r="Q394" s="442"/>
    </row>
    <row r="395" spans="1:17" x14ac:dyDescent="0.2">
      <c r="A395" s="440"/>
      <c r="B395" s="441"/>
      <c r="C395" s="440"/>
      <c r="D395" s="442"/>
      <c r="E395" s="442"/>
      <c r="F395" s="442"/>
      <c r="G395" s="442"/>
      <c r="H395" s="442"/>
      <c r="I395" s="442"/>
      <c r="J395" s="442"/>
      <c r="K395" s="442"/>
      <c r="L395" s="442"/>
      <c r="M395" s="442"/>
      <c r="N395" s="442"/>
      <c r="O395" s="442"/>
      <c r="P395" s="442"/>
      <c r="Q395" s="442"/>
    </row>
    <row r="396" spans="1:17" x14ac:dyDescent="0.2">
      <c r="A396" s="440"/>
      <c r="B396" s="441"/>
      <c r="C396" s="440"/>
      <c r="D396" s="442"/>
      <c r="E396" s="442"/>
      <c r="F396" s="442"/>
      <c r="G396" s="442"/>
      <c r="H396" s="442"/>
      <c r="I396" s="442"/>
      <c r="J396" s="442"/>
      <c r="K396" s="442"/>
      <c r="L396" s="442"/>
      <c r="M396" s="442"/>
      <c r="N396" s="442"/>
      <c r="O396" s="442"/>
      <c r="P396" s="442"/>
      <c r="Q396" s="442"/>
    </row>
    <row r="397" spans="1:17" x14ac:dyDescent="0.2">
      <c r="A397" s="440"/>
      <c r="B397" s="441"/>
      <c r="C397" s="440"/>
      <c r="D397" s="442"/>
      <c r="E397" s="442"/>
      <c r="F397" s="442"/>
      <c r="G397" s="442"/>
      <c r="H397" s="442"/>
      <c r="I397" s="442"/>
      <c r="J397" s="442"/>
      <c r="K397" s="442"/>
      <c r="L397" s="442"/>
      <c r="M397" s="442"/>
      <c r="N397" s="442"/>
      <c r="O397" s="442"/>
      <c r="P397" s="442"/>
      <c r="Q397" s="442"/>
    </row>
    <row r="398" spans="1:17" x14ac:dyDescent="0.2">
      <c r="A398" s="440"/>
      <c r="B398" s="441"/>
      <c r="C398" s="440"/>
      <c r="D398" s="442"/>
      <c r="E398" s="442"/>
      <c r="F398" s="442"/>
      <c r="G398" s="442"/>
      <c r="H398" s="442"/>
      <c r="I398" s="442"/>
      <c r="J398" s="442"/>
      <c r="K398" s="442"/>
      <c r="L398" s="442"/>
      <c r="M398" s="442"/>
      <c r="N398" s="442"/>
      <c r="O398" s="442"/>
      <c r="P398" s="442"/>
      <c r="Q398" s="442"/>
    </row>
    <row r="399" spans="1:17" x14ac:dyDescent="0.2">
      <c r="A399" s="440"/>
      <c r="B399" s="441"/>
      <c r="C399" s="440"/>
      <c r="D399" s="442"/>
      <c r="E399" s="442"/>
      <c r="F399" s="442"/>
      <c r="G399" s="442"/>
      <c r="H399" s="442"/>
      <c r="I399" s="442"/>
      <c r="J399" s="442"/>
      <c r="K399" s="442"/>
      <c r="L399" s="442"/>
      <c r="M399" s="442"/>
      <c r="N399" s="442"/>
      <c r="O399" s="442"/>
      <c r="P399" s="442"/>
      <c r="Q399" s="442"/>
    </row>
    <row r="400" spans="1:17" x14ac:dyDescent="0.2">
      <c r="A400" s="440"/>
      <c r="B400" s="441"/>
      <c r="C400" s="440"/>
      <c r="D400" s="442"/>
      <c r="E400" s="442"/>
      <c r="F400" s="442"/>
      <c r="G400" s="442"/>
      <c r="H400" s="442"/>
      <c r="I400" s="442"/>
      <c r="J400" s="442"/>
      <c r="K400" s="442"/>
      <c r="L400" s="442"/>
      <c r="M400" s="442"/>
      <c r="N400" s="442"/>
      <c r="O400" s="442"/>
      <c r="P400" s="442"/>
      <c r="Q400" s="442"/>
    </row>
    <row r="401" spans="1:17" x14ac:dyDescent="0.2">
      <c r="A401" s="440"/>
      <c r="B401" s="441"/>
      <c r="C401" s="440"/>
      <c r="D401" s="442"/>
      <c r="E401" s="442"/>
      <c r="F401" s="442"/>
      <c r="G401" s="442"/>
      <c r="H401" s="442"/>
      <c r="I401" s="442"/>
      <c r="J401" s="442"/>
      <c r="K401" s="442"/>
      <c r="L401" s="442"/>
      <c r="M401" s="442"/>
      <c r="N401" s="442"/>
      <c r="O401" s="442"/>
      <c r="P401" s="442"/>
      <c r="Q401" s="442"/>
    </row>
    <row r="402" spans="1:17" x14ac:dyDescent="0.2">
      <c r="A402" s="440"/>
      <c r="B402" s="441"/>
      <c r="C402" s="440"/>
      <c r="D402" s="442"/>
      <c r="E402" s="442"/>
      <c r="F402" s="442"/>
      <c r="G402" s="442"/>
      <c r="H402" s="442"/>
      <c r="I402" s="442"/>
      <c r="J402" s="442"/>
      <c r="K402" s="442"/>
      <c r="L402" s="442"/>
      <c r="M402" s="442"/>
      <c r="N402" s="442"/>
      <c r="O402" s="442"/>
      <c r="P402" s="442"/>
      <c r="Q402" s="442"/>
    </row>
    <row r="403" spans="1:17" x14ac:dyDescent="0.2">
      <c r="A403" s="440"/>
      <c r="B403" s="441"/>
      <c r="C403" s="440"/>
      <c r="D403" s="442"/>
      <c r="E403" s="442"/>
      <c r="F403" s="442"/>
      <c r="G403" s="442"/>
      <c r="H403" s="442"/>
      <c r="I403" s="442"/>
      <c r="J403" s="442"/>
      <c r="K403" s="442"/>
      <c r="L403" s="442"/>
      <c r="M403" s="442"/>
      <c r="N403" s="442"/>
      <c r="O403" s="442"/>
      <c r="P403" s="442"/>
      <c r="Q403" s="442"/>
    </row>
    <row r="404" spans="1:17" x14ac:dyDescent="0.2">
      <c r="A404" s="440"/>
      <c r="B404" s="441"/>
      <c r="C404" s="440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</row>
    <row r="405" spans="1:17" x14ac:dyDescent="0.2">
      <c r="A405" s="440"/>
      <c r="B405" s="441"/>
      <c r="C405" s="440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2"/>
      <c r="O405" s="442"/>
      <c r="P405" s="442"/>
      <c r="Q405" s="442"/>
    </row>
    <row r="406" spans="1:17" x14ac:dyDescent="0.2">
      <c r="A406" s="440"/>
      <c r="B406" s="441"/>
      <c r="C406" s="440"/>
      <c r="D406" s="442"/>
      <c r="E406" s="442"/>
      <c r="F406" s="442"/>
      <c r="G406" s="442"/>
      <c r="H406" s="442"/>
      <c r="I406" s="442"/>
      <c r="J406" s="442"/>
      <c r="K406" s="442"/>
      <c r="L406" s="442"/>
      <c r="M406" s="442"/>
      <c r="N406" s="442"/>
      <c r="O406" s="442"/>
      <c r="P406" s="442"/>
      <c r="Q406" s="442"/>
    </row>
    <row r="407" spans="1:17" x14ac:dyDescent="0.2">
      <c r="A407" s="440"/>
      <c r="B407" s="441"/>
      <c r="C407" s="440"/>
      <c r="D407" s="442"/>
      <c r="E407" s="442"/>
      <c r="F407" s="442"/>
      <c r="G407" s="442"/>
      <c r="H407" s="442"/>
      <c r="I407" s="442"/>
      <c r="J407" s="442"/>
      <c r="K407" s="442"/>
      <c r="L407" s="442"/>
      <c r="M407" s="442"/>
      <c r="N407" s="442"/>
      <c r="O407" s="442"/>
      <c r="P407" s="442"/>
      <c r="Q407" s="442"/>
    </row>
    <row r="408" spans="1:17" x14ac:dyDescent="0.2">
      <c r="A408" s="440"/>
      <c r="B408" s="441"/>
      <c r="C408" s="440"/>
      <c r="D408" s="442"/>
      <c r="E408" s="442"/>
      <c r="F408" s="442"/>
      <c r="G408" s="442"/>
      <c r="H408" s="442"/>
      <c r="I408" s="442"/>
      <c r="J408" s="442"/>
      <c r="K408" s="442"/>
      <c r="L408" s="442"/>
      <c r="M408" s="442"/>
      <c r="N408" s="442"/>
      <c r="O408" s="442"/>
      <c r="P408" s="442"/>
      <c r="Q408" s="442"/>
    </row>
    <row r="409" spans="1:17" x14ac:dyDescent="0.2">
      <c r="A409" s="440"/>
      <c r="B409" s="441"/>
      <c r="C409" s="440"/>
      <c r="D409" s="442"/>
      <c r="E409" s="442"/>
      <c r="F409" s="442"/>
      <c r="G409" s="442"/>
      <c r="H409" s="442"/>
      <c r="I409" s="442"/>
      <c r="J409" s="442"/>
      <c r="K409" s="442"/>
      <c r="L409" s="442"/>
      <c r="M409" s="442"/>
      <c r="N409" s="442"/>
      <c r="O409" s="442"/>
      <c r="P409" s="442"/>
      <c r="Q409" s="442"/>
    </row>
    <row r="410" spans="1:17" x14ac:dyDescent="0.2">
      <c r="A410" s="440"/>
      <c r="B410" s="441"/>
      <c r="C410" s="440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</row>
    <row r="411" spans="1:17" x14ac:dyDescent="0.2">
      <c r="A411" s="440"/>
      <c r="B411" s="441"/>
      <c r="C411" s="440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2"/>
      <c r="O411" s="442"/>
      <c r="P411" s="442"/>
      <c r="Q411" s="442"/>
    </row>
    <row r="412" spans="1:17" x14ac:dyDescent="0.2">
      <c r="A412" s="440"/>
      <c r="B412" s="441"/>
      <c r="C412" s="440"/>
      <c r="D412" s="442"/>
      <c r="E412" s="442"/>
      <c r="F412" s="442"/>
      <c r="G412" s="442"/>
      <c r="H412" s="442"/>
      <c r="I412" s="442"/>
      <c r="J412" s="442"/>
      <c r="K412" s="442"/>
      <c r="L412" s="442"/>
      <c r="M412" s="442"/>
      <c r="N412" s="442"/>
      <c r="O412" s="442"/>
      <c r="P412" s="442"/>
      <c r="Q412" s="442"/>
    </row>
    <row r="413" spans="1:17" x14ac:dyDescent="0.2">
      <c r="A413" s="440"/>
      <c r="B413" s="441"/>
      <c r="C413" s="440"/>
      <c r="D413" s="442"/>
      <c r="E413" s="442"/>
      <c r="F413" s="442"/>
      <c r="G413" s="442"/>
      <c r="H413" s="442"/>
      <c r="I413" s="442"/>
      <c r="J413" s="442"/>
      <c r="K413" s="442"/>
      <c r="L413" s="442"/>
      <c r="M413" s="442"/>
      <c r="N413" s="442"/>
      <c r="O413" s="442"/>
      <c r="P413" s="442"/>
      <c r="Q413" s="442"/>
    </row>
    <row r="414" spans="1:17" x14ac:dyDescent="0.2">
      <c r="A414" s="440"/>
      <c r="B414" s="441"/>
      <c r="C414" s="440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</row>
    <row r="415" spans="1:17" x14ac:dyDescent="0.2">
      <c r="A415" s="440"/>
      <c r="B415" s="441"/>
      <c r="C415" s="440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2"/>
      <c r="O415" s="442"/>
      <c r="P415" s="442"/>
      <c r="Q415" s="442"/>
    </row>
    <row r="416" spans="1:17" x14ac:dyDescent="0.2">
      <c r="A416" s="440"/>
      <c r="B416" s="441"/>
      <c r="C416" s="440"/>
      <c r="D416" s="442"/>
      <c r="E416" s="442"/>
      <c r="F416" s="442"/>
      <c r="G416" s="442"/>
      <c r="H416" s="442"/>
      <c r="I416" s="442"/>
      <c r="J416" s="442"/>
      <c r="K416" s="442"/>
      <c r="L416" s="442"/>
      <c r="M416" s="442"/>
      <c r="N416" s="442"/>
      <c r="O416" s="442"/>
      <c r="P416" s="442"/>
      <c r="Q416" s="442"/>
    </row>
    <row r="417" spans="1:17" x14ac:dyDescent="0.2">
      <c r="A417" s="440"/>
      <c r="B417" s="441"/>
      <c r="C417" s="440"/>
      <c r="D417" s="442"/>
      <c r="E417" s="442"/>
      <c r="F417" s="442"/>
      <c r="G417" s="442"/>
      <c r="H417" s="442"/>
      <c r="I417" s="442"/>
      <c r="J417" s="442"/>
      <c r="K417" s="442"/>
      <c r="L417" s="442"/>
      <c r="M417" s="442"/>
      <c r="N417" s="442"/>
      <c r="O417" s="442"/>
      <c r="P417" s="442"/>
      <c r="Q417" s="442"/>
    </row>
    <row r="418" spans="1:17" x14ac:dyDescent="0.2">
      <c r="A418" s="440"/>
      <c r="B418" s="441"/>
      <c r="C418" s="440"/>
      <c r="D418" s="442"/>
      <c r="E418" s="442"/>
      <c r="F418" s="442"/>
      <c r="G418" s="442"/>
      <c r="H418" s="442"/>
      <c r="I418" s="442"/>
      <c r="J418" s="442"/>
      <c r="K418" s="442"/>
      <c r="L418" s="442"/>
      <c r="M418" s="442"/>
      <c r="N418" s="442"/>
      <c r="O418" s="442"/>
      <c r="P418" s="442"/>
      <c r="Q418" s="442"/>
    </row>
    <row r="419" spans="1:17" x14ac:dyDescent="0.2">
      <c r="A419" s="440"/>
      <c r="B419" s="441"/>
      <c r="C419" s="440"/>
      <c r="D419" s="442"/>
      <c r="E419" s="442"/>
      <c r="F419" s="442"/>
      <c r="G419" s="442"/>
      <c r="H419" s="442"/>
      <c r="I419" s="442"/>
      <c r="J419" s="442"/>
      <c r="K419" s="442"/>
      <c r="L419" s="442"/>
      <c r="M419" s="442"/>
      <c r="N419" s="442"/>
      <c r="O419" s="442"/>
      <c r="P419" s="442"/>
      <c r="Q419" s="442"/>
    </row>
    <row r="420" spans="1:17" x14ac:dyDescent="0.2">
      <c r="A420" s="440"/>
      <c r="B420" s="441"/>
      <c r="C420" s="440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2"/>
      <c r="O420" s="442"/>
      <c r="P420" s="442"/>
      <c r="Q420" s="442"/>
    </row>
    <row r="421" spans="1:17" x14ac:dyDescent="0.2">
      <c r="A421" s="440"/>
      <c r="B421" s="441"/>
      <c r="C421" s="440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</row>
    <row r="422" spans="1:17" x14ac:dyDescent="0.2">
      <c r="A422" s="440"/>
      <c r="B422" s="441"/>
      <c r="C422" s="440"/>
      <c r="D422" s="442"/>
      <c r="E422" s="442"/>
      <c r="F422" s="442"/>
      <c r="G422" s="442"/>
      <c r="H422" s="442"/>
      <c r="I422" s="442"/>
      <c r="J422" s="442"/>
      <c r="K422" s="442"/>
      <c r="L422" s="442"/>
      <c r="M422" s="442"/>
      <c r="N422" s="442"/>
      <c r="O422" s="442"/>
      <c r="P422" s="442"/>
      <c r="Q422" s="442"/>
    </row>
    <row r="423" spans="1:17" x14ac:dyDescent="0.2">
      <c r="A423" s="440"/>
      <c r="B423" s="441"/>
      <c r="C423" s="440"/>
      <c r="D423" s="442"/>
      <c r="E423" s="442"/>
      <c r="F423" s="442"/>
      <c r="G423" s="442"/>
      <c r="H423" s="442"/>
      <c r="I423" s="442"/>
      <c r="J423" s="442"/>
      <c r="K423" s="442"/>
      <c r="L423" s="442"/>
      <c r="M423" s="442"/>
      <c r="N423" s="442"/>
      <c r="O423" s="442"/>
      <c r="P423" s="442"/>
      <c r="Q423" s="442"/>
    </row>
    <row r="424" spans="1:17" x14ac:dyDescent="0.2">
      <c r="A424" s="440"/>
      <c r="B424" s="441"/>
      <c r="C424" s="440"/>
      <c r="D424" s="442"/>
      <c r="E424" s="442"/>
      <c r="F424" s="442"/>
      <c r="G424" s="442"/>
      <c r="H424" s="442"/>
      <c r="I424" s="442"/>
      <c r="J424" s="442"/>
      <c r="K424" s="442"/>
      <c r="L424" s="442"/>
      <c r="M424" s="442"/>
      <c r="N424" s="442"/>
      <c r="O424" s="442"/>
      <c r="P424" s="442"/>
      <c r="Q424" s="442"/>
    </row>
    <row r="425" spans="1:17" x14ac:dyDescent="0.2">
      <c r="A425" s="440"/>
      <c r="B425" s="441"/>
      <c r="C425" s="440"/>
      <c r="D425" s="442"/>
      <c r="E425" s="442"/>
      <c r="F425" s="442"/>
      <c r="G425" s="442"/>
      <c r="H425" s="442"/>
      <c r="I425" s="442"/>
      <c r="J425" s="442"/>
      <c r="K425" s="442"/>
      <c r="L425" s="442"/>
      <c r="M425" s="442"/>
      <c r="N425" s="442"/>
      <c r="O425" s="442"/>
      <c r="P425" s="442"/>
      <c r="Q425" s="442"/>
    </row>
    <row r="426" spans="1:17" x14ac:dyDescent="0.2">
      <c r="A426" s="440"/>
      <c r="B426" s="441"/>
      <c r="C426" s="440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</row>
    <row r="427" spans="1:17" x14ac:dyDescent="0.2">
      <c r="A427" s="440"/>
      <c r="B427" s="441"/>
      <c r="C427" s="440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2"/>
      <c r="O427" s="442"/>
      <c r="P427" s="442"/>
      <c r="Q427" s="442"/>
    </row>
    <row r="428" spans="1:17" x14ac:dyDescent="0.2">
      <c r="A428" s="440"/>
      <c r="B428" s="441"/>
      <c r="C428" s="440"/>
      <c r="D428" s="442"/>
      <c r="E428" s="442"/>
      <c r="F428" s="442"/>
      <c r="G428" s="442"/>
      <c r="H428" s="442"/>
      <c r="I428" s="442"/>
      <c r="J428" s="442"/>
      <c r="K428" s="442"/>
      <c r="L428" s="442"/>
      <c r="M428" s="442"/>
      <c r="N428" s="442"/>
      <c r="O428" s="442"/>
      <c r="P428" s="442"/>
      <c r="Q428" s="442"/>
    </row>
    <row r="429" spans="1:17" x14ac:dyDescent="0.2">
      <c r="A429" s="440"/>
      <c r="B429" s="441"/>
      <c r="C429" s="440"/>
      <c r="D429" s="442"/>
      <c r="E429" s="442"/>
      <c r="F429" s="442"/>
      <c r="G429" s="442"/>
      <c r="H429" s="442"/>
      <c r="I429" s="442"/>
      <c r="J429" s="442"/>
      <c r="K429" s="442"/>
      <c r="L429" s="442"/>
      <c r="M429" s="442"/>
      <c r="N429" s="442"/>
      <c r="O429" s="442"/>
      <c r="P429" s="442"/>
      <c r="Q429" s="442"/>
    </row>
    <row r="430" spans="1:17" x14ac:dyDescent="0.2">
      <c r="A430" s="440"/>
      <c r="B430" s="441"/>
      <c r="C430" s="440"/>
      <c r="D430" s="442"/>
      <c r="E430" s="442"/>
      <c r="F430" s="442"/>
      <c r="G430" s="442"/>
      <c r="H430" s="442"/>
      <c r="I430" s="442"/>
      <c r="J430" s="442"/>
      <c r="K430" s="442"/>
      <c r="L430" s="442"/>
      <c r="M430" s="442"/>
      <c r="N430" s="442"/>
      <c r="O430" s="442"/>
      <c r="P430" s="442"/>
      <c r="Q430" s="442"/>
    </row>
    <row r="431" spans="1:17" x14ac:dyDescent="0.2">
      <c r="A431" s="440"/>
      <c r="B431" s="441"/>
      <c r="C431" s="440"/>
      <c r="D431" s="442"/>
      <c r="E431" s="442"/>
      <c r="F431" s="442"/>
      <c r="G431" s="442"/>
      <c r="H431" s="442"/>
      <c r="I431" s="442"/>
      <c r="J431" s="442"/>
      <c r="K431" s="442"/>
      <c r="L431" s="442"/>
      <c r="M431" s="442"/>
      <c r="N431" s="442"/>
      <c r="O431" s="442"/>
      <c r="P431" s="442"/>
      <c r="Q431" s="442"/>
    </row>
    <row r="432" spans="1:17" x14ac:dyDescent="0.2">
      <c r="A432" s="440"/>
      <c r="B432" s="441"/>
      <c r="C432" s="440"/>
      <c r="D432" s="442"/>
      <c r="E432" s="442"/>
      <c r="F432" s="442"/>
      <c r="G432" s="442"/>
      <c r="H432" s="442"/>
      <c r="I432" s="442"/>
      <c r="J432" s="442"/>
      <c r="K432" s="442"/>
      <c r="L432" s="442"/>
      <c r="M432" s="442"/>
      <c r="N432" s="442"/>
      <c r="O432" s="442"/>
      <c r="P432" s="442"/>
      <c r="Q432" s="442"/>
    </row>
    <row r="433" spans="1:17" x14ac:dyDescent="0.2">
      <c r="A433" s="440"/>
      <c r="B433" s="441"/>
      <c r="C433" s="440"/>
      <c r="D433" s="442"/>
      <c r="E433" s="442"/>
      <c r="F433" s="442"/>
      <c r="G433" s="442"/>
      <c r="H433" s="442"/>
      <c r="I433" s="442"/>
      <c r="J433" s="442"/>
      <c r="K433" s="442"/>
      <c r="L433" s="442"/>
      <c r="M433" s="442"/>
      <c r="N433" s="442"/>
      <c r="O433" s="442"/>
      <c r="P433" s="442"/>
      <c r="Q433" s="442"/>
    </row>
    <row r="434" spans="1:17" x14ac:dyDescent="0.2">
      <c r="A434" s="440"/>
      <c r="B434" s="441"/>
      <c r="C434" s="440"/>
      <c r="D434" s="442"/>
      <c r="E434" s="442"/>
      <c r="F434" s="442"/>
      <c r="G434" s="442"/>
      <c r="H434" s="442"/>
      <c r="I434" s="442"/>
      <c r="J434" s="442"/>
      <c r="K434" s="442"/>
      <c r="L434" s="442"/>
      <c r="M434" s="442"/>
      <c r="N434" s="442"/>
      <c r="O434" s="442"/>
      <c r="P434" s="442"/>
      <c r="Q434" s="442"/>
    </row>
    <row r="435" spans="1:17" x14ac:dyDescent="0.2">
      <c r="A435" s="440"/>
      <c r="B435" s="441"/>
      <c r="C435" s="440"/>
      <c r="D435" s="442"/>
      <c r="E435" s="442"/>
      <c r="F435" s="442"/>
      <c r="G435" s="442"/>
      <c r="H435" s="442"/>
      <c r="I435" s="442"/>
      <c r="J435" s="442"/>
      <c r="K435" s="442"/>
      <c r="L435" s="442"/>
      <c r="M435" s="442"/>
      <c r="N435" s="442"/>
      <c r="O435" s="442"/>
      <c r="P435" s="442"/>
      <c r="Q435" s="442"/>
    </row>
    <row r="436" spans="1:17" x14ac:dyDescent="0.2">
      <c r="A436" s="440"/>
      <c r="B436" s="441"/>
      <c r="C436" s="440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</row>
    <row r="437" spans="1:17" x14ac:dyDescent="0.2">
      <c r="A437" s="440"/>
      <c r="B437" s="441"/>
      <c r="C437" s="440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2"/>
      <c r="O437" s="442"/>
      <c r="P437" s="442"/>
      <c r="Q437" s="442"/>
    </row>
    <row r="438" spans="1:17" x14ac:dyDescent="0.2">
      <c r="A438" s="440"/>
      <c r="B438" s="441"/>
      <c r="C438" s="440"/>
      <c r="D438" s="442"/>
      <c r="E438" s="442"/>
      <c r="F438" s="442"/>
      <c r="G438" s="442"/>
      <c r="H438" s="442"/>
      <c r="I438" s="442"/>
      <c r="J438" s="442"/>
      <c r="K438" s="442"/>
      <c r="L438" s="442"/>
      <c r="M438" s="442"/>
      <c r="N438" s="442"/>
      <c r="O438" s="442"/>
      <c r="P438" s="442"/>
      <c r="Q438" s="442"/>
    </row>
    <row r="439" spans="1:17" x14ac:dyDescent="0.2">
      <c r="A439" s="440"/>
      <c r="B439" s="441"/>
      <c r="C439" s="440"/>
      <c r="D439" s="442"/>
      <c r="E439" s="442"/>
      <c r="F439" s="442"/>
      <c r="G439" s="442"/>
      <c r="H439" s="442"/>
      <c r="I439" s="442"/>
      <c r="J439" s="442"/>
      <c r="K439" s="442"/>
      <c r="L439" s="442"/>
      <c r="M439" s="442"/>
      <c r="N439" s="442"/>
      <c r="O439" s="442"/>
      <c r="P439" s="442"/>
      <c r="Q439" s="442"/>
    </row>
    <row r="440" spans="1:17" x14ac:dyDescent="0.2">
      <c r="A440" s="440"/>
      <c r="B440" s="441"/>
      <c r="C440" s="440"/>
      <c r="D440" s="442"/>
      <c r="E440" s="442"/>
      <c r="F440" s="442"/>
      <c r="G440" s="442"/>
      <c r="H440" s="442"/>
      <c r="I440" s="442"/>
      <c r="J440" s="442"/>
      <c r="K440" s="442"/>
      <c r="L440" s="442"/>
      <c r="M440" s="442"/>
      <c r="N440" s="442"/>
      <c r="O440" s="442"/>
      <c r="P440" s="442"/>
      <c r="Q440" s="442"/>
    </row>
    <row r="441" spans="1:17" x14ac:dyDescent="0.2">
      <c r="A441" s="440"/>
      <c r="B441" s="441"/>
      <c r="C441" s="440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</row>
    <row r="442" spans="1:17" x14ac:dyDescent="0.2">
      <c r="A442" s="440"/>
      <c r="B442" s="441"/>
      <c r="C442" s="440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2"/>
      <c r="O442" s="442"/>
      <c r="P442" s="442"/>
      <c r="Q442" s="442"/>
    </row>
    <row r="443" spans="1:17" x14ac:dyDescent="0.2">
      <c r="A443" s="440"/>
      <c r="B443" s="441"/>
      <c r="C443" s="440"/>
      <c r="D443" s="442"/>
      <c r="E443" s="442"/>
      <c r="F443" s="442"/>
      <c r="G443" s="442"/>
      <c r="H443" s="442"/>
      <c r="I443" s="442"/>
      <c r="J443" s="442"/>
      <c r="K443" s="442"/>
      <c r="L443" s="442"/>
      <c r="M443" s="442"/>
      <c r="N443" s="442"/>
      <c r="O443" s="442"/>
      <c r="P443" s="442"/>
      <c r="Q443" s="442"/>
    </row>
    <row r="444" spans="1:17" x14ac:dyDescent="0.2">
      <c r="A444" s="440"/>
      <c r="B444" s="441"/>
      <c r="C444" s="440"/>
      <c r="D444" s="442"/>
      <c r="E444" s="442"/>
      <c r="F444" s="442"/>
      <c r="G444" s="442"/>
      <c r="H444" s="442"/>
      <c r="I444" s="442"/>
      <c r="J444" s="442"/>
      <c r="K444" s="442"/>
      <c r="L444" s="442"/>
      <c r="M444" s="442"/>
      <c r="N444" s="442"/>
      <c r="O444" s="442"/>
      <c r="P444" s="442"/>
      <c r="Q444" s="442"/>
    </row>
    <row r="445" spans="1:17" x14ac:dyDescent="0.2">
      <c r="A445" s="440"/>
      <c r="B445" s="441"/>
      <c r="C445" s="440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</row>
    <row r="446" spans="1:17" x14ac:dyDescent="0.2">
      <c r="A446" s="440"/>
      <c r="B446" s="441"/>
      <c r="C446" s="440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2"/>
      <c r="O446" s="442"/>
      <c r="P446" s="442"/>
      <c r="Q446" s="442"/>
    </row>
    <row r="447" spans="1:17" x14ac:dyDescent="0.2">
      <c r="A447" s="440"/>
      <c r="B447" s="441"/>
      <c r="C447" s="440"/>
      <c r="D447" s="442"/>
      <c r="E447" s="442"/>
      <c r="F447" s="442"/>
      <c r="G447" s="442"/>
      <c r="H447" s="442"/>
      <c r="I447" s="442"/>
      <c r="J447" s="442"/>
      <c r="K447" s="442"/>
      <c r="L447" s="442"/>
      <c r="M447" s="442"/>
      <c r="N447" s="442"/>
      <c r="O447" s="442"/>
      <c r="P447" s="442"/>
      <c r="Q447" s="442"/>
    </row>
    <row r="448" spans="1:17" x14ac:dyDescent="0.2">
      <c r="A448" s="440"/>
      <c r="B448" s="441"/>
      <c r="C448" s="440"/>
      <c r="D448" s="442"/>
      <c r="E448" s="442"/>
      <c r="F448" s="442"/>
      <c r="G448" s="442"/>
      <c r="H448" s="442"/>
      <c r="I448" s="442"/>
      <c r="J448" s="442"/>
      <c r="K448" s="442"/>
      <c r="L448" s="442"/>
      <c r="M448" s="442"/>
      <c r="N448" s="442"/>
      <c r="O448" s="442"/>
      <c r="P448" s="442"/>
      <c r="Q448" s="442"/>
    </row>
    <row r="449" spans="1:17" x14ac:dyDescent="0.2">
      <c r="A449" s="440"/>
      <c r="B449" s="441"/>
      <c r="C449" s="440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2"/>
      <c r="O449" s="442"/>
      <c r="P449" s="442"/>
      <c r="Q449" s="442"/>
    </row>
    <row r="450" spans="1:17" x14ac:dyDescent="0.2">
      <c r="A450" s="440"/>
      <c r="B450" s="441"/>
      <c r="C450" s="440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</row>
    <row r="451" spans="1:17" x14ac:dyDescent="0.2">
      <c r="A451" s="440"/>
      <c r="B451" s="441"/>
      <c r="C451" s="440"/>
      <c r="D451" s="442"/>
      <c r="E451" s="442"/>
      <c r="F451" s="442"/>
      <c r="G451" s="442"/>
      <c r="H451" s="442"/>
      <c r="I451" s="442"/>
      <c r="J451" s="442"/>
      <c r="K451" s="442"/>
      <c r="L451" s="442"/>
      <c r="M451" s="442"/>
      <c r="N451" s="442"/>
      <c r="O451" s="442"/>
      <c r="P451" s="442"/>
      <c r="Q451" s="442"/>
    </row>
    <row r="452" spans="1:17" x14ac:dyDescent="0.2">
      <c r="A452" s="440"/>
      <c r="B452" s="441"/>
      <c r="C452" s="440"/>
      <c r="D452" s="442"/>
      <c r="E452" s="442"/>
      <c r="F452" s="442"/>
      <c r="G452" s="442"/>
      <c r="H452" s="442"/>
      <c r="I452" s="442"/>
      <c r="J452" s="442"/>
      <c r="K452" s="442"/>
      <c r="L452" s="442"/>
      <c r="M452" s="442"/>
      <c r="N452" s="442"/>
      <c r="O452" s="442"/>
      <c r="P452" s="442"/>
      <c r="Q452" s="442"/>
    </row>
    <row r="453" spans="1:17" x14ac:dyDescent="0.2">
      <c r="A453" s="440"/>
      <c r="B453" s="441"/>
      <c r="C453" s="440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</row>
    <row r="454" spans="1:17" x14ac:dyDescent="0.2">
      <c r="A454" s="440"/>
      <c r="B454" s="441"/>
      <c r="C454" s="440"/>
      <c r="D454" s="442"/>
      <c r="E454" s="442"/>
      <c r="F454" s="442"/>
      <c r="G454" s="442"/>
      <c r="H454" s="442"/>
      <c r="I454" s="442"/>
      <c r="J454" s="442"/>
      <c r="K454" s="442"/>
      <c r="L454" s="442"/>
      <c r="M454" s="442"/>
      <c r="N454" s="442"/>
      <c r="O454" s="442"/>
      <c r="P454" s="442"/>
      <c r="Q454" s="442"/>
    </row>
    <row r="455" spans="1:17" x14ac:dyDescent="0.2">
      <c r="A455" s="440"/>
      <c r="B455" s="441"/>
      <c r="C455" s="440"/>
      <c r="D455" s="442"/>
      <c r="E455" s="442"/>
      <c r="F455" s="442"/>
      <c r="G455" s="442"/>
      <c r="H455" s="442"/>
      <c r="I455" s="442"/>
      <c r="J455" s="442"/>
      <c r="K455" s="442"/>
      <c r="L455" s="442"/>
      <c r="M455" s="442"/>
      <c r="N455" s="442"/>
      <c r="O455" s="442"/>
      <c r="P455" s="442"/>
      <c r="Q455" s="442"/>
    </row>
    <row r="456" spans="1:17" x14ac:dyDescent="0.2">
      <c r="A456" s="440"/>
      <c r="B456" s="441"/>
      <c r="C456" s="440"/>
      <c r="D456" s="442"/>
      <c r="E456" s="442"/>
      <c r="F456" s="442"/>
      <c r="G456" s="442"/>
      <c r="H456" s="442"/>
      <c r="I456" s="442"/>
      <c r="J456" s="442"/>
      <c r="K456" s="442"/>
      <c r="L456" s="442"/>
      <c r="M456" s="442"/>
      <c r="N456" s="442"/>
      <c r="O456" s="442"/>
      <c r="P456" s="442"/>
      <c r="Q456" s="442"/>
    </row>
    <row r="457" spans="1:17" x14ac:dyDescent="0.2">
      <c r="A457" s="440"/>
      <c r="B457" s="441"/>
      <c r="C457" s="440"/>
      <c r="D457" s="442"/>
      <c r="E457" s="442"/>
      <c r="F457" s="442"/>
      <c r="G457" s="442"/>
      <c r="H457" s="442"/>
      <c r="I457" s="442"/>
      <c r="J457" s="442"/>
      <c r="K457" s="442"/>
      <c r="L457" s="442"/>
      <c r="M457" s="442"/>
      <c r="N457" s="442"/>
      <c r="O457" s="442"/>
      <c r="P457" s="442"/>
      <c r="Q457" s="442"/>
    </row>
    <row r="458" spans="1:17" x14ac:dyDescent="0.2">
      <c r="A458" s="440"/>
      <c r="B458" s="441"/>
      <c r="C458" s="440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</row>
    <row r="459" spans="1:17" x14ac:dyDescent="0.2">
      <c r="A459" s="440"/>
      <c r="B459" s="441"/>
      <c r="C459" s="440"/>
      <c r="D459" s="442"/>
      <c r="E459" s="442"/>
      <c r="F459" s="442"/>
      <c r="G459" s="442"/>
      <c r="H459" s="442"/>
      <c r="I459" s="442"/>
      <c r="J459" s="442"/>
      <c r="K459" s="442"/>
      <c r="L459" s="442"/>
      <c r="M459" s="442"/>
      <c r="N459" s="442"/>
      <c r="O459" s="442"/>
      <c r="P459" s="442"/>
      <c r="Q459" s="442"/>
    </row>
    <row r="460" spans="1:17" x14ac:dyDescent="0.2">
      <c r="A460" s="440"/>
      <c r="B460" s="441"/>
      <c r="C460" s="440"/>
      <c r="D460" s="442"/>
      <c r="E460" s="442"/>
      <c r="F460" s="442"/>
      <c r="G460" s="442"/>
      <c r="H460" s="442"/>
      <c r="I460" s="442"/>
      <c r="J460" s="442"/>
      <c r="K460" s="442"/>
      <c r="L460" s="442"/>
      <c r="M460" s="442"/>
      <c r="N460" s="442"/>
      <c r="O460" s="442"/>
      <c r="P460" s="442"/>
      <c r="Q460" s="442"/>
    </row>
    <row r="461" spans="1:17" x14ac:dyDescent="0.2">
      <c r="A461" s="440"/>
      <c r="B461" s="441"/>
      <c r="C461" s="440"/>
      <c r="D461" s="442"/>
      <c r="E461" s="442"/>
      <c r="F461" s="442"/>
      <c r="G461" s="442"/>
      <c r="H461" s="442"/>
      <c r="I461" s="442"/>
      <c r="J461" s="442"/>
      <c r="K461" s="442"/>
      <c r="L461" s="442"/>
      <c r="M461" s="442"/>
      <c r="N461" s="442"/>
      <c r="O461" s="442"/>
      <c r="P461" s="442"/>
      <c r="Q461" s="442"/>
    </row>
    <row r="462" spans="1:17" x14ac:dyDescent="0.2">
      <c r="A462" s="440"/>
      <c r="B462" s="441"/>
      <c r="C462" s="440"/>
      <c r="D462" s="442"/>
      <c r="E462" s="442"/>
      <c r="F462" s="442"/>
      <c r="G462" s="442"/>
      <c r="H462" s="442"/>
      <c r="I462" s="442"/>
      <c r="J462" s="442"/>
      <c r="K462" s="442"/>
      <c r="L462" s="442"/>
      <c r="M462" s="442"/>
      <c r="N462" s="442"/>
      <c r="O462" s="442"/>
      <c r="P462" s="442"/>
      <c r="Q462" s="442"/>
    </row>
    <row r="463" spans="1:17" x14ac:dyDescent="0.2">
      <c r="A463" s="440"/>
      <c r="B463" s="441"/>
      <c r="C463" s="440"/>
      <c r="D463" s="442"/>
      <c r="E463" s="442"/>
      <c r="F463" s="442"/>
      <c r="G463" s="442"/>
      <c r="H463" s="442"/>
      <c r="I463" s="442"/>
      <c r="J463" s="442"/>
      <c r="K463" s="442"/>
      <c r="L463" s="442"/>
      <c r="M463" s="442"/>
      <c r="N463" s="442"/>
      <c r="O463" s="442"/>
      <c r="P463" s="442"/>
      <c r="Q463" s="442"/>
    </row>
    <row r="464" spans="1:17" x14ac:dyDescent="0.2">
      <c r="A464" s="440"/>
      <c r="B464" s="441"/>
      <c r="C464" s="440"/>
      <c r="D464" s="442"/>
      <c r="E464" s="442"/>
      <c r="F464" s="442"/>
      <c r="G464" s="442"/>
      <c r="H464" s="442"/>
      <c r="I464" s="442"/>
      <c r="J464" s="442"/>
      <c r="K464" s="442"/>
      <c r="L464" s="442"/>
      <c r="M464" s="442"/>
      <c r="N464" s="442"/>
      <c r="O464" s="442"/>
      <c r="P464" s="442"/>
      <c r="Q464" s="442"/>
    </row>
    <row r="465" spans="1:17" x14ac:dyDescent="0.2">
      <c r="A465" s="440"/>
      <c r="B465" s="441"/>
      <c r="C465" s="440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2"/>
      <c r="O465" s="442"/>
      <c r="P465" s="442"/>
      <c r="Q465" s="442"/>
    </row>
    <row r="466" spans="1:17" x14ac:dyDescent="0.2">
      <c r="A466" s="440"/>
      <c r="B466" s="441"/>
      <c r="C466" s="440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2"/>
      <c r="O466" s="442"/>
      <c r="P466" s="442"/>
      <c r="Q466" s="442"/>
    </row>
    <row r="467" spans="1:17" x14ac:dyDescent="0.2">
      <c r="A467" s="440"/>
      <c r="B467" s="441"/>
      <c r="C467" s="440"/>
      <c r="D467" s="442"/>
      <c r="E467" s="442"/>
      <c r="F467" s="442"/>
      <c r="G467" s="442"/>
      <c r="H467" s="442"/>
      <c r="I467" s="442"/>
      <c r="J467" s="442"/>
      <c r="K467" s="442"/>
      <c r="L467" s="442"/>
      <c r="M467" s="442"/>
      <c r="N467" s="442"/>
      <c r="O467" s="442"/>
      <c r="P467" s="442"/>
      <c r="Q467" s="442"/>
    </row>
    <row r="468" spans="1:17" x14ac:dyDescent="0.2">
      <c r="A468" s="440"/>
      <c r="B468" s="441"/>
      <c r="C468" s="440"/>
      <c r="D468" s="442"/>
      <c r="E468" s="442"/>
      <c r="F468" s="442"/>
      <c r="G468" s="442"/>
      <c r="H468" s="442"/>
      <c r="I468" s="442"/>
      <c r="J468" s="442"/>
      <c r="K468" s="442"/>
      <c r="L468" s="442"/>
      <c r="M468" s="442"/>
      <c r="N468" s="442"/>
      <c r="O468" s="442"/>
      <c r="P468" s="442"/>
      <c r="Q468" s="442"/>
    </row>
    <row r="469" spans="1:17" x14ac:dyDescent="0.2">
      <c r="A469" s="440"/>
      <c r="B469" s="441"/>
      <c r="C469" s="440"/>
      <c r="D469" s="442"/>
      <c r="E469" s="442"/>
      <c r="F469" s="442"/>
      <c r="G469" s="442"/>
      <c r="H469" s="442"/>
      <c r="I469" s="442"/>
      <c r="J469" s="442"/>
      <c r="K469" s="442"/>
      <c r="L469" s="442"/>
      <c r="M469" s="442"/>
      <c r="N469" s="442"/>
      <c r="O469" s="442"/>
      <c r="P469" s="442"/>
      <c r="Q469" s="442"/>
    </row>
    <row r="470" spans="1:17" x14ac:dyDescent="0.2">
      <c r="A470" s="440"/>
      <c r="B470" s="441"/>
      <c r="C470" s="440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2"/>
      <c r="O470" s="442"/>
      <c r="P470" s="442"/>
      <c r="Q470" s="442"/>
    </row>
    <row r="471" spans="1:17" x14ac:dyDescent="0.2">
      <c r="A471" s="440"/>
      <c r="B471" s="441"/>
      <c r="C471" s="440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2"/>
      <c r="O471" s="442"/>
      <c r="P471" s="442"/>
      <c r="Q471" s="442"/>
    </row>
    <row r="472" spans="1:17" x14ac:dyDescent="0.2">
      <c r="A472" s="440"/>
      <c r="B472" s="441"/>
      <c r="C472" s="440"/>
      <c r="D472" s="442"/>
      <c r="E472" s="442"/>
      <c r="F472" s="442"/>
      <c r="G472" s="442"/>
      <c r="H472" s="442"/>
      <c r="I472" s="442"/>
      <c r="J472" s="442"/>
      <c r="K472" s="442"/>
      <c r="L472" s="442"/>
      <c r="M472" s="442"/>
      <c r="N472" s="442"/>
      <c r="O472" s="442"/>
      <c r="P472" s="442"/>
      <c r="Q472" s="442"/>
    </row>
    <row r="473" spans="1:17" x14ac:dyDescent="0.2">
      <c r="A473" s="440"/>
      <c r="B473" s="441"/>
      <c r="C473" s="440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</row>
    <row r="474" spans="1:17" x14ac:dyDescent="0.2">
      <c r="A474" s="440"/>
      <c r="B474" s="441"/>
      <c r="C474" s="440"/>
      <c r="D474" s="442"/>
      <c r="E474" s="442"/>
      <c r="F474" s="442"/>
      <c r="G474" s="442"/>
      <c r="H474" s="442"/>
      <c r="I474" s="442"/>
      <c r="J474" s="442"/>
      <c r="K474" s="442"/>
      <c r="L474" s="442"/>
      <c r="M474" s="442"/>
      <c r="N474" s="442"/>
      <c r="O474" s="442"/>
      <c r="P474" s="442"/>
      <c r="Q474" s="442"/>
    </row>
    <row r="475" spans="1:17" x14ac:dyDescent="0.2">
      <c r="A475" s="440"/>
      <c r="B475" s="441"/>
      <c r="C475" s="440"/>
      <c r="D475" s="442"/>
      <c r="E475" s="442"/>
      <c r="F475" s="442"/>
      <c r="G475" s="442"/>
      <c r="H475" s="442"/>
      <c r="I475" s="442"/>
      <c r="J475" s="442"/>
      <c r="K475" s="442"/>
      <c r="L475" s="442"/>
      <c r="M475" s="442"/>
      <c r="N475" s="442"/>
      <c r="O475" s="442"/>
      <c r="P475" s="442"/>
      <c r="Q475" s="442"/>
    </row>
    <row r="476" spans="1:17" x14ac:dyDescent="0.2">
      <c r="A476" s="440"/>
      <c r="B476" s="441"/>
      <c r="C476" s="440"/>
      <c r="D476" s="442"/>
      <c r="E476" s="442"/>
      <c r="F476" s="442"/>
      <c r="G476" s="442"/>
      <c r="H476" s="442"/>
      <c r="I476" s="442"/>
      <c r="J476" s="442"/>
      <c r="K476" s="442"/>
      <c r="L476" s="442"/>
      <c r="M476" s="442"/>
      <c r="N476" s="442"/>
      <c r="O476" s="442"/>
      <c r="P476" s="442"/>
      <c r="Q476" s="442"/>
    </row>
    <row r="477" spans="1:17" x14ac:dyDescent="0.2">
      <c r="A477" s="440"/>
      <c r="B477" s="441"/>
      <c r="C477" s="440"/>
      <c r="D477" s="442"/>
      <c r="E477" s="442"/>
      <c r="F477" s="442"/>
      <c r="G477" s="442"/>
      <c r="H477" s="442"/>
      <c r="I477" s="442"/>
      <c r="J477" s="442"/>
      <c r="K477" s="442"/>
      <c r="L477" s="442"/>
      <c r="M477" s="442"/>
      <c r="N477" s="442"/>
      <c r="O477" s="442"/>
      <c r="P477" s="442"/>
      <c r="Q477" s="442"/>
    </row>
    <row r="478" spans="1:17" x14ac:dyDescent="0.2">
      <c r="A478" s="440"/>
      <c r="B478" s="441"/>
      <c r="C478" s="440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</row>
    <row r="479" spans="1:17" x14ac:dyDescent="0.2">
      <c r="A479" s="440"/>
      <c r="B479" s="441"/>
      <c r="C479" s="440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2"/>
      <c r="O479" s="442"/>
      <c r="P479" s="442"/>
      <c r="Q479" s="442"/>
    </row>
    <row r="480" spans="1:17" x14ac:dyDescent="0.2">
      <c r="A480" s="440"/>
      <c r="B480" s="441"/>
      <c r="C480" s="440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2"/>
      <c r="O480" s="442"/>
      <c r="P480" s="442"/>
      <c r="Q480" s="442"/>
    </row>
    <row r="481" spans="1:17" x14ac:dyDescent="0.2">
      <c r="A481" s="440"/>
      <c r="B481" s="441"/>
      <c r="C481" s="440"/>
      <c r="D481" s="442"/>
      <c r="E481" s="442"/>
      <c r="F481" s="442"/>
      <c r="G481" s="442"/>
      <c r="H481" s="442"/>
      <c r="I481" s="442"/>
      <c r="J481" s="442"/>
      <c r="K481" s="442"/>
      <c r="L481" s="442"/>
      <c r="M481" s="442"/>
      <c r="N481" s="442"/>
      <c r="O481" s="442"/>
      <c r="P481" s="442"/>
      <c r="Q481" s="442"/>
    </row>
    <row r="482" spans="1:17" x14ac:dyDescent="0.2">
      <c r="A482" s="440"/>
      <c r="B482" s="441"/>
      <c r="C482" s="440"/>
      <c r="D482" s="442"/>
      <c r="E482" s="442"/>
      <c r="F482" s="442"/>
      <c r="G482" s="442"/>
      <c r="H482" s="442"/>
      <c r="I482" s="442"/>
      <c r="J482" s="442"/>
      <c r="K482" s="442"/>
      <c r="L482" s="442"/>
      <c r="M482" s="442"/>
      <c r="N482" s="442"/>
      <c r="O482" s="442"/>
      <c r="P482" s="442"/>
      <c r="Q482" s="442"/>
    </row>
    <row r="483" spans="1:17" x14ac:dyDescent="0.2">
      <c r="A483" s="440"/>
      <c r="B483" s="441"/>
      <c r="C483" s="440"/>
      <c r="D483" s="442"/>
      <c r="E483" s="442"/>
      <c r="F483" s="442"/>
      <c r="G483" s="442"/>
      <c r="H483" s="442"/>
      <c r="I483" s="442"/>
      <c r="J483" s="442"/>
      <c r="K483" s="442"/>
      <c r="L483" s="442"/>
      <c r="M483" s="442"/>
      <c r="N483" s="442"/>
      <c r="O483" s="442"/>
      <c r="P483" s="442"/>
      <c r="Q483" s="442"/>
    </row>
    <row r="484" spans="1:17" x14ac:dyDescent="0.2">
      <c r="A484" s="440"/>
      <c r="B484" s="441"/>
      <c r="C484" s="440"/>
      <c r="D484" s="442"/>
      <c r="E484" s="442"/>
      <c r="F484" s="442"/>
      <c r="G484" s="442"/>
      <c r="H484" s="442"/>
      <c r="I484" s="442"/>
      <c r="J484" s="442"/>
      <c r="K484" s="442"/>
      <c r="L484" s="442"/>
      <c r="M484" s="442"/>
      <c r="N484" s="442"/>
      <c r="O484" s="442"/>
      <c r="P484" s="442"/>
      <c r="Q484" s="442"/>
    </row>
    <row r="485" spans="1:17" x14ac:dyDescent="0.2">
      <c r="A485" s="440"/>
      <c r="B485" s="441"/>
      <c r="C485" s="440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2"/>
      <c r="O485" s="442"/>
      <c r="P485" s="442"/>
      <c r="Q485" s="442"/>
    </row>
    <row r="486" spans="1:17" x14ac:dyDescent="0.2">
      <c r="A486" s="440"/>
      <c r="B486" s="441"/>
      <c r="C486" s="440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2"/>
      <c r="O486" s="442"/>
      <c r="P486" s="442"/>
      <c r="Q486" s="442"/>
    </row>
    <row r="487" spans="1:17" x14ac:dyDescent="0.2">
      <c r="A487" s="440"/>
      <c r="B487" s="441"/>
      <c r="C487" s="440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</row>
    <row r="488" spans="1:17" x14ac:dyDescent="0.2">
      <c r="A488" s="440"/>
      <c r="B488" s="441"/>
      <c r="C488" s="440"/>
      <c r="D488" s="442"/>
      <c r="E488" s="442"/>
      <c r="F488" s="442"/>
      <c r="G488" s="442"/>
      <c r="H488" s="442"/>
      <c r="I488" s="442"/>
      <c r="J488" s="442"/>
      <c r="K488" s="442"/>
      <c r="L488" s="442"/>
      <c r="M488" s="442"/>
      <c r="N488" s="442"/>
      <c r="O488" s="442"/>
      <c r="P488" s="442"/>
      <c r="Q488" s="442"/>
    </row>
    <row r="489" spans="1:17" x14ac:dyDescent="0.2">
      <c r="A489" s="440"/>
      <c r="B489" s="441"/>
      <c r="C489" s="440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2"/>
      <c r="O489" s="442"/>
      <c r="P489" s="442"/>
      <c r="Q489" s="442"/>
    </row>
    <row r="490" spans="1:17" x14ac:dyDescent="0.2">
      <c r="A490" s="440"/>
      <c r="B490" s="441"/>
      <c r="C490" s="440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</row>
    <row r="491" spans="1:17" x14ac:dyDescent="0.2">
      <c r="A491" s="440"/>
      <c r="B491" s="441"/>
      <c r="C491" s="440"/>
      <c r="D491" s="442"/>
      <c r="E491" s="442"/>
      <c r="F491" s="442"/>
      <c r="G491" s="442"/>
      <c r="H491" s="442"/>
      <c r="I491" s="442"/>
      <c r="J491" s="442"/>
      <c r="K491" s="442"/>
      <c r="L491" s="442"/>
      <c r="M491" s="442"/>
      <c r="N491" s="442"/>
      <c r="O491" s="442"/>
      <c r="P491" s="442"/>
      <c r="Q491" s="442"/>
    </row>
    <row r="492" spans="1:17" x14ac:dyDescent="0.2">
      <c r="A492" s="440"/>
      <c r="B492" s="441"/>
      <c r="C492" s="440"/>
      <c r="D492" s="442"/>
      <c r="E492" s="442"/>
      <c r="F492" s="442"/>
      <c r="G492" s="442"/>
      <c r="H492" s="442"/>
      <c r="I492" s="442"/>
      <c r="J492" s="442"/>
      <c r="K492" s="442"/>
      <c r="L492" s="442"/>
      <c r="M492" s="442"/>
      <c r="N492" s="442"/>
      <c r="O492" s="442"/>
      <c r="P492" s="442"/>
      <c r="Q492" s="442"/>
    </row>
    <row r="493" spans="1:17" x14ac:dyDescent="0.2">
      <c r="A493" s="440"/>
      <c r="B493" s="441"/>
      <c r="C493" s="440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</row>
    <row r="494" spans="1:17" x14ac:dyDescent="0.2">
      <c r="A494" s="440"/>
      <c r="B494" s="441"/>
      <c r="C494" s="440"/>
      <c r="D494" s="442"/>
      <c r="E494" s="442"/>
      <c r="F494" s="442"/>
      <c r="G494" s="442"/>
      <c r="H494" s="442"/>
      <c r="I494" s="442"/>
      <c r="J494" s="442"/>
      <c r="K494" s="442"/>
      <c r="L494" s="442"/>
      <c r="M494" s="442"/>
      <c r="N494" s="442"/>
      <c r="O494" s="442"/>
      <c r="P494" s="442"/>
      <c r="Q494" s="442"/>
    </row>
    <row r="495" spans="1:17" x14ac:dyDescent="0.2">
      <c r="A495" s="440"/>
      <c r="B495" s="441"/>
      <c r="C495" s="440"/>
      <c r="D495" s="442"/>
      <c r="E495" s="442"/>
      <c r="F495" s="442"/>
      <c r="G495" s="442"/>
      <c r="H495" s="442"/>
      <c r="I495" s="442"/>
      <c r="J495" s="442"/>
      <c r="K495" s="442"/>
      <c r="L495" s="442"/>
      <c r="M495" s="442"/>
      <c r="N495" s="442"/>
      <c r="O495" s="442"/>
      <c r="P495" s="442"/>
      <c r="Q495" s="442"/>
    </row>
    <row r="496" spans="1:17" x14ac:dyDescent="0.2">
      <c r="A496" s="440"/>
      <c r="B496" s="441"/>
      <c r="C496" s="440"/>
      <c r="D496" s="442"/>
      <c r="E496" s="442"/>
      <c r="F496" s="442"/>
      <c r="G496" s="442"/>
      <c r="H496" s="442"/>
      <c r="I496" s="442"/>
      <c r="J496" s="442"/>
      <c r="K496" s="442"/>
      <c r="L496" s="442"/>
      <c r="M496" s="442"/>
      <c r="N496" s="442"/>
      <c r="O496" s="442"/>
      <c r="P496" s="442"/>
      <c r="Q496" s="442"/>
    </row>
    <row r="497" spans="1:17" x14ac:dyDescent="0.2">
      <c r="A497" s="440"/>
      <c r="B497" s="441"/>
      <c r="C497" s="440"/>
      <c r="D497" s="442"/>
      <c r="E497" s="442"/>
      <c r="F497" s="442"/>
      <c r="G497" s="442"/>
      <c r="H497" s="442"/>
      <c r="I497" s="442"/>
      <c r="J497" s="442"/>
      <c r="K497" s="442"/>
      <c r="L497" s="442"/>
      <c r="M497" s="442"/>
      <c r="N497" s="442"/>
      <c r="O497" s="442"/>
      <c r="P497" s="442"/>
      <c r="Q497" s="442"/>
    </row>
    <row r="498" spans="1:17" x14ac:dyDescent="0.2">
      <c r="A498" s="440"/>
      <c r="B498" s="441"/>
      <c r="C498" s="440"/>
      <c r="D498" s="442"/>
      <c r="E498" s="442"/>
      <c r="F498" s="442"/>
      <c r="G498" s="442"/>
      <c r="H498" s="442"/>
      <c r="I498" s="442"/>
      <c r="J498" s="442"/>
      <c r="K498" s="442"/>
      <c r="L498" s="442"/>
      <c r="M498" s="442"/>
      <c r="N498" s="442"/>
      <c r="O498" s="442"/>
      <c r="P498" s="442"/>
      <c r="Q498" s="442"/>
    </row>
    <row r="499" spans="1:17" x14ac:dyDescent="0.2">
      <c r="A499" s="440"/>
      <c r="B499" s="441"/>
      <c r="C499" s="440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</row>
    <row r="500" spans="1:17" x14ac:dyDescent="0.2">
      <c r="A500" s="440"/>
      <c r="B500" s="441"/>
      <c r="C500" s="440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2"/>
      <c r="O500" s="442"/>
      <c r="P500" s="442"/>
      <c r="Q500" s="442"/>
    </row>
    <row r="501" spans="1:17" x14ac:dyDescent="0.2">
      <c r="A501" s="440"/>
      <c r="B501" s="441"/>
      <c r="C501" s="440"/>
      <c r="D501" s="442"/>
      <c r="E501" s="442"/>
      <c r="F501" s="442"/>
      <c r="G501" s="442"/>
      <c r="H501" s="442"/>
      <c r="I501" s="442"/>
      <c r="J501" s="442"/>
      <c r="K501" s="442"/>
      <c r="L501" s="442"/>
      <c r="M501" s="442"/>
      <c r="N501" s="442"/>
      <c r="O501" s="442"/>
      <c r="P501" s="442"/>
      <c r="Q501" s="442"/>
    </row>
    <row r="502" spans="1:17" x14ac:dyDescent="0.2">
      <c r="A502" s="440"/>
      <c r="B502" s="441"/>
      <c r="C502" s="440"/>
      <c r="D502" s="442"/>
      <c r="E502" s="442"/>
      <c r="F502" s="442"/>
      <c r="G502" s="442"/>
      <c r="H502" s="442"/>
      <c r="I502" s="442"/>
      <c r="J502" s="442"/>
      <c r="K502" s="442"/>
      <c r="L502" s="442"/>
      <c r="M502" s="442"/>
      <c r="N502" s="442"/>
      <c r="O502" s="442"/>
      <c r="P502" s="442"/>
      <c r="Q502" s="442"/>
    </row>
    <row r="503" spans="1:17" x14ac:dyDescent="0.2">
      <c r="A503" s="440"/>
      <c r="B503" s="441"/>
      <c r="C503" s="440"/>
      <c r="D503" s="442"/>
      <c r="E503" s="442"/>
      <c r="F503" s="442"/>
      <c r="G503" s="442"/>
      <c r="H503" s="442"/>
      <c r="I503" s="442"/>
      <c r="J503" s="442"/>
      <c r="K503" s="442"/>
      <c r="L503" s="442"/>
      <c r="M503" s="442"/>
      <c r="N503" s="442"/>
      <c r="O503" s="442"/>
      <c r="P503" s="442"/>
      <c r="Q503" s="442"/>
    </row>
    <row r="504" spans="1:17" x14ac:dyDescent="0.2">
      <c r="A504" s="440"/>
      <c r="B504" s="441"/>
      <c r="C504" s="440"/>
      <c r="D504" s="442"/>
      <c r="E504" s="442"/>
      <c r="F504" s="442"/>
      <c r="G504" s="442"/>
      <c r="H504" s="442"/>
      <c r="I504" s="442"/>
      <c r="J504" s="442"/>
      <c r="K504" s="442"/>
      <c r="L504" s="442"/>
      <c r="M504" s="442"/>
      <c r="N504" s="442"/>
      <c r="O504" s="442"/>
      <c r="P504" s="442"/>
      <c r="Q504" s="442"/>
    </row>
    <row r="505" spans="1:17" x14ac:dyDescent="0.2">
      <c r="A505" s="440"/>
      <c r="B505" s="441"/>
      <c r="C505" s="440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2"/>
      <c r="O505" s="442"/>
      <c r="P505" s="442"/>
      <c r="Q505" s="442"/>
    </row>
    <row r="506" spans="1:17" x14ac:dyDescent="0.2">
      <c r="A506" s="440"/>
      <c r="B506" s="441"/>
      <c r="C506" s="440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2"/>
      <c r="O506" s="442"/>
      <c r="P506" s="442"/>
      <c r="Q506" s="442"/>
    </row>
    <row r="507" spans="1:17" x14ac:dyDescent="0.2">
      <c r="A507" s="440"/>
      <c r="B507" s="441"/>
      <c r="C507" s="440"/>
      <c r="D507" s="442"/>
      <c r="E507" s="442"/>
      <c r="F507" s="442"/>
      <c r="G507" s="442"/>
      <c r="H507" s="442"/>
      <c r="I507" s="442"/>
      <c r="J507" s="442"/>
      <c r="K507" s="442"/>
      <c r="L507" s="442"/>
      <c r="M507" s="442"/>
      <c r="N507" s="442"/>
      <c r="O507" s="442"/>
      <c r="P507" s="442"/>
      <c r="Q507" s="442"/>
    </row>
    <row r="508" spans="1:17" x14ac:dyDescent="0.2">
      <c r="A508" s="440"/>
      <c r="B508" s="441"/>
      <c r="C508" s="440"/>
      <c r="D508" s="442"/>
      <c r="E508" s="442"/>
      <c r="F508" s="442"/>
      <c r="G508" s="442"/>
      <c r="H508" s="442"/>
      <c r="I508" s="442"/>
      <c r="J508" s="442"/>
      <c r="K508" s="442"/>
      <c r="L508" s="442"/>
      <c r="M508" s="442"/>
      <c r="N508" s="442"/>
      <c r="O508" s="442"/>
      <c r="P508" s="442"/>
      <c r="Q508" s="442"/>
    </row>
    <row r="509" spans="1:17" x14ac:dyDescent="0.2">
      <c r="A509" s="440"/>
      <c r="B509" s="441"/>
      <c r="C509" s="440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</row>
    <row r="510" spans="1:17" x14ac:dyDescent="0.2">
      <c r="A510" s="440"/>
      <c r="B510" s="441"/>
      <c r="C510" s="440"/>
      <c r="D510" s="442"/>
      <c r="E510" s="442"/>
      <c r="F510" s="442"/>
      <c r="G510" s="442"/>
      <c r="H510" s="442"/>
      <c r="I510" s="442"/>
      <c r="J510" s="442"/>
      <c r="K510" s="442"/>
      <c r="L510" s="442"/>
      <c r="M510" s="442"/>
      <c r="N510" s="442"/>
      <c r="O510" s="442"/>
      <c r="P510" s="442"/>
      <c r="Q510" s="442"/>
    </row>
    <row r="511" spans="1:17" x14ac:dyDescent="0.2">
      <c r="A511" s="440"/>
      <c r="B511" s="441"/>
      <c r="C511" s="440"/>
      <c r="D511" s="442"/>
      <c r="E511" s="442"/>
      <c r="F511" s="442"/>
      <c r="G511" s="442"/>
      <c r="H511" s="442"/>
      <c r="I511" s="442"/>
      <c r="J511" s="442"/>
      <c r="K511" s="442"/>
      <c r="L511" s="442"/>
      <c r="M511" s="442"/>
      <c r="N511" s="442"/>
      <c r="O511" s="442"/>
      <c r="P511" s="442"/>
      <c r="Q511" s="442"/>
    </row>
    <row r="512" spans="1:17" x14ac:dyDescent="0.2">
      <c r="A512" s="440"/>
      <c r="B512" s="441"/>
      <c r="C512" s="440"/>
      <c r="D512" s="442"/>
      <c r="E512" s="442"/>
      <c r="F512" s="442"/>
      <c r="G512" s="442"/>
      <c r="H512" s="442"/>
      <c r="I512" s="442"/>
      <c r="J512" s="442"/>
      <c r="K512" s="442"/>
      <c r="L512" s="442"/>
      <c r="M512" s="442"/>
      <c r="N512" s="442"/>
      <c r="O512" s="442"/>
      <c r="P512" s="442"/>
      <c r="Q512" s="442"/>
    </row>
    <row r="513" spans="1:17" x14ac:dyDescent="0.2">
      <c r="A513" s="440"/>
      <c r="B513" s="441"/>
      <c r="C513" s="440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2"/>
      <c r="O513" s="442"/>
      <c r="P513" s="442"/>
      <c r="Q513" s="442"/>
    </row>
    <row r="514" spans="1:17" x14ac:dyDescent="0.2">
      <c r="A514" s="440"/>
      <c r="B514" s="441"/>
      <c r="C514" s="440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2"/>
      <c r="O514" s="442"/>
      <c r="P514" s="442"/>
      <c r="Q514" s="442"/>
    </row>
    <row r="515" spans="1:17" x14ac:dyDescent="0.2">
      <c r="A515" s="440"/>
      <c r="B515" s="441"/>
      <c r="C515" s="440"/>
      <c r="D515" s="442"/>
      <c r="E515" s="442"/>
      <c r="F515" s="442"/>
      <c r="G515" s="442"/>
      <c r="H515" s="442"/>
      <c r="I515" s="442"/>
      <c r="J515" s="442"/>
      <c r="K515" s="442"/>
      <c r="L515" s="442"/>
      <c r="M515" s="442"/>
      <c r="N515" s="442"/>
      <c r="O515" s="442"/>
      <c r="P515" s="442"/>
      <c r="Q515" s="442"/>
    </row>
    <row r="516" spans="1:17" x14ac:dyDescent="0.2">
      <c r="A516" s="440"/>
      <c r="B516" s="441"/>
      <c r="C516" s="440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</row>
    <row r="517" spans="1:17" x14ac:dyDescent="0.2">
      <c r="A517" s="440"/>
      <c r="B517" s="441"/>
      <c r="C517" s="440"/>
      <c r="D517" s="442"/>
      <c r="E517" s="442"/>
      <c r="F517" s="442"/>
      <c r="G517" s="442"/>
      <c r="H517" s="442"/>
      <c r="I517" s="442"/>
      <c r="J517" s="442"/>
      <c r="K517" s="442"/>
      <c r="L517" s="442"/>
      <c r="M517" s="442"/>
      <c r="N517" s="442"/>
      <c r="O517" s="442"/>
      <c r="P517" s="442"/>
      <c r="Q517" s="442"/>
    </row>
    <row r="518" spans="1:17" x14ac:dyDescent="0.2">
      <c r="A518" s="440"/>
      <c r="B518" s="441"/>
      <c r="C518" s="440"/>
      <c r="D518" s="442"/>
      <c r="E518" s="442"/>
      <c r="F518" s="442"/>
      <c r="G518" s="442"/>
      <c r="H518" s="442"/>
      <c r="I518" s="442"/>
      <c r="J518" s="442"/>
      <c r="K518" s="442"/>
      <c r="L518" s="442"/>
      <c r="M518" s="442"/>
      <c r="N518" s="442"/>
      <c r="O518" s="442"/>
      <c r="P518" s="442"/>
      <c r="Q518" s="442"/>
    </row>
    <row r="519" spans="1:17" x14ac:dyDescent="0.2">
      <c r="A519" s="440"/>
      <c r="B519" s="441"/>
      <c r="C519" s="440"/>
      <c r="D519" s="442"/>
      <c r="E519" s="442"/>
      <c r="F519" s="442"/>
      <c r="G519" s="442"/>
      <c r="H519" s="442"/>
      <c r="I519" s="442"/>
      <c r="J519" s="442"/>
      <c r="K519" s="442"/>
      <c r="L519" s="442"/>
      <c r="M519" s="442"/>
      <c r="N519" s="442"/>
      <c r="O519" s="442"/>
      <c r="P519" s="442"/>
      <c r="Q519" s="442"/>
    </row>
    <row r="520" spans="1:17" x14ac:dyDescent="0.2">
      <c r="A520" s="440"/>
      <c r="B520" s="441"/>
      <c r="C520" s="440"/>
      <c r="D520" s="442"/>
      <c r="E520" s="442"/>
      <c r="F520" s="442"/>
      <c r="G520" s="442"/>
      <c r="H520" s="442"/>
      <c r="I520" s="442"/>
      <c r="J520" s="442"/>
      <c r="K520" s="442"/>
      <c r="L520" s="442"/>
      <c r="M520" s="442"/>
      <c r="N520" s="442"/>
      <c r="O520" s="442"/>
      <c r="P520" s="442"/>
      <c r="Q520" s="442"/>
    </row>
    <row r="521" spans="1:17" x14ac:dyDescent="0.2">
      <c r="A521" s="440"/>
      <c r="B521" s="441"/>
      <c r="C521" s="440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2"/>
      <c r="O521" s="442"/>
      <c r="P521" s="442"/>
      <c r="Q521" s="442"/>
    </row>
    <row r="522" spans="1:17" x14ac:dyDescent="0.2">
      <c r="A522" s="440"/>
      <c r="B522" s="441"/>
      <c r="C522" s="440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2"/>
      <c r="O522" s="442"/>
      <c r="P522" s="442"/>
      <c r="Q522" s="442"/>
    </row>
    <row r="523" spans="1:17" x14ac:dyDescent="0.2">
      <c r="A523" s="440"/>
      <c r="B523" s="441"/>
      <c r="C523" s="440"/>
      <c r="D523" s="442"/>
      <c r="E523" s="442"/>
      <c r="F523" s="442"/>
      <c r="G523" s="442"/>
      <c r="H523" s="442"/>
      <c r="I523" s="442"/>
      <c r="J523" s="442"/>
      <c r="K523" s="442"/>
      <c r="L523" s="442"/>
      <c r="M523" s="442"/>
      <c r="N523" s="442"/>
      <c r="O523" s="442"/>
      <c r="P523" s="442"/>
      <c r="Q523" s="442"/>
    </row>
    <row r="524" spans="1:17" x14ac:dyDescent="0.2">
      <c r="A524" s="440"/>
      <c r="B524" s="441"/>
      <c r="C524" s="440"/>
      <c r="D524" s="442"/>
      <c r="E524" s="442"/>
      <c r="F524" s="442"/>
      <c r="G524" s="442"/>
      <c r="H524" s="442"/>
      <c r="I524" s="442"/>
      <c r="J524" s="442"/>
      <c r="K524" s="442"/>
      <c r="L524" s="442"/>
      <c r="M524" s="442"/>
      <c r="N524" s="442"/>
      <c r="O524" s="442"/>
      <c r="P524" s="442"/>
      <c r="Q524" s="442"/>
    </row>
    <row r="525" spans="1:17" x14ac:dyDescent="0.2">
      <c r="A525" s="440"/>
      <c r="B525" s="441"/>
      <c r="C525" s="440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</row>
    <row r="526" spans="1:17" x14ac:dyDescent="0.2">
      <c r="A526" s="440"/>
      <c r="B526" s="441"/>
      <c r="C526" s="440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2"/>
      <c r="O526" s="442"/>
      <c r="P526" s="442"/>
      <c r="Q526" s="442"/>
    </row>
    <row r="527" spans="1:17" x14ac:dyDescent="0.2">
      <c r="A527" s="440"/>
      <c r="B527" s="441"/>
      <c r="C527" s="440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2"/>
      <c r="O527" s="442"/>
      <c r="P527" s="442"/>
      <c r="Q527" s="442"/>
    </row>
    <row r="528" spans="1:17" x14ac:dyDescent="0.2">
      <c r="A528" s="440"/>
      <c r="B528" s="441"/>
      <c r="C528" s="440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</row>
    <row r="529" spans="1:17" x14ac:dyDescent="0.2">
      <c r="A529" s="440"/>
      <c r="B529" s="441"/>
      <c r="C529" s="440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442"/>
      <c r="O529" s="442"/>
      <c r="P529" s="442"/>
      <c r="Q529" s="442"/>
    </row>
    <row r="530" spans="1:17" x14ac:dyDescent="0.2">
      <c r="A530" s="440"/>
      <c r="B530" s="441"/>
      <c r="C530" s="440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442"/>
      <c r="O530" s="442"/>
      <c r="P530" s="442"/>
      <c r="Q530" s="442"/>
    </row>
    <row r="531" spans="1:17" x14ac:dyDescent="0.2">
      <c r="A531" s="440"/>
      <c r="B531" s="441"/>
      <c r="C531" s="440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442"/>
      <c r="O531" s="442"/>
      <c r="P531" s="442"/>
      <c r="Q531" s="442"/>
    </row>
    <row r="532" spans="1:17" x14ac:dyDescent="0.2">
      <c r="A532" s="440"/>
      <c r="B532" s="441"/>
      <c r="C532" s="440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442"/>
      <c r="O532" s="442"/>
      <c r="P532" s="442"/>
      <c r="Q532" s="442"/>
    </row>
    <row r="533" spans="1:17" x14ac:dyDescent="0.2">
      <c r="A533" s="440"/>
      <c r="B533" s="441"/>
      <c r="C533" s="440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</row>
    <row r="534" spans="1:17" x14ac:dyDescent="0.2">
      <c r="A534" s="440"/>
      <c r="B534" s="441"/>
      <c r="C534" s="440"/>
      <c r="D534" s="442"/>
      <c r="E534" s="442"/>
      <c r="F534" s="442"/>
      <c r="G534" s="442"/>
      <c r="H534" s="442"/>
      <c r="I534" s="442"/>
      <c r="J534" s="442"/>
      <c r="K534" s="442"/>
      <c r="L534" s="442"/>
      <c r="M534" s="442"/>
      <c r="N534" s="442"/>
      <c r="O534" s="442"/>
      <c r="P534" s="442"/>
      <c r="Q534" s="442"/>
    </row>
    <row r="535" spans="1:17" x14ac:dyDescent="0.2">
      <c r="A535" s="440"/>
      <c r="B535" s="441"/>
      <c r="C535" s="440"/>
      <c r="D535" s="442"/>
      <c r="E535" s="442"/>
      <c r="F535" s="442"/>
      <c r="G535" s="442"/>
      <c r="H535" s="442"/>
      <c r="I535" s="442"/>
      <c r="J535" s="442"/>
      <c r="K535" s="442"/>
      <c r="L535" s="442"/>
      <c r="M535" s="442"/>
      <c r="N535" s="442"/>
      <c r="O535" s="442"/>
      <c r="P535" s="442"/>
      <c r="Q535" s="442"/>
    </row>
    <row r="536" spans="1:17" x14ac:dyDescent="0.2">
      <c r="A536" s="440"/>
      <c r="B536" s="441"/>
      <c r="C536" s="440"/>
      <c r="D536" s="442"/>
      <c r="E536" s="442"/>
      <c r="F536" s="442"/>
      <c r="G536" s="442"/>
      <c r="H536" s="442"/>
      <c r="I536" s="442"/>
      <c r="J536" s="442"/>
      <c r="K536" s="442"/>
      <c r="L536" s="442"/>
      <c r="M536" s="442"/>
      <c r="N536" s="442"/>
      <c r="O536" s="442"/>
      <c r="P536" s="442"/>
      <c r="Q536" s="442"/>
    </row>
    <row r="537" spans="1:17" x14ac:dyDescent="0.2">
      <c r="A537" s="440"/>
      <c r="B537" s="441"/>
      <c r="C537" s="440"/>
      <c r="D537" s="442"/>
      <c r="E537" s="442"/>
      <c r="F537" s="442"/>
      <c r="G537" s="442"/>
      <c r="H537" s="442"/>
      <c r="I537" s="442"/>
      <c r="J537" s="442"/>
      <c r="K537" s="442"/>
      <c r="L537" s="442"/>
      <c r="M537" s="442"/>
      <c r="N537" s="442"/>
      <c r="O537" s="442"/>
      <c r="P537" s="442"/>
      <c r="Q537" s="442"/>
    </row>
    <row r="538" spans="1:17" x14ac:dyDescent="0.2">
      <c r="A538" s="440"/>
      <c r="B538" s="441"/>
      <c r="C538" s="440"/>
      <c r="D538" s="442"/>
      <c r="E538" s="442"/>
      <c r="F538" s="442"/>
      <c r="G538" s="442"/>
      <c r="H538" s="442"/>
      <c r="I538" s="442"/>
      <c r="J538" s="442"/>
      <c r="K538" s="442"/>
      <c r="L538" s="442"/>
      <c r="M538" s="442"/>
      <c r="N538" s="442"/>
      <c r="O538" s="442"/>
      <c r="P538" s="442"/>
      <c r="Q538" s="442"/>
    </row>
    <row r="539" spans="1:17" x14ac:dyDescent="0.2">
      <c r="A539" s="440"/>
      <c r="B539" s="441"/>
      <c r="C539" s="440"/>
      <c r="D539" s="442"/>
      <c r="E539" s="442"/>
      <c r="F539" s="442"/>
      <c r="G539" s="442"/>
      <c r="H539" s="442"/>
      <c r="I539" s="442"/>
      <c r="J539" s="442"/>
      <c r="K539" s="442"/>
      <c r="L539" s="442"/>
      <c r="M539" s="442"/>
      <c r="N539" s="442"/>
      <c r="O539" s="442"/>
      <c r="P539" s="442"/>
      <c r="Q539" s="442"/>
    </row>
    <row r="540" spans="1:17" x14ac:dyDescent="0.2">
      <c r="A540" s="440"/>
      <c r="B540" s="441"/>
      <c r="C540" s="440"/>
      <c r="D540" s="442"/>
      <c r="E540" s="442"/>
      <c r="F540" s="442"/>
      <c r="G540" s="442"/>
      <c r="H540" s="442"/>
      <c r="I540" s="442"/>
      <c r="J540" s="442"/>
      <c r="K540" s="442"/>
      <c r="L540" s="442"/>
      <c r="M540" s="442"/>
      <c r="N540" s="442"/>
      <c r="O540" s="442"/>
      <c r="P540" s="442"/>
      <c r="Q540" s="442"/>
    </row>
    <row r="541" spans="1:17" x14ac:dyDescent="0.2">
      <c r="A541" s="440"/>
      <c r="B541" s="441"/>
      <c r="C541" s="440"/>
      <c r="D541" s="442"/>
      <c r="E541" s="442"/>
      <c r="F541" s="442"/>
      <c r="G541" s="442"/>
      <c r="H541" s="442"/>
      <c r="I541" s="442"/>
      <c r="J541" s="442"/>
      <c r="K541" s="442"/>
      <c r="L541" s="442"/>
      <c r="M541" s="442"/>
      <c r="N541" s="442"/>
      <c r="O541" s="442"/>
      <c r="P541" s="442"/>
      <c r="Q541" s="442"/>
    </row>
    <row r="542" spans="1:17" x14ac:dyDescent="0.2">
      <c r="A542" s="440"/>
      <c r="B542" s="441"/>
      <c r="C542" s="440"/>
      <c r="D542" s="442"/>
      <c r="E542" s="442"/>
      <c r="F542" s="442"/>
      <c r="G542" s="442"/>
      <c r="H542" s="442"/>
      <c r="I542" s="442"/>
      <c r="J542" s="442"/>
      <c r="K542" s="442"/>
      <c r="L542" s="442"/>
      <c r="M542" s="442"/>
      <c r="N542" s="442"/>
      <c r="O542" s="442"/>
      <c r="P542" s="442"/>
      <c r="Q542" s="442"/>
    </row>
    <row r="543" spans="1:17" x14ac:dyDescent="0.2">
      <c r="A543" s="440"/>
      <c r="B543" s="441"/>
      <c r="C543" s="440"/>
      <c r="D543" s="442"/>
      <c r="E543" s="442"/>
      <c r="F543" s="442"/>
      <c r="G543" s="442"/>
      <c r="H543" s="442"/>
      <c r="I543" s="442"/>
      <c r="J543" s="442"/>
      <c r="K543" s="442"/>
      <c r="L543" s="442"/>
      <c r="M543" s="442"/>
      <c r="N543" s="442"/>
      <c r="O543" s="442"/>
      <c r="P543" s="442"/>
      <c r="Q543" s="442"/>
    </row>
    <row r="544" spans="1:17" x14ac:dyDescent="0.2">
      <c r="A544" s="440"/>
      <c r="B544" s="441"/>
      <c r="C544" s="440"/>
      <c r="D544" s="442"/>
      <c r="E544" s="442"/>
      <c r="F544" s="442"/>
      <c r="G544" s="442"/>
      <c r="H544" s="442"/>
      <c r="I544" s="442"/>
      <c r="J544" s="442"/>
      <c r="K544" s="442"/>
      <c r="L544" s="442"/>
      <c r="M544" s="442"/>
      <c r="N544" s="442"/>
      <c r="O544" s="442"/>
      <c r="P544" s="442"/>
      <c r="Q544" s="442"/>
    </row>
    <row r="545" spans="1:17" x14ac:dyDescent="0.2">
      <c r="A545" s="440"/>
      <c r="B545" s="441"/>
      <c r="C545" s="440"/>
      <c r="D545" s="442"/>
      <c r="E545" s="442"/>
      <c r="F545" s="442"/>
      <c r="G545" s="442"/>
      <c r="H545" s="442"/>
      <c r="I545" s="442"/>
      <c r="J545" s="442"/>
      <c r="K545" s="442"/>
      <c r="L545" s="442"/>
      <c r="M545" s="442"/>
      <c r="N545" s="442"/>
      <c r="O545" s="442"/>
      <c r="P545" s="442"/>
      <c r="Q545" s="442"/>
    </row>
    <row r="546" spans="1:17" x14ac:dyDescent="0.2">
      <c r="A546" s="440"/>
      <c r="B546" s="441"/>
      <c r="C546" s="440"/>
      <c r="D546" s="442"/>
      <c r="E546" s="442"/>
      <c r="F546" s="442"/>
      <c r="G546" s="442"/>
      <c r="H546" s="442"/>
      <c r="I546" s="442"/>
      <c r="J546" s="442"/>
      <c r="K546" s="442"/>
      <c r="L546" s="442"/>
      <c r="M546" s="442"/>
      <c r="N546" s="442"/>
      <c r="O546" s="442"/>
      <c r="P546" s="442"/>
      <c r="Q546" s="442"/>
    </row>
    <row r="547" spans="1:17" x14ac:dyDescent="0.2">
      <c r="A547" s="440"/>
      <c r="B547" s="441"/>
      <c r="C547" s="440"/>
      <c r="D547" s="442"/>
      <c r="E547" s="442"/>
      <c r="F547" s="442"/>
      <c r="G547" s="442"/>
      <c r="H547" s="442"/>
      <c r="I547" s="442"/>
      <c r="J547" s="442"/>
      <c r="K547" s="442"/>
      <c r="L547" s="442"/>
      <c r="M547" s="442"/>
      <c r="N547" s="442"/>
      <c r="O547" s="442"/>
      <c r="P547" s="442"/>
      <c r="Q547" s="442"/>
    </row>
    <row r="548" spans="1:17" x14ac:dyDescent="0.2">
      <c r="A548" s="440"/>
      <c r="B548" s="441"/>
      <c r="C548" s="440"/>
      <c r="D548" s="442"/>
      <c r="E548" s="442"/>
      <c r="F548" s="442"/>
      <c r="G548" s="442"/>
      <c r="H548" s="442"/>
      <c r="I548" s="442"/>
      <c r="J548" s="442"/>
      <c r="K548" s="442"/>
      <c r="L548" s="442"/>
      <c r="M548" s="442"/>
      <c r="N548" s="442"/>
      <c r="O548" s="442"/>
      <c r="P548" s="442"/>
      <c r="Q548" s="442"/>
    </row>
    <row r="549" spans="1:17" x14ac:dyDescent="0.2">
      <c r="A549" s="440"/>
      <c r="B549" s="441"/>
      <c r="C549" s="440"/>
      <c r="D549" s="442"/>
      <c r="E549" s="442"/>
      <c r="F549" s="442"/>
      <c r="G549" s="442"/>
      <c r="H549" s="442"/>
      <c r="I549" s="442"/>
      <c r="J549" s="442"/>
      <c r="K549" s="442"/>
      <c r="L549" s="442"/>
      <c r="M549" s="442"/>
      <c r="N549" s="442"/>
      <c r="O549" s="442"/>
      <c r="P549" s="442"/>
      <c r="Q549" s="442"/>
    </row>
    <row r="550" spans="1:17" x14ac:dyDescent="0.2">
      <c r="A550" s="440"/>
      <c r="B550" s="441"/>
      <c r="C550" s="440"/>
      <c r="D550" s="442"/>
      <c r="E550" s="442"/>
      <c r="F550" s="442"/>
      <c r="G550" s="442"/>
      <c r="H550" s="442"/>
      <c r="I550" s="442"/>
      <c r="J550" s="442"/>
      <c r="K550" s="442"/>
      <c r="L550" s="442"/>
      <c r="M550" s="442"/>
      <c r="N550" s="442"/>
      <c r="O550" s="442"/>
      <c r="P550" s="442"/>
      <c r="Q550" s="442"/>
    </row>
    <row r="551" spans="1:17" x14ac:dyDescent="0.2">
      <c r="A551" s="440"/>
      <c r="B551" s="441"/>
      <c r="C551" s="440"/>
      <c r="D551" s="442"/>
      <c r="E551" s="442"/>
      <c r="F551" s="442"/>
      <c r="G551" s="442"/>
      <c r="H551" s="442"/>
      <c r="I551" s="442"/>
      <c r="J551" s="442"/>
      <c r="K551" s="442"/>
      <c r="L551" s="442"/>
      <c r="M551" s="442"/>
      <c r="N551" s="442"/>
      <c r="O551" s="442"/>
      <c r="P551" s="442"/>
      <c r="Q551" s="442"/>
    </row>
    <row r="552" spans="1:17" x14ac:dyDescent="0.2">
      <c r="A552" s="440"/>
      <c r="B552" s="441"/>
      <c r="C552" s="440"/>
      <c r="D552" s="442"/>
      <c r="E552" s="442"/>
      <c r="F552" s="442"/>
      <c r="G552" s="442"/>
      <c r="H552" s="442"/>
      <c r="I552" s="442"/>
      <c r="J552" s="442"/>
      <c r="K552" s="442"/>
      <c r="L552" s="442"/>
      <c r="M552" s="442"/>
      <c r="N552" s="442"/>
      <c r="O552" s="442"/>
      <c r="P552" s="442"/>
      <c r="Q552" s="442"/>
    </row>
    <row r="553" spans="1:17" x14ac:dyDescent="0.2">
      <c r="A553" s="440"/>
      <c r="B553" s="441"/>
      <c r="C553" s="440"/>
      <c r="D553" s="442"/>
      <c r="E553" s="442"/>
      <c r="F553" s="442"/>
      <c r="G553" s="442"/>
      <c r="H553" s="442"/>
      <c r="I553" s="442"/>
      <c r="J553" s="442"/>
      <c r="K553" s="442"/>
      <c r="L553" s="442"/>
      <c r="M553" s="442"/>
      <c r="N553" s="442"/>
      <c r="O553" s="442"/>
      <c r="P553" s="442"/>
      <c r="Q553" s="442"/>
    </row>
    <row r="554" spans="1:17" x14ac:dyDescent="0.2">
      <c r="A554" s="440"/>
      <c r="B554" s="441"/>
      <c r="C554" s="440"/>
      <c r="D554" s="442"/>
      <c r="E554" s="442"/>
      <c r="F554" s="442"/>
      <c r="G554" s="442"/>
      <c r="H554" s="442"/>
      <c r="I554" s="442"/>
      <c r="J554" s="442"/>
      <c r="K554" s="442"/>
      <c r="L554" s="442"/>
      <c r="M554" s="442"/>
      <c r="N554" s="442"/>
      <c r="O554" s="442"/>
      <c r="P554" s="442"/>
      <c r="Q554" s="442"/>
    </row>
    <row r="555" spans="1:17" x14ac:dyDescent="0.2">
      <c r="A555" s="440"/>
      <c r="B555" s="441"/>
      <c r="C555" s="440"/>
      <c r="D555" s="442"/>
      <c r="E555" s="442"/>
      <c r="F555" s="442"/>
      <c r="G555" s="442"/>
      <c r="H555" s="442"/>
      <c r="I555" s="442"/>
      <c r="J555" s="442"/>
      <c r="K555" s="442"/>
      <c r="L555" s="442"/>
      <c r="M555" s="442"/>
      <c r="N555" s="442"/>
      <c r="O555" s="442"/>
      <c r="P555" s="442"/>
      <c r="Q555" s="442"/>
    </row>
    <row r="556" spans="1:17" x14ac:dyDescent="0.2">
      <c r="A556" s="440"/>
      <c r="B556" s="441"/>
      <c r="C556" s="440"/>
      <c r="D556" s="442"/>
      <c r="E556" s="442"/>
      <c r="F556" s="442"/>
      <c r="G556" s="442"/>
      <c r="H556" s="442"/>
      <c r="I556" s="442"/>
      <c r="J556" s="442"/>
      <c r="K556" s="442"/>
      <c r="L556" s="442"/>
      <c r="M556" s="442"/>
      <c r="N556" s="442"/>
      <c r="O556" s="442"/>
      <c r="P556" s="442"/>
      <c r="Q556" s="442"/>
    </row>
    <row r="557" spans="1:17" x14ac:dyDescent="0.2">
      <c r="A557" s="440"/>
      <c r="B557" s="441"/>
      <c r="C557" s="440"/>
      <c r="D557" s="442"/>
      <c r="E557" s="442"/>
      <c r="F557" s="442"/>
      <c r="G557" s="442"/>
      <c r="H557" s="442"/>
      <c r="I557" s="442"/>
      <c r="J557" s="442"/>
      <c r="K557" s="442"/>
      <c r="L557" s="442"/>
      <c r="M557" s="442"/>
      <c r="N557" s="442"/>
      <c r="O557" s="442"/>
      <c r="P557" s="442"/>
      <c r="Q557" s="442"/>
    </row>
    <row r="558" spans="1:17" x14ac:dyDescent="0.2">
      <c r="A558" s="440"/>
      <c r="B558" s="441"/>
      <c r="C558" s="440"/>
      <c r="D558" s="442"/>
      <c r="E558" s="442"/>
      <c r="F558" s="442"/>
      <c r="G558" s="442"/>
      <c r="H558" s="442"/>
      <c r="I558" s="442"/>
      <c r="J558" s="442"/>
      <c r="K558" s="442"/>
      <c r="L558" s="442"/>
      <c r="M558" s="442"/>
      <c r="N558" s="442"/>
      <c r="O558" s="442"/>
      <c r="P558" s="442"/>
      <c r="Q558" s="442"/>
    </row>
    <row r="559" spans="1:17" x14ac:dyDescent="0.2">
      <c r="A559" s="440"/>
      <c r="B559" s="441"/>
      <c r="C559" s="440"/>
      <c r="D559" s="442"/>
      <c r="E559" s="442"/>
      <c r="F559" s="442"/>
      <c r="G559" s="442"/>
      <c r="H559" s="442"/>
      <c r="I559" s="442"/>
      <c r="J559" s="442"/>
      <c r="K559" s="442"/>
      <c r="L559" s="442"/>
      <c r="M559" s="442"/>
      <c r="N559" s="442"/>
      <c r="O559" s="442"/>
      <c r="P559" s="442"/>
      <c r="Q559" s="442"/>
    </row>
    <row r="560" spans="1:17" x14ac:dyDescent="0.2">
      <c r="A560" s="440"/>
      <c r="B560" s="441"/>
      <c r="C560" s="440"/>
      <c r="D560" s="442"/>
      <c r="E560" s="442"/>
      <c r="F560" s="442"/>
      <c r="G560" s="442"/>
      <c r="H560" s="442"/>
      <c r="I560" s="442"/>
      <c r="J560" s="442"/>
      <c r="K560" s="442"/>
      <c r="L560" s="442"/>
      <c r="M560" s="442"/>
      <c r="N560" s="442"/>
      <c r="O560" s="442"/>
      <c r="P560" s="442"/>
      <c r="Q560" s="442"/>
    </row>
    <row r="561" spans="1:17" x14ac:dyDescent="0.2">
      <c r="A561" s="440"/>
      <c r="B561" s="441"/>
      <c r="C561" s="440"/>
      <c r="D561" s="442"/>
      <c r="E561" s="442"/>
      <c r="F561" s="442"/>
      <c r="G561" s="442"/>
      <c r="H561" s="442"/>
      <c r="I561" s="442"/>
      <c r="J561" s="442"/>
      <c r="K561" s="442"/>
      <c r="L561" s="442"/>
      <c r="M561" s="442"/>
      <c r="N561" s="442"/>
      <c r="O561" s="442"/>
      <c r="P561" s="442"/>
      <c r="Q561" s="442"/>
    </row>
    <row r="562" spans="1:17" x14ac:dyDescent="0.2">
      <c r="A562" s="440"/>
      <c r="B562" s="441"/>
      <c r="C562" s="440"/>
      <c r="D562" s="442"/>
      <c r="E562" s="442"/>
      <c r="F562" s="442"/>
      <c r="G562" s="442"/>
      <c r="H562" s="442"/>
      <c r="I562" s="442"/>
      <c r="J562" s="442"/>
      <c r="K562" s="442"/>
      <c r="L562" s="442"/>
      <c r="M562" s="442"/>
      <c r="N562" s="442"/>
      <c r="O562" s="442"/>
      <c r="P562" s="442"/>
      <c r="Q562" s="442"/>
    </row>
    <row r="563" spans="1:17" x14ac:dyDescent="0.2">
      <c r="A563" s="440"/>
      <c r="B563" s="441"/>
      <c r="C563" s="440"/>
      <c r="D563" s="442"/>
      <c r="E563" s="442"/>
      <c r="F563" s="442"/>
      <c r="G563" s="442"/>
      <c r="H563" s="442"/>
      <c r="I563" s="442"/>
      <c r="J563" s="442"/>
      <c r="K563" s="442"/>
      <c r="L563" s="442"/>
      <c r="M563" s="442"/>
      <c r="N563" s="442"/>
      <c r="O563" s="442"/>
      <c r="P563" s="442"/>
      <c r="Q563" s="442"/>
    </row>
    <row r="564" spans="1:17" x14ac:dyDescent="0.2">
      <c r="A564" s="440"/>
      <c r="B564" s="441"/>
      <c r="C564" s="440"/>
      <c r="D564" s="442"/>
      <c r="E564" s="442"/>
      <c r="F564" s="442"/>
      <c r="G564" s="442"/>
      <c r="H564" s="442"/>
      <c r="I564" s="442"/>
      <c r="J564" s="442"/>
      <c r="K564" s="442"/>
      <c r="L564" s="442"/>
      <c r="M564" s="442"/>
      <c r="N564" s="442"/>
      <c r="O564" s="442"/>
      <c r="P564" s="442"/>
      <c r="Q564" s="442"/>
    </row>
    <row r="565" spans="1:17" x14ac:dyDescent="0.2">
      <c r="A565" s="440"/>
      <c r="B565" s="441"/>
      <c r="C565" s="440"/>
      <c r="D565" s="442"/>
      <c r="E565" s="442"/>
      <c r="F565" s="442"/>
      <c r="G565" s="442"/>
      <c r="H565" s="442"/>
      <c r="I565" s="442"/>
      <c r="J565" s="442"/>
      <c r="K565" s="442"/>
      <c r="L565" s="442"/>
      <c r="M565" s="442"/>
      <c r="N565" s="442"/>
      <c r="O565" s="442"/>
      <c r="P565" s="442"/>
      <c r="Q565" s="442"/>
    </row>
    <row r="566" spans="1:17" x14ac:dyDescent="0.2">
      <c r="A566" s="440"/>
      <c r="B566" s="441"/>
      <c r="C566" s="440"/>
      <c r="D566" s="442"/>
      <c r="E566" s="442"/>
      <c r="F566" s="442"/>
      <c r="G566" s="442"/>
      <c r="H566" s="442"/>
      <c r="I566" s="442"/>
      <c r="J566" s="442"/>
      <c r="K566" s="442"/>
      <c r="L566" s="442"/>
      <c r="M566" s="442"/>
      <c r="N566" s="442"/>
      <c r="O566" s="442"/>
      <c r="P566" s="442"/>
      <c r="Q566" s="442"/>
    </row>
    <row r="567" spans="1:17" x14ac:dyDescent="0.2">
      <c r="A567" s="440"/>
      <c r="B567" s="441"/>
      <c r="C567" s="440"/>
      <c r="D567" s="442"/>
      <c r="E567" s="442"/>
      <c r="F567" s="442"/>
      <c r="G567" s="442"/>
      <c r="H567" s="442"/>
      <c r="I567" s="442"/>
      <c r="J567" s="442"/>
      <c r="K567" s="442"/>
      <c r="L567" s="442"/>
      <c r="M567" s="442"/>
      <c r="N567" s="442"/>
      <c r="O567" s="442"/>
      <c r="P567" s="442"/>
      <c r="Q567" s="442"/>
    </row>
    <row r="568" spans="1:17" x14ac:dyDescent="0.2">
      <c r="A568" s="440"/>
      <c r="B568" s="441"/>
      <c r="C568" s="440"/>
      <c r="D568" s="442"/>
      <c r="E568" s="442"/>
      <c r="F568" s="442"/>
      <c r="G568" s="442"/>
      <c r="H568" s="442"/>
      <c r="I568" s="442"/>
      <c r="J568" s="442"/>
      <c r="K568" s="442"/>
      <c r="L568" s="442"/>
      <c r="M568" s="442"/>
      <c r="N568" s="442"/>
      <c r="O568" s="442"/>
      <c r="P568" s="442"/>
      <c r="Q568" s="442"/>
    </row>
    <row r="569" spans="1:17" x14ac:dyDescent="0.2">
      <c r="A569" s="440"/>
      <c r="B569" s="441"/>
      <c r="C569" s="440"/>
      <c r="D569" s="442"/>
      <c r="E569" s="442"/>
      <c r="F569" s="442"/>
      <c r="G569" s="442"/>
      <c r="H569" s="442"/>
      <c r="I569" s="442"/>
      <c r="J569" s="442"/>
      <c r="K569" s="442"/>
      <c r="L569" s="442"/>
      <c r="M569" s="442"/>
      <c r="N569" s="442"/>
      <c r="O569" s="442"/>
      <c r="P569" s="442"/>
      <c r="Q569" s="442"/>
    </row>
    <row r="570" spans="1:17" x14ac:dyDescent="0.2">
      <c r="A570" s="440"/>
      <c r="B570" s="441"/>
      <c r="C570" s="440"/>
      <c r="D570" s="442"/>
      <c r="E570" s="442"/>
      <c r="F570" s="442"/>
      <c r="G570" s="442"/>
      <c r="H570" s="442"/>
      <c r="I570" s="442"/>
      <c r="J570" s="442"/>
      <c r="K570" s="442"/>
      <c r="L570" s="442"/>
      <c r="M570" s="442"/>
      <c r="N570" s="442"/>
      <c r="O570" s="442"/>
      <c r="P570" s="442"/>
      <c r="Q570" s="442"/>
    </row>
    <row r="571" spans="1:17" x14ac:dyDescent="0.2">
      <c r="A571" s="440"/>
      <c r="B571" s="441"/>
      <c r="C571" s="440"/>
      <c r="D571" s="442"/>
      <c r="E571" s="442"/>
      <c r="F571" s="442"/>
      <c r="G571" s="442"/>
      <c r="H571" s="442"/>
      <c r="I571" s="442"/>
      <c r="J571" s="442"/>
      <c r="K571" s="442"/>
      <c r="L571" s="442"/>
      <c r="M571" s="442"/>
      <c r="N571" s="442"/>
      <c r="O571" s="442"/>
      <c r="P571" s="442"/>
      <c r="Q571" s="442"/>
    </row>
    <row r="572" spans="1:17" x14ac:dyDescent="0.2">
      <c r="A572" s="440"/>
      <c r="B572" s="441"/>
      <c r="C572" s="440"/>
      <c r="D572" s="442"/>
      <c r="E572" s="442"/>
      <c r="F572" s="442"/>
      <c r="G572" s="442"/>
      <c r="H572" s="442"/>
      <c r="I572" s="442"/>
      <c r="J572" s="442"/>
      <c r="K572" s="442"/>
      <c r="L572" s="442"/>
      <c r="M572" s="442"/>
      <c r="N572" s="442"/>
      <c r="O572" s="442"/>
      <c r="P572" s="442"/>
      <c r="Q572" s="442"/>
    </row>
    <row r="573" spans="1:17" x14ac:dyDescent="0.2">
      <c r="A573" s="440"/>
      <c r="B573" s="441"/>
      <c r="C573" s="440"/>
      <c r="D573" s="442"/>
      <c r="E573" s="442"/>
      <c r="F573" s="442"/>
      <c r="G573" s="442"/>
      <c r="H573" s="442"/>
      <c r="I573" s="442"/>
      <c r="J573" s="442"/>
      <c r="K573" s="442"/>
      <c r="L573" s="442"/>
      <c r="M573" s="442"/>
      <c r="N573" s="442"/>
      <c r="O573" s="442"/>
      <c r="P573" s="442"/>
      <c r="Q573" s="442"/>
    </row>
    <row r="574" spans="1:17" x14ac:dyDescent="0.2">
      <c r="A574" s="440"/>
      <c r="B574" s="441"/>
      <c r="C574" s="440"/>
      <c r="D574" s="442"/>
      <c r="E574" s="442"/>
      <c r="F574" s="442"/>
      <c r="G574" s="442"/>
      <c r="H574" s="442"/>
      <c r="I574" s="442"/>
      <c r="J574" s="442"/>
      <c r="K574" s="442"/>
      <c r="L574" s="442"/>
      <c r="M574" s="442"/>
      <c r="N574" s="442"/>
      <c r="O574" s="442"/>
      <c r="P574" s="442"/>
      <c r="Q574" s="442"/>
    </row>
    <row r="575" spans="1:17" x14ac:dyDescent="0.2">
      <c r="A575" s="440"/>
      <c r="B575" s="441"/>
      <c r="C575" s="440"/>
      <c r="D575" s="442"/>
      <c r="E575" s="442"/>
      <c r="F575" s="442"/>
      <c r="G575" s="442"/>
      <c r="H575" s="442"/>
      <c r="I575" s="442"/>
      <c r="J575" s="442"/>
      <c r="K575" s="442"/>
      <c r="L575" s="442"/>
      <c r="M575" s="442"/>
      <c r="N575" s="442"/>
      <c r="O575" s="442"/>
      <c r="P575" s="442"/>
      <c r="Q575" s="442"/>
    </row>
    <row r="576" spans="1:17" x14ac:dyDescent="0.2">
      <c r="A576" s="440"/>
      <c r="B576" s="441"/>
      <c r="C576" s="440"/>
      <c r="D576" s="442"/>
      <c r="E576" s="442"/>
      <c r="F576" s="442"/>
      <c r="G576" s="442"/>
      <c r="H576" s="442"/>
      <c r="I576" s="442"/>
      <c r="J576" s="442"/>
      <c r="K576" s="442"/>
      <c r="L576" s="442"/>
      <c r="M576" s="442"/>
      <c r="N576" s="442"/>
      <c r="O576" s="442"/>
      <c r="P576" s="442"/>
      <c r="Q576" s="442"/>
    </row>
    <row r="577" spans="1:17" x14ac:dyDescent="0.2">
      <c r="A577" s="440"/>
      <c r="B577" s="441"/>
      <c r="C577" s="440"/>
      <c r="D577" s="442"/>
      <c r="E577" s="442"/>
      <c r="F577" s="442"/>
      <c r="G577" s="442"/>
      <c r="H577" s="442"/>
      <c r="I577" s="442"/>
      <c r="J577" s="442"/>
      <c r="K577" s="442"/>
      <c r="L577" s="442"/>
      <c r="M577" s="442"/>
      <c r="N577" s="442"/>
      <c r="O577" s="442"/>
      <c r="P577" s="442"/>
      <c r="Q577" s="442"/>
    </row>
    <row r="578" spans="1:17" x14ac:dyDescent="0.2">
      <c r="A578" s="440"/>
      <c r="B578" s="441"/>
      <c r="C578" s="440"/>
      <c r="D578" s="442"/>
      <c r="E578" s="442"/>
      <c r="F578" s="442"/>
      <c r="G578" s="442"/>
      <c r="H578" s="442"/>
      <c r="I578" s="442"/>
      <c r="J578" s="442"/>
      <c r="K578" s="442"/>
      <c r="L578" s="442"/>
      <c r="M578" s="442"/>
      <c r="N578" s="442"/>
      <c r="O578" s="442"/>
      <c r="P578" s="442"/>
      <c r="Q578" s="442"/>
    </row>
    <row r="579" spans="1:17" x14ac:dyDescent="0.2">
      <c r="A579" s="440"/>
      <c r="B579" s="441"/>
      <c r="C579" s="440"/>
      <c r="D579" s="442"/>
      <c r="E579" s="442"/>
      <c r="F579" s="442"/>
      <c r="G579" s="442"/>
      <c r="H579" s="442"/>
      <c r="I579" s="442"/>
      <c r="J579" s="442"/>
      <c r="K579" s="442"/>
      <c r="L579" s="442"/>
      <c r="M579" s="442"/>
      <c r="N579" s="442"/>
      <c r="O579" s="442"/>
      <c r="P579" s="442"/>
      <c r="Q579" s="442"/>
    </row>
    <row r="580" spans="1:17" x14ac:dyDescent="0.2">
      <c r="A580" s="440"/>
      <c r="B580" s="441"/>
      <c r="C580" s="440"/>
      <c r="D580" s="442"/>
      <c r="E580" s="442"/>
      <c r="F580" s="442"/>
      <c r="G580" s="442"/>
      <c r="H580" s="442"/>
      <c r="I580" s="442"/>
      <c r="J580" s="442"/>
      <c r="K580" s="442"/>
      <c r="L580" s="442"/>
      <c r="M580" s="442"/>
      <c r="N580" s="442"/>
      <c r="O580" s="442"/>
      <c r="P580" s="442"/>
      <c r="Q580" s="442"/>
    </row>
    <row r="581" spans="1:17" x14ac:dyDescent="0.2">
      <c r="A581" s="440"/>
      <c r="B581" s="441"/>
      <c r="C581" s="440"/>
      <c r="D581" s="442"/>
      <c r="E581" s="442"/>
      <c r="F581" s="442"/>
      <c r="G581" s="442"/>
      <c r="H581" s="442"/>
      <c r="I581" s="442"/>
      <c r="J581" s="442"/>
      <c r="K581" s="442"/>
      <c r="L581" s="442"/>
      <c r="M581" s="442"/>
      <c r="N581" s="442"/>
      <c r="O581" s="442"/>
      <c r="P581" s="442"/>
      <c r="Q581" s="442"/>
    </row>
    <row r="582" spans="1:17" x14ac:dyDescent="0.2">
      <c r="A582" s="440"/>
      <c r="B582" s="441"/>
      <c r="C582" s="440"/>
      <c r="D582" s="442"/>
      <c r="E582" s="442"/>
      <c r="F582" s="442"/>
      <c r="G582" s="442"/>
      <c r="H582" s="442"/>
      <c r="I582" s="442"/>
      <c r="J582" s="442"/>
      <c r="K582" s="442"/>
      <c r="L582" s="442"/>
      <c r="M582" s="442"/>
      <c r="N582" s="442"/>
      <c r="O582" s="442"/>
      <c r="P582" s="442"/>
      <c r="Q582" s="442"/>
    </row>
    <row r="583" spans="1:17" x14ac:dyDescent="0.2">
      <c r="A583" s="440"/>
      <c r="B583" s="441"/>
      <c r="C583" s="440"/>
      <c r="D583" s="442"/>
      <c r="E583" s="442"/>
      <c r="F583" s="442"/>
      <c r="G583" s="442"/>
      <c r="H583" s="442"/>
      <c r="I583" s="442"/>
      <c r="J583" s="442"/>
      <c r="K583" s="442"/>
      <c r="L583" s="442"/>
      <c r="M583" s="442"/>
      <c r="N583" s="442"/>
      <c r="O583" s="442"/>
      <c r="P583" s="442"/>
      <c r="Q583" s="442"/>
    </row>
    <row r="584" spans="1:17" x14ac:dyDescent="0.2">
      <c r="A584" s="440"/>
      <c r="B584" s="441"/>
      <c r="C584" s="440"/>
      <c r="D584" s="442"/>
      <c r="E584" s="442"/>
      <c r="F584" s="442"/>
      <c r="G584" s="442"/>
      <c r="H584" s="442"/>
      <c r="I584" s="442"/>
      <c r="J584" s="442"/>
      <c r="K584" s="442"/>
      <c r="L584" s="442"/>
      <c r="M584" s="442"/>
      <c r="N584" s="442"/>
      <c r="O584" s="442"/>
      <c r="P584" s="442"/>
      <c r="Q584" s="442"/>
    </row>
    <row r="585" spans="1:17" x14ac:dyDescent="0.2">
      <c r="A585" s="440"/>
      <c r="B585" s="441"/>
      <c r="C585" s="440"/>
      <c r="D585" s="442"/>
      <c r="E585" s="442"/>
      <c r="F585" s="442"/>
      <c r="G585" s="442"/>
      <c r="H585" s="442"/>
      <c r="I585" s="442"/>
      <c r="J585" s="442"/>
      <c r="K585" s="442"/>
      <c r="L585" s="442"/>
      <c r="M585" s="442"/>
      <c r="N585" s="442"/>
      <c r="O585" s="442"/>
      <c r="P585" s="442"/>
      <c r="Q585" s="442"/>
    </row>
    <row r="586" spans="1:17" x14ac:dyDescent="0.2">
      <c r="A586" s="440"/>
      <c r="B586" s="441"/>
      <c r="C586" s="440"/>
      <c r="D586" s="442"/>
      <c r="E586" s="442"/>
      <c r="F586" s="442"/>
      <c r="G586" s="442"/>
      <c r="H586" s="442"/>
      <c r="I586" s="442"/>
      <c r="J586" s="442"/>
      <c r="K586" s="442"/>
      <c r="L586" s="442"/>
      <c r="M586" s="442"/>
      <c r="N586" s="442"/>
      <c r="O586" s="442"/>
      <c r="P586" s="442"/>
      <c r="Q586" s="442"/>
    </row>
    <row r="587" spans="1:17" x14ac:dyDescent="0.2">
      <c r="A587" s="440"/>
      <c r="B587" s="441"/>
      <c r="C587" s="440"/>
      <c r="D587" s="442"/>
      <c r="E587" s="442"/>
      <c r="F587" s="442"/>
      <c r="G587" s="442"/>
      <c r="H587" s="442"/>
      <c r="I587" s="442"/>
      <c r="J587" s="442"/>
      <c r="K587" s="442"/>
      <c r="L587" s="442"/>
      <c r="M587" s="442"/>
      <c r="N587" s="442"/>
      <c r="O587" s="442"/>
      <c r="P587" s="442"/>
      <c r="Q587" s="442"/>
    </row>
    <row r="588" spans="1:17" x14ac:dyDescent="0.2">
      <c r="A588" s="440"/>
      <c r="B588" s="441"/>
      <c r="C588" s="440"/>
      <c r="D588" s="442"/>
      <c r="E588" s="442"/>
      <c r="F588" s="442"/>
      <c r="G588" s="442"/>
      <c r="H588" s="442"/>
      <c r="I588" s="442"/>
      <c r="J588" s="442"/>
      <c r="K588" s="442"/>
      <c r="L588" s="442"/>
      <c r="M588" s="442"/>
      <c r="N588" s="442"/>
      <c r="O588" s="442"/>
      <c r="P588" s="442"/>
      <c r="Q588" s="442"/>
    </row>
    <row r="589" spans="1:17" x14ac:dyDescent="0.2">
      <c r="A589" s="440"/>
      <c r="B589" s="441"/>
      <c r="C589" s="440"/>
      <c r="D589" s="442"/>
      <c r="E589" s="442"/>
      <c r="F589" s="442"/>
      <c r="G589" s="442"/>
      <c r="H589" s="442"/>
      <c r="I589" s="442"/>
      <c r="J589" s="442"/>
      <c r="K589" s="442"/>
      <c r="L589" s="442"/>
      <c r="M589" s="442"/>
      <c r="N589" s="442"/>
      <c r="O589" s="442"/>
      <c r="P589" s="442"/>
      <c r="Q589" s="442"/>
    </row>
    <row r="590" spans="1:17" x14ac:dyDescent="0.2">
      <c r="A590" s="440"/>
      <c r="B590" s="441"/>
      <c r="C590" s="440"/>
      <c r="D590" s="442"/>
      <c r="E590" s="442"/>
      <c r="F590" s="442"/>
      <c r="G590" s="442"/>
      <c r="H590" s="442"/>
      <c r="I590" s="442"/>
      <c r="J590" s="442"/>
      <c r="K590" s="442"/>
      <c r="L590" s="442"/>
      <c r="M590" s="442"/>
      <c r="N590" s="442"/>
      <c r="O590" s="442"/>
      <c r="P590" s="442"/>
      <c r="Q590" s="442"/>
    </row>
    <row r="591" spans="1:17" x14ac:dyDescent="0.2">
      <c r="A591" s="440"/>
      <c r="B591" s="441"/>
      <c r="C591" s="440"/>
      <c r="D591" s="442"/>
      <c r="E591" s="442"/>
      <c r="F591" s="442"/>
      <c r="G591" s="442"/>
      <c r="H591" s="442"/>
      <c r="I591" s="442"/>
      <c r="J591" s="442"/>
      <c r="K591" s="442"/>
      <c r="L591" s="442"/>
      <c r="M591" s="442"/>
      <c r="N591" s="442"/>
      <c r="O591" s="442"/>
      <c r="P591" s="442"/>
      <c r="Q591" s="442"/>
    </row>
    <row r="592" spans="1:17" x14ac:dyDescent="0.2">
      <c r="A592" s="440"/>
      <c r="B592" s="441"/>
      <c r="C592" s="440"/>
      <c r="D592" s="442"/>
      <c r="E592" s="442"/>
      <c r="F592" s="442"/>
      <c r="G592" s="442"/>
      <c r="H592" s="442"/>
      <c r="I592" s="442"/>
      <c r="J592" s="442"/>
      <c r="K592" s="442"/>
      <c r="L592" s="442"/>
      <c r="M592" s="442"/>
      <c r="N592" s="442"/>
      <c r="O592" s="442"/>
      <c r="P592" s="442"/>
      <c r="Q592" s="442"/>
    </row>
    <row r="593" spans="1:17" x14ac:dyDescent="0.2">
      <c r="A593" s="440"/>
      <c r="B593" s="441"/>
      <c r="C593" s="440"/>
      <c r="D593" s="442"/>
      <c r="E593" s="442"/>
      <c r="F593" s="442"/>
      <c r="G593" s="442"/>
      <c r="H593" s="442"/>
      <c r="I593" s="442"/>
      <c r="J593" s="442"/>
      <c r="K593" s="442"/>
      <c r="L593" s="442"/>
      <c r="M593" s="442"/>
      <c r="N593" s="442"/>
      <c r="O593" s="442"/>
      <c r="P593" s="442"/>
      <c r="Q593" s="442"/>
    </row>
    <row r="594" spans="1:17" x14ac:dyDescent="0.2">
      <c r="A594" s="440"/>
      <c r="B594" s="441"/>
      <c r="C594" s="440"/>
      <c r="D594" s="442"/>
      <c r="E594" s="442"/>
      <c r="F594" s="442"/>
      <c r="G594" s="442"/>
      <c r="H594" s="442"/>
      <c r="I594" s="442"/>
      <c r="J594" s="442"/>
      <c r="K594" s="442"/>
      <c r="L594" s="442"/>
      <c r="M594" s="442"/>
      <c r="N594" s="442"/>
      <c r="O594" s="442"/>
      <c r="P594" s="442"/>
      <c r="Q594" s="442"/>
    </row>
    <row r="595" spans="1:17" x14ac:dyDescent="0.2">
      <c r="A595" s="440"/>
      <c r="B595" s="441"/>
      <c r="C595" s="440"/>
      <c r="D595" s="442"/>
      <c r="E595" s="442"/>
      <c r="F595" s="442"/>
      <c r="G595" s="442"/>
      <c r="H595" s="442"/>
      <c r="I595" s="442"/>
      <c r="J595" s="442"/>
      <c r="K595" s="442"/>
      <c r="L595" s="442"/>
      <c r="M595" s="442"/>
      <c r="N595" s="442"/>
      <c r="O595" s="442"/>
      <c r="P595" s="442"/>
      <c r="Q595" s="442"/>
    </row>
    <row r="596" spans="1:17" x14ac:dyDescent="0.2">
      <c r="A596" s="440"/>
      <c r="B596" s="441"/>
      <c r="C596" s="440"/>
      <c r="D596" s="442"/>
      <c r="E596" s="442"/>
      <c r="F596" s="442"/>
      <c r="G596" s="442"/>
      <c r="H596" s="442"/>
      <c r="I596" s="442"/>
      <c r="J596" s="442"/>
      <c r="K596" s="442"/>
      <c r="L596" s="442"/>
      <c r="M596" s="442"/>
      <c r="N596" s="442"/>
      <c r="O596" s="442"/>
      <c r="P596" s="442"/>
      <c r="Q596" s="442"/>
    </row>
    <row r="597" spans="1:17" x14ac:dyDescent="0.2">
      <c r="A597" s="440"/>
      <c r="B597" s="441"/>
      <c r="C597" s="440"/>
      <c r="D597" s="442"/>
      <c r="E597" s="442"/>
      <c r="F597" s="442"/>
      <c r="G597" s="442"/>
      <c r="H597" s="442"/>
      <c r="I597" s="442"/>
      <c r="J597" s="442"/>
      <c r="K597" s="442"/>
      <c r="L597" s="442"/>
      <c r="M597" s="442"/>
      <c r="N597" s="442"/>
      <c r="O597" s="442"/>
      <c r="P597" s="442"/>
      <c r="Q597" s="442"/>
    </row>
    <row r="598" spans="1:17" x14ac:dyDescent="0.2">
      <c r="A598" s="440"/>
      <c r="B598" s="441"/>
      <c r="C598" s="440"/>
      <c r="D598" s="442"/>
      <c r="E598" s="442"/>
      <c r="F598" s="442"/>
      <c r="G598" s="442"/>
      <c r="H598" s="442"/>
      <c r="I598" s="442"/>
      <c r="J598" s="442"/>
      <c r="K598" s="442"/>
      <c r="L598" s="442"/>
      <c r="M598" s="442"/>
      <c r="N598" s="442"/>
      <c r="O598" s="442"/>
      <c r="P598" s="442"/>
      <c r="Q598" s="442"/>
    </row>
    <row r="599" spans="1:17" x14ac:dyDescent="0.2">
      <c r="A599" s="440"/>
      <c r="B599" s="441"/>
      <c r="C599" s="440"/>
      <c r="D599" s="442"/>
      <c r="E599" s="442"/>
      <c r="F599" s="442"/>
      <c r="G599" s="442"/>
      <c r="H599" s="442"/>
      <c r="I599" s="442"/>
      <c r="J599" s="442"/>
      <c r="K599" s="442"/>
      <c r="L599" s="442"/>
      <c r="M599" s="442"/>
      <c r="N599" s="442"/>
      <c r="O599" s="442"/>
      <c r="P599" s="442"/>
      <c r="Q599" s="442"/>
    </row>
    <row r="600" spans="1:17" x14ac:dyDescent="0.2">
      <c r="A600" s="440"/>
      <c r="B600" s="441"/>
      <c r="C600" s="440"/>
      <c r="D600" s="442"/>
      <c r="E600" s="442"/>
      <c r="F600" s="442"/>
      <c r="G600" s="442"/>
      <c r="H600" s="442"/>
      <c r="I600" s="442"/>
      <c r="J600" s="442"/>
      <c r="K600" s="442"/>
      <c r="L600" s="442"/>
      <c r="M600" s="442"/>
      <c r="N600" s="442"/>
      <c r="O600" s="442"/>
      <c r="P600" s="442"/>
      <c r="Q600" s="442"/>
    </row>
    <row r="601" spans="1:17" x14ac:dyDescent="0.2">
      <c r="A601" s="440"/>
      <c r="B601" s="441"/>
      <c r="C601" s="440"/>
      <c r="D601" s="442"/>
      <c r="E601" s="442"/>
      <c r="F601" s="442"/>
      <c r="G601" s="442"/>
      <c r="H601" s="442"/>
      <c r="I601" s="442"/>
      <c r="J601" s="442"/>
      <c r="K601" s="442"/>
      <c r="L601" s="442"/>
      <c r="M601" s="442"/>
      <c r="N601" s="442"/>
      <c r="O601" s="442"/>
      <c r="P601" s="442"/>
      <c r="Q601" s="442"/>
    </row>
    <row r="602" spans="1:17" x14ac:dyDescent="0.2">
      <c r="A602" s="440"/>
      <c r="B602" s="441"/>
      <c r="C602" s="440"/>
      <c r="D602" s="442"/>
      <c r="E602" s="442"/>
      <c r="F602" s="442"/>
      <c r="G602" s="442"/>
      <c r="H602" s="442"/>
      <c r="I602" s="442"/>
      <c r="J602" s="442"/>
      <c r="K602" s="442"/>
      <c r="L602" s="442"/>
      <c r="M602" s="442"/>
      <c r="N602" s="442"/>
      <c r="O602" s="442"/>
      <c r="P602" s="442"/>
      <c r="Q602" s="442"/>
    </row>
    <row r="603" spans="1:17" x14ac:dyDescent="0.2">
      <c r="A603" s="440"/>
      <c r="B603" s="441"/>
      <c r="C603" s="440"/>
      <c r="D603" s="442"/>
      <c r="E603" s="442"/>
      <c r="F603" s="442"/>
      <c r="G603" s="442"/>
      <c r="H603" s="442"/>
      <c r="I603" s="442"/>
      <c r="J603" s="442"/>
      <c r="K603" s="442"/>
      <c r="L603" s="442"/>
      <c r="M603" s="442"/>
      <c r="N603" s="442"/>
      <c r="O603" s="442"/>
      <c r="P603" s="442"/>
      <c r="Q603" s="442"/>
    </row>
    <row r="604" spans="1:17" x14ac:dyDescent="0.2">
      <c r="A604" s="440"/>
      <c r="B604" s="441"/>
      <c r="C604" s="440"/>
      <c r="D604" s="442"/>
      <c r="E604" s="442"/>
      <c r="F604" s="442"/>
      <c r="G604" s="442"/>
      <c r="H604" s="442"/>
      <c r="I604" s="442"/>
      <c r="J604" s="442"/>
      <c r="K604" s="442"/>
      <c r="L604" s="442"/>
      <c r="M604" s="442"/>
      <c r="N604" s="442"/>
      <c r="O604" s="442"/>
      <c r="P604" s="442"/>
      <c r="Q604" s="442"/>
    </row>
    <row r="605" spans="1:17" x14ac:dyDescent="0.2">
      <c r="A605" s="440"/>
      <c r="B605" s="441"/>
      <c r="C605" s="440"/>
      <c r="D605" s="442"/>
      <c r="E605" s="442"/>
      <c r="F605" s="442"/>
      <c r="G605" s="442"/>
      <c r="H605" s="442"/>
      <c r="I605" s="442"/>
      <c r="J605" s="442"/>
      <c r="K605" s="442"/>
      <c r="L605" s="442"/>
      <c r="M605" s="442"/>
      <c r="N605" s="442"/>
      <c r="O605" s="442"/>
      <c r="P605" s="442"/>
      <c r="Q605" s="442"/>
    </row>
    <row r="606" spans="1:17" x14ac:dyDescent="0.2">
      <c r="A606" s="440"/>
      <c r="B606" s="441"/>
      <c r="C606" s="440"/>
      <c r="D606" s="442"/>
      <c r="E606" s="442"/>
      <c r="F606" s="442"/>
      <c r="G606" s="442"/>
      <c r="H606" s="442"/>
      <c r="I606" s="442"/>
      <c r="J606" s="442"/>
      <c r="K606" s="442"/>
      <c r="L606" s="442"/>
      <c r="M606" s="442"/>
      <c r="N606" s="442"/>
      <c r="O606" s="442"/>
      <c r="P606" s="442"/>
      <c r="Q606" s="442"/>
    </row>
    <row r="607" spans="1:17" x14ac:dyDescent="0.2">
      <c r="A607" s="440"/>
      <c r="B607" s="441"/>
      <c r="C607" s="440"/>
      <c r="D607" s="442"/>
      <c r="E607" s="442"/>
      <c r="F607" s="442"/>
      <c r="G607" s="442"/>
      <c r="H607" s="442"/>
      <c r="I607" s="442"/>
      <c r="J607" s="442"/>
      <c r="K607" s="442"/>
      <c r="L607" s="442"/>
      <c r="M607" s="442"/>
      <c r="N607" s="442"/>
      <c r="O607" s="442"/>
      <c r="P607" s="442"/>
      <c r="Q607" s="442"/>
    </row>
    <row r="608" spans="1:17" x14ac:dyDescent="0.2">
      <c r="A608" s="440"/>
      <c r="B608" s="441"/>
      <c r="C608" s="440"/>
      <c r="D608" s="442"/>
      <c r="E608" s="442"/>
      <c r="F608" s="442"/>
      <c r="G608" s="442"/>
      <c r="H608" s="442"/>
      <c r="I608" s="442"/>
      <c r="J608" s="442"/>
      <c r="K608" s="442"/>
      <c r="L608" s="442"/>
      <c r="M608" s="442"/>
      <c r="N608" s="442"/>
      <c r="O608" s="442"/>
      <c r="P608" s="442"/>
      <c r="Q608" s="442"/>
    </row>
    <row r="609" spans="1:17" x14ac:dyDescent="0.2">
      <c r="A609" s="440"/>
      <c r="B609" s="441"/>
      <c r="C609" s="440"/>
      <c r="D609" s="442"/>
      <c r="E609" s="442"/>
      <c r="F609" s="442"/>
      <c r="G609" s="442"/>
      <c r="H609" s="442"/>
      <c r="I609" s="442"/>
      <c r="J609" s="442"/>
      <c r="K609" s="442"/>
      <c r="L609" s="442"/>
      <c r="M609" s="442"/>
      <c r="N609" s="442"/>
      <c r="O609" s="442"/>
      <c r="P609" s="442"/>
      <c r="Q609" s="442"/>
    </row>
    <row r="610" spans="1:17" x14ac:dyDescent="0.2">
      <c r="A610" s="440"/>
      <c r="B610" s="441"/>
      <c r="C610" s="440"/>
      <c r="D610" s="442"/>
      <c r="E610" s="442"/>
      <c r="F610" s="442"/>
      <c r="G610" s="442"/>
      <c r="H610" s="442"/>
      <c r="I610" s="442"/>
      <c r="J610" s="442"/>
      <c r="K610" s="442"/>
      <c r="L610" s="442"/>
      <c r="M610" s="442"/>
      <c r="N610" s="442"/>
      <c r="O610" s="442"/>
      <c r="P610" s="442"/>
      <c r="Q610" s="442"/>
    </row>
    <row r="611" spans="1:17" x14ac:dyDescent="0.2">
      <c r="A611" s="440"/>
      <c r="B611" s="441"/>
      <c r="C611" s="440"/>
      <c r="D611" s="442"/>
      <c r="E611" s="442"/>
      <c r="F611" s="442"/>
      <c r="G611" s="442"/>
      <c r="H611" s="442"/>
      <c r="I611" s="442"/>
      <c r="J611" s="442"/>
      <c r="K611" s="442"/>
      <c r="L611" s="442"/>
      <c r="M611" s="442"/>
      <c r="N611" s="442"/>
      <c r="O611" s="442"/>
      <c r="P611" s="442"/>
      <c r="Q611" s="442"/>
    </row>
    <row r="612" spans="1:17" x14ac:dyDescent="0.2">
      <c r="A612" s="440"/>
      <c r="B612" s="441"/>
      <c r="C612" s="440"/>
      <c r="D612" s="442"/>
      <c r="E612" s="442"/>
      <c r="F612" s="442"/>
      <c r="G612" s="442"/>
      <c r="H612" s="442"/>
      <c r="I612" s="442"/>
      <c r="J612" s="442"/>
      <c r="K612" s="442"/>
      <c r="L612" s="442"/>
      <c r="M612" s="442"/>
      <c r="N612" s="442"/>
      <c r="O612" s="442"/>
      <c r="P612" s="442"/>
      <c r="Q612" s="442"/>
    </row>
    <row r="613" spans="1:17" x14ac:dyDescent="0.2">
      <c r="A613" s="440"/>
      <c r="B613" s="441"/>
      <c r="C613" s="440"/>
      <c r="D613" s="442"/>
      <c r="E613" s="442"/>
      <c r="F613" s="442"/>
      <c r="G613" s="442"/>
      <c r="H613" s="442"/>
      <c r="I613" s="442"/>
      <c r="J613" s="442"/>
      <c r="K613" s="442"/>
      <c r="L613" s="442"/>
      <c r="M613" s="442"/>
      <c r="N613" s="442"/>
      <c r="O613" s="442"/>
      <c r="P613" s="442"/>
      <c r="Q613" s="442"/>
    </row>
    <row r="614" spans="1:17" x14ac:dyDescent="0.2">
      <c r="A614" s="440"/>
      <c r="B614" s="441"/>
      <c r="C614" s="440"/>
      <c r="D614" s="442"/>
      <c r="E614" s="442"/>
      <c r="F614" s="442"/>
      <c r="G614" s="442"/>
      <c r="H614" s="442"/>
      <c r="I614" s="442"/>
      <c r="J614" s="442"/>
      <c r="K614" s="442"/>
      <c r="L614" s="442"/>
      <c r="M614" s="442"/>
      <c r="N614" s="442"/>
      <c r="O614" s="442"/>
      <c r="P614" s="442"/>
      <c r="Q614" s="442"/>
    </row>
    <row r="615" spans="1:17" x14ac:dyDescent="0.2">
      <c r="A615" s="440"/>
      <c r="B615" s="441"/>
      <c r="C615" s="440"/>
      <c r="D615" s="442"/>
      <c r="E615" s="442"/>
      <c r="F615" s="442"/>
      <c r="G615" s="442"/>
      <c r="H615" s="442"/>
      <c r="I615" s="442"/>
      <c r="J615" s="442"/>
      <c r="K615" s="442"/>
      <c r="L615" s="442"/>
      <c r="M615" s="442"/>
      <c r="N615" s="442"/>
      <c r="O615" s="442"/>
      <c r="P615" s="442"/>
      <c r="Q615" s="442"/>
    </row>
    <row r="616" spans="1:17" x14ac:dyDescent="0.2">
      <c r="A616" s="440"/>
      <c r="B616" s="441"/>
      <c r="C616" s="440"/>
      <c r="D616" s="442"/>
      <c r="E616" s="442"/>
      <c r="F616" s="442"/>
      <c r="G616" s="442"/>
      <c r="H616" s="442"/>
      <c r="I616" s="442"/>
      <c r="J616" s="442"/>
      <c r="K616" s="442"/>
      <c r="L616" s="442"/>
      <c r="M616" s="442"/>
      <c r="N616" s="442"/>
      <c r="O616" s="442"/>
      <c r="P616" s="442"/>
      <c r="Q616" s="442"/>
    </row>
    <row r="617" spans="1:17" x14ac:dyDescent="0.2">
      <c r="A617" s="440"/>
      <c r="B617" s="441"/>
      <c r="C617" s="440"/>
      <c r="D617" s="442"/>
      <c r="E617" s="442"/>
      <c r="F617" s="442"/>
      <c r="G617" s="442"/>
      <c r="H617" s="442"/>
      <c r="I617" s="442"/>
      <c r="J617" s="442"/>
      <c r="K617" s="442"/>
      <c r="L617" s="442"/>
      <c r="M617" s="442"/>
      <c r="N617" s="442"/>
      <c r="O617" s="442"/>
      <c r="P617" s="442"/>
      <c r="Q617" s="442"/>
    </row>
    <row r="618" spans="1:17" x14ac:dyDescent="0.2">
      <c r="A618" s="440"/>
      <c r="B618" s="441"/>
      <c r="C618" s="440"/>
      <c r="D618" s="442"/>
      <c r="E618" s="442"/>
      <c r="F618" s="442"/>
      <c r="G618" s="442"/>
      <c r="H618" s="442"/>
      <c r="I618" s="442"/>
      <c r="J618" s="442"/>
      <c r="K618" s="442"/>
      <c r="L618" s="442"/>
      <c r="M618" s="442"/>
      <c r="N618" s="442"/>
      <c r="O618" s="442"/>
      <c r="P618" s="442"/>
      <c r="Q618" s="442"/>
    </row>
    <row r="619" spans="1:17" x14ac:dyDescent="0.2">
      <c r="A619" s="440"/>
      <c r="B619" s="441"/>
      <c r="C619" s="440"/>
      <c r="D619" s="442"/>
      <c r="E619" s="442"/>
      <c r="F619" s="442"/>
      <c r="G619" s="442"/>
      <c r="H619" s="442"/>
      <c r="I619" s="442"/>
      <c r="J619" s="442"/>
      <c r="K619" s="442"/>
      <c r="L619" s="442"/>
      <c r="M619" s="442"/>
      <c r="N619" s="442"/>
      <c r="O619" s="442"/>
      <c r="P619" s="442"/>
      <c r="Q619" s="442"/>
    </row>
    <row r="620" spans="1:17" x14ac:dyDescent="0.2">
      <c r="A620" s="440"/>
      <c r="B620" s="441"/>
      <c r="C620" s="440"/>
      <c r="D620" s="442"/>
      <c r="E620" s="442"/>
      <c r="F620" s="442"/>
      <c r="G620" s="442"/>
      <c r="H620" s="442"/>
      <c r="I620" s="442"/>
      <c r="J620" s="442"/>
      <c r="K620" s="442"/>
      <c r="L620" s="442"/>
      <c r="M620" s="442"/>
      <c r="N620" s="442"/>
      <c r="O620" s="442"/>
      <c r="P620" s="442"/>
      <c r="Q620" s="442"/>
    </row>
    <row r="621" spans="1:17" x14ac:dyDescent="0.2">
      <c r="A621" s="440"/>
      <c r="B621" s="441"/>
      <c r="C621" s="440"/>
      <c r="D621" s="442"/>
      <c r="E621" s="442"/>
      <c r="F621" s="442"/>
      <c r="G621" s="442"/>
      <c r="H621" s="442"/>
      <c r="I621" s="442"/>
      <c r="J621" s="442"/>
      <c r="K621" s="442"/>
      <c r="L621" s="442"/>
      <c r="M621" s="442"/>
      <c r="N621" s="442"/>
      <c r="O621" s="442"/>
      <c r="P621" s="442"/>
      <c r="Q621" s="442"/>
    </row>
    <row r="622" spans="1:17" x14ac:dyDescent="0.2">
      <c r="A622" s="440"/>
      <c r="B622" s="441"/>
      <c r="C622" s="440"/>
      <c r="D622" s="442"/>
      <c r="E622" s="442"/>
      <c r="F622" s="442"/>
      <c r="G622" s="442"/>
      <c r="H622" s="442"/>
      <c r="I622" s="442"/>
      <c r="J622" s="442"/>
      <c r="K622" s="442"/>
      <c r="L622" s="442"/>
      <c r="M622" s="442"/>
      <c r="N622" s="442"/>
      <c r="O622" s="442"/>
      <c r="P622" s="442"/>
      <c r="Q622" s="442"/>
    </row>
    <row r="623" spans="1:17" x14ac:dyDescent="0.2">
      <c r="A623" s="440"/>
      <c r="B623" s="441"/>
      <c r="C623" s="440"/>
      <c r="D623" s="442"/>
      <c r="E623" s="442"/>
      <c r="F623" s="442"/>
      <c r="G623" s="442"/>
      <c r="H623" s="442"/>
      <c r="I623" s="442"/>
      <c r="J623" s="442"/>
      <c r="K623" s="442"/>
      <c r="L623" s="442"/>
      <c r="M623" s="442"/>
      <c r="N623" s="442"/>
      <c r="O623" s="442"/>
      <c r="P623" s="442"/>
      <c r="Q623" s="442"/>
    </row>
    <row r="624" spans="1:17" x14ac:dyDescent="0.2">
      <c r="A624" s="440"/>
      <c r="B624" s="441"/>
      <c r="C624" s="440"/>
      <c r="D624" s="442"/>
      <c r="E624" s="442"/>
      <c r="F624" s="442"/>
      <c r="G624" s="442"/>
      <c r="H624" s="442"/>
      <c r="I624" s="442"/>
      <c r="J624" s="442"/>
      <c r="K624" s="442"/>
      <c r="L624" s="442"/>
      <c r="M624" s="442"/>
      <c r="N624" s="442"/>
      <c r="O624" s="442"/>
      <c r="P624" s="442"/>
      <c r="Q624" s="442"/>
    </row>
    <row r="625" spans="1:17" x14ac:dyDescent="0.2">
      <c r="A625" s="440"/>
      <c r="B625" s="441"/>
      <c r="C625" s="440"/>
      <c r="D625" s="442"/>
      <c r="E625" s="442"/>
      <c r="F625" s="442"/>
      <c r="G625" s="442"/>
      <c r="H625" s="442"/>
      <c r="I625" s="442"/>
      <c r="J625" s="442"/>
      <c r="K625" s="442"/>
      <c r="L625" s="442"/>
      <c r="M625" s="442"/>
      <c r="N625" s="442"/>
      <c r="O625" s="442"/>
      <c r="P625" s="442"/>
      <c r="Q625" s="442"/>
    </row>
    <row r="626" spans="1:17" x14ac:dyDescent="0.2">
      <c r="A626" s="440"/>
      <c r="B626" s="441"/>
      <c r="C626" s="440"/>
      <c r="D626" s="442"/>
      <c r="E626" s="442"/>
      <c r="F626" s="442"/>
      <c r="G626" s="442"/>
      <c r="H626" s="442"/>
      <c r="I626" s="442"/>
      <c r="J626" s="442"/>
      <c r="K626" s="442"/>
      <c r="L626" s="442"/>
      <c r="M626" s="442"/>
      <c r="N626" s="442"/>
      <c r="O626" s="442"/>
      <c r="P626" s="442"/>
      <c r="Q626" s="442"/>
    </row>
    <row r="627" spans="1:17" x14ac:dyDescent="0.2">
      <c r="A627" s="440"/>
      <c r="B627" s="441"/>
      <c r="C627" s="440"/>
      <c r="D627" s="442"/>
      <c r="E627" s="442"/>
      <c r="F627" s="442"/>
      <c r="G627" s="442"/>
      <c r="H627" s="442"/>
      <c r="I627" s="442"/>
      <c r="J627" s="442"/>
      <c r="K627" s="442"/>
      <c r="L627" s="442"/>
      <c r="M627" s="442"/>
      <c r="N627" s="442"/>
      <c r="O627" s="442"/>
      <c r="P627" s="442"/>
      <c r="Q627" s="442"/>
    </row>
    <row r="628" spans="1:17" x14ac:dyDescent="0.2">
      <c r="A628" s="440"/>
      <c r="B628" s="441"/>
      <c r="C628" s="440"/>
      <c r="D628" s="442"/>
      <c r="E628" s="442"/>
      <c r="F628" s="442"/>
      <c r="G628" s="442"/>
      <c r="H628" s="442"/>
      <c r="I628" s="442"/>
      <c r="J628" s="442"/>
      <c r="K628" s="442"/>
      <c r="L628" s="442"/>
      <c r="M628" s="442"/>
      <c r="N628" s="442"/>
      <c r="O628" s="442"/>
      <c r="P628" s="442"/>
      <c r="Q628" s="442"/>
    </row>
    <row r="629" spans="1:17" x14ac:dyDescent="0.2">
      <c r="A629" s="440"/>
      <c r="B629" s="441"/>
      <c r="C629" s="440"/>
      <c r="D629" s="442"/>
      <c r="E629" s="442"/>
      <c r="F629" s="442"/>
      <c r="G629" s="442"/>
      <c r="H629" s="442"/>
      <c r="I629" s="442"/>
      <c r="J629" s="442"/>
      <c r="K629" s="442"/>
      <c r="L629" s="442"/>
      <c r="M629" s="442"/>
      <c r="N629" s="442"/>
      <c r="O629" s="442"/>
      <c r="P629" s="442"/>
      <c r="Q629" s="442"/>
    </row>
    <row r="630" spans="1:17" x14ac:dyDescent="0.2">
      <c r="A630" s="440"/>
      <c r="B630" s="441"/>
      <c r="C630" s="440"/>
      <c r="D630" s="442"/>
      <c r="E630" s="442"/>
      <c r="F630" s="442"/>
      <c r="G630" s="442"/>
      <c r="H630" s="442"/>
      <c r="I630" s="442"/>
      <c r="J630" s="442"/>
      <c r="K630" s="442"/>
      <c r="L630" s="442"/>
      <c r="M630" s="442"/>
      <c r="N630" s="442"/>
      <c r="O630" s="442"/>
      <c r="P630" s="442"/>
      <c r="Q630" s="442"/>
    </row>
    <row r="631" spans="1:17" x14ac:dyDescent="0.2">
      <c r="A631" s="440"/>
      <c r="B631" s="441"/>
      <c r="C631" s="440"/>
      <c r="D631" s="442"/>
      <c r="E631" s="442"/>
      <c r="F631" s="442"/>
      <c r="G631" s="442"/>
      <c r="H631" s="442"/>
      <c r="I631" s="442"/>
      <c r="J631" s="442"/>
      <c r="K631" s="442"/>
      <c r="L631" s="442"/>
      <c r="M631" s="442"/>
      <c r="N631" s="442"/>
      <c r="O631" s="442"/>
      <c r="P631" s="442"/>
      <c r="Q631" s="442"/>
    </row>
    <row r="632" spans="1:17" x14ac:dyDescent="0.2">
      <c r="A632" s="440"/>
      <c r="B632" s="441"/>
      <c r="C632" s="440"/>
      <c r="D632" s="442"/>
      <c r="E632" s="442"/>
      <c r="F632" s="442"/>
      <c r="G632" s="442"/>
      <c r="H632" s="442"/>
      <c r="I632" s="442"/>
      <c r="J632" s="442"/>
      <c r="K632" s="442"/>
      <c r="L632" s="442"/>
      <c r="M632" s="442"/>
      <c r="N632" s="442"/>
      <c r="O632" s="442"/>
      <c r="P632" s="442"/>
      <c r="Q632" s="442"/>
    </row>
    <row r="633" spans="1:17" x14ac:dyDescent="0.2">
      <c r="A633" s="440"/>
      <c r="B633" s="441"/>
      <c r="C633" s="440"/>
      <c r="D633" s="442"/>
      <c r="E633" s="442"/>
      <c r="F633" s="442"/>
      <c r="G633" s="442"/>
      <c r="H633" s="442"/>
      <c r="I633" s="442"/>
      <c r="J633" s="442"/>
      <c r="K633" s="442"/>
      <c r="L633" s="442"/>
      <c r="M633" s="442"/>
      <c r="N633" s="442"/>
      <c r="O633" s="442"/>
      <c r="P633" s="442"/>
      <c r="Q633" s="442"/>
    </row>
    <row r="634" spans="1:17" x14ac:dyDescent="0.2">
      <c r="A634" s="440"/>
      <c r="B634" s="441"/>
      <c r="C634" s="440"/>
      <c r="D634" s="442"/>
      <c r="E634" s="442"/>
      <c r="F634" s="442"/>
      <c r="G634" s="442"/>
      <c r="H634" s="442"/>
      <c r="I634" s="442"/>
      <c r="J634" s="442"/>
      <c r="K634" s="442"/>
      <c r="L634" s="442"/>
      <c r="M634" s="442"/>
      <c r="N634" s="442"/>
      <c r="O634" s="442"/>
      <c r="P634" s="442"/>
      <c r="Q634" s="442"/>
    </row>
    <row r="635" spans="1:17" x14ac:dyDescent="0.2">
      <c r="A635" s="440"/>
      <c r="B635" s="441"/>
      <c r="C635" s="440"/>
      <c r="D635" s="442"/>
      <c r="E635" s="442"/>
      <c r="F635" s="442"/>
      <c r="G635" s="442"/>
      <c r="H635" s="442"/>
      <c r="I635" s="442"/>
      <c r="J635" s="442"/>
      <c r="K635" s="442"/>
      <c r="L635" s="442"/>
      <c r="M635" s="442"/>
      <c r="N635" s="442"/>
      <c r="O635" s="442"/>
      <c r="P635" s="442"/>
      <c r="Q635" s="442"/>
    </row>
    <row r="636" spans="1:17" x14ac:dyDescent="0.2">
      <c r="A636" s="440"/>
      <c r="B636" s="441"/>
      <c r="C636" s="440"/>
      <c r="D636" s="442"/>
      <c r="E636" s="442"/>
      <c r="F636" s="442"/>
      <c r="G636" s="442"/>
      <c r="H636" s="442"/>
      <c r="I636" s="442"/>
      <c r="J636" s="442"/>
      <c r="K636" s="442"/>
      <c r="L636" s="442"/>
      <c r="M636" s="442"/>
      <c r="N636" s="442"/>
      <c r="O636" s="442"/>
      <c r="P636" s="442"/>
      <c r="Q636" s="442"/>
    </row>
    <row r="637" spans="1:17" x14ac:dyDescent="0.2">
      <c r="A637" s="440"/>
      <c r="B637" s="441"/>
      <c r="C637" s="440"/>
      <c r="D637" s="442"/>
      <c r="E637" s="442"/>
      <c r="F637" s="442"/>
      <c r="G637" s="442"/>
      <c r="H637" s="442"/>
      <c r="I637" s="442"/>
      <c r="J637" s="442"/>
      <c r="K637" s="442"/>
      <c r="L637" s="442"/>
      <c r="M637" s="442"/>
      <c r="N637" s="442"/>
      <c r="O637" s="442"/>
      <c r="P637" s="442"/>
      <c r="Q637" s="442"/>
    </row>
    <row r="638" spans="1:17" x14ac:dyDescent="0.2">
      <c r="A638" s="440"/>
      <c r="B638" s="441"/>
      <c r="C638" s="440"/>
      <c r="D638" s="442"/>
      <c r="E638" s="442"/>
      <c r="F638" s="442"/>
      <c r="G638" s="442"/>
      <c r="H638" s="442"/>
      <c r="I638" s="442"/>
      <c r="J638" s="442"/>
      <c r="K638" s="442"/>
      <c r="L638" s="442"/>
      <c r="M638" s="442"/>
      <c r="N638" s="442"/>
      <c r="O638" s="442"/>
      <c r="P638" s="442"/>
      <c r="Q638" s="442"/>
    </row>
    <row r="639" spans="1:17" x14ac:dyDescent="0.2">
      <c r="A639" s="440"/>
      <c r="B639" s="441"/>
      <c r="C639" s="440"/>
      <c r="D639" s="442"/>
      <c r="E639" s="442"/>
      <c r="F639" s="442"/>
      <c r="G639" s="442"/>
      <c r="H639" s="442"/>
      <c r="I639" s="442"/>
      <c r="J639" s="442"/>
      <c r="K639" s="442"/>
      <c r="L639" s="442"/>
      <c r="M639" s="442"/>
      <c r="N639" s="442"/>
      <c r="O639" s="442"/>
      <c r="P639" s="442"/>
      <c r="Q639" s="442"/>
    </row>
    <row r="640" spans="1:17" x14ac:dyDescent="0.2">
      <c r="A640" s="440"/>
      <c r="B640" s="441"/>
      <c r="C640" s="440"/>
      <c r="D640" s="442"/>
      <c r="E640" s="442"/>
      <c r="F640" s="442"/>
      <c r="G640" s="442"/>
      <c r="H640" s="442"/>
      <c r="I640" s="442"/>
      <c r="J640" s="442"/>
      <c r="K640" s="442"/>
      <c r="L640" s="442"/>
      <c r="M640" s="442"/>
      <c r="N640" s="442"/>
      <c r="O640" s="442"/>
      <c r="P640" s="442"/>
      <c r="Q640" s="442"/>
    </row>
    <row r="641" spans="1:17" x14ac:dyDescent="0.2">
      <c r="A641" s="440"/>
      <c r="B641" s="441"/>
      <c r="C641" s="440"/>
      <c r="D641" s="442"/>
      <c r="E641" s="442"/>
      <c r="F641" s="442"/>
      <c r="G641" s="442"/>
      <c r="H641" s="442"/>
      <c r="I641" s="442"/>
      <c r="J641" s="442"/>
      <c r="K641" s="442"/>
      <c r="L641" s="442"/>
      <c r="M641" s="442"/>
      <c r="N641" s="442"/>
      <c r="O641" s="442"/>
      <c r="P641" s="442"/>
      <c r="Q641" s="442"/>
    </row>
    <row r="642" spans="1:17" x14ac:dyDescent="0.2">
      <c r="A642" s="440"/>
      <c r="B642" s="441"/>
      <c r="C642" s="440"/>
      <c r="D642" s="442"/>
      <c r="E642" s="442"/>
      <c r="F642" s="442"/>
      <c r="G642" s="442"/>
      <c r="H642" s="442"/>
      <c r="I642" s="442"/>
      <c r="J642" s="442"/>
      <c r="K642" s="442"/>
      <c r="L642" s="442"/>
      <c r="M642" s="442"/>
      <c r="N642" s="442"/>
      <c r="O642" s="442"/>
      <c r="P642" s="442"/>
      <c r="Q642" s="442"/>
    </row>
    <row r="643" spans="1:17" x14ac:dyDescent="0.2">
      <c r="A643" s="440"/>
      <c r="B643" s="441"/>
      <c r="C643" s="440"/>
      <c r="D643" s="442"/>
      <c r="E643" s="442"/>
      <c r="F643" s="442"/>
      <c r="G643" s="442"/>
      <c r="H643" s="442"/>
      <c r="I643" s="442"/>
      <c r="J643" s="442"/>
      <c r="K643" s="442"/>
      <c r="L643" s="442"/>
      <c r="M643" s="442"/>
      <c r="N643" s="442"/>
      <c r="O643" s="442"/>
      <c r="P643" s="442"/>
      <c r="Q643" s="442"/>
    </row>
    <row r="644" spans="1:17" x14ac:dyDescent="0.2">
      <c r="A644" s="440"/>
      <c r="B644" s="441"/>
      <c r="C644" s="440"/>
      <c r="D644" s="442"/>
      <c r="E644" s="442"/>
      <c r="F644" s="442"/>
      <c r="G644" s="442"/>
      <c r="H644" s="442"/>
      <c r="I644" s="442"/>
      <c r="J644" s="442"/>
      <c r="K644" s="442"/>
      <c r="L644" s="442"/>
      <c r="M644" s="442"/>
      <c r="N644" s="442"/>
      <c r="O644" s="442"/>
      <c r="P644" s="442"/>
      <c r="Q644" s="442"/>
    </row>
    <row r="645" spans="1:17" x14ac:dyDescent="0.2">
      <c r="A645" s="440"/>
      <c r="B645" s="441"/>
      <c r="C645" s="440"/>
      <c r="D645" s="442"/>
      <c r="E645" s="442"/>
      <c r="F645" s="442"/>
      <c r="G645" s="442"/>
      <c r="H645" s="442"/>
      <c r="I645" s="442"/>
      <c r="J645" s="442"/>
      <c r="K645" s="442"/>
      <c r="L645" s="442"/>
      <c r="M645" s="442"/>
      <c r="N645" s="442"/>
      <c r="O645" s="442"/>
      <c r="P645" s="442"/>
      <c r="Q645" s="442"/>
    </row>
    <row r="646" spans="1:17" x14ac:dyDescent="0.2">
      <c r="A646" s="440"/>
      <c r="B646" s="441"/>
      <c r="C646" s="440"/>
      <c r="D646" s="442"/>
      <c r="E646" s="442"/>
      <c r="F646" s="442"/>
      <c r="G646" s="442"/>
      <c r="H646" s="442"/>
      <c r="I646" s="442"/>
      <c r="J646" s="442"/>
      <c r="K646" s="442"/>
      <c r="L646" s="442"/>
      <c r="M646" s="442"/>
      <c r="N646" s="442"/>
      <c r="O646" s="442"/>
      <c r="P646" s="442"/>
      <c r="Q646" s="442"/>
    </row>
    <row r="647" spans="1:17" x14ac:dyDescent="0.2">
      <c r="A647" s="440"/>
      <c r="B647" s="441"/>
      <c r="C647" s="440"/>
      <c r="D647" s="442"/>
      <c r="E647" s="442"/>
      <c r="F647" s="442"/>
      <c r="G647" s="442"/>
      <c r="H647" s="442"/>
      <c r="I647" s="442"/>
      <c r="J647" s="442"/>
      <c r="K647" s="442"/>
      <c r="L647" s="442"/>
      <c r="M647" s="442"/>
      <c r="N647" s="442"/>
      <c r="O647" s="442"/>
      <c r="P647" s="442"/>
      <c r="Q647" s="442"/>
    </row>
    <row r="648" spans="1:17" x14ac:dyDescent="0.2">
      <c r="A648" s="440"/>
      <c r="B648" s="441"/>
      <c r="C648" s="440"/>
      <c r="D648" s="442"/>
      <c r="E648" s="442"/>
      <c r="F648" s="442"/>
      <c r="G648" s="442"/>
      <c r="H648" s="442"/>
      <c r="I648" s="442"/>
      <c r="J648" s="442"/>
      <c r="K648" s="442"/>
      <c r="L648" s="442"/>
      <c r="M648" s="442"/>
      <c r="N648" s="442"/>
      <c r="O648" s="442"/>
      <c r="P648" s="442"/>
      <c r="Q648" s="442"/>
    </row>
    <row r="649" spans="1:17" x14ac:dyDescent="0.2">
      <c r="A649" s="440"/>
      <c r="B649" s="441"/>
      <c r="C649" s="440"/>
      <c r="D649" s="442"/>
      <c r="E649" s="442"/>
      <c r="F649" s="442"/>
      <c r="G649" s="442"/>
      <c r="H649" s="442"/>
      <c r="I649" s="442"/>
      <c r="J649" s="442"/>
      <c r="K649" s="442"/>
      <c r="L649" s="442"/>
      <c r="M649" s="442"/>
      <c r="N649" s="442"/>
      <c r="O649" s="442"/>
      <c r="P649" s="442"/>
      <c r="Q649" s="442"/>
    </row>
    <row r="650" spans="1:17" x14ac:dyDescent="0.2">
      <c r="A650" s="440"/>
      <c r="B650" s="441"/>
      <c r="C650" s="440"/>
      <c r="D650" s="442"/>
      <c r="E650" s="442"/>
      <c r="F650" s="442"/>
      <c r="G650" s="442"/>
      <c r="H650" s="442"/>
      <c r="I650" s="442"/>
      <c r="J650" s="442"/>
      <c r="K650" s="442"/>
      <c r="L650" s="442"/>
      <c r="M650" s="442"/>
      <c r="N650" s="442"/>
      <c r="O650" s="442"/>
      <c r="P650" s="442"/>
      <c r="Q650" s="442"/>
    </row>
    <row r="651" spans="1:17" x14ac:dyDescent="0.2">
      <c r="A651" s="440"/>
      <c r="B651" s="441"/>
      <c r="C651" s="440"/>
      <c r="D651" s="442"/>
      <c r="E651" s="442"/>
      <c r="F651" s="442"/>
      <c r="G651" s="442"/>
      <c r="H651" s="442"/>
      <c r="I651" s="442"/>
      <c r="J651" s="442"/>
      <c r="K651" s="442"/>
      <c r="L651" s="442"/>
      <c r="M651" s="442"/>
      <c r="N651" s="442"/>
      <c r="O651" s="442"/>
      <c r="P651" s="442"/>
      <c r="Q651" s="442"/>
    </row>
    <row r="652" spans="1:17" x14ac:dyDescent="0.2">
      <c r="A652" s="440"/>
      <c r="B652" s="441"/>
      <c r="C652" s="440"/>
      <c r="D652" s="442"/>
      <c r="E652" s="442"/>
      <c r="F652" s="442"/>
      <c r="G652" s="442"/>
      <c r="H652" s="442"/>
      <c r="I652" s="442"/>
      <c r="J652" s="442"/>
      <c r="K652" s="442"/>
      <c r="L652" s="442"/>
      <c r="M652" s="442"/>
      <c r="N652" s="442"/>
      <c r="O652" s="442"/>
      <c r="P652" s="442"/>
      <c r="Q652" s="442"/>
    </row>
    <row r="653" spans="1:17" x14ac:dyDescent="0.2">
      <c r="A653" s="440"/>
      <c r="B653" s="441"/>
      <c r="C653" s="440"/>
      <c r="D653" s="442"/>
      <c r="E653" s="442"/>
      <c r="F653" s="442"/>
      <c r="G653" s="442"/>
      <c r="H653" s="442"/>
      <c r="I653" s="442"/>
      <c r="J653" s="442"/>
      <c r="K653" s="442"/>
      <c r="L653" s="442"/>
      <c r="M653" s="442"/>
      <c r="N653" s="442"/>
      <c r="O653" s="442"/>
      <c r="P653" s="442"/>
      <c r="Q653" s="442"/>
    </row>
    <row r="654" spans="1:17" x14ac:dyDescent="0.2">
      <c r="A654" s="440"/>
      <c r="B654" s="441"/>
      <c r="C654" s="440"/>
      <c r="D654" s="442"/>
      <c r="E654" s="442"/>
      <c r="F654" s="442"/>
      <c r="G654" s="442"/>
      <c r="H654" s="442"/>
      <c r="I654" s="442"/>
      <c r="J654" s="442"/>
      <c r="K654" s="442"/>
      <c r="L654" s="442"/>
      <c r="M654" s="442"/>
      <c r="N654" s="442"/>
      <c r="O654" s="442"/>
      <c r="P654" s="442"/>
      <c r="Q654" s="442"/>
    </row>
    <row r="655" spans="1:17" x14ac:dyDescent="0.2">
      <c r="A655" s="440"/>
      <c r="B655" s="441"/>
      <c r="C655" s="440"/>
      <c r="D655" s="442"/>
      <c r="E655" s="442"/>
      <c r="F655" s="442"/>
      <c r="G655" s="442"/>
      <c r="H655" s="442"/>
      <c r="I655" s="442"/>
      <c r="J655" s="442"/>
      <c r="K655" s="442"/>
      <c r="L655" s="442"/>
      <c r="M655" s="442"/>
      <c r="N655" s="442"/>
      <c r="O655" s="442"/>
      <c r="P655" s="442"/>
      <c r="Q655" s="442"/>
    </row>
    <row r="656" spans="1:17" x14ac:dyDescent="0.2">
      <c r="A656" s="440"/>
      <c r="B656" s="441"/>
      <c r="C656" s="440"/>
      <c r="D656" s="442"/>
      <c r="E656" s="442"/>
      <c r="F656" s="442"/>
      <c r="G656" s="442"/>
      <c r="H656" s="442"/>
      <c r="I656" s="442"/>
      <c r="J656" s="442"/>
      <c r="K656" s="442"/>
      <c r="L656" s="442"/>
      <c r="M656" s="442"/>
      <c r="N656" s="442"/>
      <c r="O656" s="442"/>
      <c r="P656" s="442"/>
      <c r="Q656" s="442"/>
    </row>
    <row r="657" spans="1:17" x14ac:dyDescent="0.2">
      <c r="A657" s="440"/>
      <c r="B657" s="441"/>
      <c r="C657" s="440"/>
      <c r="D657" s="442"/>
      <c r="E657" s="442"/>
      <c r="F657" s="442"/>
      <c r="G657" s="442"/>
      <c r="H657" s="442"/>
      <c r="I657" s="442"/>
      <c r="J657" s="442"/>
      <c r="K657" s="442"/>
      <c r="L657" s="442"/>
      <c r="M657" s="442"/>
      <c r="N657" s="442"/>
      <c r="O657" s="442"/>
      <c r="P657" s="442"/>
      <c r="Q657" s="442"/>
    </row>
    <row r="658" spans="1:17" x14ac:dyDescent="0.2">
      <c r="A658" s="440"/>
      <c r="B658" s="441"/>
      <c r="C658" s="440"/>
      <c r="D658" s="442"/>
      <c r="E658" s="442"/>
      <c r="F658" s="442"/>
      <c r="G658" s="442"/>
      <c r="H658" s="442"/>
      <c r="I658" s="442"/>
      <c r="J658" s="442"/>
      <c r="K658" s="442"/>
      <c r="L658" s="442"/>
      <c r="M658" s="442"/>
      <c r="N658" s="442"/>
      <c r="O658" s="442"/>
      <c r="P658" s="442"/>
      <c r="Q658" s="442"/>
    </row>
    <row r="659" spans="1:17" x14ac:dyDescent="0.2">
      <c r="A659" s="440"/>
      <c r="B659" s="441"/>
      <c r="C659" s="440"/>
      <c r="D659" s="442"/>
      <c r="E659" s="442"/>
      <c r="F659" s="442"/>
      <c r="G659" s="442"/>
      <c r="H659" s="442"/>
      <c r="I659" s="442"/>
      <c r="J659" s="442"/>
      <c r="K659" s="442"/>
      <c r="L659" s="442"/>
      <c r="M659" s="442"/>
      <c r="N659" s="442"/>
      <c r="O659" s="442"/>
      <c r="P659" s="442"/>
      <c r="Q659" s="442"/>
    </row>
    <row r="660" spans="1:17" x14ac:dyDescent="0.2">
      <c r="A660" s="440"/>
      <c r="B660" s="441"/>
      <c r="C660" s="440"/>
      <c r="D660" s="442"/>
      <c r="E660" s="442"/>
      <c r="F660" s="442"/>
      <c r="G660" s="442"/>
      <c r="H660" s="442"/>
      <c r="I660" s="442"/>
      <c r="J660" s="442"/>
      <c r="K660" s="442"/>
      <c r="L660" s="442"/>
      <c r="M660" s="442"/>
      <c r="N660" s="442"/>
      <c r="O660" s="442"/>
      <c r="P660" s="442"/>
      <c r="Q660" s="442"/>
    </row>
    <row r="661" spans="1:17" x14ac:dyDescent="0.2">
      <c r="A661" s="440"/>
      <c r="B661" s="441"/>
      <c r="C661" s="440"/>
      <c r="D661" s="442"/>
      <c r="E661" s="442"/>
      <c r="F661" s="442"/>
      <c r="G661" s="442"/>
      <c r="H661" s="442"/>
      <c r="I661" s="442"/>
      <c r="J661" s="442"/>
      <c r="K661" s="442"/>
      <c r="L661" s="442"/>
      <c r="M661" s="442"/>
      <c r="N661" s="442"/>
      <c r="O661" s="442"/>
      <c r="P661" s="442"/>
      <c r="Q661" s="442"/>
    </row>
    <row r="662" spans="1:17" x14ac:dyDescent="0.2">
      <c r="A662" s="440"/>
      <c r="B662" s="441"/>
      <c r="C662" s="440"/>
      <c r="D662" s="442"/>
      <c r="E662" s="442"/>
      <c r="F662" s="442"/>
      <c r="G662" s="442"/>
      <c r="H662" s="442"/>
      <c r="I662" s="442"/>
      <c r="J662" s="442"/>
      <c r="K662" s="442"/>
      <c r="L662" s="442"/>
      <c r="M662" s="442"/>
      <c r="N662" s="442"/>
      <c r="O662" s="442"/>
      <c r="P662" s="442"/>
      <c r="Q662" s="442"/>
    </row>
    <row r="663" spans="1:17" x14ac:dyDescent="0.2">
      <c r="A663" s="440"/>
      <c r="B663" s="441"/>
      <c r="C663" s="440"/>
      <c r="D663" s="442"/>
      <c r="E663" s="442"/>
      <c r="F663" s="442"/>
      <c r="G663" s="442"/>
      <c r="H663" s="442"/>
      <c r="I663" s="442"/>
      <c r="J663" s="442"/>
      <c r="K663" s="442"/>
      <c r="L663" s="442"/>
      <c r="M663" s="442"/>
      <c r="N663" s="442"/>
      <c r="O663" s="442"/>
      <c r="P663" s="442"/>
      <c r="Q663" s="442"/>
    </row>
    <row r="664" spans="1:17" x14ac:dyDescent="0.2">
      <c r="A664" s="440"/>
      <c r="B664" s="441"/>
      <c r="C664" s="440"/>
      <c r="D664" s="442"/>
      <c r="E664" s="442"/>
      <c r="F664" s="442"/>
      <c r="G664" s="442"/>
      <c r="H664" s="442"/>
      <c r="I664" s="442"/>
      <c r="J664" s="442"/>
      <c r="K664" s="442"/>
      <c r="L664" s="442"/>
      <c r="M664" s="442"/>
      <c r="N664" s="442"/>
      <c r="O664" s="442"/>
      <c r="P664" s="442"/>
      <c r="Q664" s="442"/>
    </row>
    <row r="665" spans="1:17" x14ac:dyDescent="0.2">
      <c r="A665" s="440"/>
      <c r="B665" s="441"/>
      <c r="C665" s="440"/>
      <c r="D665" s="442"/>
      <c r="E665" s="442"/>
      <c r="F665" s="442"/>
      <c r="G665" s="442"/>
      <c r="H665" s="442"/>
      <c r="I665" s="442"/>
      <c r="J665" s="442"/>
      <c r="K665" s="442"/>
      <c r="L665" s="442"/>
      <c r="M665" s="442"/>
      <c r="N665" s="442"/>
      <c r="O665" s="442"/>
      <c r="P665" s="442"/>
      <c r="Q665" s="442"/>
    </row>
    <row r="666" spans="1:17" x14ac:dyDescent="0.2">
      <c r="A666" s="440"/>
      <c r="B666" s="441"/>
      <c r="C666" s="440"/>
      <c r="D666" s="442"/>
      <c r="E666" s="442"/>
      <c r="F666" s="442"/>
      <c r="G666" s="442"/>
      <c r="H666" s="442"/>
      <c r="I666" s="442"/>
      <c r="J666" s="442"/>
      <c r="K666" s="442"/>
      <c r="L666" s="442"/>
      <c r="M666" s="442"/>
      <c r="N666" s="442"/>
      <c r="O666" s="442"/>
      <c r="P666" s="442"/>
      <c r="Q666" s="442"/>
    </row>
    <row r="667" spans="1:17" x14ac:dyDescent="0.2">
      <c r="A667" s="440"/>
      <c r="B667" s="441"/>
      <c r="C667" s="440"/>
      <c r="D667" s="442"/>
      <c r="E667" s="442"/>
      <c r="F667" s="442"/>
      <c r="G667" s="442"/>
      <c r="H667" s="442"/>
      <c r="I667" s="442"/>
      <c r="J667" s="442"/>
      <c r="K667" s="442"/>
      <c r="L667" s="442"/>
      <c r="M667" s="442"/>
      <c r="N667" s="442"/>
      <c r="O667" s="442"/>
      <c r="P667" s="442"/>
      <c r="Q667" s="442"/>
    </row>
    <row r="668" spans="1:17" x14ac:dyDescent="0.2">
      <c r="A668" s="440"/>
      <c r="B668" s="441"/>
      <c r="C668" s="440"/>
      <c r="D668" s="442"/>
      <c r="E668" s="442"/>
      <c r="F668" s="442"/>
      <c r="G668" s="442"/>
      <c r="H668" s="442"/>
      <c r="I668" s="442"/>
      <c r="J668" s="442"/>
      <c r="K668" s="442"/>
      <c r="L668" s="442"/>
      <c r="M668" s="442"/>
      <c r="N668" s="442"/>
      <c r="O668" s="442"/>
      <c r="P668" s="442"/>
      <c r="Q668" s="442"/>
    </row>
    <row r="669" spans="1:17" x14ac:dyDescent="0.2">
      <c r="A669" s="440"/>
      <c r="B669" s="441"/>
      <c r="C669" s="440"/>
      <c r="D669" s="442"/>
      <c r="E669" s="442"/>
      <c r="F669" s="442"/>
      <c r="G669" s="442"/>
      <c r="H669" s="442"/>
      <c r="I669" s="442"/>
      <c r="J669" s="442"/>
      <c r="K669" s="442"/>
      <c r="L669" s="442"/>
      <c r="M669" s="442"/>
      <c r="N669" s="442"/>
      <c r="O669" s="442"/>
      <c r="P669" s="442"/>
      <c r="Q669" s="442"/>
    </row>
    <row r="670" spans="1:17" x14ac:dyDescent="0.2">
      <c r="A670" s="440"/>
      <c r="B670" s="441"/>
      <c r="C670" s="440"/>
      <c r="D670" s="442"/>
      <c r="E670" s="442"/>
      <c r="F670" s="442"/>
      <c r="G670" s="442"/>
      <c r="H670" s="442"/>
      <c r="I670" s="442"/>
      <c r="J670" s="442"/>
      <c r="K670" s="442"/>
      <c r="L670" s="442"/>
      <c r="M670" s="442"/>
      <c r="N670" s="442"/>
      <c r="O670" s="442"/>
      <c r="P670" s="442"/>
      <c r="Q670" s="442"/>
    </row>
    <row r="671" spans="1:17" x14ac:dyDescent="0.2">
      <c r="A671" s="440"/>
      <c r="B671" s="441"/>
      <c r="C671" s="440"/>
      <c r="D671" s="442"/>
      <c r="E671" s="442"/>
      <c r="F671" s="442"/>
      <c r="G671" s="442"/>
      <c r="H671" s="442"/>
      <c r="I671" s="442"/>
      <c r="J671" s="442"/>
      <c r="K671" s="442"/>
      <c r="L671" s="442"/>
      <c r="M671" s="442"/>
      <c r="N671" s="442"/>
      <c r="O671" s="442"/>
      <c r="P671" s="442"/>
      <c r="Q671" s="442"/>
    </row>
    <row r="672" spans="1:17" x14ac:dyDescent="0.2">
      <c r="A672" s="440"/>
      <c r="B672" s="441"/>
      <c r="C672" s="440"/>
      <c r="D672" s="442"/>
      <c r="E672" s="442"/>
      <c r="F672" s="442"/>
      <c r="G672" s="442"/>
      <c r="H672" s="442"/>
      <c r="I672" s="442"/>
      <c r="J672" s="442"/>
      <c r="K672" s="442"/>
      <c r="L672" s="442"/>
      <c r="M672" s="442"/>
      <c r="N672" s="442"/>
      <c r="O672" s="442"/>
      <c r="P672" s="442"/>
      <c r="Q672" s="442"/>
    </row>
    <row r="673" spans="1:17" x14ac:dyDescent="0.2">
      <c r="A673" s="440"/>
      <c r="B673" s="441"/>
      <c r="C673" s="440"/>
      <c r="D673" s="442"/>
      <c r="E673" s="442"/>
      <c r="F673" s="442"/>
      <c r="G673" s="442"/>
      <c r="H673" s="442"/>
      <c r="I673" s="442"/>
      <c r="J673" s="442"/>
      <c r="K673" s="442"/>
      <c r="L673" s="442"/>
      <c r="M673" s="442"/>
      <c r="N673" s="442"/>
      <c r="O673" s="442"/>
      <c r="P673" s="442"/>
      <c r="Q673" s="442"/>
    </row>
    <row r="674" spans="1:17" x14ac:dyDescent="0.2">
      <c r="A674" s="440"/>
      <c r="B674" s="441"/>
      <c r="C674" s="440"/>
      <c r="D674" s="442"/>
      <c r="E674" s="442"/>
      <c r="F674" s="442"/>
      <c r="G674" s="442"/>
      <c r="H674" s="442"/>
      <c r="I674" s="442"/>
      <c r="J674" s="442"/>
      <c r="K674" s="442"/>
      <c r="L674" s="442"/>
      <c r="M674" s="442"/>
      <c r="N674" s="442"/>
      <c r="O674" s="442"/>
      <c r="P674" s="442"/>
      <c r="Q674" s="442"/>
    </row>
    <row r="675" spans="1:17" x14ac:dyDescent="0.2">
      <c r="A675" s="440"/>
      <c r="B675" s="441"/>
      <c r="C675" s="440"/>
      <c r="D675" s="442"/>
      <c r="E675" s="442"/>
      <c r="F675" s="442"/>
      <c r="G675" s="442"/>
      <c r="H675" s="442"/>
      <c r="I675" s="442"/>
      <c r="J675" s="442"/>
      <c r="K675" s="442"/>
      <c r="L675" s="442"/>
      <c r="M675" s="442"/>
      <c r="N675" s="442"/>
      <c r="O675" s="442"/>
      <c r="P675" s="442"/>
      <c r="Q675" s="442"/>
    </row>
    <row r="676" spans="1:17" x14ac:dyDescent="0.2">
      <c r="A676" s="440"/>
      <c r="B676" s="441"/>
      <c r="C676" s="440"/>
      <c r="D676" s="442"/>
      <c r="E676" s="442"/>
      <c r="F676" s="442"/>
      <c r="G676" s="442"/>
      <c r="H676" s="442"/>
      <c r="I676" s="442"/>
      <c r="J676" s="442"/>
      <c r="K676" s="442"/>
      <c r="L676" s="442"/>
      <c r="M676" s="442"/>
      <c r="N676" s="442"/>
      <c r="O676" s="442"/>
      <c r="P676" s="442"/>
      <c r="Q676" s="442"/>
    </row>
    <row r="677" spans="1:17" x14ac:dyDescent="0.2">
      <c r="A677" s="440"/>
      <c r="B677" s="441"/>
      <c r="C677" s="440"/>
      <c r="D677" s="442"/>
      <c r="E677" s="442"/>
      <c r="F677" s="442"/>
      <c r="G677" s="442"/>
      <c r="H677" s="442"/>
      <c r="I677" s="442"/>
      <c r="J677" s="442"/>
      <c r="K677" s="442"/>
      <c r="L677" s="442"/>
      <c r="M677" s="442"/>
      <c r="N677" s="442"/>
      <c r="O677" s="442"/>
      <c r="P677" s="442"/>
      <c r="Q677" s="442"/>
    </row>
    <row r="678" spans="1:17" x14ac:dyDescent="0.2">
      <c r="A678" s="440"/>
      <c r="B678" s="441"/>
      <c r="C678" s="440"/>
      <c r="D678" s="442"/>
      <c r="E678" s="442"/>
      <c r="F678" s="442"/>
      <c r="G678" s="442"/>
      <c r="H678" s="442"/>
      <c r="I678" s="442"/>
      <c r="J678" s="442"/>
      <c r="K678" s="442"/>
      <c r="L678" s="442"/>
      <c r="M678" s="442"/>
      <c r="N678" s="442"/>
      <c r="O678" s="442"/>
      <c r="P678" s="442"/>
      <c r="Q678" s="442"/>
    </row>
    <row r="679" spans="1:17" x14ac:dyDescent="0.2">
      <c r="A679" s="440"/>
      <c r="B679" s="441"/>
      <c r="C679" s="440"/>
      <c r="D679" s="442"/>
      <c r="E679" s="442"/>
      <c r="F679" s="442"/>
      <c r="G679" s="442"/>
      <c r="H679" s="442"/>
      <c r="I679" s="442"/>
      <c r="J679" s="442"/>
      <c r="K679" s="442"/>
      <c r="L679" s="442"/>
      <c r="M679" s="442"/>
      <c r="N679" s="442"/>
      <c r="O679" s="442"/>
      <c r="P679" s="442"/>
      <c r="Q679" s="442"/>
    </row>
    <row r="680" spans="1:17" x14ac:dyDescent="0.2">
      <c r="A680" s="440"/>
      <c r="B680" s="441"/>
      <c r="C680" s="440"/>
      <c r="D680" s="442"/>
      <c r="E680" s="442"/>
      <c r="F680" s="442"/>
      <c r="G680" s="442"/>
      <c r="H680" s="442"/>
      <c r="I680" s="442"/>
      <c r="J680" s="442"/>
      <c r="K680" s="442"/>
      <c r="L680" s="442"/>
      <c r="M680" s="442"/>
      <c r="N680" s="442"/>
      <c r="O680" s="442"/>
      <c r="P680" s="442"/>
      <c r="Q680" s="442"/>
    </row>
    <row r="681" spans="1:17" x14ac:dyDescent="0.2">
      <c r="A681" s="440"/>
      <c r="B681" s="441"/>
      <c r="C681" s="440"/>
      <c r="D681" s="442"/>
      <c r="E681" s="442"/>
      <c r="F681" s="442"/>
      <c r="G681" s="442"/>
      <c r="H681" s="442"/>
      <c r="I681" s="442"/>
      <c r="J681" s="442"/>
      <c r="K681" s="442"/>
      <c r="L681" s="442"/>
      <c r="M681" s="442"/>
      <c r="N681" s="442"/>
      <c r="O681" s="442"/>
      <c r="P681" s="442"/>
      <c r="Q681" s="442"/>
    </row>
    <row r="682" spans="1:17" x14ac:dyDescent="0.2">
      <c r="A682" s="440"/>
      <c r="B682" s="441"/>
      <c r="C682" s="440"/>
      <c r="D682" s="442"/>
      <c r="E682" s="442"/>
      <c r="F682" s="442"/>
      <c r="G682" s="442"/>
      <c r="H682" s="442"/>
      <c r="I682" s="442"/>
      <c r="J682" s="442"/>
      <c r="K682" s="442"/>
      <c r="L682" s="442"/>
      <c r="M682" s="442"/>
      <c r="N682" s="442"/>
      <c r="O682" s="442"/>
      <c r="P682" s="442"/>
      <c r="Q682" s="442"/>
    </row>
    <row r="683" spans="1:17" x14ac:dyDescent="0.2">
      <c r="A683" s="440"/>
      <c r="B683" s="441"/>
      <c r="C683" s="440"/>
      <c r="D683" s="442"/>
      <c r="E683" s="442"/>
      <c r="F683" s="442"/>
      <c r="G683" s="442"/>
      <c r="H683" s="442"/>
      <c r="I683" s="442"/>
      <c r="J683" s="442"/>
      <c r="K683" s="442"/>
      <c r="L683" s="442"/>
      <c r="M683" s="442"/>
      <c r="N683" s="442"/>
      <c r="O683" s="442"/>
      <c r="P683" s="442"/>
      <c r="Q683" s="442"/>
    </row>
    <row r="684" spans="1:17" x14ac:dyDescent="0.2">
      <c r="A684" s="440"/>
      <c r="B684" s="441"/>
      <c r="C684" s="440"/>
      <c r="D684" s="442"/>
      <c r="E684" s="442"/>
      <c r="F684" s="442"/>
      <c r="G684" s="442"/>
      <c r="H684" s="442"/>
      <c r="I684" s="442"/>
      <c r="J684" s="442"/>
      <c r="K684" s="442"/>
      <c r="L684" s="442"/>
      <c r="M684" s="442"/>
      <c r="N684" s="442"/>
      <c r="O684" s="442"/>
      <c r="P684" s="442"/>
      <c r="Q684" s="442"/>
    </row>
    <row r="685" spans="1:17" x14ac:dyDescent="0.2">
      <c r="A685" s="440"/>
      <c r="B685" s="441"/>
      <c r="C685" s="440"/>
      <c r="D685" s="442"/>
      <c r="E685" s="442"/>
      <c r="F685" s="442"/>
      <c r="G685" s="442"/>
      <c r="H685" s="442"/>
      <c r="I685" s="442"/>
      <c r="J685" s="442"/>
      <c r="K685" s="442"/>
      <c r="L685" s="442"/>
      <c r="M685" s="442"/>
      <c r="N685" s="442"/>
      <c r="O685" s="442"/>
      <c r="P685" s="442"/>
      <c r="Q685" s="442"/>
    </row>
    <row r="686" spans="1:17" x14ac:dyDescent="0.2">
      <c r="A686" s="440"/>
      <c r="B686" s="441"/>
      <c r="C686" s="440"/>
      <c r="D686" s="442"/>
      <c r="E686" s="442"/>
      <c r="F686" s="442"/>
      <c r="G686" s="442"/>
      <c r="H686" s="442"/>
      <c r="I686" s="442"/>
      <c r="J686" s="442"/>
      <c r="K686" s="442"/>
      <c r="L686" s="442"/>
      <c r="M686" s="442"/>
      <c r="N686" s="442"/>
      <c r="O686" s="442"/>
      <c r="P686" s="442"/>
      <c r="Q686" s="442"/>
    </row>
    <row r="687" spans="1:17" x14ac:dyDescent="0.2">
      <c r="A687" s="440"/>
      <c r="B687" s="441"/>
      <c r="C687" s="440"/>
      <c r="D687" s="442"/>
      <c r="E687" s="442"/>
      <c r="F687" s="442"/>
      <c r="G687" s="442"/>
      <c r="H687" s="442"/>
      <c r="I687" s="442"/>
      <c r="J687" s="442"/>
      <c r="K687" s="442"/>
      <c r="L687" s="442"/>
      <c r="M687" s="442"/>
      <c r="N687" s="442"/>
      <c r="O687" s="442"/>
      <c r="P687" s="442"/>
      <c r="Q687" s="442"/>
    </row>
    <row r="688" spans="1:17" x14ac:dyDescent="0.2">
      <c r="A688" s="440"/>
      <c r="B688" s="441"/>
      <c r="C688" s="440"/>
      <c r="D688" s="442"/>
      <c r="E688" s="442"/>
      <c r="F688" s="442"/>
      <c r="G688" s="442"/>
      <c r="H688" s="442"/>
      <c r="I688" s="442"/>
      <c r="J688" s="442"/>
      <c r="K688" s="442"/>
      <c r="L688" s="442"/>
      <c r="M688" s="442"/>
      <c r="N688" s="442"/>
      <c r="O688" s="442"/>
      <c r="P688" s="442"/>
      <c r="Q688" s="442"/>
    </row>
    <row r="689" spans="1:17" x14ac:dyDescent="0.2">
      <c r="A689" s="440"/>
      <c r="B689" s="441"/>
      <c r="C689" s="440"/>
      <c r="D689" s="442"/>
      <c r="E689" s="442"/>
      <c r="F689" s="442"/>
      <c r="G689" s="442"/>
      <c r="H689" s="442"/>
      <c r="I689" s="442"/>
      <c r="J689" s="442"/>
      <c r="K689" s="442"/>
      <c r="L689" s="442"/>
      <c r="M689" s="442"/>
      <c r="N689" s="442"/>
      <c r="O689" s="442"/>
      <c r="P689" s="442"/>
      <c r="Q689" s="442"/>
    </row>
    <row r="690" spans="1:17" x14ac:dyDescent="0.2">
      <c r="A690" s="440"/>
      <c r="B690" s="441"/>
      <c r="C690" s="440"/>
      <c r="D690" s="442"/>
      <c r="E690" s="442"/>
      <c r="F690" s="442"/>
      <c r="G690" s="442"/>
      <c r="H690" s="442"/>
      <c r="I690" s="442"/>
      <c r="J690" s="442"/>
      <c r="K690" s="442"/>
      <c r="L690" s="442"/>
      <c r="M690" s="442"/>
      <c r="N690" s="442"/>
      <c r="O690" s="442"/>
      <c r="P690" s="442"/>
      <c r="Q690" s="442"/>
    </row>
    <row r="691" spans="1:17" x14ac:dyDescent="0.2">
      <c r="A691" s="440"/>
      <c r="B691" s="441"/>
      <c r="C691" s="440"/>
      <c r="D691" s="442"/>
      <c r="E691" s="442"/>
      <c r="F691" s="442"/>
      <c r="G691" s="442"/>
      <c r="H691" s="442"/>
      <c r="I691" s="442"/>
      <c r="J691" s="442"/>
      <c r="K691" s="442"/>
      <c r="L691" s="442"/>
      <c r="M691" s="442"/>
      <c r="N691" s="442"/>
      <c r="O691" s="442"/>
      <c r="P691" s="442"/>
      <c r="Q691" s="442"/>
    </row>
    <row r="692" spans="1:17" x14ac:dyDescent="0.2">
      <c r="A692" s="440"/>
      <c r="B692" s="441"/>
      <c r="C692" s="440"/>
      <c r="D692" s="442"/>
      <c r="E692" s="442"/>
      <c r="F692" s="442"/>
      <c r="G692" s="442"/>
      <c r="H692" s="442"/>
      <c r="I692" s="442"/>
      <c r="J692" s="442"/>
      <c r="K692" s="442"/>
      <c r="L692" s="442"/>
      <c r="M692" s="442"/>
      <c r="N692" s="442"/>
      <c r="O692" s="442"/>
      <c r="P692" s="442"/>
      <c r="Q692" s="442"/>
    </row>
    <row r="693" spans="1:17" x14ac:dyDescent="0.2">
      <c r="A693" s="440"/>
      <c r="B693" s="441"/>
      <c r="C693" s="440"/>
      <c r="D693" s="442"/>
      <c r="E693" s="442"/>
      <c r="F693" s="442"/>
      <c r="G693" s="442"/>
      <c r="H693" s="442"/>
      <c r="I693" s="442"/>
      <c r="J693" s="442"/>
      <c r="K693" s="442"/>
      <c r="L693" s="442"/>
      <c r="M693" s="442"/>
      <c r="N693" s="442"/>
      <c r="O693" s="442"/>
      <c r="P693" s="442"/>
      <c r="Q693" s="442"/>
    </row>
    <row r="694" spans="1:17" x14ac:dyDescent="0.2">
      <c r="A694" s="440"/>
      <c r="B694" s="441"/>
      <c r="C694" s="440"/>
      <c r="D694" s="442"/>
      <c r="E694" s="442"/>
      <c r="F694" s="442"/>
      <c r="G694" s="442"/>
      <c r="H694" s="442"/>
      <c r="I694" s="442"/>
      <c r="J694" s="442"/>
      <c r="K694" s="442"/>
      <c r="L694" s="442"/>
      <c r="M694" s="442"/>
      <c r="N694" s="442"/>
      <c r="O694" s="442"/>
      <c r="P694" s="442"/>
      <c r="Q694" s="442"/>
    </row>
    <row r="695" spans="1:17" x14ac:dyDescent="0.2">
      <c r="A695" s="440"/>
      <c r="B695" s="441"/>
      <c r="C695" s="440"/>
      <c r="D695" s="442"/>
      <c r="E695" s="442"/>
      <c r="F695" s="442"/>
      <c r="G695" s="442"/>
      <c r="H695" s="442"/>
      <c r="I695" s="442"/>
      <c r="J695" s="442"/>
      <c r="K695" s="442"/>
      <c r="L695" s="442"/>
      <c r="M695" s="442"/>
      <c r="N695" s="442"/>
      <c r="O695" s="442"/>
      <c r="P695" s="442"/>
      <c r="Q695" s="442"/>
    </row>
    <row r="696" spans="1:17" x14ac:dyDescent="0.2">
      <c r="A696" s="440"/>
      <c r="B696" s="441"/>
      <c r="C696" s="440"/>
      <c r="D696" s="442"/>
      <c r="E696" s="442"/>
      <c r="F696" s="442"/>
      <c r="G696" s="442"/>
      <c r="H696" s="442"/>
      <c r="I696" s="442"/>
      <c r="J696" s="442"/>
      <c r="K696" s="442"/>
      <c r="L696" s="442"/>
      <c r="M696" s="442"/>
      <c r="N696" s="442"/>
      <c r="O696" s="442"/>
      <c r="P696" s="442"/>
      <c r="Q696" s="442"/>
    </row>
    <row r="697" spans="1:17" x14ac:dyDescent="0.2">
      <c r="A697" s="440"/>
      <c r="B697" s="441"/>
      <c r="C697" s="440"/>
      <c r="D697" s="442"/>
      <c r="E697" s="442"/>
      <c r="F697" s="442"/>
      <c r="G697" s="442"/>
      <c r="H697" s="442"/>
      <c r="I697" s="442"/>
      <c r="J697" s="442"/>
      <c r="K697" s="442"/>
      <c r="L697" s="442"/>
      <c r="M697" s="442"/>
      <c r="N697" s="442"/>
      <c r="O697" s="442"/>
      <c r="P697" s="442"/>
      <c r="Q697" s="442"/>
    </row>
    <row r="698" spans="1:17" x14ac:dyDescent="0.2">
      <c r="A698" s="440"/>
      <c r="B698" s="441"/>
      <c r="C698" s="440"/>
      <c r="D698" s="442"/>
      <c r="E698" s="442"/>
      <c r="F698" s="442"/>
      <c r="G698" s="442"/>
      <c r="H698" s="442"/>
      <c r="I698" s="442"/>
      <c r="J698" s="442"/>
      <c r="K698" s="442"/>
      <c r="L698" s="442"/>
      <c r="M698" s="442"/>
      <c r="N698" s="442"/>
      <c r="O698" s="442"/>
      <c r="P698" s="442"/>
      <c r="Q698" s="442"/>
    </row>
    <row r="699" spans="1:17" x14ac:dyDescent="0.2">
      <c r="A699" s="440"/>
      <c r="B699" s="441"/>
      <c r="C699" s="440"/>
      <c r="D699" s="442"/>
      <c r="E699" s="442"/>
      <c r="F699" s="442"/>
      <c r="G699" s="442"/>
      <c r="H699" s="442"/>
      <c r="I699" s="442"/>
      <c r="J699" s="442"/>
      <c r="K699" s="442"/>
      <c r="L699" s="442"/>
      <c r="M699" s="442"/>
      <c r="N699" s="442"/>
      <c r="O699" s="442"/>
      <c r="P699" s="442"/>
      <c r="Q699" s="442"/>
    </row>
    <row r="700" spans="1:17" x14ac:dyDescent="0.2">
      <c r="A700" s="440"/>
      <c r="B700" s="441"/>
      <c r="C700" s="440"/>
      <c r="D700" s="442"/>
      <c r="E700" s="442"/>
      <c r="F700" s="442"/>
      <c r="G700" s="442"/>
      <c r="H700" s="442"/>
      <c r="I700" s="442"/>
      <c r="J700" s="442"/>
      <c r="K700" s="442"/>
      <c r="L700" s="442"/>
      <c r="M700" s="442"/>
      <c r="N700" s="442"/>
      <c r="O700" s="442"/>
      <c r="P700" s="442"/>
      <c r="Q700" s="442"/>
    </row>
    <row r="701" spans="1:17" x14ac:dyDescent="0.2">
      <c r="A701" s="440"/>
      <c r="B701" s="441"/>
      <c r="C701" s="440"/>
      <c r="D701" s="442"/>
      <c r="E701" s="442"/>
      <c r="F701" s="442"/>
      <c r="G701" s="442"/>
      <c r="H701" s="442"/>
      <c r="I701" s="442"/>
      <c r="J701" s="442"/>
      <c r="K701" s="442"/>
      <c r="L701" s="442"/>
      <c r="M701" s="442"/>
      <c r="N701" s="442"/>
      <c r="O701" s="442"/>
      <c r="P701" s="442"/>
      <c r="Q701" s="442"/>
    </row>
    <row r="702" spans="1:17" x14ac:dyDescent="0.2">
      <c r="A702" s="440"/>
      <c r="B702" s="441"/>
      <c r="C702" s="440"/>
      <c r="D702" s="442"/>
      <c r="E702" s="442"/>
      <c r="F702" s="442"/>
      <c r="G702" s="442"/>
      <c r="H702" s="442"/>
      <c r="I702" s="442"/>
      <c r="J702" s="442"/>
      <c r="K702" s="442"/>
      <c r="L702" s="442"/>
      <c r="M702" s="442"/>
      <c r="N702" s="442"/>
      <c r="O702" s="442"/>
      <c r="P702" s="442"/>
      <c r="Q702" s="442"/>
    </row>
    <row r="703" spans="1:17" x14ac:dyDescent="0.2">
      <c r="A703" s="440"/>
      <c r="B703" s="441"/>
      <c r="C703" s="440"/>
      <c r="D703" s="442"/>
      <c r="E703" s="442"/>
      <c r="F703" s="442"/>
      <c r="G703" s="442"/>
      <c r="H703" s="442"/>
      <c r="I703" s="442"/>
      <c r="J703" s="442"/>
      <c r="K703" s="442"/>
      <c r="L703" s="442"/>
      <c r="M703" s="442"/>
      <c r="N703" s="442"/>
      <c r="O703" s="442"/>
      <c r="P703" s="442"/>
      <c r="Q703" s="442"/>
    </row>
    <row r="704" spans="1:17" x14ac:dyDescent="0.2">
      <c r="A704" s="440"/>
      <c r="B704" s="441"/>
      <c r="C704" s="440"/>
      <c r="D704" s="442"/>
      <c r="E704" s="442"/>
      <c r="F704" s="442"/>
      <c r="G704" s="442"/>
      <c r="H704" s="442"/>
      <c r="I704" s="442"/>
      <c r="J704" s="442"/>
      <c r="K704" s="442"/>
      <c r="L704" s="442"/>
      <c r="M704" s="442"/>
      <c r="N704" s="442"/>
      <c r="O704" s="442"/>
      <c r="P704" s="442"/>
      <c r="Q704" s="442"/>
    </row>
    <row r="705" spans="1:17" x14ac:dyDescent="0.2">
      <c r="A705" s="440"/>
      <c r="B705" s="441"/>
      <c r="C705" s="440"/>
      <c r="D705" s="442"/>
      <c r="E705" s="442"/>
      <c r="F705" s="442"/>
      <c r="G705" s="442"/>
      <c r="H705" s="442"/>
      <c r="I705" s="442"/>
      <c r="J705" s="442"/>
      <c r="K705" s="442"/>
      <c r="L705" s="442"/>
      <c r="M705" s="442"/>
      <c r="N705" s="442"/>
      <c r="O705" s="442"/>
      <c r="P705" s="442"/>
      <c r="Q705" s="442"/>
    </row>
    <row r="706" spans="1:17" x14ac:dyDescent="0.2">
      <c r="A706" s="440"/>
      <c r="B706" s="441"/>
      <c r="C706" s="440"/>
      <c r="D706" s="442"/>
      <c r="E706" s="442"/>
      <c r="F706" s="442"/>
      <c r="G706" s="442"/>
      <c r="H706" s="442"/>
      <c r="I706" s="442"/>
      <c r="J706" s="442"/>
      <c r="K706" s="442"/>
      <c r="L706" s="442"/>
      <c r="M706" s="442"/>
      <c r="N706" s="442"/>
      <c r="O706" s="442"/>
      <c r="P706" s="442"/>
      <c r="Q706" s="442"/>
    </row>
    <row r="707" spans="1:17" x14ac:dyDescent="0.2">
      <c r="A707" s="440"/>
      <c r="B707" s="441"/>
      <c r="C707" s="440"/>
      <c r="D707" s="442"/>
      <c r="E707" s="442"/>
      <c r="F707" s="442"/>
      <c r="G707" s="442"/>
      <c r="H707" s="442"/>
      <c r="I707" s="442"/>
      <c r="J707" s="442"/>
      <c r="K707" s="442"/>
      <c r="L707" s="442"/>
      <c r="M707" s="442"/>
      <c r="N707" s="442"/>
      <c r="O707" s="442"/>
      <c r="P707" s="442"/>
      <c r="Q707" s="442"/>
    </row>
    <row r="708" spans="1:17" x14ac:dyDescent="0.2">
      <c r="A708" s="440"/>
      <c r="B708" s="441"/>
      <c r="C708" s="440"/>
      <c r="D708" s="442"/>
      <c r="E708" s="442"/>
      <c r="F708" s="442"/>
      <c r="G708" s="442"/>
      <c r="H708" s="442"/>
      <c r="I708" s="442"/>
      <c r="J708" s="442"/>
      <c r="K708" s="442"/>
      <c r="L708" s="442"/>
      <c r="M708" s="442"/>
      <c r="N708" s="442"/>
      <c r="O708" s="442"/>
      <c r="P708" s="442"/>
      <c r="Q708" s="442"/>
    </row>
    <row r="709" spans="1:17" x14ac:dyDescent="0.2">
      <c r="A709" s="440"/>
      <c r="B709" s="441"/>
      <c r="C709" s="440"/>
      <c r="D709" s="442"/>
      <c r="E709" s="442"/>
      <c r="F709" s="442"/>
      <c r="G709" s="442"/>
      <c r="H709" s="442"/>
      <c r="I709" s="442"/>
      <c r="J709" s="442"/>
      <c r="K709" s="442"/>
      <c r="L709" s="442"/>
      <c r="M709" s="442"/>
      <c r="N709" s="442"/>
      <c r="O709" s="442"/>
      <c r="P709" s="442"/>
      <c r="Q709" s="442"/>
    </row>
    <row r="710" spans="1:17" x14ac:dyDescent="0.2">
      <c r="A710" s="440"/>
      <c r="B710" s="441"/>
      <c r="C710" s="440"/>
      <c r="D710" s="442"/>
      <c r="E710" s="442"/>
      <c r="F710" s="442"/>
      <c r="G710" s="442"/>
      <c r="H710" s="442"/>
      <c r="I710" s="442"/>
      <c r="J710" s="442"/>
      <c r="K710" s="442"/>
      <c r="L710" s="442"/>
      <c r="M710" s="442"/>
      <c r="N710" s="442"/>
      <c r="O710" s="442"/>
      <c r="P710" s="442"/>
      <c r="Q710" s="442"/>
    </row>
    <row r="711" spans="1:17" x14ac:dyDescent="0.2">
      <c r="A711" s="440"/>
      <c r="B711" s="441"/>
      <c r="C711" s="440"/>
      <c r="D711" s="442"/>
      <c r="E711" s="442"/>
      <c r="F711" s="442"/>
      <c r="G711" s="442"/>
      <c r="H711" s="442"/>
      <c r="I711" s="442"/>
      <c r="J711" s="442"/>
      <c r="K711" s="442"/>
      <c r="L711" s="442"/>
      <c r="M711" s="442"/>
      <c r="N711" s="442"/>
      <c r="O711" s="442"/>
      <c r="P711" s="442"/>
      <c r="Q711" s="442"/>
    </row>
    <row r="712" spans="1:17" x14ac:dyDescent="0.2">
      <c r="A712" s="440"/>
      <c r="B712" s="441"/>
      <c r="C712" s="440"/>
      <c r="D712" s="442"/>
      <c r="E712" s="442"/>
      <c r="F712" s="442"/>
      <c r="G712" s="442"/>
      <c r="H712" s="442"/>
      <c r="I712" s="442"/>
      <c r="J712" s="442"/>
      <c r="K712" s="442"/>
      <c r="L712" s="442"/>
      <c r="M712" s="442"/>
      <c r="N712" s="442"/>
      <c r="O712" s="442"/>
      <c r="P712" s="442"/>
      <c r="Q712" s="442"/>
    </row>
    <row r="713" spans="1:17" x14ac:dyDescent="0.2">
      <c r="A713" s="440"/>
      <c r="B713" s="441"/>
      <c r="C713" s="440"/>
      <c r="D713" s="442"/>
      <c r="E713" s="442"/>
      <c r="F713" s="442"/>
      <c r="G713" s="442"/>
      <c r="H713" s="442"/>
      <c r="I713" s="442"/>
      <c r="J713" s="442"/>
      <c r="K713" s="442"/>
      <c r="L713" s="442"/>
      <c r="M713" s="442"/>
      <c r="N713" s="442"/>
      <c r="O713" s="442"/>
      <c r="P713" s="442"/>
      <c r="Q713" s="442"/>
    </row>
    <row r="714" spans="1:17" x14ac:dyDescent="0.2">
      <c r="A714" s="440"/>
      <c r="B714" s="441"/>
      <c r="C714" s="440"/>
      <c r="D714" s="442"/>
      <c r="E714" s="442"/>
      <c r="F714" s="442"/>
      <c r="G714" s="442"/>
      <c r="H714" s="442"/>
      <c r="I714" s="442"/>
      <c r="J714" s="442"/>
      <c r="K714" s="442"/>
      <c r="L714" s="442"/>
      <c r="M714" s="442"/>
      <c r="N714" s="442"/>
      <c r="O714" s="442"/>
      <c r="P714" s="442"/>
      <c r="Q714" s="442"/>
    </row>
    <row r="715" spans="1:17" x14ac:dyDescent="0.2">
      <c r="A715" s="440"/>
      <c r="B715" s="441"/>
      <c r="C715" s="440"/>
      <c r="D715" s="442"/>
      <c r="E715" s="442"/>
      <c r="F715" s="442"/>
      <c r="G715" s="442"/>
      <c r="H715" s="442"/>
      <c r="I715" s="442"/>
      <c r="J715" s="442"/>
      <c r="K715" s="442"/>
      <c r="L715" s="442"/>
      <c r="M715" s="442"/>
      <c r="N715" s="442"/>
      <c r="O715" s="442"/>
      <c r="P715" s="442"/>
      <c r="Q715" s="442"/>
    </row>
    <row r="716" spans="1:17" x14ac:dyDescent="0.2">
      <c r="A716" s="440"/>
      <c r="B716" s="441"/>
      <c r="C716" s="440"/>
      <c r="D716" s="442"/>
      <c r="E716" s="442"/>
      <c r="F716" s="442"/>
      <c r="G716" s="442"/>
      <c r="H716" s="442"/>
      <c r="I716" s="442"/>
      <c r="J716" s="442"/>
      <c r="K716" s="442"/>
      <c r="L716" s="442"/>
      <c r="M716" s="442"/>
      <c r="N716" s="442"/>
      <c r="O716" s="442"/>
      <c r="P716" s="442"/>
      <c r="Q716" s="442"/>
    </row>
    <row r="717" spans="1:17" x14ac:dyDescent="0.2">
      <c r="A717" s="440"/>
      <c r="B717" s="441"/>
      <c r="C717" s="440"/>
      <c r="D717" s="442"/>
      <c r="E717" s="442"/>
      <c r="F717" s="442"/>
      <c r="G717" s="442"/>
      <c r="H717" s="442"/>
      <c r="I717" s="442"/>
      <c r="J717" s="442"/>
      <c r="K717" s="442"/>
      <c r="L717" s="442"/>
      <c r="M717" s="442"/>
      <c r="N717" s="442"/>
      <c r="O717" s="442"/>
      <c r="P717" s="442"/>
      <c r="Q717" s="442"/>
    </row>
    <row r="718" spans="1:17" x14ac:dyDescent="0.2">
      <c r="A718" s="440"/>
      <c r="B718" s="441"/>
      <c r="C718" s="440"/>
      <c r="D718" s="442"/>
      <c r="E718" s="442"/>
      <c r="F718" s="442"/>
      <c r="G718" s="442"/>
      <c r="H718" s="442"/>
      <c r="I718" s="442"/>
      <c r="J718" s="442"/>
      <c r="K718" s="442"/>
      <c r="L718" s="442"/>
      <c r="M718" s="442"/>
      <c r="N718" s="442"/>
      <c r="O718" s="442"/>
      <c r="P718" s="442"/>
      <c r="Q718" s="442"/>
    </row>
    <row r="719" spans="1:17" x14ac:dyDescent="0.2">
      <c r="A719" s="440"/>
      <c r="B719" s="441"/>
      <c r="C719" s="440"/>
      <c r="D719" s="442"/>
      <c r="E719" s="442"/>
      <c r="F719" s="442"/>
      <c r="G719" s="442"/>
      <c r="H719" s="442"/>
      <c r="I719" s="442"/>
      <c r="J719" s="442"/>
      <c r="K719" s="442"/>
      <c r="L719" s="442"/>
      <c r="M719" s="442"/>
      <c r="N719" s="442"/>
      <c r="O719" s="442"/>
      <c r="P719" s="442"/>
      <c r="Q719" s="442"/>
    </row>
    <row r="720" spans="1:17" x14ac:dyDescent="0.2">
      <c r="A720" s="440"/>
      <c r="B720" s="441"/>
      <c r="C720" s="440"/>
      <c r="D720" s="442"/>
      <c r="E720" s="442"/>
      <c r="F720" s="442"/>
      <c r="G720" s="442"/>
      <c r="H720" s="442"/>
      <c r="I720" s="442"/>
      <c r="J720" s="442"/>
      <c r="K720" s="442"/>
      <c r="L720" s="442"/>
      <c r="M720" s="442"/>
      <c r="N720" s="442"/>
      <c r="O720" s="442"/>
      <c r="P720" s="442"/>
      <c r="Q720" s="442"/>
    </row>
    <row r="721" spans="1:17" x14ac:dyDescent="0.2">
      <c r="A721" s="440"/>
      <c r="B721" s="441"/>
      <c r="C721" s="440"/>
      <c r="D721" s="442"/>
      <c r="E721" s="442"/>
      <c r="F721" s="442"/>
      <c r="G721" s="442"/>
      <c r="H721" s="442"/>
      <c r="I721" s="442"/>
      <c r="J721" s="442"/>
      <c r="K721" s="442"/>
      <c r="L721" s="442"/>
      <c r="M721" s="442"/>
      <c r="N721" s="442"/>
      <c r="O721" s="442"/>
      <c r="P721" s="442"/>
      <c r="Q721" s="442"/>
    </row>
    <row r="722" spans="1:17" x14ac:dyDescent="0.2">
      <c r="A722" s="440"/>
      <c r="B722" s="441"/>
      <c r="C722" s="440"/>
      <c r="D722" s="442"/>
      <c r="E722" s="442"/>
      <c r="F722" s="442"/>
      <c r="G722" s="442"/>
      <c r="H722" s="442"/>
      <c r="I722" s="442"/>
      <c r="J722" s="442"/>
      <c r="K722" s="442"/>
      <c r="L722" s="442"/>
      <c r="M722" s="442"/>
      <c r="N722" s="442"/>
      <c r="O722" s="442"/>
      <c r="P722" s="442"/>
      <c r="Q722" s="442"/>
    </row>
    <row r="723" spans="1:17" x14ac:dyDescent="0.2">
      <c r="A723" s="440"/>
      <c r="B723" s="441"/>
      <c r="C723" s="440"/>
      <c r="D723" s="442"/>
      <c r="E723" s="442"/>
      <c r="F723" s="442"/>
      <c r="G723" s="442"/>
      <c r="H723" s="442"/>
      <c r="I723" s="442"/>
      <c r="J723" s="442"/>
      <c r="K723" s="442"/>
      <c r="L723" s="442"/>
      <c r="M723" s="442"/>
      <c r="N723" s="442"/>
      <c r="O723" s="442"/>
      <c r="P723" s="442"/>
      <c r="Q723" s="442"/>
    </row>
    <row r="724" spans="1:17" x14ac:dyDescent="0.2">
      <c r="A724" s="440"/>
      <c r="B724" s="441"/>
      <c r="C724" s="440"/>
      <c r="D724" s="442"/>
      <c r="E724" s="442"/>
      <c r="F724" s="442"/>
      <c r="G724" s="442"/>
      <c r="H724" s="442"/>
      <c r="I724" s="442"/>
      <c r="J724" s="442"/>
      <c r="K724" s="442"/>
      <c r="L724" s="442"/>
      <c r="M724" s="442"/>
      <c r="N724" s="442"/>
      <c r="O724" s="442"/>
      <c r="P724" s="442"/>
      <c r="Q724" s="442"/>
    </row>
    <row r="725" spans="1:17" x14ac:dyDescent="0.2">
      <c r="A725" s="440"/>
      <c r="B725" s="441"/>
      <c r="C725" s="440"/>
      <c r="D725" s="442"/>
      <c r="E725" s="442"/>
      <c r="F725" s="442"/>
      <c r="G725" s="442"/>
      <c r="H725" s="442"/>
      <c r="I725" s="442"/>
      <c r="J725" s="442"/>
      <c r="K725" s="442"/>
      <c r="L725" s="442"/>
      <c r="M725" s="442"/>
      <c r="N725" s="442"/>
      <c r="O725" s="442"/>
      <c r="P725" s="442"/>
      <c r="Q725" s="442"/>
    </row>
    <row r="726" spans="1:17" x14ac:dyDescent="0.2">
      <c r="A726" s="440"/>
      <c r="B726" s="441"/>
      <c r="C726" s="440"/>
      <c r="D726" s="442"/>
      <c r="E726" s="442"/>
      <c r="F726" s="442"/>
      <c r="G726" s="442"/>
      <c r="H726" s="442"/>
      <c r="I726" s="442"/>
      <c r="J726" s="442"/>
      <c r="K726" s="442"/>
      <c r="L726" s="442"/>
      <c r="M726" s="442"/>
      <c r="N726" s="442"/>
      <c r="O726" s="442"/>
      <c r="P726" s="442"/>
      <c r="Q726" s="442"/>
    </row>
    <row r="727" spans="1:17" x14ac:dyDescent="0.2">
      <c r="A727" s="440"/>
      <c r="B727" s="441"/>
      <c r="C727" s="440"/>
      <c r="D727" s="442"/>
      <c r="E727" s="442"/>
      <c r="F727" s="442"/>
      <c r="G727" s="442"/>
      <c r="H727" s="442"/>
      <c r="I727" s="442"/>
      <c r="J727" s="442"/>
      <c r="K727" s="442"/>
      <c r="L727" s="442"/>
      <c r="M727" s="442"/>
      <c r="N727" s="442"/>
      <c r="O727" s="442"/>
      <c r="P727" s="442"/>
      <c r="Q727" s="442"/>
    </row>
    <row r="728" spans="1:17" x14ac:dyDescent="0.2">
      <c r="A728" s="440"/>
      <c r="B728" s="441"/>
      <c r="C728" s="440"/>
      <c r="D728" s="442"/>
      <c r="E728" s="442"/>
      <c r="F728" s="442"/>
      <c r="G728" s="442"/>
      <c r="H728" s="442"/>
      <c r="I728" s="442"/>
      <c r="J728" s="442"/>
      <c r="K728" s="442"/>
      <c r="L728" s="442"/>
      <c r="M728" s="442"/>
      <c r="N728" s="442"/>
      <c r="O728" s="442"/>
      <c r="P728" s="442"/>
      <c r="Q728" s="442"/>
    </row>
    <row r="729" spans="1:17" x14ac:dyDescent="0.2">
      <c r="A729" s="440"/>
      <c r="B729" s="441"/>
      <c r="C729" s="440"/>
      <c r="D729" s="442"/>
      <c r="E729" s="442"/>
      <c r="F729" s="442"/>
      <c r="G729" s="442"/>
      <c r="H729" s="442"/>
      <c r="I729" s="442"/>
      <c r="J729" s="442"/>
      <c r="K729" s="442"/>
      <c r="L729" s="442"/>
      <c r="M729" s="442"/>
      <c r="N729" s="442"/>
      <c r="O729" s="442"/>
      <c r="P729" s="442"/>
      <c r="Q729" s="442"/>
    </row>
    <row r="730" spans="1:17" x14ac:dyDescent="0.2">
      <c r="A730" s="440"/>
      <c r="B730" s="441"/>
      <c r="C730" s="440"/>
      <c r="D730" s="442"/>
      <c r="E730" s="442"/>
      <c r="F730" s="442"/>
      <c r="G730" s="442"/>
      <c r="H730" s="442"/>
      <c r="I730" s="442"/>
      <c r="J730" s="442"/>
      <c r="K730" s="442"/>
      <c r="L730" s="442"/>
      <c r="M730" s="442"/>
      <c r="N730" s="442"/>
      <c r="O730" s="442"/>
      <c r="P730" s="442"/>
      <c r="Q730" s="442"/>
    </row>
    <row r="731" spans="1:17" x14ac:dyDescent="0.2">
      <c r="A731" s="440"/>
      <c r="B731" s="441"/>
      <c r="C731" s="440"/>
      <c r="D731" s="442"/>
      <c r="E731" s="442"/>
      <c r="F731" s="442"/>
      <c r="G731" s="442"/>
      <c r="H731" s="442"/>
      <c r="I731" s="442"/>
      <c r="J731" s="442"/>
      <c r="K731" s="442"/>
      <c r="L731" s="442"/>
      <c r="M731" s="442"/>
      <c r="N731" s="442"/>
      <c r="O731" s="442"/>
      <c r="P731" s="442"/>
      <c r="Q731" s="442"/>
    </row>
    <row r="732" spans="1:17" x14ac:dyDescent="0.2">
      <c r="A732" s="440"/>
      <c r="B732" s="441"/>
      <c r="C732" s="440"/>
      <c r="D732" s="442"/>
      <c r="E732" s="442"/>
      <c r="F732" s="442"/>
      <c r="G732" s="442"/>
      <c r="H732" s="442"/>
      <c r="I732" s="442"/>
      <c r="J732" s="442"/>
      <c r="K732" s="442"/>
      <c r="L732" s="442"/>
      <c r="M732" s="442"/>
      <c r="N732" s="442"/>
      <c r="O732" s="442"/>
      <c r="P732" s="442"/>
      <c r="Q732" s="442"/>
    </row>
    <row r="733" spans="1:17" x14ac:dyDescent="0.2">
      <c r="A733" s="440"/>
      <c r="B733" s="441"/>
      <c r="C733" s="440"/>
      <c r="D733" s="442"/>
      <c r="E733" s="442"/>
      <c r="F733" s="442"/>
      <c r="G733" s="442"/>
      <c r="H733" s="442"/>
      <c r="I733" s="442"/>
      <c r="J733" s="442"/>
      <c r="K733" s="442"/>
      <c r="L733" s="442"/>
      <c r="M733" s="442"/>
      <c r="N733" s="442"/>
      <c r="O733" s="442"/>
      <c r="P733" s="442"/>
      <c r="Q733" s="442"/>
    </row>
    <row r="734" spans="1:17" x14ac:dyDescent="0.2">
      <c r="A734" s="440"/>
      <c r="B734" s="441"/>
      <c r="C734" s="440"/>
      <c r="D734" s="442"/>
      <c r="E734" s="442"/>
      <c r="F734" s="442"/>
      <c r="G734" s="442"/>
      <c r="H734" s="442"/>
      <c r="I734" s="442"/>
      <c r="J734" s="442"/>
      <c r="K734" s="442"/>
      <c r="L734" s="442"/>
      <c r="M734" s="442"/>
      <c r="N734" s="442"/>
      <c r="O734" s="442"/>
      <c r="P734" s="442"/>
      <c r="Q734" s="442"/>
    </row>
    <row r="735" spans="1:17" x14ac:dyDescent="0.2">
      <c r="A735" s="440"/>
      <c r="B735" s="441"/>
      <c r="C735" s="440"/>
      <c r="D735" s="442"/>
      <c r="E735" s="442"/>
      <c r="F735" s="442"/>
      <c r="G735" s="442"/>
      <c r="H735" s="442"/>
      <c r="I735" s="442"/>
      <c r="J735" s="442"/>
      <c r="K735" s="442"/>
      <c r="L735" s="442"/>
      <c r="M735" s="442"/>
      <c r="N735" s="442"/>
      <c r="O735" s="442"/>
      <c r="P735" s="442"/>
      <c r="Q735" s="442"/>
    </row>
    <row r="736" spans="1:17" x14ac:dyDescent="0.2">
      <c r="A736" s="440"/>
      <c r="B736" s="441"/>
      <c r="C736" s="440"/>
      <c r="D736" s="442"/>
      <c r="E736" s="442"/>
      <c r="F736" s="442"/>
      <c r="G736" s="442"/>
      <c r="H736" s="442"/>
      <c r="I736" s="442"/>
      <c r="J736" s="442"/>
      <c r="K736" s="442"/>
      <c r="L736" s="442"/>
      <c r="M736" s="442"/>
      <c r="N736" s="442"/>
      <c r="O736" s="442"/>
      <c r="P736" s="442"/>
      <c r="Q736" s="442"/>
    </row>
    <row r="737" spans="1:17" x14ac:dyDescent="0.2">
      <c r="A737" s="440"/>
      <c r="B737" s="441"/>
      <c r="C737" s="440"/>
      <c r="D737" s="442"/>
      <c r="E737" s="442"/>
      <c r="F737" s="442"/>
      <c r="G737" s="442"/>
      <c r="H737" s="442"/>
      <c r="I737" s="442"/>
      <c r="J737" s="442"/>
      <c r="K737" s="442"/>
      <c r="L737" s="442"/>
      <c r="M737" s="442"/>
      <c r="N737" s="442"/>
      <c r="O737" s="442"/>
      <c r="P737" s="442"/>
      <c r="Q737" s="442"/>
    </row>
    <row r="738" spans="1:17" x14ac:dyDescent="0.2">
      <c r="A738" s="440"/>
      <c r="B738" s="441"/>
      <c r="C738" s="440"/>
      <c r="D738" s="442"/>
      <c r="E738" s="442"/>
      <c r="F738" s="442"/>
      <c r="G738" s="442"/>
      <c r="H738" s="442"/>
      <c r="I738" s="442"/>
      <c r="J738" s="442"/>
      <c r="K738" s="442"/>
      <c r="L738" s="442"/>
      <c r="M738" s="442"/>
      <c r="N738" s="442"/>
      <c r="O738" s="442"/>
      <c r="P738" s="442"/>
      <c r="Q738" s="442"/>
    </row>
    <row r="739" spans="1:17" x14ac:dyDescent="0.2">
      <c r="A739" s="440"/>
      <c r="B739" s="441"/>
      <c r="C739" s="440"/>
      <c r="D739" s="442"/>
      <c r="E739" s="442"/>
      <c r="F739" s="442"/>
      <c r="G739" s="442"/>
      <c r="H739" s="442"/>
      <c r="I739" s="442"/>
      <c r="J739" s="442"/>
      <c r="K739" s="442"/>
      <c r="L739" s="442"/>
      <c r="M739" s="442"/>
      <c r="N739" s="442"/>
      <c r="O739" s="442"/>
      <c r="P739" s="442"/>
      <c r="Q739" s="442"/>
    </row>
    <row r="740" spans="1:17" x14ac:dyDescent="0.2">
      <c r="A740" s="440"/>
      <c r="B740" s="441"/>
      <c r="C740" s="440"/>
      <c r="D740" s="442"/>
      <c r="E740" s="442"/>
      <c r="F740" s="442"/>
      <c r="G740" s="442"/>
      <c r="H740" s="442"/>
      <c r="I740" s="442"/>
      <c r="J740" s="442"/>
      <c r="K740" s="442"/>
      <c r="L740" s="442"/>
      <c r="M740" s="442"/>
      <c r="N740" s="442"/>
      <c r="O740" s="442"/>
      <c r="P740" s="442"/>
      <c r="Q740" s="442"/>
    </row>
    <row r="741" spans="1:17" x14ac:dyDescent="0.2">
      <c r="A741" s="440"/>
      <c r="B741" s="441"/>
      <c r="C741" s="440"/>
      <c r="D741" s="442"/>
      <c r="E741" s="442"/>
      <c r="F741" s="442"/>
      <c r="G741" s="442"/>
      <c r="H741" s="442"/>
      <c r="I741" s="442"/>
      <c r="J741" s="442"/>
      <c r="K741" s="442"/>
      <c r="L741" s="442"/>
      <c r="M741" s="442"/>
      <c r="N741" s="442"/>
      <c r="O741" s="442"/>
      <c r="P741" s="442"/>
      <c r="Q741" s="442"/>
    </row>
    <row r="742" spans="1:17" x14ac:dyDescent="0.2">
      <c r="A742" s="440"/>
      <c r="B742" s="441"/>
      <c r="C742" s="440"/>
      <c r="D742" s="442"/>
      <c r="E742" s="442"/>
      <c r="F742" s="442"/>
      <c r="G742" s="442"/>
      <c r="H742" s="442"/>
      <c r="I742" s="442"/>
      <c r="J742" s="442"/>
      <c r="K742" s="442"/>
      <c r="L742" s="442"/>
      <c r="M742" s="442"/>
      <c r="N742" s="442"/>
      <c r="O742" s="442"/>
      <c r="P742" s="442"/>
      <c r="Q742" s="442"/>
    </row>
    <row r="743" spans="1:17" x14ac:dyDescent="0.2">
      <c r="A743" s="440"/>
      <c r="B743" s="441"/>
      <c r="C743" s="440"/>
      <c r="D743" s="442"/>
      <c r="E743" s="442"/>
      <c r="F743" s="442"/>
      <c r="G743" s="442"/>
      <c r="H743" s="442"/>
      <c r="I743" s="442"/>
      <c r="J743" s="442"/>
      <c r="K743" s="442"/>
      <c r="L743" s="442"/>
      <c r="M743" s="442"/>
      <c r="N743" s="442"/>
      <c r="O743" s="442"/>
      <c r="P743" s="442"/>
      <c r="Q743" s="442"/>
    </row>
    <row r="744" spans="1:17" x14ac:dyDescent="0.2">
      <c r="A744" s="440"/>
      <c r="B744" s="441"/>
      <c r="C744" s="440"/>
      <c r="D744" s="442"/>
      <c r="E744" s="442"/>
      <c r="F744" s="442"/>
      <c r="G744" s="442"/>
      <c r="H744" s="442"/>
      <c r="I744" s="442"/>
      <c r="J744" s="442"/>
      <c r="K744" s="442"/>
      <c r="L744" s="442"/>
      <c r="M744" s="442"/>
      <c r="N744" s="442"/>
      <c r="O744" s="442"/>
      <c r="P744" s="442"/>
      <c r="Q744" s="442"/>
    </row>
    <row r="745" spans="1:17" x14ac:dyDescent="0.2">
      <c r="A745" s="440"/>
      <c r="B745" s="441"/>
      <c r="C745" s="440"/>
      <c r="D745" s="442"/>
      <c r="E745" s="442"/>
      <c r="F745" s="442"/>
      <c r="G745" s="442"/>
      <c r="H745" s="442"/>
      <c r="I745" s="442"/>
      <c r="J745" s="442"/>
      <c r="K745" s="442"/>
      <c r="L745" s="442"/>
      <c r="M745" s="442"/>
      <c r="N745" s="442"/>
      <c r="O745" s="442"/>
      <c r="P745" s="442"/>
      <c r="Q745" s="442"/>
    </row>
    <row r="746" spans="1:17" x14ac:dyDescent="0.2">
      <c r="A746" s="440"/>
      <c r="B746" s="441"/>
      <c r="C746" s="440"/>
      <c r="D746" s="442"/>
      <c r="E746" s="442"/>
      <c r="F746" s="442"/>
      <c r="G746" s="442"/>
      <c r="H746" s="442"/>
      <c r="I746" s="442"/>
      <c r="J746" s="442"/>
      <c r="K746" s="442"/>
      <c r="L746" s="442"/>
      <c r="M746" s="442"/>
      <c r="N746" s="442"/>
      <c r="O746" s="442"/>
      <c r="P746" s="442"/>
      <c r="Q746" s="442"/>
    </row>
    <row r="747" spans="1:17" x14ac:dyDescent="0.2">
      <c r="A747" s="440"/>
      <c r="B747" s="441"/>
      <c r="C747" s="440"/>
      <c r="D747" s="442"/>
      <c r="E747" s="442"/>
      <c r="F747" s="442"/>
      <c r="G747" s="442"/>
      <c r="H747" s="442"/>
      <c r="I747" s="442"/>
      <c r="J747" s="442"/>
      <c r="K747" s="442"/>
      <c r="L747" s="442"/>
      <c r="M747" s="442"/>
      <c r="N747" s="442"/>
      <c r="O747" s="442"/>
      <c r="P747" s="442"/>
      <c r="Q747" s="442"/>
    </row>
    <row r="748" spans="1:17" x14ac:dyDescent="0.2">
      <c r="A748" s="440"/>
      <c r="B748" s="441"/>
      <c r="C748" s="440"/>
      <c r="D748" s="442"/>
      <c r="E748" s="442"/>
      <c r="F748" s="442"/>
      <c r="G748" s="442"/>
      <c r="H748" s="442"/>
      <c r="I748" s="442"/>
      <c r="J748" s="442"/>
      <c r="K748" s="442"/>
      <c r="L748" s="442"/>
      <c r="M748" s="442"/>
      <c r="N748" s="442"/>
      <c r="O748" s="442"/>
      <c r="P748" s="442"/>
      <c r="Q748" s="442"/>
    </row>
    <row r="749" spans="1:17" x14ac:dyDescent="0.2">
      <c r="A749" s="440"/>
      <c r="B749" s="441"/>
      <c r="C749" s="440"/>
      <c r="D749" s="442"/>
      <c r="E749" s="442"/>
      <c r="F749" s="442"/>
      <c r="G749" s="442"/>
      <c r="H749" s="442"/>
      <c r="I749" s="442"/>
      <c r="J749" s="442"/>
      <c r="K749" s="442"/>
      <c r="L749" s="442"/>
      <c r="M749" s="442"/>
      <c r="N749" s="442"/>
      <c r="O749" s="442"/>
      <c r="P749" s="442"/>
      <c r="Q749" s="442"/>
    </row>
    <row r="750" spans="1:17" x14ac:dyDescent="0.2">
      <c r="A750" s="440"/>
      <c r="B750" s="441"/>
      <c r="C750" s="440"/>
      <c r="D750" s="442"/>
      <c r="E750" s="442"/>
      <c r="F750" s="442"/>
      <c r="G750" s="442"/>
      <c r="H750" s="442"/>
      <c r="I750" s="442"/>
      <c r="J750" s="442"/>
      <c r="K750" s="442"/>
      <c r="L750" s="442"/>
      <c r="M750" s="442"/>
      <c r="N750" s="442"/>
      <c r="O750" s="442"/>
      <c r="P750" s="442"/>
      <c r="Q750" s="442"/>
    </row>
    <row r="751" spans="1:17" x14ac:dyDescent="0.2">
      <c r="A751" s="440"/>
      <c r="B751" s="441"/>
      <c r="C751" s="440"/>
      <c r="D751" s="442"/>
      <c r="E751" s="442"/>
      <c r="F751" s="442"/>
      <c r="G751" s="442"/>
      <c r="H751" s="442"/>
      <c r="I751" s="442"/>
      <c r="J751" s="442"/>
      <c r="K751" s="442"/>
      <c r="L751" s="442"/>
      <c r="M751" s="442"/>
      <c r="N751" s="442"/>
      <c r="O751" s="442"/>
      <c r="P751" s="442"/>
      <c r="Q751" s="442"/>
    </row>
    <row r="752" spans="1:17" x14ac:dyDescent="0.2">
      <c r="A752" s="440"/>
      <c r="B752" s="441"/>
      <c r="C752" s="440"/>
      <c r="D752" s="442"/>
      <c r="E752" s="442"/>
      <c r="F752" s="442"/>
      <c r="G752" s="442"/>
      <c r="H752" s="442"/>
      <c r="I752" s="442"/>
      <c r="J752" s="442"/>
      <c r="K752" s="442"/>
      <c r="L752" s="442"/>
      <c r="M752" s="442"/>
      <c r="N752" s="442"/>
      <c r="O752" s="442"/>
      <c r="P752" s="442"/>
      <c r="Q752" s="442"/>
    </row>
    <row r="753" spans="1:17" x14ac:dyDescent="0.2">
      <c r="A753" s="440"/>
      <c r="B753" s="441"/>
      <c r="C753" s="440"/>
      <c r="D753" s="442"/>
      <c r="E753" s="442"/>
      <c r="F753" s="442"/>
      <c r="G753" s="442"/>
      <c r="H753" s="442"/>
      <c r="I753" s="442"/>
      <c r="J753" s="442"/>
      <c r="K753" s="442"/>
      <c r="L753" s="442"/>
      <c r="M753" s="442"/>
      <c r="N753" s="442"/>
      <c r="O753" s="442"/>
      <c r="P753" s="442"/>
      <c r="Q753" s="442"/>
    </row>
    <row r="754" spans="1:17" x14ac:dyDescent="0.2">
      <c r="A754" s="440"/>
      <c r="B754" s="441"/>
      <c r="C754" s="440"/>
      <c r="D754" s="442"/>
      <c r="E754" s="442"/>
      <c r="F754" s="442"/>
      <c r="G754" s="442"/>
      <c r="H754" s="442"/>
      <c r="I754" s="442"/>
      <c r="J754" s="442"/>
      <c r="K754" s="442"/>
      <c r="L754" s="442"/>
      <c r="M754" s="442"/>
      <c r="N754" s="442"/>
      <c r="O754" s="442"/>
      <c r="P754" s="442"/>
      <c r="Q754" s="442"/>
    </row>
    <row r="755" spans="1:17" x14ac:dyDescent="0.2">
      <c r="A755" s="440"/>
      <c r="B755" s="441"/>
      <c r="C755" s="440"/>
      <c r="D755" s="442"/>
      <c r="E755" s="442"/>
      <c r="F755" s="442"/>
      <c r="G755" s="442"/>
      <c r="H755" s="442"/>
      <c r="I755" s="442"/>
      <c r="J755" s="442"/>
      <c r="K755" s="442"/>
      <c r="L755" s="442"/>
      <c r="M755" s="442"/>
      <c r="N755" s="442"/>
      <c r="O755" s="442"/>
      <c r="P755" s="442"/>
      <c r="Q755" s="442"/>
    </row>
    <row r="756" spans="1:17" x14ac:dyDescent="0.2">
      <c r="A756" s="440"/>
      <c r="B756" s="441"/>
      <c r="C756" s="440"/>
      <c r="D756" s="442"/>
      <c r="E756" s="442"/>
      <c r="F756" s="442"/>
      <c r="G756" s="442"/>
      <c r="H756" s="442"/>
      <c r="I756" s="442"/>
      <c r="J756" s="442"/>
      <c r="K756" s="442"/>
      <c r="L756" s="442"/>
      <c r="M756" s="442"/>
      <c r="N756" s="442"/>
      <c r="O756" s="442"/>
      <c r="P756" s="442"/>
      <c r="Q756" s="442"/>
    </row>
    <row r="757" spans="1:17" x14ac:dyDescent="0.2">
      <c r="A757" s="440"/>
      <c r="B757" s="441"/>
      <c r="C757" s="440"/>
      <c r="D757" s="442"/>
      <c r="E757" s="442"/>
      <c r="F757" s="442"/>
      <c r="G757" s="442"/>
      <c r="H757" s="442"/>
      <c r="I757" s="442"/>
      <c r="J757" s="442"/>
      <c r="K757" s="442"/>
      <c r="L757" s="442"/>
      <c r="M757" s="442"/>
      <c r="N757" s="442"/>
      <c r="O757" s="442"/>
      <c r="P757" s="442"/>
      <c r="Q757" s="442"/>
    </row>
    <row r="758" spans="1:17" x14ac:dyDescent="0.2">
      <c r="A758" s="440"/>
      <c r="B758" s="441"/>
      <c r="C758" s="440"/>
      <c r="D758" s="442"/>
      <c r="E758" s="442"/>
      <c r="F758" s="442"/>
      <c r="G758" s="442"/>
      <c r="H758" s="442"/>
      <c r="I758" s="442"/>
      <c r="J758" s="442"/>
      <c r="K758" s="442"/>
      <c r="L758" s="442"/>
      <c r="M758" s="442"/>
      <c r="N758" s="442"/>
      <c r="O758" s="442"/>
      <c r="P758" s="442"/>
      <c r="Q758" s="442"/>
    </row>
    <row r="759" spans="1:17" x14ac:dyDescent="0.2">
      <c r="A759" s="440"/>
      <c r="B759" s="441"/>
      <c r="C759" s="440"/>
      <c r="D759" s="442"/>
      <c r="E759" s="442"/>
      <c r="F759" s="442"/>
      <c r="G759" s="442"/>
      <c r="H759" s="442"/>
      <c r="I759" s="442"/>
      <c r="J759" s="442"/>
      <c r="K759" s="442"/>
      <c r="L759" s="442"/>
      <c r="M759" s="442"/>
      <c r="N759" s="442"/>
      <c r="O759" s="442"/>
      <c r="P759" s="442"/>
      <c r="Q759" s="442"/>
    </row>
    <row r="760" spans="1:17" x14ac:dyDescent="0.2">
      <c r="A760" s="440"/>
      <c r="B760" s="441"/>
      <c r="C760" s="440"/>
      <c r="D760" s="442"/>
      <c r="E760" s="442"/>
      <c r="F760" s="442"/>
      <c r="G760" s="442"/>
      <c r="H760" s="442"/>
      <c r="I760" s="442"/>
      <c r="J760" s="442"/>
      <c r="K760" s="442"/>
      <c r="L760" s="442"/>
      <c r="M760" s="442"/>
      <c r="N760" s="442"/>
      <c r="O760" s="442"/>
      <c r="P760" s="442"/>
      <c r="Q760" s="442"/>
    </row>
    <row r="761" spans="1:17" x14ac:dyDescent="0.2">
      <c r="A761" s="440"/>
      <c r="B761" s="441"/>
      <c r="C761" s="440"/>
      <c r="D761" s="442"/>
      <c r="E761" s="442"/>
      <c r="F761" s="442"/>
      <c r="G761" s="442"/>
      <c r="H761" s="442"/>
      <c r="I761" s="442"/>
      <c r="J761" s="442"/>
      <c r="K761" s="442"/>
      <c r="L761" s="442"/>
      <c r="M761" s="442"/>
      <c r="N761" s="442"/>
      <c r="O761" s="442"/>
      <c r="P761" s="442"/>
      <c r="Q761" s="442"/>
    </row>
    <row r="762" spans="1:17" x14ac:dyDescent="0.2">
      <c r="A762" s="440"/>
      <c r="B762" s="441"/>
      <c r="C762" s="440"/>
      <c r="D762" s="442"/>
      <c r="E762" s="442"/>
      <c r="F762" s="442"/>
      <c r="G762" s="442"/>
      <c r="H762" s="442"/>
      <c r="I762" s="442"/>
      <c r="J762" s="442"/>
      <c r="K762" s="442"/>
      <c r="L762" s="442"/>
      <c r="M762" s="442"/>
      <c r="N762" s="442"/>
      <c r="O762" s="442"/>
      <c r="P762" s="442"/>
      <c r="Q762" s="442"/>
    </row>
    <row r="763" spans="1:17" x14ac:dyDescent="0.2">
      <c r="A763" s="440"/>
      <c r="B763" s="441"/>
      <c r="C763" s="440"/>
      <c r="D763" s="442"/>
      <c r="E763" s="442"/>
      <c r="F763" s="442"/>
      <c r="G763" s="442"/>
      <c r="H763" s="442"/>
      <c r="I763" s="442"/>
      <c r="J763" s="442"/>
      <c r="K763" s="442"/>
      <c r="L763" s="442"/>
      <c r="M763" s="442"/>
      <c r="N763" s="442"/>
      <c r="O763" s="442"/>
      <c r="P763" s="442"/>
      <c r="Q763" s="442"/>
    </row>
    <row r="764" spans="1:17" x14ac:dyDescent="0.2">
      <c r="A764" s="440"/>
      <c r="B764" s="441"/>
      <c r="C764" s="440"/>
      <c r="D764" s="442"/>
      <c r="E764" s="442"/>
      <c r="F764" s="442"/>
      <c r="G764" s="442"/>
      <c r="H764" s="442"/>
      <c r="I764" s="442"/>
      <c r="J764" s="442"/>
      <c r="K764" s="442"/>
      <c r="L764" s="442"/>
      <c r="M764" s="442"/>
      <c r="N764" s="442"/>
      <c r="O764" s="442"/>
      <c r="P764" s="442"/>
      <c r="Q764" s="442"/>
    </row>
    <row r="765" spans="1:17" x14ac:dyDescent="0.2">
      <c r="A765" s="440"/>
      <c r="B765" s="441"/>
      <c r="C765" s="440"/>
      <c r="D765" s="442"/>
      <c r="E765" s="442"/>
      <c r="F765" s="442"/>
      <c r="G765" s="442"/>
      <c r="H765" s="442"/>
      <c r="I765" s="442"/>
      <c r="J765" s="442"/>
      <c r="K765" s="442"/>
      <c r="L765" s="442"/>
      <c r="M765" s="442"/>
      <c r="N765" s="442"/>
      <c r="O765" s="442"/>
      <c r="P765" s="442"/>
      <c r="Q765" s="442"/>
    </row>
    <row r="766" spans="1:17" x14ac:dyDescent="0.2">
      <c r="A766" s="440"/>
      <c r="B766" s="441"/>
      <c r="C766" s="440"/>
      <c r="D766" s="442"/>
      <c r="E766" s="442"/>
      <c r="F766" s="442"/>
      <c r="G766" s="442"/>
      <c r="H766" s="442"/>
      <c r="I766" s="442"/>
      <c r="J766" s="442"/>
      <c r="K766" s="442"/>
      <c r="L766" s="442"/>
      <c r="M766" s="442"/>
      <c r="N766" s="442"/>
      <c r="O766" s="442"/>
      <c r="P766" s="442"/>
      <c r="Q766" s="442"/>
    </row>
    <row r="767" spans="1:17" x14ac:dyDescent="0.2">
      <c r="A767" s="440"/>
      <c r="B767" s="441"/>
      <c r="C767" s="440"/>
      <c r="D767" s="442"/>
      <c r="E767" s="442"/>
      <c r="F767" s="442"/>
      <c r="G767" s="442"/>
      <c r="H767" s="442"/>
      <c r="I767" s="442"/>
      <c r="J767" s="442"/>
      <c r="K767" s="442"/>
      <c r="L767" s="442"/>
      <c r="M767" s="442"/>
      <c r="N767" s="442"/>
      <c r="O767" s="442"/>
      <c r="P767" s="442"/>
      <c r="Q767" s="442"/>
    </row>
    <row r="768" spans="1:17" x14ac:dyDescent="0.2">
      <c r="A768" s="440"/>
      <c r="B768" s="441"/>
      <c r="C768" s="440"/>
      <c r="D768" s="442"/>
      <c r="E768" s="442"/>
      <c r="F768" s="442"/>
      <c r="G768" s="442"/>
      <c r="H768" s="442"/>
      <c r="I768" s="442"/>
      <c r="J768" s="442"/>
      <c r="K768" s="442"/>
      <c r="L768" s="442"/>
      <c r="M768" s="442"/>
      <c r="N768" s="442"/>
      <c r="O768" s="442"/>
      <c r="P768" s="442"/>
      <c r="Q768" s="442"/>
    </row>
    <row r="769" spans="1:17" x14ac:dyDescent="0.2">
      <c r="A769" s="440"/>
      <c r="B769" s="441"/>
      <c r="C769" s="440"/>
      <c r="D769" s="442"/>
      <c r="E769" s="442"/>
      <c r="F769" s="442"/>
      <c r="G769" s="442"/>
      <c r="H769" s="442"/>
      <c r="I769" s="442"/>
      <c r="J769" s="442"/>
      <c r="K769" s="442"/>
      <c r="L769" s="442"/>
      <c r="M769" s="442"/>
      <c r="N769" s="442"/>
      <c r="O769" s="442"/>
      <c r="P769" s="442"/>
      <c r="Q769" s="442"/>
    </row>
    <row r="770" spans="1:17" x14ac:dyDescent="0.2">
      <c r="A770" s="440"/>
      <c r="B770" s="441"/>
      <c r="C770" s="440"/>
      <c r="D770" s="442"/>
      <c r="E770" s="442"/>
      <c r="F770" s="442"/>
      <c r="G770" s="442"/>
      <c r="H770" s="442"/>
      <c r="I770" s="442"/>
      <c r="J770" s="442"/>
      <c r="K770" s="442"/>
      <c r="L770" s="442"/>
      <c r="M770" s="442"/>
      <c r="N770" s="442"/>
      <c r="O770" s="442"/>
      <c r="P770" s="442"/>
      <c r="Q770" s="442"/>
    </row>
    <row r="771" spans="1:17" x14ac:dyDescent="0.2">
      <c r="A771" s="440"/>
      <c r="B771" s="441"/>
      <c r="C771" s="440"/>
      <c r="D771" s="442"/>
      <c r="E771" s="442"/>
      <c r="F771" s="442"/>
      <c r="G771" s="442"/>
      <c r="H771" s="442"/>
      <c r="I771" s="442"/>
      <c r="J771" s="442"/>
      <c r="K771" s="442"/>
      <c r="L771" s="442"/>
      <c r="M771" s="442"/>
      <c r="N771" s="442"/>
      <c r="O771" s="442"/>
      <c r="P771" s="442"/>
      <c r="Q771" s="442"/>
    </row>
    <row r="772" spans="1:17" x14ac:dyDescent="0.2">
      <c r="A772" s="440"/>
      <c r="B772" s="441"/>
      <c r="C772" s="440"/>
      <c r="D772" s="442"/>
      <c r="E772" s="442"/>
      <c r="F772" s="442"/>
      <c r="G772" s="442"/>
      <c r="H772" s="442"/>
      <c r="I772" s="442"/>
      <c r="J772" s="442"/>
      <c r="K772" s="442"/>
      <c r="L772" s="442"/>
      <c r="M772" s="442"/>
      <c r="N772" s="442"/>
      <c r="O772" s="442"/>
      <c r="P772" s="442"/>
      <c r="Q772" s="442"/>
    </row>
    <row r="773" spans="1:17" x14ac:dyDescent="0.2">
      <c r="A773" s="440"/>
      <c r="B773" s="441"/>
      <c r="C773" s="440"/>
      <c r="D773" s="442"/>
      <c r="E773" s="442"/>
      <c r="F773" s="442"/>
      <c r="G773" s="442"/>
      <c r="H773" s="442"/>
      <c r="I773" s="442"/>
      <c r="J773" s="442"/>
      <c r="K773" s="442"/>
      <c r="L773" s="442"/>
      <c r="M773" s="442"/>
      <c r="N773" s="442"/>
      <c r="O773" s="442"/>
      <c r="P773" s="442"/>
      <c r="Q773" s="442"/>
    </row>
    <row r="774" spans="1:17" x14ac:dyDescent="0.2">
      <c r="A774" s="440"/>
      <c r="B774" s="441"/>
      <c r="C774" s="440"/>
      <c r="D774" s="442"/>
      <c r="E774" s="442"/>
      <c r="F774" s="442"/>
      <c r="G774" s="442"/>
      <c r="H774" s="442"/>
      <c r="I774" s="442"/>
      <c r="J774" s="442"/>
      <c r="K774" s="442"/>
      <c r="L774" s="442"/>
      <c r="M774" s="442"/>
      <c r="N774" s="442"/>
      <c r="O774" s="442"/>
      <c r="P774" s="442"/>
      <c r="Q774" s="442"/>
    </row>
    <row r="775" spans="1:17" x14ac:dyDescent="0.2">
      <c r="A775" s="440"/>
      <c r="B775" s="441"/>
      <c r="C775" s="440"/>
      <c r="D775" s="442"/>
      <c r="E775" s="442"/>
      <c r="F775" s="442"/>
      <c r="G775" s="442"/>
      <c r="H775" s="442"/>
      <c r="I775" s="442"/>
      <c r="J775" s="442"/>
      <c r="K775" s="442"/>
      <c r="L775" s="442"/>
      <c r="M775" s="442"/>
      <c r="N775" s="442"/>
      <c r="O775" s="442"/>
      <c r="P775" s="442"/>
      <c r="Q775" s="442"/>
    </row>
    <row r="776" spans="1:17" x14ac:dyDescent="0.2">
      <c r="A776" s="440"/>
      <c r="B776" s="441"/>
      <c r="C776" s="440"/>
      <c r="D776" s="442"/>
      <c r="E776" s="442"/>
      <c r="F776" s="442"/>
      <c r="G776" s="442"/>
      <c r="H776" s="442"/>
      <c r="I776" s="442"/>
      <c r="J776" s="442"/>
      <c r="K776" s="442"/>
      <c r="L776" s="442"/>
      <c r="M776" s="442"/>
      <c r="N776" s="442"/>
      <c r="O776" s="442"/>
      <c r="P776" s="442"/>
      <c r="Q776" s="442"/>
    </row>
    <row r="777" spans="1:17" x14ac:dyDescent="0.2">
      <c r="A777" s="440"/>
      <c r="B777" s="441"/>
      <c r="C777" s="440"/>
      <c r="D777" s="442"/>
      <c r="E777" s="442"/>
      <c r="F777" s="442"/>
      <c r="G777" s="442"/>
      <c r="H777" s="442"/>
      <c r="I777" s="442"/>
      <c r="J777" s="442"/>
      <c r="K777" s="442"/>
      <c r="L777" s="442"/>
      <c r="M777" s="442"/>
      <c r="N777" s="442"/>
      <c r="O777" s="442"/>
      <c r="P777" s="442"/>
      <c r="Q777" s="442"/>
    </row>
    <row r="778" spans="1:17" x14ac:dyDescent="0.2">
      <c r="A778" s="440"/>
      <c r="B778" s="441"/>
      <c r="C778" s="440"/>
      <c r="D778" s="442"/>
      <c r="E778" s="442"/>
      <c r="F778" s="442"/>
      <c r="G778" s="442"/>
      <c r="H778" s="442"/>
      <c r="I778" s="442"/>
      <c r="J778" s="442"/>
      <c r="K778" s="442"/>
      <c r="L778" s="442"/>
      <c r="M778" s="442"/>
      <c r="N778" s="442"/>
      <c r="O778" s="442"/>
      <c r="P778" s="442"/>
      <c r="Q778" s="442"/>
    </row>
    <row r="779" spans="1:17" x14ac:dyDescent="0.2">
      <c r="A779" s="440"/>
      <c r="B779" s="441"/>
      <c r="C779" s="440"/>
      <c r="D779" s="442"/>
      <c r="E779" s="442"/>
      <c r="F779" s="442"/>
      <c r="G779" s="442"/>
      <c r="H779" s="442"/>
      <c r="I779" s="442"/>
      <c r="J779" s="442"/>
      <c r="K779" s="442"/>
      <c r="L779" s="442"/>
      <c r="M779" s="442"/>
      <c r="N779" s="442"/>
      <c r="O779" s="442"/>
      <c r="P779" s="442"/>
      <c r="Q779" s="442"/>
    </row>
    <row r="780" spans="1:17" x14ac:dyDescent="0.2">
      <c r="A780" s="440"/>
      <c r="B780" s="441"/>
      <c r="C780" s="440"/>
      <c r="D780" s="442"/>
      <c r="E780" s="442"/>
      <c r="F780" s="442"/>
      <c r="G780" s="442"/>
      <c r="H780" s="442"/>
      <c r="I780" s="442"/>
      <c r="J780" s="442"/>
      <c r="K780" s="442"/>
      <c r="L780" s="442"/>
      <c r="M780" s="442"/>
      <c r="N780" s="442"/>
      <c r="O780" s="442"/>
      <c r="P780" s="442"/>
      <c r="Q780" s="442"/>
    </row>
    <row r="781" spans="1:17" x14ac:dyDescent="0.2">
      <c r="A781" s="440"/>
      <c r="B781" s="441"/>
      <c r="C781" s="440"/>
      <c r="D781" s="442"/>
      <c r="E781" s="442"/>
      <c r="F781" s="442"/>
      <c r="G781" s="442"/>
      <c r="H781" s="442"/>
      <c r="I781" s="442"/>
      <c r="J781" s="442"/>
      <c r="K781" s="442"/>
      <c r="L781" s="442"/>
      <c r="M781" s="442"/>
      <c r="N781" s="442"/>
      <c r="O781" s="442"/>
      <c r="P781" s="442"/>
      <c r="Q781" s="442"/>
    </row>
    <row r="782" spans="1:17" x14ac:dyDescent="0.2">
      <c r="A782" s="440"/>
      <c r="B782" s="441"/>
      <c r="C782" s="440"/>
      <c r="D782" s="442"/>
      <c r="E782" s="442"/>
      <c r="F782" s="442"/>
      <c r="G782" s="442"/>
      <c r="H782" s="442"/>
      <c r="I782" s="442"/>
      <c r="J782" s="442"/>
      <c r="K782" s="442"/>
      <c r="L782" s="442"/>
      <c r="M782" s="442"/>
      <c r="N782" s="442"/>
      <c r="O782" s="442"/>
      <c r="P782" s="442"/>
      <c r="Q782" s="442"/>
    </row>
    <row r="783" spans="1:17" x14ac:dyDescent="0.2">
      <c r="A783" s="440"/>
      <c r="B783" s="441"/>
      <c r="C783" s="440"/>
      <c r="D783" s="442"/>
      <c r="E783" s="442"/>
      <c r="F783" s="442"/>
      <c r="G783" s="442"/>
      <c r="H783" s="442"/>
      <c r="I783" s="442"/>
      <c r="J783" s="442"/>
      <c r="K783" s="442"/>
      <c r="L783" s="442"/>
      <c r="M783" s="442"/>
      <c r="N783" s="442"/>
      <c r="O783" s="442"/>
      <c r="P783" s="442"/>
      <c r="Q783" s="442"/>
    </row>
    <row r="784" spans="1:17" x14ac:dyDescent="0.2">
      <c r="A784" s="440"/>
      <c r="B784" s="441"/>
      <c r="C784" s="440"/>
      <c r="D784" s="442"/>
      <c r="E784" s="442"/>
      <c r="F784" s="442"/>
      <c r="G784" s="442"/>
      <c r="H784" s="442"/>
      <c r="I784" s="442"/>
      <c r="J784" s="442"/>
      <c r="K784" s="442"/>
      <c r="L784" s="442"/>
      <c r="M784" s="442"/>
      <c r="N784" s="442"/>
      <c r="O784" s="442"/>
      <c r="P784" s="442"/>
      <c r="Q784" s="442"/>
    </row>
    <row r="785" spans="1:17" x14ac:dyDescent="0.2">
      <c r="A785" s="440"/>
      <c r="B785" s="441"/>
      <c r="C785" s="440"/>
      <c r="D785" s="442"/>
      <c r="E785" s="442"/>
      <c r="F785" s="442"/>
      <c r="G785" s="442"/>
      <c r="H785" s="442"/>
      <c r="I785" s="442"/>
      <c r="J785" s="442"/>
      <c r="K785" s="442"/>
      <c r="L785" s="442"/>
      <c r="M785" s="442"/>
      <c r="N785" s="442"/>
      <c r="O785" s="442"/>
      <c r="P785" s="442"/>
      <c r="Q785" s="442"/>
    </row>
    <row r="786" spans="1:17" x14ac:dyDescent="0.2">
      <c r="A786" s="440"/>
      <c r="B786" s="441"/>
      <c r="C786" s="440"/>
      <c r="D786" s="442"/>
      <c r="E786" s="442"/>
      <c r="F786" s="442"/>
      <c r="G786" s="442"/>
      <c r="H786" s="442"/>
      <c r="I786" s="442"/>
      <c r="J786" s="442"/>
      <c r="K786" s="442"/>
      <c r="L786" s="442"/>
      <c r="M786" s="442"/>
      <c r="N786" s="442"/>
      <c r="O786" s="442"/>
      <c r="P786" s="442"/>
      <c r="Q786" s="442"/>
    </row>
    <row r="787" spans="1:17" x14ac:dyDescent="0.2">
      <c r="A787" s="440"/>
      <c r="B787" s="441"/>
      <c r="C787" s="440"/>
      <c r="D787" s="442"/>
      <c r="E787" s="442"/>
      <c r="F787" s="442"/>
      <c r="G787" s="442"/>
      <c r="H787" s="442"/>
      <c r="I787" s="442"/>
      <c r="J787" s="442"/>
      <c r="K787" s="442"/>
      <c r="L787" s="442"/>
      <c r="M787" s="442"/>
      <c r="N787" s="442"/>
      <c r="O787" s="442"/>
      <c r="P787" s="442"/>
      <c r="Q787" s="442"/>
    </row>
    <row r="788" spans="1:17" x14ac:dyDescent="0.2">
      <c r="A788" s="440"/>
      <c r="B788" s="441"/>
      <c r="C788" s="440"/>
      <c r="D788" s="442"/>
      <c r="E788" s="442"/>
      <c r="F788" s="442"/>
      <c r="G788" s="442"/>
      <c r="H788" s="442"/>
      <c r="I788" s="442"/>
      <c r="J788" s="442"/>
      <c r="K788" s="442"/>
      <c r="L788" s="442"/>
      <c r="M788" s="442"/>
      <c r="N788" s="442"/>
      <c r="O788" s="442"/>
      <c r="P788" s="442"/>
      <c r="Q788" s="442"/>
    </row>
    <row r="789" spans="1:17" x14ac:dyDescent="0.2">
      <c r="A789" s="440"/>
      <c r="B789" s="441"/>
      <c r="C789" s="440"/>
      <c r="D789" s="442"/>
      <c r="E789" s="442"/>
      <c r="F789" s="442"/>
      <c r="G789" s="442"/>
      <c r="H789" s="442"/>
      <c r="I789" s="442"/>
      <c r="J789" s="442"/>
      <c r="K789" s="442"/>
      <c r="L789" s="442"/>
      <c r="M789" s="442"/>
      <c r="N789" s="442"/>
      <c r="O789" s="442"/>
      <c r="P789" s="442"/>
      <c r="Q789" s="442"/>
    </row>
    <row r="790" spans="1:17" x14ac:dyDescent="0.2">
      <c r="A790" s="440"/>
      <c r="B790" s="441"/>
      <c r="C790" s="440"/>
      <c r="D790" s="442"/>
      <c r="E790" s="442"/>
      <c r="F790" s="442"/>
      <c r="G790" s="442"/>
      <c r="H790" s="442"/>
      <c r="I790" s="442"/>
      <c r="J790" s="442"/>
      <c r="K790" s="442"/>
      <c r="L790" s="442"/>
      <c r="M790" s="442"/>
      <c r="N790" s="442"/>
      <c r="O790" s="442"/>
      <c r="P790" s="442"/>
      <c r="Q790" s="442"/>
    </row>
    <row r="791" spans="1:17" x14ac:dyDescent="0.2">
      <c r="A791" s="440"/>
      <c r="B791" s="441"/>
      <c r="C791" s="440"/>
      <c r="D791" s="442"/>
      <c r="E791" s="442"/>
      <c r="F791" s="442"/>
      <c r="G791" s="442"/>
      <c r="H791" s="442"/>
      <c r="I791" s="442"/>
      <c r="J791" s="442"/>
      <c r="K791" s="442"/>
      <c r="L791" s="442"/>
      <c r="M791" s="442"/>
      <c r="N791" s="442"/>
      <c r="O791" s="442"/>
      <c r="P791" s="442"/>
      <c r="Q791" s="442"/>
    </row>
    <row r="792" spans="1:17" x14ac:dyDescent="0.2">
      <c r="A792" s="440"/>
      <c r="B792" s="441"/>
      <c r="C792" s="440"/>
      <c r="D792" s="442"/>
      <c r="E792" s="442"/>
      <c r="F792" s="442"/>
      <c r="G792" s="442"/>
      <c r="H792" s="442"/>
      <c r="I792" s="442"/>
      <c r="J792" s="442"/>
      <c r="K792" s="442"/>
      <c r="L792" s="442"/>
      <c r="M792" s="442"/>
      <c r="N792" s="442"/>
      <c r="O792" s="442"/>
      <c r="P792" s="442"/>
      <c r="Q792" s="442"/>
    </row>
    <row r="793" spans="1:17" x14ac:dyDescent="0.2">
      <c r="A793" s="440"/>
      <c r="B793" s="441"/>
      <c r="C793" s="440"/>
      <c r="D793" s="442"/>
      <c r="E793" s="442"/>
      <c r="F793" s="442"/>
      <c r="G793" s="442"/>
      <c r="H793" s="442"/>
      <c r="I793" s="442"/>
      <c r="J793" s="442"/>
      <c r="K793" s="442"/>
      <c r="L793" s="442"/>
      <c r="M793" s="442"/>
      <c r="N793" s="442"/>
      <c r="O793" s="442"/>
      <c r="P793" s="442"/>
      <c r="Q793" s="442"/>
    </row>
    <row r="794" spans="1:17" x14ac:dyDescent="0.2">
      <c r="A794" s="440"/>
      <c r="B794" s="441"/>
      <c r="C794" s="440"/>
      <c r="D794" s="442"/>
      <c r="E794" s="442"/>
      <c r="F794" s="442"/>
      <c r="G794" s="442"/>
      <c r="H794" s="442"/>
      <c r="I794" s="442"/>
      <c r="J794" s="442"/>
      <c r="K794" s="442"/>
      <c r="L794" s="442"/>
      <c r="M794" s="442"/>
      <c r="N794" s="442"/>
      <c r="O794" s="442"/>
      <c r="P794" s="442"/>
      <c r="Q794" s="442"/>
    </row>
    <row r="795" spans="1:17" x14ac:dyDescent="0.2">
      <c r="A795" s="440"/>
      <c r="B795" s="441"/>
      <c r="C795" s="440"/>
      <c r="D795" s="442"/>
      <c r="E795" s="442"/>
      <c r="F795" s="442"/>
      <c r="G795" s="442"/>
      <c r="H795" s="442"/>
      <c r="I795" s="442"/>
      <c r="J795" s="442"/>
      <c r="K795" s="442"/>
      <c r="L795" s="442"/>
      <c r="M795" s="442"/>
      <c r="N795" s="442"/>
      <c r="O795" s="442"/>
      <c r="P795" s="442"/>
      <c r="Q795" s="442"/>
    </row>
    <row r="796" spans="1:17" x14ac:dyDescent="0.2">
      <c r="A796" s="440"/>
      <c r="B796" s="441"/>
      <c r="C796" s="440"/>
      <c r="D796" s="442"/>
      <c r="E796" s="442"/>
      <c r="F796" s="442"/>
      <c r="G796" s="442"/>
      <c r="H796" s="442"/>
      <c r="I796" s="442"/>
      <c r="J796" s="442"/>
      <c r="K796" s="442"/>
      <c r="L796" s="442"/>
      <c r="M796" s="442"/>
      <c r="N796" s="442"/>
      <c r="O796" s="442"/>
      <c r="P796" s="442"/>
      <c r="Q796" s="442"/>
    </row>
    <row r="797" spans="1:17" x14ac:dyDescent="0.2">
      <c r="A797" s="440"/>
      <c r="B797" s="441"/>
      <c r="C797" s="440"/>
      <c r="D797" s="442"/>
      <c r="E797" s="442"/>
      <c r="F797" s="442"/>
      <c r="G797" s="442"/>
      <c r="H797" s="442"/>
      <c r="I797" s="442"/>
      <c r="J797" s="442"/>
      <c r="K797" s="442"/>
      <c r="L797" s="442"/>
      <c r="M797" s="442"/>
      <c r="N797" s="442"/>
      <c r="O797" s="442"/>
      <c r="P797" s="442"/>
      <c r="Q797" s="442"/>
    </row>
    <row r="798" spans="1:17" x14ac:dyDescent="0.2">
      <c r="A798" s="440"/>
      <c r="B798" s="441"/>
      <c r="C798" s="440"/>
      <c r="D798" s="442"/>
      <c r="E798" s="442"/>
      <c r="F798" s="442"/>
      <c r="G798" s="442"/>
      <c r="H798" s="442"/>
      <c r="I798" s="442"/>
      <c r="J798" s="442"/>
      <c r="K798" s="442"/>
      <c r="L798" s="442"/>
      <c r="M798" s="442"/>
      <c r="N798" s="442"/>
      <c r="O798" s="442"/>
      <c r="P798" s="442"/>
      <c r="Q798" s="442"/>
    </row>
    <row r="799" spans="1:17" x14ac:dyDescent="0.2">
      <c r="A799" s="440"/>
      <c r="B799" s="441"/>
      <c r="C799" s="440"/>
      <c r="D799" s="442"/>
      <c r="E799" s="442"/>
      <c r="F799" s="442"/>
      <c r="G799" s="442"/>
      <c r="H799" s="442"/>
      <c r="I799" s="442"/>
      <c r="J799" s="442"/>
      <c r="K799" s="442"/>
      <c r="L799" s="442"/>
      <c r="M799" s="442"/>
      <c r="N799" s="442"/>
      <c r="O799" s="442"/>
      <c r="P799" s="442"/>
      <c r="Q799" s="442"/>
    </row>
    <row r="800" spans="1:17" x14ac:dyDescent="0.2">
      <c r="A800" s="440"/>
      <c r="B800" s="441"/>
      <c r="C800" s="440"/>
      <c r="D800" s="442"/>
      <c r="E800" s="442"/>
      <c r="F800" s="442"/>
      <c r="G800" s="442"/>
      <c r="H800" s="442"/>
      <c r="I800" s="442"/>
      <c r="J800" s="442"/>
      <c r="K800" s="442"/>
      <c r="L800" s="442"/>
      <c r="M800" s="442"/>
      <c r="N800" s="442"/>
      <c r="O800" s="442"/>
      <c r="P800" s="442"/>
      <c r="Q800" s="442"/>
    </row>
    <row r="801" spans="1:17" x14ac:dyDescent="0.2">
      <c r="A801" s="440"/>
      <c r="B801" s="441"/>
      <c r="C801" s="440"/>
      <c r="D801" s="442"/>
      <c r="E801" s="442"/>
      <c r="F801" s="442"/>
      <c r="G801" s="442"/>
      <c r="H801" s="442"/>
      <c r="I801" s="442"/>
      <c r="J801" s="442"/>
      <c r="K801" s="442"/>
      <c r="L801" s="442"/>
      <c r="M801" s="442"/>
      <c r="N801" s="442"/>
      <c r="O801" s="442"/>
      <c r="P801" s="442"/>
      <c r="Q801" s="442"/>
    </row>
    <row r="802" spans="1:17" x14ac:dyDescent="0.2">
      <c r="A802" s="440"/>
      <c r="B802" s="441"/>
      <c r="C802" s="440"/>
      <c r="D802" s="442"/>
      <c r="E802" s="442"/>
      <c r="F802" s="442"/>
      <c r="G802" s="442"/>
      <c r="H802" s="442"/>
      <c r="I802" s="442"/>
      <c r="J802" s="442"/>
      <c r="K802" s="442"/>
      <c r="L802" s="442"/>
      <c r="M802" s="442"/>
      <c r="N802" s="442"/>
      <c r="O802" s="442"/>
      <c r="P802" s="442"/>
      <c r="Q802" s="442"/>
    </row>
    <row r="803" spans="1:17" x14ac:dyDescent="0.2">
      <c r="A803" s="440"/>
      <c r="B803" s="441"/>
      <c r="C803" s="440"/>
      <c r="D803" s="442"/>
      <c r="E803" s="442"/>
      <c r="F803" s="442"/>
      <c r="G803" s="442"/>
      <c r="H803" s="442"/>
      <c r="I803" s="442"/>
      <c r="J803" s="442"/>
      <c r="K803" s="442"/>
      <c r="L803" s="442"/>
      <c r="M803" s="442"/>
      <c r="N803" s="442"/>
      <c r="O803" s="442"/>
      <c r="P803" s="442"/>
      <c r="Q803" s="442"/>
    </row>
    <row r="804" spans="1:17" x14ac:dyDescent="0.2">
      <c r="A804" s="440"/>
      <c r="B804" s="441"/>
      <c r="C804" s="440"/>
      <c r="D804" s="442"/>
      <c r="E804" s="442"/>
      <c r="F804" s="442"/>
      <c r="G804" s="442"/>
      <c r="H804" s="442"/>
      <c r="I804" s="442"/>
      <c r="J804" s="442"/>
      <c r="K804" s="442"/>
      <c r="L804" s="442"/>
      <c r="M804" s="442"/>
      <c r="N804" s="442"/>
      <c r="O804" s="442"/>
      <c r="P804" s="442"/>
      <c r="Q804" s="442"/>
    </row>
    <row r="805" spans="1:17" x14ac:dyDescent="0.2">
      <c r="A805" s="440"/>
      <c r="B805" s="441"/>
      <c r="C805" s="440"/>
      <c r="D805" s="442"/>
      <c r="E805" s="442"/>
      <c r="F805" s="442"/>
      <c r="G805" s="442"/>
      <c r="H805" s="442"/>
      <c r="I805" s="442"/>
      <c r="J805" s="442"/>
      <c r="K805" s="442"/>
      <c r="L805" s="442"/>
      <c r="M805" s="442"/>
      <c r="N805" s="442"/>
      <c r="O805" s="442"/>
      <c r="P805" s="442"/>
      <c r="Q805" s="442"/>
    </row>
    <row r="806" spans="1:17" x14ac:dyDescent="0.2">
      <c r="A806" s="440"/>
      <c r="B806" s="441"/>
      <c r="C806" s="440"/>
      <c r="D806" s="442"/>
      <c r="E806" s="442"/>
      <c r="F806" s="442"/>
      <c r="G806" s="442"/>
      <c r="H806" s="442"/>
      <c r="I806" s="442"/>
      <c r="J806" s="442"/>
      <c r="K806" s="442"/>
      <c r="L806" s="442"/>
      <c r="M806" s="442"/>
      <c r="N806" s="442"/>
      <c r="O806" s="442"/>
      <c r="P806" s="442"/>
      <c r="Q806" s="442"/>
    </row>
    <row r="807" spans="1:17" x14ac:dyDescent="0.2">
      <c r="A807" s="440"/>
      <c r="B807" s="441"/>
      <c r="C807" s="440"/>
      <c r="D807" s="442"/>
      <c r="E807" s="442"/>
      <c r="F807" s="442"/>
      <c r="G807" s="442"/>
      <c r="H807" s="442"/>
      <c r="I807" s="442"/>
      <c r="J807" s="442"/>
      <c r="K807" s="442"/>
      <c r="L807" s="442"/>
      <c r="M807" s="442"/>
      <c r="N807" s="442"/>
      <c r="O807" s="442"/>
      <c r="P807" s="442"/>
      <c r="Q807" s="442"/>
    </row>
    <row r="808" spans="1:17" x14ac:dyDescent="0.2">
      <c r="A808" s="440"/>
      <c r="B808" s="441"/>
      <c r="C808" s="440"/>
      <c r="D808" s="442"/>
      <c r="E808" s="442"/>
      <c r="F808" s="442"/>
      <c r="G808" s="442"/>
      <c r="H808" s="442"/>
      <c r="I808" s="442"/>
      <c r="J808" s="442"/>
      <c r="K808" s="442"/>
      <c r="L808" s="442"/>
      <c r="M808" s="442"/>
      <c r="N808" s="442"/>
      <c r="O808" s="442"/>
      <c r="P808" s="442"/>
      <c r="Q808" s="442"/>
    </row>
    <row r="809" spans="1:17" x14ac:dyDescent="0.2">
      <c r="A809" s="440"/>
      <c r="B809" s="441"/>
      <c r="C809" s="440"/>
      <c r="D809" s="442"/>
      <c r="E809" s="442"/>
      <c r="F809" s="442"/>
      <c r="G809" s="442"/>
      <c r="H809" s="442"/>
      <c r="I809" s="442"/>
      <c r="J809" s="442"/>
      <c r="K809" s="442"/>
      <c r="L809" s="442"/>
      <c r="M809" s="442"/>
      <c r="N809" s="442"/>
      <c r="O809" s="442"/>
      <c r="P809" s="442"/>
      <c r="Q809" s="442"/>
    </row>
    <row r="810" spans="1:17" x14ac:dyDescent="0.2">
      <c r="A810" s="440"/>
      <c r="B810" s="441"/>
      <c r="C810" s="440"/>
      <c r="D810" s="442"/>
      <c r="E810" s="442"/>
      <c r="F810" s="442"/>
      <c r="G810" s="442"/>
      <c r="H810" s="442"/>
      <c r="I810" s="442"/>
      <c r="J810" s="442"/>
      <c r="K810" s="442"/>
      <c r="L810" s="442"/>
      <c r="M810" s="442"/>
      <c r="N810" s="442"/>
      <c r="O810" s="442"/>
      <c r="P810" s="442"/>
      <c r="Q810" s="442"/>
    </row>
    <row r="811" spans="1:17" x14ac:dyDescent="0.2">
      <c r="A811" s="440"/>
      <c r="B811" s="441"/>
      <c r="C811" s="440"/>
      <c r="D811" s="442"/>
      <c r="E811" s="442"/>
      <c r="F811" s="442"/>
      <c r="G811" s="442"/>
      <c r="H811" s="442"/>
      <c r="I811" s="442"/>
      <c r="J811" s="442"/>
      <c r="K811" s="442"/>
      <c r="L811" s="442"/>
      <c r="M811" s="442"/>
      <c r="N811" s="442"/>
      <c r="O811" s="442"/>
      <c r="P811" s="442"/>
      <c r="Q811" s="442"/>
    </row>
    <row r="812" spans="1:17" x14ac:dyDescent="0.2">
      <c r="A812" s="440"/>
      <c r="B812" s="441"/>
      <c r="C812" s="440"/>
      <c r="D812" s="442"/>
      <c r="E812" s="442"/>
      <c r="F812" s="442"/>
      <c r="G812" s="442"/>
      <c r="H812" s="442"/>
      <c r="I812" s="442"/>
      <c r="J812" s="442"/>
      <c r="K812" s="442"/>
      <c r="L812" s="442"/>
      <c r="M812" s="442"/>
      <c r="N812" s="442"/>
      <c r="O812" s="442"/>
      <c r="P812" s="442"/>
      <c r="Q812" s="442"/>
    </row>
    <row r="813" spans="1:17" x14ac:dyDescent="0.2">
      <c r="A813" s="440"/>
      <c r="B813" s="441"/>
      <c r="C813" s="440"/>
      <c r="D813" s="442"/>
      <c r="E813" s="442"/>
      <c r="F813" s="442"/>
      <c r="G813" s="442"/>
      <c r="H813" s="442"/>
      <c r="I813" s="442"/>
      <c r="J813" s="442"/>
      <c r="K813" s="442"/>
      <c r="L813" s="442"/>
      <c r="M813" s="442"/>
      <c r="N813" s="442"/>
      <c r="O813" s="442"/>
      <c r="P813" s="442"/>
      <c r="Q813" s="442"/>
    </row>
    <row r="814" spans="1:17" x14ac:dyDescent="0.2">
      <c r="A814" s="440"/>
      <c r="B814" s="441"/>
      <c r="C814" s="440"/>
      <c r="D814" s="442"/>
      <c r="E814" s="442"/>
      <c r="F814" s="442"/>
      <c r="G814" s="442"/>
      <c r="H814" s="442"/>
      <c r="I814" s="442"/>
      <c r="J814" s="442"/>
      <c r="K814" s="442"/>
      <c r="L814" s="442"/>
      <c r="M814" s="442"/>
      <c r="N814" s="442"/>
      <c r="O814" s="442"/>
      <c r="P814" s="442"/>
      <c r="Q814" s="442"/>
    </row>
    <row r="815" spans="1:17" x14ac:dyDescent="0.2">
      <c r="A815" s="440"/>
      <c r="B815" s="441"/>
      <c r="C815" s="440"/>
      <c r="D815" s="442"/>
      <c r="E815" s="442"/>
      <c r="F815" s="442"/>
      <c r="G815" s="442"/>
      <c r="H815" s="442"/>
      <c r="I815" s="442"/>
      <c r="J815" s="442"/>
      <c r="K815" s="442"/>
      <c r="L815" s="442"/>
      <c r="M815" s="442"/>
      <c r="N815" s="442"/>
      <c r="O815" s="442"/>
      <c r="P815" s="442"/>
      <c r="Q815" s="442"/>
    </row>
    <row r="816" spans="1:17" x14ac:dyDescent="0.2">
      <c r="A816" s="440"/>
      <c r="B816" s="441"/>
      <c r="C816" s="440"/>
      <c r="D816" s="442"/>
      <c r="E816" s="442"/>
      <c r="F816" s="442"/>
      <c r="G816" s="442"/>
      <c r="H816" s="442"/>
      <c r="I816" s="442"/>
      <c r="J816" s="442"/>
      <c r="K816" s="442"/>
      <c r="L816" s="442"/>
      <c r="M816" s="442"/>
      <c r="N816" s="442"/>
      <c r="O816" s="442"/>
      <c r="P816" s="442"/>
      <c r="Q816" s="442"/>
    </row>
    <row r="817" spans="1:17" x14ac:dyDescent="0.2">
      <c r="A817" s="440"/>
      <c r="B817" s="441"/>
      <c r="C817" s="440"/>
      <c r="D817" s="442"/>
      <c r="E817" s="442"/>
      <c r="F817" s="442"/>
      <c r="G817" s="442"/>
      <c r="H817" s="442"/>
      <c r="I817" s="442"/>
      <c r="J817" s="442"/>
      <c r="K817" s="442"/>
      <c r="L817" s="442"/>
      <c r="M817" s="442"/>
      <c r="N817" s="442"/>
      <c r="O817" s="442"/>
      <c r="P817" s="442"/>
      <c r="Q817" s="442"/>
    </row>
    <row r="818" spans="1:17" x14ac:dyDescent="0.2">
      <c r="A818" s="440"/>
      <c r="B818" s="441"/>
      <c r="C818" s="440"/>
      <c r="D818" s="442"/>
      <c r="E818" s="442"/>
      <c r="F818" s="442"/>
      <c r="G818" s="442"/>
      <c r="H818" s="442"/>
      <c r="I818" s="442"/>
      <c r="J818" s="442"/>
      <c r="K818" s="442"/>
      <c r="L818" s="442"/>
      <c r="M818" s="442"/>
      <c r="N818" s="442"/>
      <c r="O818" s="442"/>
      <c r="P818" s="442"/>
      <c r="Q818" s="442"/>
    </row>
    <row r="819" spans="1:17" x14ac:dyDescent="0.2">
      <c r="A819" s="440"/>
      <c r="B819" s="441"/>
      <c r="C819" s="440"/>
      <c r="D819" s="442"/>
      <c r="E819" s="442"/>
      <c r="F819" s="442"/>
      <c r="G819" s="442"/>
      <c r="H819" s="442"/>
      <c r="I819" s="442"/>
      <c r="J819" s="442"/>
      <c r="K819" s="442"/>
      <c r="L819" s="442"/>
      <c r="M819" s="442"/>
      <c r="N819" s="442"/>
      <c r="O819" s="442"/>
      <c r="P819" s="442"/>
      <c r="Q819" s="442"/>
    </row>
    <row r="820" spans="1:17" x14ac:dyDescent="0.2">
      <c r="A820" s="440"/>
      <c r="B820" s="441"/>
      <c r="C820" s="440"/>
      <c r="D820" s="442"/>
      <c r="E820" s="442"/>
      <c r="F820" s="442"/>
      <c r="G820" s="442"/>
      <c r="H820" s="442"/>
      <c r="I820" s="442"/>
      <c r="J820" s="442"/>
      <c r="K820" s="442"/>
      <c r="L820" s="442"/>
      <c r="M820" s="442"/>
      <c r="N820" s="442"/>
      <c r="O820" s="442"/>
      <c r="P820" s="442"/>
      <c r="Q820" s="442"/>
    </row>
    <row r="821" spans="1:17" x14ac:dyDescent="0.2">
      <c r="A821" s="440"/>
      <c r="B821" s="441"/>
      <c r="C821" s="440"/>
      <c r="D821" s="442"/>
      <c r="E821" s="442"/>
      <c r="F821" s="442"/>
      <c r="G821" s="442"/>
      <c r="H821" s="442"/>
      <c r="I821" s="442"/>
      <c r="J821" s="442"/>
      <c r="K821" s="442"/>
      <c r="L821" s="442"/>
      <c r="M821" s="442"/>
      <c r="N821" s="442"/>
      <c r="O821" s="442"/>
      <c r="P821" s="442"/>
      <c r="Q821" s="442"/>
    </row>
    <row r="822" spans="1:17" x14ac:dyDescent="0.2">
      <c r="A822" s="440"/>
      <c r="B822" s="441"/>
      <c r="C822" s="440"/>
      <c r="D822" s="442"/>
      <c r="E822" s="442"/>
      <c r="F822" s="442"/>
      <c r="G822" s="442"/>
      <c r="H822" s="442"/>
      <c r="I822" s="442"/>
      <c r="J822" s="442"/>
      <c r="K822" s="442"/>
      <c r="L822" s="442"/>
      <c r="M822" s="442"/>
      <c r="N822" s="442"/>
      <c r="O822" s="442"/>
      <c r="P822" s="442"/>
      <c r="Q822" s="442"/>
    </row>
    <row r="823" spans="1:17" x14ac:dyDescent="0.2">
      <c r="A823" s="440"/>
      <c r="B823" s="441"/>
      <c r="C823" s="440"/>
      <c r="D823" s="442"/>
      <c r="E823" s="442"/>
      <c r="F823" s="442"/>
      <c r="G823" s="442"/>
      <c r="H823" s="442"/>
      <c r="I823" s="442"/>
      <c r="J823" s="442"/>
      <c r="K823" s="442"/>
      <c r="L823" s="442"/>
      <c r="M823" s="442"/>
      <c r="N823" s="442"/>
      <c r="O823" s="442"/>
      <c r="P823" s="442"/>
      <c r="Q823" s="442"/>
    </row>
    <row r="824" spans="1:17" x14ac:dyDescent="0.2">
      <c r="A824" s="440"/>
      <c r="B824" s="441"/>
      <c r="C824" s="440"/>
      <c r="D824" s="442"/>
      <c r="E824" s="442"/>
      <c r="F824" s="442"/>
      <c r="G824" s="442"/>
      <c r="H824" s="442"/>
      <c r="I824" s="442"/>
      <c r="J824" s="442"/>
      <c r="K824" s="442"/>
      <c r="L824" s="442"/>
      <c r="M824" s="442"/>
      <c r="N824" s="442"/>
      <c r="O824" s="442"/>
      <c r="P824" s="442"/>
      <c r="Q824" s="442"/>
    </row>
    <row r="825" spans="1:17" x14ac:dyDescent="0.2">
      <c r="A825" s="440"/>
      <c r="B825" s="441"/>
      <c r="C825" s="440"/>
      <c r="D825" s="442"/>
      <c r="E825" s="442"/>
      <c r="F825" s="442"/>
      <c r="G825" s="442"/>
      <c r="H825" s="442"/>
      <c r="I825" s="442"/>
      <c r="J825" s="442"/>
      <c r="K825" s="442"/>
      <c r="L825" s="442"/>
      <c r="M825" s="442"/>
      <c r="N825" s="442"/>
      <c r="O825" s="442"/>
      <c r="P825" s="442"/>
      <c r="Q825" s="442"/>
    </row>
    <row r="826" spans="1:17" x14ac:dyDescent="0.2">
      <c r="A826" s="440"/>
      <c r="B826" s="441"/>
      <c r="C826" s="440"/>
      <c r="D826" s="442"/>
      <c r="E826" s="442"/>
      <c r="F826" s="442"/>
      <c r="G826" s="442"/>
      <c r="H826" s="442"/>
      <c r="I826" s="442"/>
      <c r="J826" s="442"/>
      <c r="K826" s="442"/>
      <c r="L826" s="442"/>
      <c r="M826" s="442"/>
      <c r="N826" s="442"/>
      <c r="O826" s="442"/>
      <c r="P826" s="442"/>
      <c r="Q826" s="442"/>
    </row>
    <row r="827" spans="1:17" x14ac:dyDescent="0.2">
      <c r="A827" s="440"/>
      <c r="B827" s="441"/>
      <c r="C827" s="440"/>
      <c r="D827" s="442"/>
      <c r="E827" s="442"/>
      <c r="F827" s="442"/>
      <c r="G827" s="442"/>
      <c r="H827" s="442"/>
      <c r="I827" s="442"/>
      <c r="J827" s="442"/>
      <c r="K827" s="442"/>
      <c r="L827" s="442"/>
      <c r="M827" s="442"/>
      <c r="N827" s="442"/>
      <c r="O827" s="442"/>
      <c r="P827" s="442"/>
      <c r="Q827" s="442"/>
    </row>
    <row r="828" spans="1:17" x14ac:dyDescent="0.2">
      <c r="A828" s="440"/>
      <c r="B828" s="441"/>
      <c r="C828" s="440"/>
      <c r="D828" s="442"/>
      <c r="E828" s="442"/>
      <c r="F828" s="442"/>
      <c r="G828" s="442"/>
      <c r="H828" s="442"/>
      <c r="I828" s="442"/>
      <c r="J828" s="442"/>
      <c r="K828" s="442"/>
      <c r="L828" s="442"/>
      <c r="M828" s="442"/>
      <c r="N828" s="442"/>
      <c r="O828" s="442"/>
      <c r="P828" s="442"/>
      <c r="Q828" s="442"/>
    </row>
    <row r="829" spans="1:17" x14ac:dyDescent="0.2">
      <c r="A829" s="440"/>
      <c r="B829" s="441"/>
      <c r="C829" s="440"/>
      <c r="D829" s="442"/>
      <c r="E829" s="442"/>
      <c r="F829" s="442"/>
      <c r="G829" s="442"/>
      <c r="H829" s="442"/>
      <c r="I829" s="442"/>
      <c r="J829" s="442"/>
      <c r="K829" s="442"/>
      <c r="L829" s="442"/>
      <c r="M829" s="442"/>
      <c r="N829" s="442"/>
      <c r="O829" s="442"/>
      <c r="P829" s="442"/>
      <c r="Q829" s="442"/>
    </row>
    <row r="830" spans="1:17" x14ac:dyDescent="0.2">
      <c r="A830" s="440"/>
      <c r="B830" s="441"/>
      <c r="C830" s="440"/>
      <c r="D830" s="442"/>
      <c r="E830" s="442"/>
      <c r="F830" s="442"/>
      <c r="G830" s="442"/>
      <c r="H830" s="442"/>
      <c r="I830" s="442"/>
      <c r="J830" s="442"/>
      <c r="K830" s="442"/>
      <c r="L830" s="442"/>
      <c r="M830" s="442"/>
      <c r="N830" s="442"/>
      <c r="O830" s="442"/>
      <c r="P830" s="442"/>
      <c r="Q830" s="442"/>
    </row>
    <row r="831" spans="1:17" x14ac:dyDescent="0.2">
      <c r="A831" s="440"/>
      <c r="B831" s="441"/>
      <c r="C831" s="440"/>
      <c r="D831" s="442"/>
      <c r="E831" s="442"/>
      <c r="F831" s="442"/>
      <c r="G831" s="442"/>
      <c r="H831" s="442"/>
      <c r="I831" s="442"/>
      <c r="J831" s="442"/>
      <c r="K831" s="442"/>
      <c r="L831" s="442"/>
      <c r="M831" s="442"/>
      <c r="N831" s="442"/>
      <c r="O831" s="442"/>
      <c r="P831" s="442"/>
      <c r="Q831" s="442"/>
    </row>
    <row r="832" spans="1:17" x14ac:dyDescent="0.2">
      <c r="A832" s="440"/>
      <c r="B832" s="441"/>
      <c r="C832" s="440"/>
      <c r="D832" s="442"/>
      <c r="E832" s="442"/>
      <c r="F832" s="442"/>
      <c r="G832" s="442"/>
      <c r="H832" s="442"/>
      <c r="I832" s="442"/>
      <c r="J832" s="442"/>
      <c r="K832" s="442"/>
      <c r="L832" s="442"/>
      <c r="M832" s="442"/>
      <c r="N832" s="442"/>
      <c r="O832" s="442"/>
      <c r="P832" s="442"/>
      <c r="Q832" s="442"/>
    </row>
    <row r="833" spans="1:17" x14ac:dyDescent="0.2">
      <c r="A833" s="440"/>
      <c r="B833" s="441"/>
      <c r="C833" s="440"/>
      <c r="D833" s="442"/>
      <c r="E833" s="442"/>
      <c r="F833" s="442"/>
      <c r="G833" s="442"/>
      <c r="H833" s="442"/>
      <c r="I833" s="442"/>
      <c r="J833" s="442"/>
      <c r="K833" s="442"/>
      <c r="L833" s="442"/>
      <c r="M833" s="442"/>
      <c r="N833" s="442"/>
      <c r="O833" s="442"/>
      <c r="P833" s="442"/>
      <c r="Q833" s="442"/>
    </row>
    <row r="834" spans="1:17" x14ac:dyDescent="0.2">
      <c r="A834" s="440"/>
      <c r="B834" s="441"/>
      <c r="C834" s="440"/>
      <c r="D834" s="442"/>
      <c r="E834" s="442"/>
      <c r="F834" s="442"/>
      <c r="G834" s="442"/>
      <c r="H834" s="442"/>
      <c r="I834" s="442"/>
      <c r="J834" s="442"/>
      <c r="K834" s="442"/>
      <c r="L834" s="442"/>
      <c r="M834" s="442"/>
      <c r="N834" s="442"/>
      <c r="O834" s="442"/>
      <c r="P834" s="442"/>
      <c r="Q834" s="442"/>
    </row>
    <row r="835" spans="1:17" x14ac:dyDescent="0.2">
      <c r="A835" s="440"/>
      <c r="B835" s="441"/>
      <c r="C835" s="440"/>
      <c r="D835" s="442"/>
      <c r="E835" s="442"/>
      <c r="F835" s="442"/>
      <c r="G835" s="442"/>
      <c r="H835" s="442"/>
      <c r="I835" s="442"/>
      <c r="J835" s="442"/>
      <c r="K835" s="442"/>
      <c r="L835" s="442"/>
      <c r="M835" s="442"/>
      <c r="N835" s="442"/>
      <c r="O835" s="442"/>
      <c r="P835" s="442"/>
      <c r="Q835" s="442"/>
    </row>
    <row r="836" spans="1:17" x14ac:dyDescent="0.2">
      <c r="A836" s="440"/>
      <c r="B836" s="441"/>
      <c r="C836" s="440"/>
      <c r="D836" s="442"/>
      <c r="E836" s="442"/>
      <c r="F836" s="442"/>
      <c r="G836" s="442"/>
      <c r="H836" s="442"/>
      <c r="I836" s="442"/>
      <c r="J836" s="442"/>
      <c r="K836" s="442"/>
      <c r="L836" s="442"/>
      <c r="M836" s="442"/>
      <c r="N836" s="442"/>
      <c r="O836" s="442"/>
      <c r="P836" s="442"/>
      <c r="Q836" s="442"/>
    </row>
    <row r="837" spans="1:17" x14ac:dyDescent="0.2">
      <c r="A837" s="440"/>
      <c r="B837" s="441"/>
      <c r="C837" s="440"/>
      <c r="D837" s="442"/>
      <c r="E837" s="442"/>
      <c r="F837" s="442"/>
      <c r="G837" s="442"/>
      <c r="H837" s="442"/>
      <c r="I837" s="442"/>
      <c r="J837" s="442"/>
      <c r="K837" s="442"/>
      <c r="L837" s="442"/>
      <c r="M837" s="442"/>
      <c r="N837" s="442"/>
      <c r="O837" s="442"/>
      <c r="P837" s="442"/>
      <c r="Q837" s="442"/>
    </row>
    <row r="838" spans="1:17" x14ac:dyDescent="0.2">
      <c r="A838" s="440"/>
      <c r="B838" s="441"/>
      <c r="C838" s="440"/>
      <c r="D838" s="442"/>
      <c r="E838" s="442"/>
      <c r="F838" s="442"/>
      <c r="G838" s="442"/>
      <c r="H838" s="442"/>
      <c r="I838" s="442"/>
      <c r="J838" s="442"/>
      <c r="K838" s="442"/>
      <c r="L838" s="442"/>
      <c r="M838" s="442"/>
      <c r="N838" s="442"/>
      <c r="O838" s="442"/>
      <c r="P838" s="442"/>
      <c r="Q838" s="442"/>
    </row>
    <row r="839" spans="1:17" x14ac:dyDescent="0.2">
      <c r="A839" s="440"/>
      <c r="B839" s="441"/>
      <c r="C839" s="440"/>
      <c r="D839" s="442"/>
      <c r="E839" s="442"/>
      <c r="F839" s="442"/>
      <c r="G839" s="442"/>
      <c r="H839" s="442"/>
      <c r="I839" s="442"/>
      <c r="J839" s="442"/>
      <c r="K839" s="442"/>
      <c r="L839" s="442"/>
      <c r="M839" s="442"/>
      <c r="N839" s="442"/>
      <c r="O839" s="442"/>
      <c r="P839" s="442"/>
      <c r="Q839" s="442"/>
    </row>
    <row r="840" spans="1:17" x14ac:dyDescent="0.2">
      <c r="A840" s="440"/>
      <c r="B840" s="441"/>
      <c r="C840" s="440"/>
      <c r="D840" s="442"/>
      <c r="E840" s="442"/>
      <c r="F840" s="442"/>
      <c r="G840" s="442"/>
      <c r="H840" s="442"/>
      <c r="I840" s="442"/>
      <c r="J840" s="442"/>
      <c r="K840" s="442"/>
      <c r="L840" s="442"/>
      <c r="M840" s="442"/>
      <c r="N840" s="442"/>
      <c r="O840" s="442"/>
      <c r="P840" s="442"/>
      <c r="Q840" s="442"/>
    </row>
    <row r="841" spans="1:17" x14ac:dyDescent="0.2">
      <c r="A841" s="440"/>
      <c r="B841" s="441"/>
      <c r="C841" s="440"/>
      <c r="D841" s="442"/>
      <c r="E841" s="442"/>
      <c r="F841" s="442"/>
      <c r="G841" s="442"/>
      <c r="H841" s="442"/>
      <c r="I841" s="442"/>
      <c r="J841" s="442"/>
      <c r="K841" s="442"/>
      <c r="L841" s="442"/>
      <c r="M841" s="442"/>
      <c r="N841" s="442"/>
      <c r="O841" s="442"/>
      <c r="P841" s="442"/>
      <c r="Q841" s="442"/>
    </row>
    <row r="842" spans="1:17" x14ac:dyDescent="0.2">
      <c r="A842" s="440"/>
      <c r="B842" s="441"/>
      <c r="C842" s="440"/>
      <c r="D842" s="442"/>
      <c r="E842" s="442"/>
      <c r="F842" s="442"/>
      <c r="G842" s="442"/>
      <c r="H842" s="442"/>
      <c r="I842" s="442"/>
      <c r="J842" s="442"/>
      <c r="K842" s="442"/>
      <c r="L842" s="442"/>
      <c r="M842" s="442"/>
      <c r="N842" s="442"/>
      <c r="O842" s="442"/>
      <c r="P842" s="442"/>
      <c r="Q842" s="442"/>
    </row>
    <row r="843" spans="1:17" x14ac:dyDescent="0.2">
      <c r="A843" s="440"/>
      <c r="B843" s="441"/>
      <c r="C843" s="440"/>
      <c r="D843" s="442"/>
      <c r="E843" s="442"/>
      <c r="F843" s="442"/>
      <c r="G843" s="442"/>
      <c r="H843" s="442"/>
      <c r="I843" s="442"/>
      <c r="J843" s="442"/>
      <c r="K843" s="442"/>
      <c r="L843" s="442"/>
      <c r="M843" s="442"/>
      <c r="N843" s="442"/>
      <c r="O843" s="442"/>
      <c r="P843" s="442"/>
      <c r="Q843" s="442"/>
    </row>
    <row r="844" spans="1:17" x14ac:dyDescent="0.2">
      <c r="A844" s="440"/>
      <c r="B844" s="441"/>
      <c r="C844" s="440"/>
      <c r="D844" s="442"/>
      <c r="E844" s="442"/>
      <c r="F844" s="442"/>
      <c r="G844" s="442"/>
      <c r="H844" s="442"/>
      <c r="I844" s="442"/>
      <c r="J844" s="442"/>
      <c r="K844" s="442"/>
      <c r="L844" s="442"/>
      <c r="M844" s="442"/>
      <c r="N844" s="442"/>
      <c r="O844" s="442"/>
      <c r="P844" s="442"/>
      <c r="Q844" s="442"/>
    </row>
    <row r="845" spans="1:17" x14ac:dyDescent="0.2">
      <c r="A845" s="440"/>
      <c r="B845" s="441"/>
      <c r="C845" s="440"/>
      <c r="D845" s="442"/>
      <c r="E845" s="442"/>
      <c r="F845" s="442"/>
      <c r="G845" s="442"/>
      <c r="H845" s="442"/>
      <c r="I845" s="442"/>
      <c r="J845" s="442"/>
      <c r="K845" s="442"/>
      <c r="L845" s="442"/>
      <c r="M845" s="442"/>
      <c r="N845" s="442"/>
      <c r="O845" s="442"/>
      <c r="P845" s="442"/>
      <c r="Q845" s="442"/>
    </row>
    <row r="846" spans="1:17" x14ac:dyDescent="0.2">
      <c r="A846" s="440"/>
      <c r="B846" s="441"/>
      <c r="C846" s="440"/>
      <c r="D846" s="442"/>
      <c r="E846" s="442"/>
      <c r="F846" s="442"/>
      <c r="G846" s="442"/>
      <c r="H846" s="442"/>
      <c r="I846" s="442"/>
      <c r="J846" s="442"/>
      <c r="K846" s="442"/>
      <c r="L846" s="442"/>
      <c r="M846" s="442"/>
      <c r="N846" s="442"/>
      <c r="O846" s="442"/>
      <c r="P846" s="442"/>
      <c r="Q846" s="442"/>
    </row>
    <row r="847" spans="1:17" x14ac:dyDescent="0.2">
      <c r="A847" s="440"/>
      <c r="B847" s="441"/>
      <c r="C847" s="440"/>
      <c r="D847" s="442"/>
      <c r="E847" s="442"/>
      <c r="F847" s="442"/>
      <c r="G847" s="442"/>
      <c r="H847" s="442"/>
      <c r="I847" s="442"/>
      <c r="J847" s="442"/>
      <c r="K847" s="442"/>
      <c r="L847" s="442"/>
      <c r="M847" s="442"/>
      <c r="N847" s="442"/>
      <c r="O847" s="442"/>
      <c r="P847" s="442"/>
      <c r="Q847" s="442"/>
    </row>
    <row r="848" spans="1:17" x14ac:dyDescent="0.2">
      <c r="A848" s="440"/>
      <c r="B848" s="441"/>
      <c r="C848" s="440"/>
      <c r="D848" s="442"/>
      <c r="E848" s="442"/>
      <c r="F848" s="442"/>
      <c r="G848" s="442"/>
      <c r="H848" s="442"/>
      <c r="I848" s="442"/>
      <c r="J848" s="442"/>
      <c r="K848" s="442"/>
      <c r="L848" s="442"/>
      <c r="M848" s="442"/>
      <c r="N848" s="442"/>
      <c r="O848" s="442"/>
      <c r="P848" s="442"/>
      <c r="Q848" s="442"/>
    </row>
    <row r="849" spans="1:17" x14ac:dyDescent="0.2">
      <c r="A849" s="440"/>
      <c r="B849" s="441"/>
      <c r="C849" s="440"/>
      <c r="D849" s="442"/>
      <c r="E849" s="442"/>
      <c r="F849" s="442"/>
      <c r="G849" s="442"/>
      <c r="H849" s="442"/>
      <c r="I849" s="442"/>
      <c r="J849" s="442"/>
      <c r="K849" s="442"/>
      <c r="L849" s="442"/>
      <c r="M849" s="442"/>
      <c r="N849" s="442"/>
      <c r="O849" s="442"/>
      <c r="P849" s="442"/>
      <c r="Q849" s="442"/>
    </row>
    <row r="850" spans="1:17" x14ac:dyDescent="0.2">
      <c r="A850" s="440"/>
      <c r="B850" s="441"/>
      <c r="C850" s="440"/>
      <c r="D850" s="442"/>
      <c r="E850" s="442"/>
      <c r="F850" s="442"/>
      <c r="G850" s="442"/>
      <c r="H850" s="442"/>
      <c r="I850" s="442"/>
      <c r="J850" s="442"/>
      <c r="K850" s="442"/>
      <c r="L850" s="442"/>
      <c r="M850" s="442"/>
      <c r="N850" s="442"/>
      <c r="O850" s="442"/>
      <c r="P850" s="442"/>
      <c r="Q850" s="442"/>
    </row>
    <row r="851" spans="1:17" x14ac:dyDescent="0.2">
      <c r="A851" s="440"/>
      <c r="B851" s="441"/>
      <c r="C851" s="440"/>
      <c r="D851" s="442"/>
      <c r="E851" s="442"/>
      <c r="F851" s="442"/>
      <c r="G851" s="442"/>
      <c r="H851" s="442"/>
      <c r="I851" s="442"/>
      <c r="J851" s="442"/>
      <c r="K851" s="442"/>
      <c r="L851" s="442"/>
      <c r="M851" s="442"/>
      <c r="N851" s="442"/>
      <c r="O851" s="442"/>
      <c r="P851" s="442"/>
      <c r="Q851" s="442"/>
    </row>
    <row r="852" spans="1:17" x14ac:dyDescent="0.2">
      <c r="A852" s="440"/>
      <c r="B852" s="441"/>
      <c r="C852" s="440"/>
      <c r="D852" s="442"/>
      <c r="E852" s="442"/>
      <c r="F852" s="442"/>
      <c r="G852" s="442"/>
      <c r="H852" s="442"/>
      <c r="I852" s="442"/>
      <c r="J852" s="442"/>
      <c r="K852" s="442"/>
      <c r="L852" s="442"/>
      <c r="M852" s="442"/>
      <c r="N852" s="442"/>
      <c r="O852" s="442"/>
      <c r="P852" s="442"/>
      <c r="Q852" s="442"/>
    </row>
    <row r="853" spans="1:17" x14ac:dyDescent="0.2">
      <c r="A853" s="440"/>
      <c r="B853" s="441"/>
      <c r="C853" s="440"/>
      <c r="D853" s="442"/>
      <c r="E853" s="442"/>
      <c r="F853" s="442"/>
      <c r="G853" s="442"/>
      <c r="H853" s="442"/>
      <c r="I853" s="442"/>
      <c r="J853" s="442"/>
      <c r="K853" s="442"/>
      <c r="L853" s="442"/>
      <c r="M853" s="442"/>
      <c r="N853" s="442"/>
      <c r="O853" s="442"/>
      <c r="P853" s="442"/>
      <c r="Q853" s="442"/>
    </row>
    <row r="854" spans="1:17" x14ac:dyDescent="0.2">
      <c r="A854" s="440"/>
      <c r="B854" s="441"/>
      <c r="C854" s="440"/>
      <c r="D854" s="442"/>
      <c r="E854" s="442"/>
      <c r="F854" s="442"/>
      <c r="G854" s="442"/>
      <c r="H854" s="442"/>
      <c r="I854" s="442"/>
      <c r="J854" s="442"/>
      <c r="K854" s="442"/>
      <c r="L854" s="442"/>
      <c r="M854" s="442"/>
      <c r="N854" s="442"/>
      <c r="O854" s="442"/>
      <c r="P854" s="442"/>
      <c r="Q854" s="442"/>
    </row>
    <row r="855" spans="1:17" x14ac:dyDescent="0.2">
      <c r="A855" s="440"/>
      <c r="B855" s="441"/>
      <c r="C855" s="440"/>
      <c r="D855" s="442"/>
      <c r="E855" s="442"/>
      <c r="F855" s="442"/>
      <c r="G855" s="442"/>
      <c r="H855" s="442"/>
      <c r="I855" s="442"/>
      <c r="J855" s="442"/>
      <c r="K855" s="442"/>
      <c r="L855" s="442"/>
      <c r="M855" s="442"/>
      <c r="N855" s="442"/>
      <c r="O855" s="442"/>
      <c r="P855" s="442"/>
      <c r="Q855" s="442"/>
    </row>
    <row r="856" spans="1:17" x14ac:dyDescent="0.2">
      <c r="A856" s="440"/>
      <c r="B856" s="441"/>
      <c r="C856" s="440"/>
      <c r="D856" s="442"/>
      <c r="E856" s="442"/>
      <c r="F856" s="442"/>
      <c r="G856" s="442"/>
      <c r="H856" s="442"/>
      <c r="I856" s="442"/>
      <c r="J856" s="442"/>
      <c r="K856" s="442"/>
      <c r="L856" s="442"/>
      <c r="M856" s="442"/>
      <c r="N856" s="442"/>
      <c r="O856" s="442"/>
      <c r="P856" s="442"/>
      <c r="Q856" s="442"/>
    </row>
    <row r="857" spans="1:17" x14ac:dyDescent="0.2">
      <c r="A857" s="440"/>
      <c r="B857" s="441"/>
      <c r="C857" s="440"/>
      <c r="D857" s="442"/>
      <c r="E857" s="442"/>
      <c r="F857" s="442"/>
      <c r="G857" s="442"/>
      <c r="H857" s="442"/>
      <c r="I857" s="442"/>
      <c r="J857" s="442"/>
      <c r="K857" s="442"/>
      <c r="L857" s="442"/>
      <c r="M857" s="442"/>
      <c r="N857" s="442"/>
      <c r="O857" s="442"/>
      <c r="P857" s="442"/>
      <c r="Q857" s="442"/>
    </row>
    <row r="858" spans="1:17" x14ac:dyDescent="0.2">
      <c r="A858" s="440"/>
      <c r="B858" s="441"/>
      <c r="C858" s="440"/>
      <c r="D858" s="442"/>
      <c r="E858" s="442"/>
      <c r="F858" s="442"/>
      <c r="G858" s="442"/>
      <c r="H858" s="442"/>
      <c r="I858" s="442"/>
      <c r="J858" s="442"/>
      <c r="K858" s="442"/>
      <c r="L858" s="442"/>
      <c r="M858" s="442"/>
      <c r="N858" s="442"/>
      <c r="O858" s="442"/>
      <c r="P858" s="442"/>
      <c r="Q858" s="442"/>
    </row>
    <row r="859" spans="1:17" x14ac:dyDescent="0.2">
      <c r="A859" s="440"/>
      <c r="B859" s="441"/>
      <c r="C859" s="440"/>
      <c r="D859" s="442"/>
      <c r="E859" s="442"/>
      <c r="F859" s="442"/>
      <c r="G859" s="442"/>
      <c r="H859" s="442"/>
      <c r="I859" s="442"/>
      <c r="J859" s="442"/>
      <c r="K859" s="442"/>
      <c r="L859" s="442"/>
      <c r="M859" s="442"/>
      <c r="N859" s="442"/>
      <c r="O859" s="442"/>
      <c r="P859" s="442"/>
      <c r="Q859" s="442"/>
    </row>
    <row r="860" spans="1:17" x14ac:dyDescent="0.2">
      <c r="A860" s="440"/>
      <c r="B860" s="441"/>
      <c r="C860" s="440"/>
      <c r="D860" s="442"/>
      <c r="E860" s="442"/>
      <c r="F860" s="442"/>
      <c r="G860" s="442"/>
      <c r="H860" s="442"/>
      <c r="I860" s="442"/>
      <c r="J860" s="442"/>
      <c r="K860" s="442"/>
      <c r="L860" s="442"/>
      <c r="M860" s="442"/>
      <c r="N860" s="442"/>
      <c r="O860" s="442"/>
      <c r="P860" s="442"/>
      <c r="Q860" s="442"/>
    </row>
    <row r="861" spans="1:17" x14ac:dyDescent="0.2">
      <c r="A861" s="440"/>
      <c r="B861" s="441"/>
      <c r="C861" s="440"/>
      <c r="D861" s="442"/>
      <c r="E861" s="442"/>
      <c r="F861" s="442"/>
      <c r="G861" s="442"/>
      <c r="H861" s="442"/>
      <c r="I861" s="442"/>
      <c r="J861" s="442"/>
      <c r="K861" s="442"/>
      <c r="L861" s="442"/>
      <c r="M861" s="442"/>
      <c r="N861" s="442"/>
      <c r="O861" s="442"/>
      <c r="P861" s="442"/>
      <c r="Q861" s="442"/>
    </row>
    <row r="862" spans="1:17" x14ac:dyDescent="0.2">
      <c r="A862" s="440"/>
      <c r="B862" s="441"/>
      <c r="C862" s="440"/>
      <c r="D862" s="442"/>
      <c r="E862" s="442"/>
      <c r="F862" s="442"/>
      <c r="G862" s="442"/>
      <c r="H862" s="442"/>
      <c r="I862" s="442"/>
      <c r="J862" s="442"/>
      <c r="K862" s="442"/>
      <c r="L862" s="442"/>
      <c r="M862" s="442"/>
      <c r="N862" s="442"/>
      <c r="O862" s="442"/>
      <c r="P862" s="442"/>
      <c r="Q862" s="442"/>
    </row>
    <row r="863" spans="1:17" x14ac:dyDescent="0.2">
      <c r="A863" s="440"/>
      <c r="B863" s="441"/>
      <c r="C863" s="440"/>
      <c r="D863" s="442"/>
      <c r="E863" s="442"/>
      <c r="F863" s="442"/>
      <c r="G863" s="442"/>
      <c r="H863" s="442"/>
      <c r="I863" s="442"/>
      <c r="J863" s="442"/>
      <c r="K863" s="442"/>
      <c r="L863" s="442"/>
      <c r="M863" s="442"/>
      <c r="N863" s="442"/>
      <c r="O863" s="442"/>
      <c r="P863" s="442"/>
      <c r="Q863" s="442"/>
    </row>
    <row r="864" spans="1:17" x14ac:dyDescent="0.2">
      <c r="A864" s="440"/>
      <c r="B864" s="441"/>
      <c r="C864" s="440"/>
      <c r="D864" s="442"/>
      <c r="E864" s="442"/>
      <c r="F864" s="442"/>
      <c r="G864" s="442"/>
      <c r="H864" s="442"/>
      <c r="I864" s="442"/>
      <c r="J864" s="442"/>
      <c r="K864" s="442"/>
      <c r="L864" s="442"/>
      <c r="M864" s="442"/>
      <c r="N864" s="442"/>
      <c r="O864" s="442"/>
      <c r="P864" s="442"/>
      <c r="Q864" s="442"/>
    </row>
    <row r="865" spans="1:17" x14ac:dyDescent="0.2">
      <c r="A865" s="440"/>
      <c r="B865" s="441"/>
      <c r="C865" s="440"/>
      <c r="D865" s="442"/>
      <c r="E865" s="442"/>
      <c r="F865" s="442"/>
      <c r="G865" s="442"/>
      <c r="H865" s="442"/>
      <c r="I865" s="442"/>
      <c r="J865" s="442"/>
      <c r="K865" s="442"/>
      <c r="L865" s="442"/>
      <c r="M865" s="442"/>
      <c r="N865" s="442"/>
      <c r="O865" s="442"/>
      <c r="P865" s="442"/>
      <c r="Q865" s="442"/>
    </row>
    <row r="866" spans="1:17" x14ac:dyDescent="0.2">
      <c r="A866" s="440"/>
      <c r="B866" s="441"/>
      <c r="C866" s="440"/>
      <c r="D866" s="442"/>
      <c r="E866" s="442"/>
      <c r="F866" s="442"/>
      <c r="G866" s="442"/>
      <c r="H866" s="442"/>
      <c r="I866" s="442"/>
      <c r="J866" s="442"/>
      <c r="K866" s="442"/>
      <c r="L866" s="442"/>
      <c r="M866" s="442"/>
      <c r="N866" s="442"/>
      <c r="O866" s="442"/>
      <c r="P866" s="442"/>
      <c r="Q866" s="442"/>
    </row>
    <row r="867" spans="1:17" x14ac:dyDescent="0.2">
      <c r="A867" s="440"/>
      <c r="B867" s="441"/>
      <c r="C867" s="440"/>
      <c r="D867" s="442"/>
      <c r="E867" s="442"/>
      <c r="F867" s="442"/>
      <c r="G867" s="442"/>
      <c r="H867" s="442"/>
      <c r="I867" s="442"/>
      <c r="J867" s="442"/>
      <c r="K867" s="442"/>
      <c r="L867" s="442"/>
      <c r="M867" s="442"/>
      <c r="N867" s="442"/>
      <c r="O867" s="442"/>
      <c r="P867" s="442"/>
      <c r="Q867" s="442"/>
    </row>
    <row r="868" spans="1:17" x14ac:dyDescent="0.2">
      <c r="A868" s="440"/>
      <c r="B868" s="441"/>
      <c r="C868" s="440"/>
      <c r="D868" s="442"/>
      <c r="E868" s="442"/>
      <c r="F868" s="442"/>
      <c r="G868" s="442"/>
      <c r="H868" s="442"/>
      <c r="I868" s="442"/>
      <c r="J868" s="442"/>
      <c r="K868" s="442"/>
      <c r="L868" s="442"/>
      <c r="M868" s="442"/>
      <c r="N868" s="442"/>
      <c r="O868" s="442"/>
      <c r="P868" s="442"/>
      <c r="Q868" s="442"/>
    </row>
    <row r="869" spans="1:17" x14ac:dyDescent="0.2">
      <c r="A869" s="440"/>
      <c r="B869" s="441"/>
      <c r="C869" s="440"/>
      <c r="D869" s="442"/>
      <c r="E869" s="442"/>
      <c r="F869" s="442"/>
      <c r="G869" s="442"/>
      <c r="H869" s="442"/>
      <c r="I869" s="442"/>
      <c r="J869" s="442"/>
      <c r="K869" s="442"/>
      <c r="L869" s="442"/>
      <c r="M869" s="442"/>
      <c r="N869" s="442"/>
      <c r="O869" s="442"/>
      <c r="P869" s="442"/>
      <c r="Q869" s="442"/>
    </row>
    <row r="870" spans="1:17" x14ac:dyDescent="0.2">
      <c r="A870" s="440"/>
      <c r="B870" s="441"/>
      <c r="C870" s="440"/>
      <c r="D870" s="442"/>
      <c r="E870" s="442"/>
      <c r="F870" s="442"/>
      <c r="G870" s="442"/>
      <c r="H870" s="442"/>
      <c r="I870" s="442"/>
      <c r="J870" s="442"/>
      <c r="K870" s="442"/>
      <c r="L870" s="442"/>
      <c r="M870" s="442"/>
      <c r="N870" s="442"/>
      <c r="O870" s="442"/>
      <c r="P870" s="442"/>
      <c r="Q870" s="442"/>
    </row>
    <row r="871" spans="1:17" x14ac:dyDescent="0.2">
      <c r="A871" s="440"/>
      <c r="B871" s="441"/>
      <c r="C871" s="440"/>
      <c r="D871" s="442"/>
      <c r="E871" s="442"/>
      <c r="F871" s="442"/>
      <c r="G871" s="442"/>
      <c r="H871" s="442"/>
      <c r="I871" s="442"/>
      <c r="J871" s="442"/>
      <c r="K871" s="442"/>
      <c r="L871" s="442"/>
      <c r="M871" s="442"/>
      <c r="N871" s="442"/>
      <c r="O871" s="442"/>
      <c r="P871" s="442"/>
      <c r="Q871" s="442"/>
    </row>
    <row r="872" spans="1:17" x14ac:dyDescent="0.2">
      <c r="A872" s="440"/>
      <c r="B872" s="441"/>
      <c r="C872" s="440"/>
      <c r="D872" s="442"/>
      <c r="E872" s="442"/>
      <c r="F872" s="442"/>
      <c r="G872" s="442"/>
      <c r="H872" s="442"/>
      <c r="I872" s="442"/>
      <c r="J872" s="442"/>
      <c r="K872" s="442"/>
      <c r="L872" s="442"/>
      <c r="M872" s="442"/>
      <c r="N872" s="442"/>
      <c r="O872" s="442"/>
      <c r="P872" s="442"/>
      <c r="Q872" s="442"/>
    </row>
    <row r="873" spans="1:17" x14ac:dyDescent="0.2">
      <c r="A873" s="440"/>
      <c r="B873" s="441"/>
      <c r="C873" s="440"/>
      <c r="D873" s="442"/>
      <c r="E873" s="442"/>
      <c r="F873" s="442"/>
      <c r="G873" s="442"/>
      <c r="H873" s="442"/>
      <c r="I873" s="442"/>
      <c r="J873" s="442"/>
      <c r="K873" s="442"/>
      <c r="L873" s="442"/>
      <c r="M873" s="442"/>
      <c r="N873" s="442"/>
      <c r="O873" s="442"/>
      <c r="P873" s="442"/>
      <c r="Q873" s="442"/>
    </row>
    <row r="874" spans="1:17" x14ac:dyDescent="0.2">
      <c r="A874" s="440"/>
      <c r="B874" s="441"/>
      <c r="C874" s="440"/>
      <c r="D874" s="442"/>
      <c r="E874" s="442"/>
      <c r="F874" s="442"/>
      <c r="G874" s="442"/>
      <c r="H874" s="442"/>
      <c r="I874" s="442"/>
      <c r="J874" s="442"/>
      <c r="K874" s="442"/>
      <c r="L874" s="442"/>
      <c r="M874" s="442"/>
      <c r="N874" s="442"/>
      <c r="O874" s="442"/>
      <c r="P874" s="442"/>
      <c r="Q874" s="442"/>
    </row>
    <row r="875" spans="1:17" x14ac:dyDescent="0.2">
      <c r="A875" s="440"/>
      <c r="B875" s="441"/>
      <c r="C875" s="440"/>
      <c r="D875" s="442"/>
      <c r="E875" s="442"/>
      <c r="F875" s="442"/>
      <c r="G875" s="442"/>
      <c r="H875" s="442"/>
      <c r="I875" s="442"/>
      <c r="J875" s="442"/>
      <c r="K875" s="442"/>
      <c r="L875" s="442"/>
      <c r="M875" s="442"/>
      <c r="N875" s="442"/>
      <c r="O875" s="442"/>
      <c r="P875" s="442"/>
      <c r="Q875" s="442"/>
    </row>
    <row r="876" spans="1:17" x14ac:dyDescent="0.2">
      <c r="A876" s="440"/>
      <c r="B876" s="441"/>
      <c r="C876" s="440"/>
      <c r="D876" s="442"/>
      <c r="E876" s="442"/>
      <c r="F876" s="442"/>
      <c r="G876" s="442"/>
      <c r="H876" s="442"/>
      <c r="I876" s="442"/>
      <c r="J876" s="442"/>
      <c r="K876" s="442"/>
      <c r="L876" s="442"/>
      <c r="M876" s="442"/>
      <c r="N876" s="442"/>
      <c r="O876" s="442"/>
      <c r="P876" s="442"/>
      <c r="Q876" s="442"/>
    </row>
    <row r="877" spans="1:17" x14ac:dyDescent="0.2">
      <c r="A877" s="440"/>
      <c r="B877" s="441"/>
      <c r="C877" s="440"/>
      <c r="D877" s="442"/>
      <c r="E877" s="442"/>
      <c r="F877" s="442"/>
      <c r="G877" s="442"/>
      <c r="H877" s="442"/>
      <c r="I877" s="442"/>
      <c r="J877" s="442"/>
      <c r="K877" s="442"/>
      <c r="L877" s="442"/>
      <c r="M877" s="442"/>
      <c r="N877" s="442"/>
      <c r="O877" s="442"/>
      <c r="P877" s="442"/>
      <c r="Q877" s="442"/>
    </row>
    <row r="878" spans="1:17" x14ac:dyDescent="0.2">
      <c r="A878" s="440"/>
      <c r="B878" s="441"/>
      <c r="C878" s="440"/>
      <c r="D878" s="442"/>
      <c r="E878" s="442"/>
      <c r="F878" s="442"/>
      <c r="G878" s="442"/>
      <c r="H878" s="442"/>
      <c r="I878" s="442"/>
      <c r="J878" s="442"/>
      <c r="K878" s="442"/>
      <c r="L878" s="442"/>
      <c r="M878" s="442"/>
      <c r="N878" s="442"/>
      <c r="O878" s="442"/>
      <c r="P878" s="442"/>
      <c r="Q878" s="442"/>
    </row>
    <row r="879" spans="1:17" x14ac:dyDescent="0.2">
      <c r="A879" s="440"/>
      <c r="B879" s="441"/>
      <c r="C879" s="440"/>
      <c r="D879" s="442"/>
      <c r="E879" s="442"/>
      <c r="F879" s="442"/>
      <c r="G879" s="442"/>
      <c r="H879" s="442"/>
      <c r="I879" s="442"/>
      <c r="J879" s="442"/>
      <c r="K879" s="442"/>
      <c r="L879" s="442"/>
      <c r="M879" s="442"/>
      <c r="N879" s="442"/>
      <c r="O879" s="442"/>
      <c r="P879" s="442"/>
      <c r="Q879" s="442"/>
    </row>
    <row r="880" spans="1:17" x14ac:dyDescent="0.2">
      <c r="A880" s="440"/>
      <c r="B880" s="441"/>
      <c r="C880" s="440"/>
      <c r="D880" s="442"/>
      <c r="E880" s="442"/>
      <c r="F880" s="442"/>
      <c r="G880" s="442"/>
      <c r="H880" s="442"/>
      <c r="I880" s="442"/>
      <c r="J880" s="442"/>
      <c r="K880" s="442"/>
      <c r="L880" s="442"/>
      <c r="M880" s="442"/>
      <c r="N880" s="442"/>
      <c r="O880" s="442"/>
      <c r="P880" s="442"/>
      <c r="Q880" s="442"/>
    </row>
    <row r="881" spans="1:17" x14ac:dyDescent="0.2">
      <c r="A881" s="440"/>
      <c r="B881" s="441"/>
      <c r="C881" s="440"/>
      <c r="D881" s="442"/>
      <c r="E881" s="442"/>
      <c r="F881" s="442"/>
      <c r="G881" s="442"/>
      <c r="H881" s="442"/>
      <c r="I881" s="442"/>
      <c r="J881" s="442"/>
      <c r="K881" s="442"/>
      <c r="L881" s="442"/>
      <c r="M881" s="442"/>
      <c r="N881" s="442"/>
      <c r="O881" s="442"/>
      <c r="P881" s="442"/>
      <c r="Q881" s="442"/>
    </row>
    <row r="882" spans="1:17" x14ac:dyDescent="0.2">
      <c r="A882" s="440"/>
      <c r="B882" s="441"/>
      <c r="C882" s="440"/>
      <c r="D882" s="442"/>
      <c r="E882" s="442"/>
      <c r="F882" s="442"/>
      <c r="G882" s="442"/>
      <c r="H882" s="442"/>
      <c r="I882" s="442"/>
      <c r="J882" s="442"/>
      <c r="K882" s="442"/>
      <c r="L882" s="442"/>
      <c r="M882" s="442"/>
      <c r="N882" s="442"/>
      <c r="O882" s="442"/>
      <c r="P882" s="442"/>
      <c r="Q882" s="442"/>
    </row>
    <row r="883" spans="1:17" x14ac:dyDescent="0.2">
      <c r="A883" s="440"/>
      <c r="B883" s="441"/>
      <c r="C883" s="440"/>
      <c r="D883" s="442"/>
      <c r="E883" s="442"/>
      <c r="F883" s="442"/>
      <c r="G883" s="442"/>
      <c r="H883" s="442"/>
      <c r="I883" s="442"/>
      <c r="J883" s="442"/>
      <c r="K883" s="442"/>
      <c r="L883" s="442"/>
      <c r="M883" s="442"/>
      <c r="N883" s="442"/>
      <c r="O883" s="442"/>
      <c r="P883" s="442"/>
      <c r="Q883" s="442"/>
    </row>
    <row r="884" spans="1:17" x14ac:dyDescent="0.2">
      <c r="A884" s="440"/>
      <c r="B884" s="441"/>
      <c r="C884" s="440"/>
      <c r="D884" s="442"/>
      <c r="E884" s="442"/>
      <c r="F884" s="442"/>
      <c r="G884" s="442"/>
      <c r="H884" s="442"/>
      <c r="I884" s="442"/>
      <c r="J884" s="442"/>
      <c r="K884" s="442"/>
      <c r="L884" s="442"/>
      <c r="M884" s="442"/>
      <c r="N884" s="442"/>
      <c r="O884" s="442"/>
      <c r="P884" s="442"/>
      <c r="Q884" s="442"/>
    </row>
    <row r="885" spans="1:17" x14ac:dyDescent="0.2">
      <c r="A885" s="440"/>
      <c r="B885" s="441"/>
      <c r="C885" s="440"/>
      <c r="D885" s="442"/>
      <c r="E885" s="442"/>
      <c r="F885" s="442"/>
      <c r="G885" s="442"/>
      <c r="H885" s="442"/>
      <c r="I885" s="442"/>
      <c r="J885" s="442"/>
      <c r="K885" s="442"/>
      <c r="L885" s="442"/>
      <c r="M885" s="442"/>
      <c r="N885" s="442"/>
      <c r="O885" s="442"/>
      <c r="P885" s="442"/>
      <c r="Q885" s="442"/>
    </row>
    <row r="886" spans="1:17" x14ac:dyDescent="0.2">
      <c r="A886" s="440"/>
      <c r="B886" s="441"/>
      <c r="C886" s="440"/>
      <c r="D886" s="442"/>
      <c r="E886" s="442"/>
      <c r="F886" s="442"/>
      <c r="G886" s="442"/>
      <c r="H886" s="442"/>
      <c r="I886" s="442"/>
      <c r="J886" s="442"/>
      <c r="K886" s="442"/>
      <c r="L886" s="442"/>
      <c r="M886" s="442"/>
      <c r="N886" s="442"/>
      <c r="O886" s="442"/>
      <c r="P886" s="442"/>
      <c r="Q886" s="442"/>
    </row>
    <row r="887" spans="1:17" x14ac:dyDescent="0.2">
      <c r="A887" s="440"/>
      <c r="B887" s="441"/>
      <c r="C887" s="440"/>
      <c r="D887" s="442"/>
      <c r="E887" s="442"/>
      <c r="F887" s="442"/>
      <c r="G887" s="442"/>
      <c r="H887" s="442"/>
      <c r="I887" s="442"/>
      <c r="J887" s="442"/>
      <c r="K887" s="442"/>
      <c r="L887" s="442"/>
      <c r="M887" s="442"/>
      <c r="N887" s="442"/>
      <c r="O887" s="442"/>
      <c r="P887" s="442"/>
      <c r="Q887" s="442"/>
    </row>
    <row r="888" spans="1:17" x14ac:dyDescent="0.2">
      <c r="A888" s="440"/>
      <c r="B888" s="441"/>
      <c r="C888" s="440"/>
      <c r="D888" s="442"/>
      <c r="E888" s="442"/>
      <c r="F888" s="442"/>
      <c r="G888" s="442"/>
      <c r="H888" s="442"/>
      <c r="I888" s="442"/>
      <c r="J888" s="442"/>
      <c r="K888" s="442"/>
      <c r="L888" s="442"/>
      <c r="M888" s="442"/>
      <c r="N888" s="442"/>
      <c r="O888" s="442"/>
      <c r="P888" s="442"/>
      <c r="Q888" s="442"/>
    </row>
    <row r="889" spans="1:17" x14ac:dyDescent="0.2">
      <c r="A889" s="440"/>
      <c r="B889" s="441"/>
      <c r="C889" s="440"/>
      <c r="D889" s="442"/>
      <c r="E889" s="442"/>
      <c r="F889" s="442"/>
      <c r="G889" s="442"/>
      <c r="H889" s="442"/>
      <c r="I889" s="442"/>
      <c r="J889" s="442"/>
      <c r="K889" s="442"/>
      <c r="L889" s="442"/>
      <c r="M889" s="442"/>
      <c r="N889" s="442"/>
      <c r="O889" s="442"/>
      <c r="P889" s="442"/>
      <c r="Q889" s="442"/>
    </row>
    <row r="890" spans="1:17" x14ac:dyDescent="0.2">
      <c r="A890" s="440"/>
      <c r="B890" s="441"/>
      <c r="C890" s="440"/>
      <c r="D890" s="442"/>
      <c r="E890" s="442"/>
      <c r="F890" s="442"/>
      <c r="G890" s="442"/>
      <c r="H890" s="442"/>
      <c r="I890" s="442"/>
      <c r="J890" s="442"/>
      <c r="K890" s="442"/>
      <c r="L890" s="442"/>
      <c r="M890" s="442"/>
      <c r="N890" s="442"/>
      <c r="O890" s="442"/>
      <c r="P890" s="442"/>
      <c r="Q890" s="442"/>
    </row>
    <row r="891" spans="1:17" x14ac:dyDescent="0.2">
      <c r="A891" s="440"/>
      <c r="B891" s="441"/>
      <c r="C891" s="440"/>
      <c r="D891" s="442"/>
      <c r="E891" s="442"/>
      <c r="F891" s="442"/>
      <c r="G891" s="442"/>
      <c r="H891" s="442"/>
      <c r="I891" s="442"/>
      <c r="J891" s="442"/>
      <c r="K891" s="442"/>
      <c r="L891" s="442"/>
      <c r="M891" s="442"/>
      <c r="N891" s="442"/>
      <c r="O891" s="442"/>
      <c r="P891" s="442"/>
      <c r="Q891" s="442"/>
    </row>
    <row r="892" spans="1:17" x14ac:dyDescent="0.2">
      <c r="A892" s="440"/>
      <c r="B892" s="441"/>
      <c r="C892" s="440"/>
      <c r="D892" s="442"/>
      <c r="E892" s="442"/>
      <c r="F892" s="442"/>
      <c r="G892" s="442"/>
      <c r="H892" s="442"/>
      <c r="I892" s="442"/>
      <c r="J892" s="442"/>
      <c r="K892" s="442"/>
      <c r="L892" s="442"/>
      <c r="M892" s="442"/>
      <c r="N892" s="442"/>
      <c r="O892" s="442"/>
      <c r="P892" s="442"/>
      <c r="Q892" s="442"/>
    </row>
    <row r="893" spans="1:17" x14ac:dyDescent="0.2">
      <c r="A893" s="440"/>
      <c r="B893" s="441"/>
      <c r="C893" s="440"/>
      <c r="D893" s="442"/>
      <c r="E893" s="442"/>
      <c r="F893" s="442"/>
      <c r="G893" s="442"/>
      <c r="H893" s="442"/>
      <c r="I893" s="442"/>
      <c r="J893" s="442"/>
      <c r="K893" s="442"/>
      <c r="L893" s="442"/>
      <c r="M893" s="442"/>
      <c r="N893" s="442"/>
      <c r="O893" s="442"/>
      <c r="P893" s="442"/>
      <c r="Q893" s="442"/>
    </row>
    <row r="894" spans="1:17" x14ac:dyDescent="0.2">
      <c r="A894" s="440"/>
      <c r="B894" s="441"/>
      <c r="C894" s="440"/>
      <c r="D894" s="442"/>
      <c r="E894" s="442"/>
      <c r="F894" s="442"/>
      <c r="G894" s="442"/>
      <c r="H894" s="442"/>
      <c r="I894" s="442"/>
      <c r="J894" s="442"/>
      <c r="K894" s="442"/>
      <c r="L894" s="442"/>
      <c r="M894" s="442"/>
      <c r="N894" s="442"/>
      <c r="O894" s="442"/>
      <c r="P894" s="442"/>
      <c r="Q894" s="442"/>
    </row>
    <row r="895" spans="1:17" x14ac:dyDescent="0.2">
      <c r="A895" s="440"/>
      <c r="B895" s="441"/>
      <c r="C895" s="440"/>
      <c r="D895" s="442"/>
      <c r="E895" s="442"/>
      <c r="F895" s="442"/>
      <c r="G895" s="442"/>
      <c r="H895" s="442"/>
      <c r="I895" s="442"/>
      <c r="J895" s="442"/>
      <c r="K895" s="442"/>
      <c r="L895" s="442"/>
      <c r="M895" s="442"/>
      <c r="N895" s="442"/>
      <c r="O895" s="442"/>
      <c r="P895" s="442"/>
      <c r="Q895" s="442"/>
    </row>
    <row r="896" spans="1:17" x14ac:dyDescent="0.2">
      <c r="A896" s="440"/>
      <c r="B896" s="441"/>
      <c r="C896" s="440"/>
      <c r="D896" s="442"/>
      <c r="E896" s="442"/>
      <c r="F896" s="442"/>
      <c r="G896" s="442"/>
      <c r="H896" s="442"/>
      <c r="I896" s="442"/>
      <c r="J896" s="442"/>
      <c r="K896" s="442"/>
      <c r="L896" s="442"/>
      <c r="M896" s="442"/>
      <c r="N896" s="442"/>
      <c r="O896" s="442"/>
      <c r="P896" s="442"/>
      <c r="Q896" s="442"/>
    </row>
    <row r="897" spans="1:17" x14ac:dyDescent="0.2">
      <c r="A897" s="440"/>
      <c r="B897" s="441"/>
      <c r="C897" s="440"/>
      <c r="D897" s="442"/>
      <c r="E897" s="442"/>
      <c r="F897" s="442"/>
      <c r="G897" s="442"/>
      <c r="H897" s="442"/>
      <c r="I897" s="442"/>
      <c r="J897" s="442"/>
      <c r="K897" s="442"/>
      <c r="L897" s="442"/>
      <c r="M897" s="442"/>
      <c r="N897" s="442"/>
      <c r="O897" s="442"/>
      <c r="P897" s="442"/>
      <c r="Q897" s="442"/>
    </row>
    <row r="898" spans="1:17" x14ac:dyDescent="0.2">
      <c r="A898" s="440"/>
      <c r="B898" s="441"/>
      <c r="C898" s="440"/>
      <c r="D898" s="442"/>
      <c r="E898" s="442"/>
      <c r="F898" s="442"/>
      <c r="G898" s="442"/>
      <c r="H898" s="442"/>
      <c r="I898" s="442"/>
      <c r="J898" s="442"/>
      <c r="K898" s="442"/>
      <c r="L898" s="442"/>
      <c r="M898" s="442"/>
      <c r="N898" s="442"/>
      <c r="O898" s="442"/>
      <c r="P898" s="442"/>
      <c r="Q898" s="442"/>
    </row>
    <row r="899" spans="1:17" x14ac:dyDescent="0.2">
      <c r="A899" s="440"/>
      <c r="B899" s="441"/>
      <c r="C899" s="440"/>
      <c r="D899" s="442"/>
      <c r="E899" s="442"/>
      <c r="F899" s="442"/>
      <c r="G899" s="442"/>
      <c r="H899" s="442"/>
      <c r="I899" s="442"/>
      <c r="J899" s="442"/>
      <c r="K899" s="442"/>
      <c r="L899" s="442"/>
      <c r="M899" s="442"/>
      <c r="N899" s="442"/>
      <c r="O899" s="442"/>
      <c r="P899" s="442"/>
      <c r="Q899" s="442"/>
    </row>
    <row r="900" spans="1:17" x14ac:dyDescent="0.2">
      <c r="A900" s="440"/>
      <c r="B900" s="441"/>
      <c r="C900" s="440"/>
      <c r="D900" s="442"/>
      <c r="E900" s="442"/>
      <c r="F900" s="442"/>
      <c r="G900" s="442"/>
      <c r="H900" s="442"/>
      <c r="I900" s="442"/>
      <c r="J900" s="442"/>
      <c r="K900" s="442"/>
      <c r="L900" s="442"/>
      <c r="M900" s="442"/>
      <c r="N900" s="442"/>
      <c r="O900" s="442"/>
      <c r="P900" s="442"/>
      <c r="Q900" s="442"/>
    </row>
    <row r="901" spans="1:17" x14ac:dyDescent="0.2">
      <c r="A901" s="440"/>
      <c r="B901" s="441"/>
      <c r="C901" s="440"/>
      <c r="D901" s="442"/>
      <c r="E901" s="442"/>
      <c r="F901" s="442"/>
      <c r="G901" s="442"/>
      <c r="H901" s="442"/>
      <c r="I901" s="442"/>
      <c r="J901" s="442"/>
      <c r="K901" s="442"/>
      <c r="L901" s="442"/>
      <c r="M901" s="442"/>
      <c r="N901" s="442"/>
      <c r="O901" s="442"/>
      <c r="P901" s="442"/>
      <c r="Q901" s="442"/>
    </row>
    <row r="902" spans="1:17" x14ac:dyDescent="0.2">
      <c r="A902" s="440"/>
      <c r="B902" s="441"/>
      <c r="C902" s="440"/>
      <c r="D902" s="442"/>
      <c r="E902" s="442"/>
      <c r="F902" s="442"/>
      <c r="G902" s="442"/>
      <c r="H902" s="442"/>
      <c r="I902" s="442"/>
      <c r="J902" s="442"/>
      <c r="K902" s="442"/>
      <c r="L902" s="442"/>
      <c r="M902" s="442"/>
      <c r="N902" s="442"/>
      <c r="O902" s="442"/>
      <c r="P902" s="442"/>
      <c r="Q902" s="442"/>
    </row>
    <row r="903" spans="1:17" x14ac:dyDescent="0.2">
      <c r="A903" s="440"/>
      <c r="B903" s="441"/>
      <c r="C903" s="440"/>
      <c r="D903" s="442"/>
      <c r="E903" s="442"/>
      <c r="F903" s="442"/>
      <c r="G903" s="442"/>
      <c r="H903" s="442"/>
      <c r="I903" s="442"/>
      <c r="J903" s="442"/>
      <c r="K903" s="442"/>
      <c r="L903" s="442"/>
      <c r="M903" s="442"/>
      <c r="N903" s="442"/>
      <c r="O903" s="442"/>
      <c r="P903" s="442"/>
      <c r="Q903" s="442"/>
    </row>
    <row r="904" spans="1:17" x14ac:dyDescent="0.2">
      <c r="A904" s="440"/>
      <c r="B904" s="441"/>
      <c r="C904" s="440"/>
      <c r="D904" s="442"/>
      <c r="E904" s="442"/>
      <c r="F904" s="442"/>
      <c r="G904" s="442"/>
      <c r="H904" s="442"/>
      <c r="I904" s="442"/>
      <c r="J904" s="442"/>
      <c r="K904" s="442"/>
      <c r="L904" s="442"/>
      <c r="M904" s="442"/>
      <c r="N904" s="442"/>
      <c r="O904" s="442"/>
      <c r="P904" s="442"/>
      <c r="Q904" s="442"/>
    </row>
    <row r="905" spans="1:17" x14ac:dyDescent="0.2">
      <c r="A905" s="440"/>
      <c r="B905" s="441"/>
      <c r="C905" s="440"/>
      <c r="D905" s="442"/>
      <c r="E905" s="442"/>
      <c r="F905" s="442"/>
      <c r="G905" s="442"/>
      <c r="H905" s="442"/>
      <c r="I905" s="442"/>
      <c r="J905" s="442"/>
      <c r="K905" s="442"/>
      <c r="L905" s="442"/>
      <c r="M905" s="442"/>
      <c r="N905" s="442"/>
      <c r="O905" s="442"/>
      <c r="P905" s="442"/>
      <c r="Q905" s="442"/>
    </row>
    <row r="906" spans="1:17" x14ac:dyDescent="0.2">
      <c r="A906" s="440"/>
      <c r="B906" s="441"/>
      <c r="C906" s="440"/>
      <c r="D906" s="442"/>
      <c r="E906" s="442"/>
      <c r="F906" s="442"/>
      <c r="G906" s="442"/>
      <c r="H906" s="442"/>
      <c r="I906" s="442"/>
      <c r="J906" s="442"/>
      <c r="K906" s="442"/>
      <c r="L906" s="442"/>
      <c r="M906" s="442"/>
      <c r="N906" s="442"/>
      <c r="O906" s="442"/>
      <c r="P906" s="442"/>
      <c r="Q906" s="442"/>
    </row>
    <row r="907" spans="1:17" x14ac:dyDescent="0.2">
      <c r="A907" s="440"/>
      <c r="B907" s="441"/>
      <c r="C907" s="440"/>
      <c r="D907" s="442"/>
      <c r="E907" s="442"/>
      <c r="F907" s="442"/>
      <c r="G907" s="442"/>
      <c r="H907" s="442"/>
      <c r="I907" s="442"/>
      <c r="J907" s="442"/>
      <c r="K907" s="442"/>
      <c r="L907" s="442"/>
      <c r="M907" s="442"/>
      <c r="N907" s="442"/>
      <c r="O907" s="442"/>
      <c r="P907" s="442"/>
      <c r="Q907" s="442"/>
    </row>
    <row r="908" spans="1:17" x14ac:dyDescent="0.2">
      <c r="A908" s="440"/>
      <c r="B908" s="441"/>
      <c r="C908" s="440"/>
      <c r="D908" s="442"/>
      <c r="E908" s="442"/>
      <c r="F908" s="442"/>
      <c r="G908" s="442"/>
      <c r="H908" s="442"/>
      <c r="I908" s="442"/>
      <c r="J908" s="442"/>
      <c r="K908" s="442"/>
      <c r="L908" s="442"/>
      <c r="M908" s="442"/>
      <c r="N908" s="442"/>
      <c r="O908" s="442"/>
      <c r="P908" s="442"/>
      <c r="Q908" s="442"/>
    </row>
    <row r="909" spans="1:17" x14ac:dyDescent="0.2">
      <c r="A909" s="440"/>
      <c r="B909" s="441"/>
      <c r="C909" s="440"/>
      <c r="D909" s="442"/>
      <c r="E909" s="442"/>
      <c r="F909" s="442"/>
      <c r="G909" s="442"/>
      <c r="H909" s="442"/>
      <c r="I909" s="442"/>
      <c r="J909" s="442"/>
      <c r="K909" s="442"/>
      <c r="L909" s="442"/>
      <c r="M909" s="442"/>
      <c r="N909" s="442"/>
      <c r="O909" s="442"/>
      <c r="P909" s="442"/>
      <c r="Q909" s="442"/>
    </row>
    <row r="910" spans="1:17" x14ac:dyDescent="0.2">
      <c r="A910" s="440"/>
      <c r="B910" s="441"/>
      <c r="C910" s="440"/>
      <c r="D910" s="442"/>
      <c r="E910" s="442"/>
      <c r="F910" s="442"/>
      <c r="G910" s="442"/>
      <c r="H910" s="442"/>
      <c r="I910" s="442"/>
      <c r="J910" s="442"/>
      <c r="K910" s="442"/>
      <c r="L910" s="442"/>
      <c r="M910" s="442"/>
      <c r="N910" s="442"/>
      <c r="O910" s="442"/>
      <c r="P910" s="442"/>
      <c r="Q910" s="442"/>
    </row>
    <row r="911" spans="1:17" x14ac:dyDescent="0.2">
      <c r="A911" s="440"/>
      <c r="B911" s="441"/>
      <c r="C911" s="440"/>
      <c r="D911" s="442"/>
      <c r="E911" s="442"/>
      <c r="F911" s="442"/>
      <c r="G911" s="442"/>
      <c r="H911" s="442"/>
      <c r="I911" s="442"/>
      <c r="J911" s="442"/>
      <c r="K911" s="442"/>
      <c r="L911" s="442"/>
      <c r="M911" s="442"/>
      <c r="N911" s="442"/>
      <c r="O911" s="442"/>
      <c r="P911" s="442"/>
      <c r="Q911" s="442"/>
    </row>
    <row r="912" spans="1:17" x14ac:dyDescent="0.2">
      <c r="A912" s="440"/>
      <c r="B912" s="441"/>
      <c r="C912" s="440"/>
      <c r="D912" s="442"/>
      <c r="E912" s="442"/>
      <c r="F912" s="442"/>
      <c r="G912" s="442"/>
      <c r="H912" s="442"/>
      <c r="I912" s="442"/>
      <c r="J912" s="442"/>
      <c r="K912" s="442"/>
      <c r="L912" s="442"/>
      <c r="M912" s="442"/>
      <c r="N912" s="442"/>
      <c r="O912" s="442"/>
      <c r="P912" s="442"/>
      <c r="Q912" s="442"/>
    </row>
    <row r="913" spans="1:17" x14ac:dyDescent="0.2">
      <c r="A913" s="440"/>
      <c r="B913" s="441"/>
      <c r="C913" s="440"/>
      <c r="D913" s="442"/>
      <c r="E913" s="442"/>
      <c r="F913" s="442"/>
      <c r="G913" s="442"/>
      <c r="H913" s="442"/>
      <c r="I913" s="442"/>
      <c r="J913" s="442"/>
      <c r="K913" s="442"/>
      <c r="L913" s="442"/>
      <c r="M913" s="442"/>
      <c r="N913" s="442"/>
      <c r="O913" s="442"/>
      <c r="P913" s="442"/>
      <c r="Q913" s="442"/>
    </row>
    <row r="914" spans="1:17" x14ac:dyDescent="0.2">
      <c r="A914" s="440"/>
      <c r="B914" s="441"/>
      <c r="C914" s="440"/>
      <c r="D914" s="442"/>
      <c r="E914" s="442"/>
      <c r="F914" s="442"/>
      <c r="G914" s="442"/>
      <c r="H914" s="442"/>
      <c r="I914" s="442"/>
      <c r="J914" s="442"/>
      <c r="K914" s="442"/>
      <c r="L914" s="442"/>
      <c r="M914" s="442"/>
      <c r="N914" s="442"/>
      <c r="O914" s="442"/>
      <c r="P914" s="442"/>
      <c r="Q914" s="442"/>
    </row>
    <row r="915" spans="1:17" x14ac:dyDescent="0.2">
      <c r="A915" s="440"/>
      <c r="B915" s="441"/>
      <c r="C915" s="440"/>
      <c r="D915" s="442"/>
      <c r="E915" s="442"/>
      <c r="F915" s="442"/>
      <c r="G915" s="442"/>
      <c r="H915" s="442"/>
      <c r="I915" s="442"/>
      <c r="J915" s="442"/>
      <c r="K915" s="442"/>
      <c r="L915" s="442"/>
      <c r="M915" s="442"/>
      <c r="N915" s="442"/>
      <c r="O915" s="442"/>
      <c r="P915" s="442"/>
      <c r="Q915" s="442"/>
    </row>
    <row r="916" spans="1:17" x14ac:dyDescent="0.2">
      <c r="A916" s="440"/>
      <c r="B916" s="441"/>
      <c r="C916" s="440"/>
      <c r="D916" s="442"/>
      <c r="E916" s="442"/>
      <c r="F916" s="442"/>
      <c r="G916" s="442"/>
      <c r="H916" s="442"/>
      <c r="I916" s="442"/>
      <c r="J916" s="442"/>
      <c r="K916" s="442"/>
      <c r="L916" s="442"/>
      <c r="M916" s="442"/>
      <c r="N916" s="442"/>
      <c r="O916" s="442"/>
      <c r="P916" s="442"/>
      <c r="Q916" s="442"/>
    </row>
    <row r="917" spans="1:17" x14ac:dyDescent="0.2">
      <c r="A917" s="440"/>
      <c r="B917" s="441"/>
      <c r="C917" s="440"/>
      <c r="D917" s="442"/>
      <c r="E917" s="442"/>
      <c r="F917" s="442"/>
      <c r="G917" s="442"/>
      <c r="H917" s="442"/>
      <c r="I917" s="442"/>
      <c r="J917" s="442"/>
      <c r="K917" s="442"/>
      <c r="L917" s="442"/>
      <c r="M917" s="442"/>
      <c r="N917" s="442"/>
      <c r="O917" s="442"/>
      <c r="P917" s="442"/>
      <c r="Q917" s="442"/>
    </row>
    <row r="918" spans="1:17" x14ac:dyDescent="0.2">
      <c r="A918" s="440"/>
      <c r="B918" s="441"/>
      <c r="C918" s="440"/>
      <c r="D918" s="442"/>
      <c r="E918" s="442"/>
      <c r="F918" s="442"/>
      <c r="G918" s="442"/>
      <c r="H918" s="442"/>
      <c r="I918" s="442"/>
      <c r="J918" s="442"/>
      <c r="K918" s="442"/>
      <c r="L918" s="442"/>
      <c r="M918" s="442"/>
      <c r="N918" s="442"/>
      <c r="O918" s="442"/>
      <c r="P918" s="442"/>
      <c r="Q918" s="442"/>
    </row>
    <row r="919" spans="1:17" x14ac:dyDescent="0.2">
      <c r="A919" s="440"/>
      <c r="B919" s="441"/>
      <c r="C919" s="440"/>
      <c r="D919" s="442"/>
      <c r="E919" s="442"/>
      <c r="F919" s="442"/>
      <c r="G919" s="442"/>
      <c r="H919" s="442"/>
      <c r="I919" s="442"/>
      <c r="J919" s="442"/>
      <c r="K919" s="442"/>
      <c r="L919" s="442"/>
      <c r="M919" s="442"/>
      <c r="N919" s="442"/>
      <c r="O919" s="442"/>
      <c r="P919" s="442"/>
      <c r="Q919" s="442"/>
    </row>
    <row r="920" spans="1:17" x14ac:dyDescent="0.2">
      <c r="A920" s="440"/>
      <c r="B920" s="441"/>
      <c r="C920" s="440"/>
      <c r="D920" s="442"/>
      <c r="E920" s="442"/>
      <c r="F920" s="442"/>
      <c r="G920" s="442"/>
      <c r="H920" s="442"/>
      <c r="I920" s="442"/>
      <c r="J920" s="442"/>
      <c r="K920" s="442"/>
      <c r="L920" s="442"/>
      <c r="M920" s="442"/>
      <c r="N920" s="442"/>
      <c r="O920" s="442"/>
      <c r="P920" s="442"/>
      <c r="Q920" s="442"/>
    </row>
    <row r="921" spans="1:17" x14ac:dyDescent="0.2">
      <c r="A921" s="440"/>
      <c r="B921" s="441"/>
      <c r="C921" s="440"/>
      <c r="D921" s="442"/>
      <c r="E921" s="442"/>
      <c r="F921" s="442"/>
      <c r="G921" s="442"/>
      <c r="H921" s="442"/>
      <c r="I921" s="442"/>
      <c r="J921" s="442"/>
      <c r="K921" s="442"/>
      <c r="L921" s="442"/>
      <c r="M921" s="442"/>
      <c r="N921" s="442"/>
      <c r="O921" s="442"/>
      <c r="P921" s="442"/>
      <c r="Q921" s="442"/>
    </row>
    <row r="922" spans="1:17" x14ac:dyDescent="0.2">
      <c r="A922" s="440"/>
      <c r="B922" s="441"/>
      <c r="C922" s="440"/>
      <c r="D922" s="442"/>
      <c r="E922" s="442"/>
      <c r="F922" s="442"/>
      <c r="G922" s="442"/>
      <c r="H922" s="442"/>
      <c r="I922" s="442"/>
      <c r="J922" s="442"/>
      <c r="K922" s="442"/>
      <c r="L922" s="442"/>
      <c r="M922" s="442"/>
      <c r="N922" s="442"/>
      <c r="O922" s="442"/>
      <c r="P922" s="442"/>
      <c r="Q922" s="442"/>
    </row>
    <row r="923" spans="1:17" x14ac:dyDescent="0.2">
      <c r="A923" s="440"/>
      <c r="B923" s="441"/>
      <c r="C923" s="440"/>
      <c r="D923" s="442"/>
      <c r="E923" s="442"/>
      <c r="F923" s="442"/>
      <c r="G923" s="442"/>
      <c r="H923" s="442"/>
      <c r="I923" s="442"/>
      <c r="J923" s="442"/>
      <c r="K923" s="442"/>
      <c r="L923" s="442"/>
      <c r="M923" s="442"/>
      <c r="N923" s="442"/>
      <c r="O923" s="442"/>
      <c r="P923" s="442"/>
      <c r="Q923" s="442"/>
    </row>
    <row r="924" spans="1:17" x14ac:dyDescent="0.2">
      <c r="A924" s="440"/>
      <c r="B924" s="441"/>
      <c r="C924" s="440"/>
      <c r="D924" s="442"/>
      <c r="E924" s="442"/>
      <c r="F924" s="442"/>
      <c r="G924" s="442"/>
      <c r="H924" s="442"/>
      <c r="I924" s="442"/>
      <c r="J924" s="442"/>
      <c r="K924" s="442"/>
      <c r="L924" s="442"/>
      <c r="M924" s="442"/>
      <c r="N924" s="442"/>
      <c r="O924" s="442"/>
      <c r="P924" s="442"/>
      <c r="Q924" s="442"/>
    </row>
    <row r="925" spans="1:17" x14ac:dyDescent="0.2">
      <c r="A925" s="440"/>
      <c r="B925" s="441"/>
      <c r="C925" s="440"/>
      <c r="D925" s="442"/>
      <c r="E925" s="442"/>
      <c r="F925" s="442"/>
      <c r="G925" s="442"/>
      <c r="H925" s="442"/>
      <c r="I925" s="442"/>
      <c r="J925" s="442"/>
      <c r="K925" s="442"/>
      <c r="L925" s="442"/>
      <c r="M925" s="442"/>
      <c r="N925" s="442"/>
      <c r="O925" s="442"/>
      <c r="P925" s="442"/>
      <c r="Q925" s="442"/>
    </row>
    <row r="926" spans="1:17" x14ac:dyDescent="0.2">
      <c r="A926" s="440"/>
      <c r="B926" s="441"/>
      <c r="C926" s="440"/>
      <c r="D926" s="442"/>
      <c r="E926" s="442"/>
      <c r="F926" s="442"/>
      <c r="G926" s="442"/>
      <c r="H926" s="442"/>
      <c r="I926" s="442"/>
      <c r="J926" s="442"/>
      <c r="K926" s="442"/>
      <c r="L926" s="442"/>
      <c r="M926" s="442"/>
      <c r="N926" s="442"/>
      <c r="O926" s="442"/>
      <c r="P926" s="442"/>
      <c r="Q926" s="442"/>
    </row>
    <row r="927" spans="1:17" x14ac:dyDescent="0.2">
      <c r="A927" s="440"/>
      <c r="B927" s="441"/>
      <c r="C927" s="440"/>
      <c r="D927" s="442"/>
      <c r="E927" s="442"/>
      <c r="F927" s="442"/>
      <c r="G927" s="442"/>
      <c r="H927" s="442"/>
      <c r="I927" s="442"/>
      <c r="J927" s="442"/>
      <c r="K927" s="442"/>
      <c r="L927" s="442"/>
      <c r="M927" s="442"/>
      <c r="N927" s="442"/>
      <c r="O927" s="442"/>
      <c r="P927" s="442"/>
      <c r="Q927" s="442"/>
    </row>
    <row r="928" spans="1:17" x14ac:dyDescent="0.2">
      <c r="A928" s="440"/>
      <c r="B928" s="441"/>
      <c r="C928" s="440"/>
      <c r="D928" s="442"/>
      <c r="E928" s="442"/>
      <c r="F928" s="442"/>
      <c r="G928" s="442"/>
      <c r="H928" s="442"/>
      <c r="I928" s="442"/>
      <c r="J928" s="442"/>
      <c r="K928" s="442"/>
      <c r="L928" s="442"/>
      <c r="M928" s="442"/>
      <c r="N928" s="442"/>
      <c r="O928" s="442"/>
      <c r="P928" s="442"/>
      <c r="Q928" s="442"/>
    </row>
    <row r="929" spans="1:17" x14ac:dyDescent="0.2">
      <c r="A929" s="440"/>
      <c r="B929" s="441"/>
      <c r="C929" s="440"/>
      <c r="D929" s="442"/>
      <c r="E929" s="442"/>
      <c r="F929" s="442"/>
      <c r="G929" s="442"/>
      <c r="H929" s="442"/>
      <c r="I929" s="442"/>
      <c r="J929" s="442"/>
      <c r="K929" s="442"/>
      <c r="L929" s="442"/>
      <c r="M929" s="442"/>
      <c r="N929" s="442"/>
      <c r="O929" s="442"/>
      <c r="P929" s="442"/>
      <c r="Q929" s="442"/>
    </row>
    <row r="930" spans="1:17" x14ac:dyDescent="0.2">
      <c r="A930" s="440"/>
      <c r="B930" s="441"/>
      <c r="C930" s="440"/>
      <c r="D930" s="442"/>
      <c r="E930" s="442"/>
      <c r="F930" s="442"/>
      <c r="G930" s="442"/>
      <c r="H930" s="442"/>
      <c r="I930" s="442"/>
      <c r="J930" s="442"/>
      <c r="K930" s="442"/>
      <c r="L930" s="442"/>
      <c r="M930" s="442"/>
      <c r="N930" s="442"/>
      <c r="O930" s="442"/>
      <c r="P930" s="442"/>
      <c r="Q930" s="442"/>
    </row>
    <row r="931" spans="1:17" x14ac:dyDescent="0.2">
      <c r="A931" s="440"/>
      <c r="B931" s="441"/>
      <c r="C931" s="440"/>
      <c r="D931" s="442"/>
      <c r="E931" s="442"/>
      <c r="F931" s="442"/>
      <c r="G931" s="442"/>
      <c r="H931" s="442"/>
      <c r="I931" s="442"/>
      <c r="J931" s="442"/>
      <c r="K931" s="442"/>
      <c r="L931" s="442"/>
      <c r="M931" s="442"/>
      <c r="N931" s="442"/>
      <c r="O931" s="442"/>
      <c r="P931" s="442"/>
      <c r="Q931" s="442"/>
    </row>
    <row r="932" spans="1:17" x14ac:dyDescent="0.2">
      <c r="A932" s="440"/>
      <c r="B932" s="441"/>
      <c r="C932" s="440"/>
      <c r="D932" s="442"/>
      <c r="E932" s="442"/>
      <c r="F932" s="442"/>
      <c r="G932" s="442"/>
      <c r="H932" s="442"/>
      <c r="I932" s="442"/>
      <c r="J932" s="442"/>
      <c r="K932" s="442"/>
      <c r="L932" s="442"/>
      <c r="M932" s="442"/>
      <c r="N932" s="442"/>
      <c r="O932" s="442"/>
      <c r="P932" s="442"/>
      <c r="Q932" s="442"/>
    </row>
    <row r="933" spans="1:17" x14ac:dyDescent="0.2">
      <c r="A933" s="440"/>
      <c r="B933" s="441"/>
      <c r="C933" s="440"/>
      <c r="D933" s="442"/>
      <c r="E933" s="442"/>
      <c r="F933" s="442"/>
      <c r="G933" s="442"/>
      <c r="H933" s="442"/>
      <c r="I933" s="442"/>
      <c r="J933" s="442"/>
      <c r="K933" s="442"/>
      <c r="L933" s="442"/>
      <c r="M933" s="442"/>
      <c r="N933" s="442"/>
      <c r="O933" s="442"/>
      <c r="P933" s="442"/>
      <c r="Q933" s="442"/>
    </row>
    <row r="934" spans="1:17" x14ac:dyDescent="0.2">
      <c r="A934" s="440"/>
      <c r="B934" s="441"/>
      <c r="C934" s="440"/>
      <c r="D934" s="442"/>
      <c r="E934" s="442"/>
      <c r="F934" s="442"/>
      <c r="G934" s="442"/>
      <c r="H934" s="442"/>
      <c r="I934" s="442"/>
      <c r="J934" s="442"/>
      <c r="K934" s="442"/>
      <c r="L934" s="442"/>
      <c r="M934" s="442"/>
      <c r="N934" s="442"/>
      <c r="O934" s="442"/>
      <c r="P934" s="442"/>
      <c r="Q934" s="442"/>
    </row>
    <row r="935" spans="1:17" x14ac:dyDescent="0.2">
      <c r="A935" s="440"/>
      <c r="B935" s="441"/>
      <c r="C935" s="440"/>
      <c r="D935" s="442"/>
      <c r="E935" s="442"/>
      <c r="F935" s="442"/>
      <c r="G935" s="442"/>
      <c r="H935" s="442"/>
      <c r="I935" s="442"/>
      <c r="J935" s="442"/>
      <c r="K935" s="442"/>
      <c r="L935" s="442"/>
      <c r="M935" s="442"/>
      <c r="N935" s="442"/>
      <c r="O935" s="442"/>
      <c r="P935" s="442"/>
      <c r="Q935" s="442"/>
    </row>
    <row r="936" spans="1:17" x14ac:dyDescent="0.2">
      <c r="A936" s="440"/>
      <c r="B936" s="441"/>
      <c r="C936" s="440"/>
      <c r="D936" s="442"/>
      <c r="E936" s="442"/>
      <c r="F936" s="442"/>
      <c r="G936" s="442"/>
      <c r="H936" s="442"/>
      <c r="I936" s="442"/>
      <c r="J936" s="442"/>
      <c r="K936" s="442"/>
      <c r="L936" s="442"/>
      <c r="M936" s="442"/>
      <c r="N936" s="442"/>
      <c r="O936" s="442"/>
      <c r="P936" s="442"/>
      <c r="Q936" s="442"/>
    </row>
    <row r="937" spans="1:17" x14ac:dyDescent="0.2">
      <c r="A937" s="440"/>
      <c r="B937" s="441"/>
      <c r="C937" s="440"/>
      <c r="D937" s="442"/>
      <c r="E937" s="442"/>
      <c r="F937" s="442"/>
      <c r="G937" s="442"/>
      <c r="H937" s="442"/>
      <c r="I937" s="442"/>
      <c r="J937" s="442"/>
      <c r="K937" s="442"/>
      <c r="L937" s="442"/>
      <c r="M937" s="442"/>
      <c r="N937" s="442"/>
      <c r="O937" s="442"/>
      <c r="P937" s="442"/>
      <c r="Q937" s="442"/>
    </row>
    <row r="938" spans="1:17" x14ac:dyDescent="0.2">
      <c r="A938" s="440"/>
      <c r="B938" s="441"/>
      <c r="C938" s="440"/>
      <c r="D938" s="442"/>
      <c r="E938" s="442"/>
      <c r="F938" s="442"/>
      <c r="G938" s="442"/>
      <c r="H938" s="442"/>
      <c r="I938" s="442"/>
      <c r="J938" s="442"/>
      <c r="K938" s="442"/>
      <c r="L938" s="442"/>
      <c r="M938" s="442"/>
      <c r="N938" s="442"/>
      <c r="O938" s="442"/>
      <c r="P938" s="442"/>
      <c r="Q938" s="442"/>
    </row>
    <row r="939" spans="1:17" x14ac:dyDescent="0.2">
      <c r="A939" s="440"/>
      <c r="B939" s="441"/>
      <c r="C939" s="440"/>
      <c r="D939" s="442"/>
      <c r="E939" s="442"/>
      <c r="F939" s="442"/>
      <c r="G939" s="442"/>
      <c r="H939" s="442"/>
      <c r="I939" s="442"/>
      <c r="J939" s="442"/>
      <c r="K939" s="442"/>
      <c r="L939" s="442"/>
      <c r="M939" s="442"/>
      <c r="N939" s="442"/>
      <c r="O939" s="442"/>
      <c r="P939" s="442"/>
      <c r="Q939" s="442"/>
    </row>
    <row r="940" spans="1:17" x14ac:dyDescent="0.2">
      <c r="A940" s="440"/>
      <c r="B940" s="441"/>
      <c r="C940" s="440"/>
      <c r="D940" s="442"/>
      <c r="E940" s="442"/>
      <c r="F940" s="442"/>
      <c r="G940" s="442"/>
      <c r="H940" s="442"/>
      <c r="I940" s="442"/>
      <c r="J940" s="442"/>
      <c r="K940" s="442"/>
      <c r="L940" s="442"/>
      <c r="M940" s="442"/>
      <c r="N940" s="442"/>
      <c r="O940" s="442"/>
      <c r="P940" s="442"/>
      <c r="Q940" s="442"/>
    </row>
    <row r="941" spans="1:17" x14ac:dyDescent="0.2">
      <c r="A941" s="440"/>
      <c r="B941" s="441"/>
      <c r="C941" s="440"/>
      <c r="D941" s="442"/>
      <c r="E941" s="442"/>
      <c r="F941" s="442"/>
      <c r="G941" s="442"/>
      <c r="H941" s="442"/>
      <c r="I941" s="442"/>
      <c r="J941" s="442"/>
      <c r="K941" s="442"/>
      <c r="L941" s="442"/>
      <c r="M941" s="442"/>
      <c r="N941" s="442"/>
      <c r="O941" s="442"/>
      <c r="P941" s="442"/>
      <c r="Q941" s="442"/>
    </row>
    <row r="942" spans="1:17" x14ac:dyDescent="0.2">
      <c r="A942" s="440"/>
      <c r="B942" s="441"/>
      <c r="C942" s="440"/>
      <c r="D942" s="442"/>
      <c r="E942" s="442"/>
      <c r="F942" s="442"/>
      <c r="G942" s="442"/>
      <c r="H942" s="442"/>
      <c r="I942" s="442"/>
      <c r="J942" s="442"/>
      <c r="K942" s="442"/>
      <c r="L942" s="442"/>
      <c r="M942" s="442"/>
      <c r="N942" s="442"/>
      <c r="O942" s="442"/>
      <c r="P942" s="442"/>
      <c r="Q942" s="442"/>
    </row>
    <row r="943" spans="1:17" x14ac:dyDescent="0.2">
      <c r="A943" s="440"/>
      <c r="B943" s="441"/>
      <c r="C943" s="440"/>
      <c r="D943" s="442"/>
      <c r="E943" s="442"/>
      <c r="F943" s="442"/>
      <c r="G943" s="442"/>
      <c r="H943" s="442"/>
      <c r="I943" s="442"/>
      <c r="J943" s="442"/>
      <c r="K943" s="442"/>
      <c r="L943" s="442"/>
      <c r="M943" s="442"/>
      <c r="N943" s="442"/>
      <c r="O943" s="442"/>
      <c r="P943" s="442"/>
      <c r="Q943" s="442"/>
    </row>
    <row r="944" spans="1:17" x14ac:dyDescent="0.2">
      <c r="A944" s="440"/>
      <c r="B944" s="441"/>
      <c r="C944" s="440"/>
      <c r="D944" s="442"/>
      <c r="E944" s="442"/>
      <c r="F944" s="442"/>
      <c r="G944" s="442"/>
      <c r="H944" s="442"/>
      <c r="I944" s="442"/>
      <c r="J944" s="442"/>
      <c r="K944" s="442"/>
      <c r="L944" s="442"/>
      <c r="M944" s="442"/>
      <c r="N944" s="442"/>
      <c r="O944" s="442"/>
      <c r="P944" s="442"/>
      <c r="Q944" s="442"/>
    </row>
    <row r="945" spans="1:17" x14ac:dyDescent="0.2">
      <c r="A945" s="440"/>
      <c r="B945" s="441"/>
      <c r="C945" s="440"/>
      <c r="D945" s="442"/>
      <c r="E945" s="442"/>
      <c r="F945" s="442"/>
      <c r="G945" s="442"/>
      <c r="H945" s="442"/>
      <c r="I945" s="442"/>
      <c r="J945" s="442"/>
      <c r="K945" s="442"/>
      <c r="L945" s="442"/>
      <c r="M945" s="442"/>
      <c r="N945" s="442"/>
      <c r="O945" s="442"/>
      <c r="P945" s="442"/>
      <c r="Q945" s="442"/>
    </row>
    <row r="946" spans="1:17" x14ac:dyDescent="0.2">
      <c r="A946" s="440"/>
      <c r="B946" s="441"/>
      <c r="C946" s="440"/>
      <c r="D946" s="442"/>
      <c r="E946" s="442"/>
      <c r="F946" s="442"/>
      <c r="G946" s="442"/>
      <c r="H946" s="442"/>
      <c r="I946" s="442"/>
      <c r="J946" s="442"/>
      <c r="K946" s="442"/>
      <c r="L946" s="442"/>
      <c r="M946" s="442"/>
      <c r="N946" s="442"/>
      <c r="O946" s="442"/>
      <c r="P946" s="442"/>
      <c r="Q946" s="442"/>
    </row>
    <row r="947" spans="1:17" x14ac:dyDescent="0.2">
      <c r="A947" s="440"/>
      <c r="B947" s="441"/>
      <c r="C947" s="440"/>
      <c r="D947" s="442"/>
      <c r="E947" s="442"/>
      <c r="F947" s="442"/>
      <c r="G947" s="442"/>
      <c r="H947" s="442"/>
      <c r="I947" s="442"/>
      <c r="J947" s="442"/>
      <c r="K947" s="442"/>
      <c r="L947" s="442"/>
      <c r="M947" s="442"/>
      <c r="N947" s="442"/>
      <c r="O947" s="442"/>
      <c r="P947" s="442"/>
      <c r="Q947" s="442"/>
    </row>
    <row r="948" spans="1:17" x14ac:dyDescent="0.2">
      <c r="A948" s="440"/>
      <c r="B948" s="441"/>
      <c r="C948" s="440"/>
      <c r="D948" s="442"/>
      <c r="E948" s="442"/>
      <c r="F948" s="442"/>
      <c r="G948" s="442"/>
      <c r="H948" s="442"/>
      <c r="I948" s="442"/>
      <c r="J948" s="442"/>
      <c r="K948" s="442"/>
      <c r="L948" s="442"/>
      <c r="M948" s="442"/>
      <c r="N948" s="442"/>
      <c r="O948" s="442"/>
      <c r="P948" s="442"/>
      <c r="Q948" s="442"/>
    </row>
    <row r="949" spans="1:17" x14ac:dyDescent="0.2">
      <c r="A949" s="440"/>
      <c r="B949" s="441"/>
      <c r="C949" s="440"/>
      <c r="D949" s="442"/>
      <c r="E949" s="442"/>
      <c r="F949" s="442"/>
      <c r="G949" s="442"/>
      <c r="H949" s="442"/>
      <c r="I949" s="442"/>
      <c r="J949" s="442"/>
      <c r="K949" s="442"/>
      <c r="L949" s="442"/>
      <c r="M949" s="442"/>
      <c r="N949" s="442"/>
      <c r="O949" s="442"/>
      <c r="P949" s="442"/>
      <c r="Q949" s="442"/>
    </row>
    <row r="950" spans="1:17" x14ac:dyDescent="0.2">
      <c r="A950" s="440"/>
      <c r="B950" s="441"/>
      <c r="C950" s="440"/>
      <c r="D950" s="442"/>
      <c r="E950" s="442"/>
      <c r="F950" s="442"/>
      <c r="G950" s="442"/>
      <c r="H950" s="442"/>
      <c r="I950" s="442"/>
      <c r="J950" s="442"/>
      <c r="K950" s="442"/>
      <c r="L950" s="442"/>
      <c r="M950" s="442"/>
      <c r="N950" s="442"/>
      <c r="O950" s="442"/>
      <c r="P950" s="442"/>
      <c r="Q950" s="442"/>
    </row>
    <row r="951" spans="1:17" x14ac:dyDescent="0.2">
      <c r="A951" s="440"/>
      <c r="B951" s="441"/>
      <c r="C951" s="440"/>
      <c r="D951" s="442"/>
      <c r="E951" s="442"/>
      <c r="F951" s="442"/>
      <c r="G951" s="442"/>
      <c r="H951" s="442"/>
      <c r="I951" s="442"/>
      <c r="J951" s="442"/>
      <c r="K951" s="442"/>
      <c r="L951" s="442"/>
      <c r="M951" s="442"/>
      <c r="N951" s="442"/>
      <c r="O951" s="442"/>
      <c r="P951" s="442"/>
      <c r="Q951" s="442"/>
    </row>
    <row r="952" spans="1:17" x14ac:dyDescent="0.2">
      <c r="A952" s="440"/>
      <c r="B952" s="441"/>
      <c r="C952" s="440"/>
      <c r="D952" s="442"/>
      <c r="E952" s="442"/>
      <c r="F952" s="442"/>
      <c r="G952" s="442"/>
      <c r="H952" s="442"/>
      <c r="I952" s="442"/>
      <c r="J952" s="442"/>
      <c r="K952" s="442"/>
      <c r="L952" s="442"/>
      <c r="M952" s="442"/>
      <c r="N952" s="442"/>
      <c r="O952" s="442"/>
      <c r="P952" s="442"/>
      <c r="Q952" s="442"/>
    </row>
    <row r="953" spans="1:17" x14ac:dyDescent="0.2">
      <c r="A953" s="440"/>
      <c r="B953" s="441"/>
      <c r="C953" s="440"/>
      <c r="D953" s="442"/>
      <c r="E953" s="442"/>
      <c r="F953" s="442"/>
      <c r="G953" s="442"/>
      <c r="H953" s="442"/>
      <c r="I953" s="442"/>
      <c r="J953" s="442"/>
      <c r="K953" s="442"/>
      <c r="L953" s="442"/>
      <c r="M953" s="442"/>
      <c r="N953" s="442"/>
      <c r="O953" s="442"/>
      <c r="P953" s="442"/>
      <c r="Q953" s="442"/>
    </row>
    <row r="954" spans="1:17" x14ac:dyDescent="0.2">
      <c r="A954" s="440"/>
      <c r="B954" s="441"/>
      <c r="C954" s="440"/>
      <c r="D954" s="442"/>
      <c r="E954" s="442"/>
      <c r="F954" s="442"/>
      <c r="G954" s="442"/>
      <c r="H954" s="442"/>
      <c r="I954" s="442"/>
      <c r="J954" s="442"/>
      <c r="K954" s="442"/>
      <c r="L954" s="442"/>
      <c r="M954" s="442"/>
      <c r="N954" s="442"/>
      <c r="O954" s="442"/>
      <c r="P954" s="442"/>
      <c r="Q954" s="442"/>
    </row>
    <row r="955" spans="1:17" x14ac:dyDescent="0.2">
      <c r="A955" s="440"/>
      <c r="B955" s="441"/>
      <c r="C955" s="440"/>
      <c r="D955" s="442"/>
      <c r="E955" s="442"/>
      <c r="F955" s="442"/>
      <c r="G955" s="442"/>
      <c r="H955" s="442"/>
      <c r="I955" s="442"/>
      <c r="J955" s="442"/>
      <c r="K955" s="442"/>
      <c r="L955" s="442"/>
      <c r="M955" s="442"/>
      <c r="N955" s="442"/>
      <c r="O955" s="442"/>
      <c r="P955" s="442"/>
      <c r="Q955" s="442"/>
    </row>
    <row r="956" spans="1:17" x14ac:dyDescent="0.2">
      <c r="A956" s="440"/>
      <c r="B956" s="441"/>
      <c r="C956" s="440"/>
      <c r="D956" s="442"/>
      <c r="E956" s="442"/>
      <c r="F956" s="442"/>
      <c r="G956" s="442"/>
      <c r="H956" s="442"/>
      <c r="I956" s="442"/>
      <c r="J956" s="442"/>
      <c r="K956" s="442"/>
      <c r="L956" s="442"/>
      <c r="M956" s="442"/>
      <c r="N956" s="442"/>
      <c r="O956" s="442"/>
      <c r="P956" s="442"/>
      <c r="Q956" s="442"/>
    </row>
    <row r="957" spans="1:17" x14ac:dyDescent="0.2">
      <c r="A957" s="440"/>
      <c r="B957" s="441"/>
      <c r="C957" s="440"/>
      <c r="D957" s="442"/>
      <c r="E957" s="442"/>
      <c r="F957" s="442"/>
      <c r="G957" s="442"/>
      <c r="H957" s="442"/>
      <c r="I957" s="442"/>
      <c r="J957" s="442"/>
      <c r="K957" s="442"/>
      <c r="L957" s="442"/>
      <c r="M957" s="442"/>
      <c r="N957" s="442"/>
      <c r="O957" s="442"/>
      <c r="P957" s="442"/>
      <c r="Q957" s="442"/>
    </row>
    <row r="958" spans="1:17" x14ac:dyDescent="0.2">
      <c r="A958" s="440"/>
      <c r="B958" s="441"/>
      <c r="C958" s="440"/>
      <c r="D958" s="442"/>
      <c r="E958" s="442"/>
      <c r="F958" s="442"/>
      <c r="G958" s="442"/>
      <c r="H958" s="442"/>
      <c r="I958" s="442"/>
      <c r="J958" s="442"/>
      <c r="K958" s="442"/>
      <c r="L958" s="442"/>
      <c r="M958" s="442"/>
      <c r="N958" s="442"/>
      <c r="O958" s="442"/>
      <c r="P958" s="442"/>
      <c r="Q958" s="442"/>
    </row>
    <row r="959" spans="1:17" x14ac:dyDescent="0.2">
      <c r="A959" s="440"/>
      <c r="B959" s="441"/>
      <c r="C959" s="440"/>
      <c r="D959" s="442"/>
      <c r="E959" s="442"/>
      <c r="F959" s="442"/>
      <c r="G959" s="442"/>
      <c r="H959" s="442"/>
      <c r="I959" s="442"/>
      <c r="J959" s="442"/>
      <c r="K959" s="442"/>
      <c r="L959" s="442"/>
      <c r="M959" s="442"/>
      <c r="N959" s="442"/>
      <c r="O959" s="442"/>
      <c r="P959" s="442"/>
      <c r="Q959" s="442"/>
    </row>
    <row r="960" spans="1:17" x14ac:dyDescent="0.2">
      <c r="A960" s="440"/>
      <c r="B960" s="441"/>
      <c r="C960" s="440"/>
      <c r="D960" s="442"/>
      <c r="E960" s="442"/>
      <c r="F960" s="442"/>
      <c r="G960" s="442"/>
      <c r="H960" s="442"/>
      <c r="I960" s="442"/>
      <c r="J960" s="442"/>
      <c r="K960" s="442"/>
      <c r="L960" s="442"/>
      <c r="M960" s="442"/>
      <c r="N960" s="442"/>
      <c r="O960" s="442"/>
      <c r="P960" s="442"/>
      <c r="Q960" s="442"/>
    </row>
    <row r="961" spans="1:17" x14ac:dyDescent="0.2">
      <c r="A961" s="440"/>
      <c r="B961" s="441"/>
      <c r="C961" s="440"/>
      <c r="D961" s="442"/>
      <c r="E961" s="442"/>
      <c r="F961" s="442"/>
      <c r="G961" s="442"/>
      <c r="H961" s="442"/>
      <c r="I961" s="442"/>
      <c r="J961" s="442"/>
      <c r="K961" s="442"/>
      <c r="L961" s="442"/>
      <c r="M961" s="442"/>
      <c r="N961" s="442"/>
      <c r="O961" s="442"/>
      <c r="P961" s="442"/>
      <c r="Q961" s="442"/>
    </row>
    <row r="962" spans="1:17" x14ac:dyDescent="0.2">
      <c r="A962" s="440"/>
      <c r="B962" s="441"/>
      <c r="C962" s="440"/>
      <c r="D962" s="442"/>
      <c r="E962" s="442"/>
      <c r="F962" s="442"/>
      <c r="G962" s="442"/>
      <c r="H962" s="442"/>
      <c r="I962" s="442"/>
      <c r="J962" s="442"/>
      <c r="K962" s="442"/>
      <c r="L962" s="442"/>
      <c r="M962" s="442"/>
      <c r="N962" s="442"/>
      <c r="O962" s="442"/>
      <c r="P962" s="442"/>
      <c r="Q962" s="442"/>
    </row>
    <row r="963" spans="1:17" x14ac:dyDescent="0.2">
      <c r="A963" s="440"/>
      <c r="B963" s="441"/>
      <c r="C963" s="440"/>
      <c r="D963" s="442"/>
      <c r="E963" s="442"/>
      <c r="F963" s="442"/>
      <c r="G963" s="442"/>
      <c r="H963" s="442"/>
      <c r="I963" s="442"/>
      <c r="J963" s="442"/>
      <c r="K963" s="442"/>
      <c r="L963" s="442"/>
      <c r="M963" s="442"/>
      <c r="N963" s="442"/>
      <c r="O963" s="442"/>
      <c r="P963" s="442"/>
      <c r="Q963" s="442"/>
    </row>
    <row r="964" spans="1:17" x14ac:dyDescent="0.2">
      <c r="A964" s="440"/>
      <c r="B964" s="441"/>
      <c r="C964" s="440"/>
      <c r="D964" s="442"/>
      <c r="E964" s="442"/>
      <c r="F964" s="442"/>
      <c r="G964" s="442"/>
      <c r="H964" s="442"/>
      <c r="I964" s="442"/>
      <c r="J964" s="442"/>
      <c r="K964" s="442"/>
      <c r="L964" s="442"/>
      <c r="M964" s="442"/>
      <c r="N964" s="442"/>
      <c r="O964" s="442"/>
      <c r="P964" s="442"/>
      <c r="Q964" s="442"/>
    </row>
    <row r="965" spans="1:17" x14ac:dyDescent="0.2">
      <c r="A965" s="440"/>
      <c r="B965" s="441"/>
      <c r="C965" s="440"/>
      <c r="D965" s="442"/>
      <c r="E965" s="442"/>
      <c r="F965" s="442"/>
      <c r="G965" s="442"/>
      <c r="H965" s="442"/>
      <c r="I965" s="442"/>
      <c r="J965" s="442"/>
      <c r="K965" s="442"/>
      <c r="L965" s="442"/>
      <c r="M965" s="442"/>
      <c r="N965" s="442"/>
      <c r="O965" s="442"/>
      <c r="P965" s="442"/>
      <c r="Q965" s="442"/>
    </row>
    <row r="966" spans="1:17" x14ac:dyDescent="0.2">
      <c r="A966" s="440"/>
      <c r="B966" s="441"/>
      <c r="C966" s="440"/>
      <c r="D966" s="442"/>
      <c r="E966" s="442"/>
      <c r="F966" s="442"/>
      <c r="G966" s="442"/>
      <c r="H966" s="442"/>
      <c r="I966" s="442"/>
      <c r="J966" s="442"/>
      <c r="K966" s="442"/>
      <c r="L966" s="442"/>
      <c r="M966" s="442"/>
      <c r="N966" s="442"/>
      <c r="O966" s="442"/>
      <c r="P966" s="442"/>
      <c r="Q966" s="442"/>
    </row>
    <row r="967" spans="1:17" x14ac:dyDescent="0.2">
      <c r="A967" s="440"/>
      <c r="B967" s="441"/>
      <c r="C967" s="440"/>
      <c r="D967" s="442"/>
      <c r="E967" s="442"/>
      <c r="F967" s="442"/>
      <c r="G967" s="442"/>
      <c r="H967" s="442"/>
      <c r="I967" s="442"/>
      <c r="J967" s="442"/>
      <c r="K967" s="442"/>
      <c r="L967" s="442"/>
      <c r="M967" s="442"/>
      <c r="N967" s="442"/>
      <c r="O967" s="442"/>
      <c r="P967" s="442"/>
      <c r="Q967" s="442"/>
    </row>
    <row r="968" spans="1:17" x14ac:dyDescent="0.2">
      <c r="A968" s="440"/>
      <c r="B968" s="441"/>
      <c r="C968" s="440"/>
      <c r="D968" s="442"/>
      <c r="E968" s="442"/>
      <c r="F968" s="442"/>
      <c r="G968" s="442"/>
      <c r="H968" s="442"/>
      <c r="I968" s="442"/>
      <c r="J968" s="442"/>
      <c r="K968" s="442"/>
      <c r="L968" s="442"/>
      <c r="M968" s="442"/>
      <c r="N968" s="442"/>
      <c r="O968" s="442"/>
      <c r="P968" s="442"/>
      <c r="Q968" s="442"/>
    </row>
    <row r="969" spans="1:17" x14ac:dyDescent="0.2">
      <c r="A969" s="440"/>
      <c r="B969" s="441"/>
      <c r="C969" s="440"/>
      <c r="D969" s="442"/>
      <c r="E969" s="442"/>
      <c r="F969" s="442"/>
      <c r="G969" s="442"/>
      <c r="H969" s="442"/>
      <c r="I969" s="442"/>
      <c r="J969" s="442"/>
      <c r="K969" s="442"/>
      <c r="L969" s="442"/>
      <c r="M969" s="442"/>
      <c r="N969" s="442"/>
      <c r="O969" s="442"/>
      <c r="P969" s="442"/>
      <c r="Q969" s="442"/>
    </row>
    <row r="970" spans="1:17" x14ac:dyDescent="0.2">
      <c r="A970" s="440"/>
      <c r="B970" s="441"/>
      <c r="C970" s="440"/>
      <c r="D970" s="442"/>
      <c r="E970" s="442"/>
      <c r="F970" s="442"/>
      <c r="G970" s="442"/>
      <c r="H970" s="442"/>
      <c r="I970" s="442"/>
      <c r="J970" s="442"/>
      <c r="K970" s="442"/>
      <c r="L970" s="442"/>
      <c r="M970" s="442"/>
      <c r="N970" s="442"/>
      <c r="O970" s="442"/>
      <c r="P970" s="442"/>
      <c r="Q970" s="442"/>
    </row>
    <row r="971" spans="1:17" x14ac:dyDescent="0.2">
      <c r="A971" s="440"/>
      <c r="B971" s="441"/>
      <c r="C971" s="440"/>
      <c r="D971" s="442"/>
      <c r="E971" s="442"/>
      <c r="F971" s="442"/>
      <c r="G971" s="442"/>
      <c r="H971" s="442"/>
      <c r="I971" s="442"/>
      <c r="J971" s="442"/>
      <c r="K971" s="442"/>
      <c r="L971" s="442"/>
      <c r="M971" s="442"/>
      <c r="N971" s="442"/>
      <c r="O971" s="442"/>
      <c r="P971" s="442"/>
      <c r="Q971" s="442"/>
    </row>
    <row r="972" spans="1:17" x14ac:dyDescent="0.2">
      <c r="A972" s="440"/>
      <c r="B972" s="441"/>
      <c r="C972" s="440"/>
      <c r="D972" s="442"/>
      <c r="E972" s="442"/>
      <c r="F972" s="442"/>
      <c r="G972" s="442"/>
      <c r="H972" s="442"/>
      <c r="I972" s="442"/>
      <c r="J972" s="442"/>
      <c r="K972" s="442"/>
      <c r="L972" s="442"/>
      <c r="M972" s="442"/>
      <c r="N972" s="442"/>
      <c r="O972" s="442"/>
      <c r="P972" s="442"/>
      <c r="Q972" s="442"/>
    </row>
    <row r="973" spans="1:17" x14ac:dyDescent="0.2">
      <c r="A973" s="440"/>
      <c r="B973" s="441"/>
      <c r="C973" s="440"/>
      <c r="D973" s="442"/>
      <c r="E973" s="442"/>
      <c r="F973" s="442"/>
      <c r="G973" s="442"/>
      <c r="H973" s="442"/>
      <c r="I973" s="442"/>
      <c r="J973" s="442"/>
      <c r="K973" s="442"/>
      <c r="L973" s="442"/>
      <c r="M973" s="442"/>
      <c r="N973" s="442"/>
      <c r="O973" s="442"/>
      <c r="P973" s="442"/>
      <c r="Q973" s="442"/>
    </row>
    <row r="974" spans="1:17" x14ac:dyDescent="0.2">
      <c r="A974" s="440"/>
      <c r="B974" s="441"/>
      <c r="C974" s="440"/>
      <c r="D974" s="442"/>
      <c r="E974" s="442"/>
      <c r="F974" s="442"/>
      <c r="G974" s="442"/>
      <c r="H974" s="442"/>
      <c r="I974" s="442"/>
      <c r="J974" s="442"/>
      <c r="K974" s="442"/>
      <c r="L974" s="442"/>
      <c r="M974" s="442"/>
      <c r="N974" s="442"/>
      <c r="O974" s="442"/>
      <c r="P974" s="442"/>
      <c r="Q974" s="442"/>
    </row>
    <row r="975" spans="1:17" x14ac:dyDescent="0.2">
      <c r="A975" s="440"/>
      <c r="B975" s="441"/>
      <c r="C975" s="440"/>
      <c r="D975" s="442"/>
      <c r="E975" s="442"/>
      <c r="F975" s="442"/>
      <c r="G975" s="442"/>
      <c r="H975" s="442"/>
      <c r="I975" s="442"/>
      <c r="J975" s="442"/>
      <c r="K975" s="442"/>
      <c r="L975" s="442"/>
      <c r="M975" s="442"/>
      <c r="N975" s="442"/>
      <c r="O975" s="442"/>
      <c r="P975" s="442"/>
      <c r="Q975" s="442"/>
    </row>
    <row r="976" spans="1:17" x14ac:dyDescent="0.2">
      <c r="A976" s="440"/>
      <c r="B976" s="441"/>
      <c r="C976" s="440"/>
      <c r="D976" s="442"/>
      <c r="E976" s="442"/>
      <c r="F976" s="442"/>
      <c r="G976" s="442"/>
      <c r="H976" s="442"/>
      <c r="I976" s="442"/>
      <c r="J976" s="442"/>
      <c r="K976" s="442"/>
      <c r="L976" s="442"/>
      <c r="M976" s="442"/>
      <c r="N976" s="442"/>
      <c r="O976" s="442"/>
      <c r="P976" s="442"/>
      <c r="Q976" s="442"/>
    </row>
    <row r="977" spans="1:17" x14ac:dyDescent="0.2">
      <c r="A977" s="440"/>
      <c r="B977" s="441"/>
      <c r="C977" s="440"/>
      <c r="D977" s="442"/>
      <c r="E977" s="442"/>
      <c r="F977" s="442"/>
      <c r="G977" s="442"/>
      <c r="H977" s="442"/>
      <c r="I977" s="442"/>
      <c r="J977" s="442"/>
      <c r="K977" s="442"/>
      <c r="L977" s="442"/>
      <c r="M977" s="442"/>
      <c r="N977" s="442"/>
      <c r="O977" s="442"/>
      <c r="P977" s="442"/>
      <c r="Q977" s="442"/>
    </row>
    <row r="978" spans="1:17" x14ac:dyDescent="0.2">
      <c r="A978" s="440"/>
      <c r="B978" s="441"/>
      <c r="C978" s="440"/>
      <c r="D978" s="442"/>
      <c r="E978" s="442"/>
      <c r="F978" s="442"/>
      <c r="G978" s="442"/>
      <c r="H978" s="442"/>
      <c r="I978" s="442"/>
      <c r="J978" s="442"/>
      <c r="K978" s="442"/>
      <c r="L978" s="442"/>
      <c r="M978" s="442"/>
      <c r="N978" s="442"/>
      <c r="O978" s="442"/>
      <c r="P978" s="442"/>
      <c r="Q978" s="442"/>
    </row>
    <row r="979" spans="1:17" x14ac:dyDescent="0.2">
      <c r="A979" s="440"/>
      <c r="B979" s="441"/>
      <c r="C979" s="440"/>
      <c r="D979" s="442"/>
      <c r="E979" s="442"/>
      <c r="F979" s="442"/>
      <c r="G979" s="442"/>
      <c r="H979" s="442"/>
      <c r="I979" s="442"/>
      <c r="J979" s="442"/>
      <c r="K979" s="442"/>
      <c r="L979" s="442"/>
      <c r="M979" s="442"/>
      <c r="N979" s="442"/>
      <c r="O979" s="442"/>
      <c r="P979" s="442"/>
      <c r="Q979" s="442"/>
    </row>
    <row r="980" spans="1:17" x14ac:dyDescent="0.2">
      <c r="A980" s="440"/>
      <c r="B980" s="441"/>
      <c r="C980" s="440"/>
      <c r="D980" s="442"/>
      <c r="E980" s="442"/>
      <c r="F980" s="442"/>
      <c r="G980" s="442"/>
      <c r="H980" s="442"/>
      <c r="I980" s="442"/>
      <c r="J980" s="442"/>
      <c r="K980" s="442"/>
      <c r="L980" s="442"/>
      <c r="M980" s="442"/>
      <c r="N980" s="442"/>
      <c r="O980" s="442"/>
      <c r="P980" s="442"/>
      <c r="Q980" s="442"/>
    </row>
    <row r="981" spans="1:17" x14ac:dyDescent="0.2">
      <c r="A981" s="440"/>
      <c r="B981" s="441"/>
      <c r="C981" s="440"/>
      <c r="D981" s="442"/>
      <c r="E981" s="442"/>
      <c r="F981" s="442"/>
      <c r="G981" s="442"/>
      <c r="H981" s="442"/>
      <c r="I981" s="442"/>
      <c r="J981" s="442"/>
      <c r="K981" s="442"/>
      <c r="L981" s="442"/>
      <c r="M981" s="442"/>
      <c r="N981" s="442"/>
      <c r="O981" s="442"/>
      <c r="P981" s="442"/>
      <c r="Q981" s="442"/>
    </row>
    <row r="982" spans="1:17" x14ac:dyDescent="0.2">
      <c r="A982" s="440"/>
      <c r="B982" s="441"/>
      <c r="C982" s="440"/>
      <c r="D982" s="442"/>
      <c r="E982" s="442"/>
      <c r="F982" s="442"/>
      <c r="G982" s="442"/>
      <c r="H982" s="442"/>
      <c r="I982" s="442"/>
      <c r="J982" s="442"/>
      <c r="K982" s="442"/>
      <c r="L982" s="442"/>
      <c r="M982" s="442"/>
      <c r="N982" s="442"/>
      <c r="O982" s="442"/>
      <c r="P982" s="442"/>
      <c r="Q982" s="442"/>
    </row>
    <row r="983" spans="1:17" x14ac:dyDescent="0.2">
      <c r="A983" s="440"/>
      <c r="B983" s="441"/>
      <c r="C983" s="440"/>
      <c r="D983" s="442"/>
      <c r="E983" s="442"/>
      <c r="F983" s="442"/>
      <c r="G983" s="442"/>
      <c r="H983" s="442"/>
      <c r="I983" s="442"/>
      <c r="J983" s="442"/>
      <c r="K983" s="442"/>
      <c r="L983" s="442"/>
      <c r="M983" s="442"/>
      <c r="N983" s="442"/>
      <c r="O983" s="442"/>
      <c r="P983" s="442"/>
      <c r="Q983" s="442"/>
    </row>
    <row r="984" spans="1:17" x14ac:dyDescent="0.2">
      <c r="A984" s="440"/>
      <c r="B984" s="441"/>
      <c r="C984" s="440"/>
      <c r="D984" s="442"/>
      <c r="E984" s="442"/>
      <c r="F984" s="442"/>
      <c r="G984" s="442"/>
      <c r="H984" s="442"/>
      <c r="I984" s="442"/>
      <c r="J984" s="442"/>
      <c r="K984" s="442"/>
      <c r="L984" s="442"/>
      <c r="M984" s="442"/>
      <c r="N984" s="442"/>
      <c r="O984" s="442"/>
      <c r="P984" s="442"/>
      <c r="Q984" s="442"/>
    </row>
    <row r="985" spans="1:17" x14ac:dyDescent="0.2">
      <c r="A985" s="440"/>
      <c r="B985" s="441"/>
      <c r="C985" s="440"/>
      <c r="D985" s="442"/>
      <c r="E985" s="442"/>
      <c r="F985" s="442"/>
      <c r="G985" s="442"/>
      <c r="H985" s="442"/>
      <c r="I985" s="442"/>
      <c r="J985" s="442"/>
      <c r="K985" s="442"/>
      <c r="L985" s="442"/>
      <c r="M985" s="442"/>
      <c r="N985" s="442"/>
      <c r="O985" s="442"/>
      <c r="P985" s="442"/>
      <c r="Q985" s="442"/>
    </row>
    <row r="986" spans="1:17" x14ac:dyDescent="0.2">
      <c r="A986" s="440"/>
      <c r="B986" s="441"/>
      <c r="C986" s="440"/>
      <c r="D986" s="442"/>
      <c r="E986" s="442"/>
      <c r="F986" s="442"/>
      <c r="G986" s="442"/>
      <c r="H986" s="442"/>
      <c r="I986" s="442"/>
      <c r="J986" s="442"/>
      <c r="K986" s="442"/>
      <c r="L986" s="442"/>
      <c r="M986" s="442"/>
      <c r="N986" s="442"/>
      <c r="O986" s="442"/>
      <c r="P986" s="442"/>
      <c r="Q986" s="442"/>
    </row>
    <row r="987" spans="1:17" x14ac:dyDescent="0.2">
      <c r="A987" s="440"/>
      <c r="B987" s="441"/>
      <c r="C987" s="440"/>
      <c r="D987" s="442"/>
      <c r="E987" s="442"/>
      <c r="F987" s="442"/>
      <c r="G987" s="442"/>
      <c r="H987" s="442"/>
      <c r="I987" s="442"/>
      <c r="J987" s="442"/>
      <c r="K987" s="442"/>
      <c r="L987" s="442"/>
      <c r="M987" s="442"/>
      <c r="N987" s="442"/>
      <c r="O987" s="442"/>
      <c r="P987" s="442"/>
      <c r="Q987" s="442"/>
    </row>
    <row r="988" spans="1:17" x14ac:dyDescent="0.2">
      <c r="A988" s="440"/>
      <c r="B988" s="441"/>
      <c r="C988" s="440"/>
      <c r="D988" s="442"/>
      <c r="E988" s="442"/>
      <c r="F988" s="442"/>
      <c r="G988" s="442"/>
      <c r="H988" s="442"/>
      <c r="I988" s="442"/>
      <c r="J988" s="442"/>
      <c r="K988" s="442"/>
      <c r="L988" s="442"/>
      <c r="M988" s="442"/>
      <c r="N988" s="442"/>
      <c r="O988" s="442"/>
      <c r="P988" s="442"/>
      <c r="Q988" s="442"/>
    </row>
    <row r="989" spans="1:17" x14ac:dyDescent="0.2">
      <c r="A989" s="440"/>
      <c r="B989" s="441"/>
      <c r="C989" s="440"/>
      <c r="D989" s="442"/>
      <c r="E989" s="442"/>
      <c r="F989" s="442"/>
      <c r="G989" s="442"/>
      <c r="H989" s="442"/>
      <c r="I989" s="442"/>
      <c r="J989" s="442"/>
      <c r="K989" s="442"/>
      <c r="L989" s="442"/>
      <c r="M989" s="442"/>
      <c r="N989" s="442"/>
      <c r="O989" s="442"/>
      <c r="P989" s="442"/>
      <c r="Q989" s="442"/>
    </row>
    <row r="990" spans="1:17" x14ac:dyDescent="0.2">
      <c r="A990" s="440"/>
      <c r="B990" s="441"/>
      <c r="C990" s="440"/>
      <c r="D990" s="442"/>
      <c r="E990" s="442"/>
      <c r="F990" s="442"/>
      <c r="G990" s="442"/>
      <c r="H990" s="442"/>
      <c r="I990" s="442"/>
      <c r="J990" s="442"/>
      <c r="K990" s="442"/>
      <c r="L990" s="442"/>
      <c r="M990" s="442"/>
      <c r="N990" s="442"/>
      <c r="O990" s="442"/>
      <c r="P990" s="442"/>
      <c r="Q990" s="442"/>
    </row>
    <row r="991" spans="1:17" x14ac:dyDescent="0.2">
      <c r="A991" s="440"/>
      <c r="B991" s="441"/>
      <c r="C991" s="440"/>
      <c r="D991" s="442"/>
      <c r="E991" s="442"/>
      <c r="F991" s="442"/>
      <c r="G991" s="442"/>
      <c r="H991" s="442"/>
      <c r="I991" s="442"/>
      <c r="J991" s="442"/>
      <c r="K991" s="442"/>
      <c r="L991" s="442"/>
      <c r="M991" s="442"/>
      <c r="N991" s="442"/>
      <c r="O991" s="442"/>
      <c r="P991" s="442"/>
      <c r="Q991" s="442"/>
    </row>
    <row r="992" spans="1:17" x14ac:dyDescent="0.2">
      <c r="A992" s="440"/>
      <c r="B992" s="441"/>
      <c r="C992" s="440"/>
      <c r="D992" s="442"/>
      <c r="E992" s="442"/>
      <c r="F992" s="442"/>
      <c r="G992" s="442"/>
      <c r="H992" s="442"/>
      <c r="I992" s="442"/>
      <c r="J992" s="442"/>
      <c r="K992" s="442"/>
      <c r="L992" s="442"/>
      <c r="M992" s="442"/>
      <c r="N992" s="442"/>
      <c r="O992" s="442"/>
      <c r="P992" s="442"/>
      <c r="Q992" s="442"/>
    </row>
    <row r="993" spans="1:17" x14ac:dyDescent="0.2">
      <c r="A993" s="440"/>
      <c r="B993" s="441"/>
      <c r="C993" s="440"/>
      <c r="D993" s="442"/>
      <c r="E993" s="442"/>
      <c r="F993" s="442"/>
      <c r="G993" s="442"/>
      <c r="H993" s="442"/>
      <c r="I993" s="442"/>
      <c r="J993" s="442"/>
      <c r="K993" s="442"/>
      <c r="L993" s="442"/>
      <c r="M993" s="442"/>
      <c r="N993" s="442"/>
      <c r="O993" s="442"/>
      <c r="P993" s="442"/>
      <c r="Q993" s="442"/>
    </row>
    <row r="994" spans="1:17" x14ac:dyDescent="0.2">
      <c r="A994" s="440"/>
      <c r="B994" s="441"/>
      <c r="C994" s="440"/>
      <c r="D994" s="442"/>
      <c r="E994" s="442"/>
      <c r="F994" s="442"/>
      <c r="G994" s="442"/>
      <c r="H994" s="442"/>
      <c r="I994" s="442"/>
      <c r="J994" s="442"/>
      <c r="K994" s="442"/>
      <c r="L994" s="442"/>
      <c r="M994" s="442"/>
      <c r="N994" s="442"/>
      <c r="O994" s="442"/>
      <c r="P994" s="442"/>
      <c r="Q994" s="442"/>
    </row>
    <row r="995" spans="1:17" x14ac:dyDescent="0.2">
      <c r="A995" s="440"/>
      <c r="B995" s="441"/>
      <c r="C995" s="440"/>
      <c r="D995" s="442"/>
      <c r="E995" s="442"/>
      <c r="F995" s="442"/>
      <c r="G995" s="442"/>
      <c r="H995" s="442"/>
      <c r="I995" s="442"/>
      <c r="J995" s="442"/>
      <c r="K995" s="442"/>
      <c r="L995" s="442"/>
      <c r="M995" s="442"/>
      <c r="N995" s="442"/>
      <c r="O995" s="442"/>
      <c r="P995" s="442"/>
      <c r="Q995" s="442"/>
    </row>
    <row r="996" spans="1:17" x14ac:dyDescent="0.2">
      <c r="A996" s="440"/>
      <c r="B996" s="441"/>
      <c r="C996" s="440"/>
      <c r="D996" s="442"/>
      <c r="E996" s="442"/>
      <c r="F996" s="442"/>
      <c r="G996" s="442"/>
      <c r="H996" s="442"/>
      <c r="I996" s="442"/>
      <c r="J996" s="442"/>
      <c r="K996" s="442"/>
      <c r="L996" s="442"/>
      <c r="M996" s="442"/>
      <c r="N996" s="442"/>
      <c r="O996" s="442"/>
      <c r="P996" s="442"/>
      <c r="Q996" s="442"/>
    </row>
    <row r="997" spans="1:17" x14ac:dyDescent="0.2">
      <c r="A997" s="440"/>
      <c r="B997" s="441"/>
      <c r="C997" s="440"/>
      <c r="D997" s="442"/>
      <c r="E997" s="442"/>
      <c r="F997" s="442"/>
      <c r="G997" s="442"/>
      <c r="H997" s="442"/>
      <c r="I997" s="442"/>
      <c r="J997" s="442"/>
      <c r="K997" s="442"/>
      <c r="L997" s="442"/>
      <c r="M997" s="442"/>
      <c r="N997" s="442"/>
      <c r="O997" s="442"/>
      <c r="P997" s="442"/>
      <c r="Q997" s="442"/>
    </row>
    <row r="998" spans="1:17" x14ac:dyDescent="0.2">
      <c r="A998" s="440"/>
      <c r="B998" s="441"/>
      <c r="C998" s="440"/>
      <c r="D998" s="442"/>
      <c r="E998" s="442"/>
      <c r="F998" s="442"/>
      <c r="G998" s="442"/>
      <c r="H998" s="442"/>
      <c r="I998" s="442"/>
      <c r="J998" s="442"/>
      <c r="K998" s="442"/>
      <c r="L998" s="442"/>
      <c r="M998" s="442"/>
      <c r="N998" s="442"/>
      <c r="O998" s="442"/>
      <c r="P998" s="442"/>
      <c r="Q998" s="442"/>
    </row>
    <row r="999" spans="1:17" x14ac:dyDescent="0.2">
      <c r="A999" s="440"/>
      <c r="B999" s="441"/>
      <c r="C999" s="440"/>
      <c r="D999" s="442"/>
      <c r="E999" s="442"/>
      <c r="F999" s="442"/>
      <c r="G999" s="442"/>
      <c r="H999" s="442"/>
      <c r="I999" s="442"/>
      <c r="J999" s="442"/>
      <c r="K999" s="442"/>
      <c r="L999" s="442"/>
      <c r="M999" s="442"/>
      <c r="N999" s="442"/>
      <c r="O999" s="442"/>
      <c r="P999" s="442"/>
      <c r="Q999" s="442"/>
    </row>
    <row r="1000" spans="1:17" x14ac:dyDescent="0.2">
      <c r="A1000" s="440"/>
      <c r="B1000" s="441"/>
      <c r="C1000" s="440"/>
      <c r="D1000" s="442"/>
      <c r="E1000" s="442"/>
      <c r="F1000" s="442"/>
      <c r="G1000" s="442"/>
      <c r="H1000" s="442"/>
      <c r="I1000" s="442"/>
      <c r="J1000" s="442"/>
      <c r="K1000" s="442"/>
      <c r="L1000" s="442"/>
      <c r="M1000" s="442"/>
      <c r="N1000" s="442"/>
      <c r="O1000" s="442"/>
      <c r="P1000" s="442"/>
      <c r="Q1000" s="442"/>
    </row>
    <row r="1001" spans="1:17" x14ac:dyDescent="0.2">
      <c r="A1001" s="440"/>
      <c r="B1001" s="441"/>
      <c r="C1001" s="440"/>
      <c r="D1001" s="442"/>
      <c r="E1001" s="442"/>
      <c r="F1001" s="442"/>
      <c r="G1001" s="442"/>
      <c r="H1001" s="442"/>
      <c r="I1001" s="442"/>
      <c r="J1001" s="442"/>
      <c r="K1001" s="442"/>
      <c r="L1001" s="442"/>
      <c r="M1001" s="442"/>
      <c r="N1001" s="442"/>
      <c r="O1001" s="442"/>
      <c r="P1001" s="442"/>
      <c r="Q1001" s="442"/>
    </row>
    <row r="1002" spans="1:17" x14ac:dyDescent="0.2">
      <c r="A1002" s="440"/>
      <c r="B1002" s="441"/>
      <c r="C1002" s="440"/>
      <c r="D1002" s="442"/>
      <c r="E1002" s="442"/>
      <c r="F1002" s="442"/>
      <c r="G1002" s="442"/>
      <c r="H1002" s="442"/>
      <c r="I1002" s="442"/>
      <c r="J1002" s="442"/>
      <c r="K1002" s="442"/>
      <c r="L1002" s="442"/>
      <c r="M1002" s="442"/>
      <c r="N1002" s="442"/>
      <c r="O1002" s="442"/>
      <c r="P1002" s="442"/>
      <c r="Q1002" s="442"/>
    </row>
    <row r="1003" spans="1:17" x14ac:dyDescent="0.2">
      <c r="A1003" s="440"/>
      <c r="B1003" s="441"/>
      <c r="C1003" s="440"/>
      <c r="D1003" s="442"/>
      <c r="E1003" s="442"/>
      <c r="F1003" s="442"/>
      <c r="G1003" s="442"/>
      <c r="H1003" s="442"/>
      <c r="I1003" s="442"/>
      <c r="J1003" s="442"/>
      <c r="K1003" s="442"/>
      <c r="L1003" s="442"/>
      <c r="M1003" s="442"/>
      <c r="N1003" s="442"/>
      <c r="O1003" s="442"/>
      <c r="P1003" s="442"/>
      <c r="Q1003" s="442"/>
    </row>
    <row r="1004" spans="1:17" x14ac:dyDescent="0.2">
      <c r="A1004" s="440"/>
      <c r="B1004" s="441"/>
      <c r="C1004" s="440"/>
      <c r="D1004" s="442"/>
      <c r="E1004" s="442"/>
      <c r="F1004" s="442"/>
      <c r="G1004" s="442"/>
      <c r="H1004" s="442"/>
      <c r="I1004" s="442"/>
      <c r="J1004" s="442"/>
      <c r="K1004" s="442"/>
      <c r="L1004" s="442"/>
      <c r="M1004" s="442"/>
      <c r="N1004" s="442"/>
      <c r="O1004" s="442"/>
      <c r="P1004" s="442"/>
      <c r="Q1004" s="442"/>
    </row>
    <row r="1005" spans="1:17" x14ac:dyDescent="0.2">
      <c r="A1005" s="440"/>
      <c r="B1005" s="441"/>
      <c r="C1005" s="440"/>
      <c r="D1005" s="442"/>
      <c r="E1005" s="442"/>
      <c r="F1005" s="442"/>
      <c r="G1005" s="442"/>
      <c r="H1005" s="442"/>
      <c r="I1005" s="442"/>
      <c r="J1005" s="442"/>
      <c r="K1005" s="442"/>
      <c r="L1005" s="442"/>
      <c r="M1005" s="442"/>
      <c r="N1005" s="442"/>
      <c r="O1005" s="442"/>
      <c r="P1005" s="442"/>
      <c r="Q1005" s="442"/>
    </row>
    <row r="1006" spans="1:17" x14ac:dyDescent="0.2">
      <c r="A1006" s="440"/>
      <c r="B1006" s="441"/>
      <c r="C1006" s="440"/>
      <c r="D1006" s="442"/>
      <c r="E1006" s="442"/>
      <c r="F1006" s="442"/>
      <c r="G1006" s="442"/>
      <c r="H1006" s="442"/>
      <c r="I1006" s="442"/>
      <c r="J1006" s="442"/>
      <c r="K1006" s="442"/>
      <c r="L1006" s="442"/>
      <c r="M1006" s="442"/>
      <c r="N1006" s="442"/>
      <c r="O1006" s="442"/>
      <c r="P1006" s="442"/>
      <c r="Q1006" s="442"/>
    </row>
    <row r="1007" spans="1:17" x14ac:dyDescent="0.2">
      <c r="A1007" s="440"/>
      <c r="B1007" s="441"/>
      <c r="C1007" s="440"/>
      <c r="D1007" s="442"/>
      <c r="E1007" s="442"/>
      <c r="F1007" s="442"/>
      <c r="G1007" s="442"/>
      <c r="H1007" s="442"/>
      <c r="I1007" s="442"/>
      <c r="J1007" s="442"/>
      <c r="K1007" s="442"/>
      <c r="L1007" s="442"/>
      <c r="M1007" s="442"/>
      <c r="N1007" s="442"/>
      <c r="O1007" s="442"/>
      <c r="P1007" s="442"/>
      <c r="Q1007" s="442"/>
    </row>
    <row r="1008" spans="1:17" x14ac:dyDescent="0.2">
      <c r="A1008" s="440"/>
      <c r="B1008" s="441"/>
      <c r="C1008" s="440"/>
      <c r="D1008" s="442"/>
      <c r="E1008" s="442"/>
      <c r="F1008" s="442"/>
      <c r="G1008" s="442"/>
      <c r="H1008" s="442"/>
      <c r="I1008" s="442"/>
      <c r="J1008" s="442"/>
      <c r="K1008" s="442"/>
      <c r="L1008" s="442"/>
      <c r="M1008" s="442"/>
      <c r="N1008" s="442"/>
      <c r="O1008" s="442"/>
      <c r="P1008" s="442"/>
      <c r="Q1008" s="442"/>
    </row>
    <row r="1009" spans="1:17" x14ac:dyDescent="0.2">
      <c r="A1009" s="440"/>
      <c r="B1009" s="441"/>
      <c r="C1009" s="440"/>
      <c r="D1009" s="442"/>
      <c r="E1009" s="442"/>
      <c r="F1009" s="442"/>
      <c r="G1009" s="442"/>
      <c r="H1009" s="442"/>
      <c r="I1009" s="442"/>
      <c r="J1009" s="442"/>
      <c r="K1009" s="442"/>
      <c r="L1009" s="442"/>
      <c r="M1009" s="442"/>
      <c r="N1009" s="442"/>
      <c r="O1009" s="442"/>
      <c r="P1009" s="442"/>
      <c r="Q1009" s="442"/>
    </row>
    <row r="1010" spans="1:17" x14ac:dyDescent="0.2">
      <c r="A1010" s="440"/>
      <c r="B1010" s="441"/>
      <c r="C1010" s="440"/>
      <c r="D1010" s="442"/>
      <c r="E1010" s="442"/>
      <c r="F1010" s="442"/>
      <c r="G1010" s="442"/>
      <c r="H1010" s="442"/>
      <c r="I1010" s="442"/>
      <c r="J1010" s="442"/>
      <c r="K1010" s="442"/>
      <c r="L1010" s="442"/>
      <c r="M1010" s="442"/>
      <c r="N1010" s="442"/>
      <c r="O1010" s="442"/>
      <c r="P1010" s="442"/>
      <c r="Q1010" s="442"/>
    </row>
    <row r="1011" spans="1:17" x14ac:dyDescent="0.2">
      <c r="A1011" s="440"/>
      <c r="B1011" s="441"/>
      <c r="C1011" s="440"/>
      <c r="D1011" s="442"/>
      <c r="E1011" s="442"/>
      <c r="F1011" s="442"/>
      <c r="G1011" s="442"/>
      <c r="H1011" s="442"/>
      <c r="I1011" s="442"/>
      <c r="J1011" s="442"/>
      <c r="K1011" s="442"/>
      <c r="L1011" s="442"/>
      <c r="M1011" s="442"/>
      <c r="N1011" s="442"/>
      <c r="O1011" s="442"/>
      <c r="P1011" s="442"/>
      <c r="Q1011" s="442"/>
    </row>
    <row r="1012" spans="1:17" x14ac:dyDescent="0.2">
      <c r="A1012" s="440"/>
      <c r="B1012" s="441"/>
      <c r="C1012" s="440"/>
      <c r="D1012" s="442"/>
      <c r="E1012" s="442"/>
      <c r="F1012" s="442"/>
      <c r="G1012" s="442"/>
      <c r="H1012" s="442"/>
      <c r="I1012" s="442"/>
      <c r="J1012" s="442"/>
      <c r="K1012" s="442"/>
      <c r="L1012" s="442"/>
      <c r="M1012" s="442"/>
      <c r="N1012" s="442"/>
      <c r="O1012" s="442"/>
      <c r="P1012" s="442"/>
      <c r="Q1012" s="442"/>
    </row>
    <row r="1013" spans="1:17" x14ac:dyDescent="0.2">
      <c r="A1013" s="440"/>
      <c r="B1013" s="441"/>
      <c r="C1013" s="440"/>
      <c r="D1013" s="442"/>
      <c r="E1013" s="442"/>
      <c r="F1013" s="442"/>
      <c r="G1013" s="442"/>
      <c r="H1013" s="442"/>
      <c r="I1013" s="442"/>
      <c r="J1013" s="442"/>
      <c r="K1013" s="442"/>
      <c r="L1013" s="442"/>
      <c r="M1013" s="442"/>
      <c r="N1013" s="442"/>
      <c r="O1013" s="442"/>
      <c r="P1013" s="442"/>
      <c r="Q1013" s="442"/>
    </row>
    <row r="1014" spans="1:17" x14ac:dyDescent="0.2">
      <c r="A1014" s="440"/>
      <c r="B1014" s="441"/>
      <c r="C1014" s="440"/>
      <c r="D1014" s="442"/>
      <c r="E1014" s="442"/>
      <c r="F1014" s="442"/>
      <c r="G1014" s="442"/>
      <c r="H1014" s="442"/>
      <c r="I1014" s="442"/>
      <c r="J1014" s="442"/>
      <c r="K1014" s="442"/>
      <c r="L1014" s="442"/>
      <c r="M1014" s="442"/>
      <c r="N1014" s="442"/>
      <c r="O1014" s="442"/>
      <c r="P1014" s="442"/>
      <c r="Q1014" s="442"/>
    </row>
    <row r="1015" spans="1:17" x14ac:dyDescent="0.2">
      <c r="A1015" s="440"/>
      <c r="B1015" s="441"/>
      <c r="C1015" s="440"/>
      <c r="D1015" s="442"/>
      <c r="E1015" s="442"/>
      <c r="F1015" s="442"/>
      <c r="G1015" s="442"/>
      <c r="H1015" s="442"/>
      <c r="I1015" s="442"/>
      <c r="J1015" s="442"/>
      <c r="K1015" s="442"/>
      <c r="L1015" s="442"/>
      <c r="M1015" s="442"/>
      <c r="N1015" s="442"/>
      <c r="O1015" s="442"/>
      <c r="P1015" s="442"/>
      <c r="Q1015" s="442"/>
    </row>
    <row r="1016" spans="1:17" x14ac:dyDescent="0.2">
      <c r="A1016" s="440"/>
      <c r="B1016" s="441"/>
      <c r="C1016" s="440"/>
      <c r="D1016" s="442"/>
      <c r="E1016" s="442"/>
      <c r="F1016" s="442"/>
      <c r="G1016" s="442"/>
      <c r="H1016" s="442"/>
      <c r="I1016" s="442"/>
      <c r="J1016" s="442"/>
      <c r="K1016" s="442"/>
      <c r="L1016" s="442"/>
      <c r="M1016" s="442"/>
      <c r="N1016" s="442"/>
      <c r="O1016" s="442"/>
      <c r="P1016" s="442"/>
      <c r="Q1016" s="442"/>
    </row>
    <row r="1017" spans="1:17" x14ac:dyDescent="0.2">
      <c r="A1017" s="440"/>
      <c r="B1017" s="441"/>
      <c r="C1017" s="440"/>
      <c r="D1017" s="442"/>
      <c r="E1017" s="442"/>
      <c r="F1017" s="442"/>
      <c r="G1017" s="442"/>
      <c r="H1017" s="442"/>
      <c r="I1017" s="442"/>
      <c r="J1017" s="442"/>
      <c r="K1017" s="442"/>
      <c r="L1017" s="442"/>
      <c r="M1017" s="442"/>
      <c r="N1017" s="442"/>
      <c r="O1017" s="442"/>
      <c r="P1017" s="442"/>
      <c r="Q1017" s="442"/>
    </row>
    <row r="1018" spans="1:17" x14ac:dyDescent="0.2">
      <c r="A1018" s="440"/>
      <c r="B1018" s="441"/>
      <c r="C1018" s="440"/>
      <c r="D1018" s="442"/>
      <c r="E1018" s="442"/>
      <c r="F1018" s="442"/>
      <c r="G1018" s="442"/>
      <c r="H1018" s="442"/>
      <c r="I1018" s="442"/>
      <c r="J1018" s="442"/>
      <c r="K1018" s="442"/>
      <c r="L1018" s="442"/>
      <c r="M1018" s="442"/>
      <c r="N1018" s="442"/>
      <c r="O1018" s="442"/>
      <c r="P1018" s="442"/>
      <c r="Q1018" s="442"/>
    </row>
    <row r="1019" spans="1:17" x14ac:dyDescent="0.2">
      <c r="A1019" s="440"/>
      <c r="B1019" s="441"/>
      <c r="C1019" s="440"/>
      <c r="D1019" s="442"/>
      <c r="E1019" s="442"/>
      <c r="F1019" s="442"/>
      <c r="G1019" s="442"/>
      <c r="H1019" s="442"/>
      <c r="I1019" s="442"/>
      <c r="J1019" s="442"/>
      <c r="K1019" s="442"/>
      <c r="L1019" s="442"/>
      <c r="M1019" s="442"/>
      <c r="N1019" s="442"/>
      <c r="O1019" s="442"/>
      <c r="P1019" s="442"/>
      <c r="Q1019" s="442"/>
    </row>
    <row r="1020" spans="1:17" x14ac:dyDescent="0.2">
      <c r="A1020" s="440"/>
      <c r="B1020" s="441"/>
      <c r="C1020" s="440"/>
      <c r="D1020" s="442"/>
      <c r="E1020" s="442"/>
      <c r="F1020" s="442"/>
      <c r="G1020" s="442"/>
      <c r="H1020" s="442"/>
      <c r="I1020" s="442"/>
      <c r="J1020" s="442"/>
      <c r="K1020" s="442"/>
      <c r="L1020" s="442"/>
      <c r="M1020" s="442"/>
      <c r="N1020" s="442"/>
      <c r="O1020" s="442"/>
      <c r="P1020" s="442"/>
      <c r="Q1020" s="442"/>
    </row>
    <row r="1021" spans="1:17" x14ac:dyDescent="0.2">
      <c r="A1021" s="440"/>
      <c r="B1021" s="441"/>
      <c r="C1021" s="440"/>
      <c r="D1021" s="442"/>
      <c r="E1021" s="442"/>
      <c r="F1021" s="442"/>
      <c r="G1021" s="442"/>
      <c r="H1021" s="442"/>
      <c r="I1021" s="442"/>
      <c r="J1021" s="442"/>
      <c r="K1021" s="442"/>
      <c r="L1021" s="442"/>
      <c r="M1021" s="442"/>
      <c r="N1021" s="442"/>
      <c r="O1021" s="442"/>
      <c r="P1021" s="442"/>
      <c r="Q1021" s="442"/>
    </row>
    <row r="1022" spans="1:17" x14ac:dyDescent="0.2">
      <c r="A1022" s="440"/>
      <c r="B1022" s="441"/>
      <c r="C1022" s="440"/>
      <c r="D1022" s="442"/>
      <c r="E1022" s="442"/>
      <c r="F1022" s="442"/>
      <c r="G1022" s="442"/>
      <c r="H1022" s="442"/>
      <c r="I1022" s="442"/>
      <c r="J1022" s="442"/>
      <c r="K1022" s="442"/>
      <c r="L1022" s="442"/>
      <c r="M1022" s="442"/>
      <c r="N1022" s="442"/>
      <c r="O1022" s="442"/>
      <c r="P1022" s="442"/>
      <c r="Q1022" s="442"/>
    </row>
    <row r="1023" spans="1:17" x14ac:dyDescent="0.2">
      <c r="A1023" s="440"/>
      <c r="B1023" s="441"/>
      <c r="C1023" s="440"/>
      <c r="D1023" s="442"/>
      <c r="E1023" s="442"/>
      <c r="F1023" s="442"/>
      <c r="G1023" s="442"/>
      <c r="H1023" s="442"/>
      <c r="I1023" s="442"/>
      <c r="J1023" s="442"/>
      <c r="K1023" s="442"/>
      <c r="L1023" s="442"/>
      <c r="M1023" s="442"/>
      <c r="N1023" s="442"/>
      <c r="O1023" s="442"/>
      <c r="P1023" s="442"/>
      <c r="Q1023" s="442"/>
    </row>
    <row r="1024" spans="1:17" x14ac:dyDescent="0.2">
      <c r="A1024" s="440"/>
      <c r="B1024" s="441"/>
      <c r="C1024" s="440"/>
      <c r="D1024" s="442"/>
      <c r="E1024" s="442"/>
      <c r="F1024" s="442"/>
      <c r="G1024" s="442"/>
      <c r="H1024" s="442"/>
      <c r="I1024" s="442"/>
      <c r="J1024" s="442"/>
      <c r="K1024" s="442"/>
      <c r="L1024" s="442"/>
      <c r="M1024" s="442"/>
      <c r="N1024" s="442"/>
      <c r="O1024" s="442"/>
      <c r="P1024" s="442"/>
      <c r="Q1024" s="442"/>
    </row>
    <row r="1025" spans="1:17" x14ac:dyDescent="0.2">
      <c r="A1025" s="440"/>
      <c r="B1025" s="441"/>
      <c r="C1025" s="440"/>
      <c r="D1025" s="442"/>
      <c r="E1025" s="442"/>
      <c r="F1025" s="442"/>
      <c r="G1025" s="442"/>
      <c r="H1025" s="442"/>
      <c r="I1025" s="442"/>
      <c r="J1025" s="442"/>
      <c r="K1025" s="442"/>
      <c r="L1025" s="442"/>
      <c r="M1025" s="442"/>
      <c r="N1025" s="442"/>
      <c r="O1025" s="442"/>
      <c r="P1025" s="442"/>
      <c r="Q1025" s="442"/>
    </row>
    <row r="1026" spans="1:17" x14ac:dyDescent="0.2">
      <c r="A1026" s="440"/>
      <c r="B1026" s="441"/>
      <c r="C1026" s="440"/>
      <c r="D1026" s="442"/>
      <c r="E1026" s="442"/>
      <c r="F1026" s="442"/>
      <c r="G1026" s="442"/>
      <c r="H1026" s="442"/>
      <c r="I1026" s="442"/>
      <c r="J1026" s="442"/>
      <c r="K1026" s="442"/>
      <c r="L1026" s="442"/>
      <c r="M1026" s="442"/>
      <c r="N1026" s="442"/>
      <c r="O1026" s="442"/>
      <c r="P1026" s="442"/>
      <c r="Q1026" s="442"/>
    </row>
    <row r="1027" spans="1:17" x14ac:dyDescent="0.2">
      <c r="A1027" s="440"/>
      <c r="B1027" s="441"/>
      <c r="C1027" s="440"/>
      <c r="D1027" s="442"/>
      <c r="E1027" s="442"/>
      <c r="F1027" s="442"/>
      <c r="G1027" s="442"/>
      <c r="H1027" s="442"/>
      <c r="I1027" s="442"/>
      <c r="J1027" s="442"/>
      <c r="K1027" s="442"/>
      <c r="L1027" s="442"/>
      <c r="M1027" s="442"/>
      <c r="N1027" s="442"/>
      <c r="O1027" s="442"/>
      <c r="P1027" s="442"/>
      <c r="Q1027" s="442"/>
    </row>
    <row r="1028" spans="1:17" x14ac:dyDescent="0.2">
      <c r="A1028" s="440"/>
      <c r="B1028" s="441"/>
      <c r="C1028" s="440"/>
      <c r="D1028" s="442"/>
      <c r="E1028" s="442"/>
      <c r="F1028" s="442"/>
      <c r="G1028" s="442"/>
      <c r="H1028" s="442"/>
      <c r="I1028" s="442"/>
      <c r="J1028" s="442"/>
      <c r="K1028" s="442"/>
      <c r="L1028" s="442"/>
      <c r="M1028" s="442"/>
      <c r="N1028" s="442"/>
      <c r="O1028" s="442"/>
      <c r="P1028" s="442"/>
      <c r="Q1028" s="442"/>
    </row>
    <row r="1029" spans="1:17" x14ac:dyDescent="0.2">
      <c r="A1029" s="440"/>
      <c r="B1029" s="441"/>
      <c r="C1029" s="440"/>
      <c r="D1029" s="442"/>
      <c r="E1029" s="442"/>
      <c r="F1029" s="442"/>
      <c r="G1029" s="442"/>
      <c r="H1029" s="442"/>
      <c r="I1029" s="442"/>
      <c r="J1029" s="442"/>
      <c r="K1029" s="442"/>
      <c r="L1029" s="442"/>
      <c r="M1029" s="442"/>
      <c r="N1029" s="442"/>
      <c r="O1029" s="442"/>
      <c r="P1029" s="442"/>
      <c r="Q1029" s="442"/>
    </row>
    <row r="1030" spans="1:17" x14ac:dyDescent="0.2">
      <c r="A1030" s="440"/>
      <c r="B1030" s="441"/>
      <c r="C1030" s="440"/>
      <c r="D1030" s="442"/>
      <c r="E1030" s="442"/>
      <c r="F1030" s="442"/>
      <c r="G1030" s="442"/>
      <c r="H1030" s="442"/>
      <c r="I1030" s="442"/>
      <c r="J1030" s="442"/>
      <c r="K1030" s="442"/>
      <c r="L1030" s="442"/>
      <c r="M1030" s="442"/>
      <c r="N1030" s="442"/>
      <c r="O1030" s="442"/>
      <c r="P1030" s="442"/>
      <c r="Q1030" s="442"/>
    </row>
    <row r="1031" spans="1:17" x14ac:dyDescent="0.2">
      <c r="A1031" s="440"/>
      <c r="B1031" s="441"/>
      <c r="C1031" s="440"/>
      <c r="D1031" s="442"/>
      <c r="E1031" s="442"/>
      <c r="F1031" s="442"/>
      <c r="G1031" s="442"/>
      <c r="H1031" s="442"/>
      <c r="I1031" s="442"/>
      <c r="J1031" s="442"/>
      <c r="K1031" s="442"/>
      <c r="L1031" s="442"/>
      <c r="M1031" s="442"/>
      <c r="N1031" s="442"/>
      <c r="O1031" s="442"/>
      <c r="P1031" s="442"/>
      <c r="Q1031" s="442"/>
    </row>
    <row r="1032" spans="1:17" x14ac:dyDescent="0.2">
      <c r="A1032" s="440"/>
      <c r="B1032" s="441"/>
      <c r="C1032" s="440"/>
      <c r="D1032" s="442"/>
      <c r="E1032" s="442"/>
      <c r="F1032" s="442"/>
      <c r="G1032" s="442"/>
      <c r="H1032" s="442"/>
      <c r="I1032" s="442"/>
      <c r="J1032" s="442"/>
      <c r="K1032" s="442"/>
      <c r="L1032" s="442"/>
      <c r="M1032" s="442"/>
      <c r="N1032" s="442"/>
      <c r="O1032" s="442"/>
      <c r="P1032" s="442"/>
      <c r="Q1032" s="442"/>
    </row>
    <row r="1033" spans="1:17" x14ac:dyDescent="0.2">
      <c r="A1033" s="440"/>
      <c r="B1033" s="441"/>
      <c r="C1033" s="440"/>
      <c r="D1033" s="442"/>
      <c r="E1033" s="442"/>
      <c r="F1033" s="442"/>
      <c r="G1033" s="442"/>
      <c r="H1033" s="442"/>
      <c r="I1033" s="442"/>
      <c r="J1033" s="442"/>
      <c r="K1033" s="442"/>
      <c r="L1033" s="442"/>
      <c r="M1033" s="442"/>
      <c r="N1033" s="442"/>
      <c r="O1033" s="442"/>
      <c r="P1033" s="442"/>
      <c r="Q1033" s="442"/>
    </row>
    <row r="1034" spans="1:17" x14ac:dyDescent="0.2">
      <c r="A1034" s="440"/>
      <c r="B1034" s="441"/>
      <c r="C1034" s="440"/>
      <c r="D1034" s="442"/>
      <c r="E1034" s="442"/>
      <c r="F1034" s="442"/>
      <c r="G1034" s="442"/>
      <c r="H1034" s="442"/>
      <c r="I1034" s="442"/>
      <c r="J1034" s="442"/>
      <c r="K1034" s="442"/>
      <c r="L1034" s="442"/>
      <c r="M1034" s="442"/>
      <c r="N1034" s="442"/>
      <c r="O1034" s="442"/>
      <c r="P1034" s="442"/>
      <c r="Q1034" s="442"/>
    </row>
    <row r="1035" spans="1:17" x14ac:dyDescent="0.2">
      <c r="A1035" s="440"/>
      <c r="B1035" s="441"/>
      <c r="C1035" s="440"/>
      <c r="D1035" s="442"/>
      <c r="E1035" s="442"/>
      <c r="F1035" s="442"/>
      <c r="G1035" s="442"/>
      <c r="H1035" s="442"/>
      <c r="I1035" s="442"/>
      <c r="J1035" s="442"/>
      <c r="K1035" s="442"/>
      <c r="L1035" s="442"/>
      <c r="M1035" s="442"/>
      <c r="N1035" s="442"/>
      <c r="O1035" s="442"/>
      <c r="P1035" s="442"/>
      <c r="Q1035" s="442"/>
    </row>
    <row r="1036" spans="1:17" x14ac:dyDescent="0.2">
      <c r="A1036" s="440"/>
      <c r="B1036" s="441"/>
      <c r="C1036" s="440"/>
      <c r="D1036" s="442"/>
      <c r="E1036" s="442"/>
      <c r="F1036" s="442"/>
      <c r="G1036" s="442"/>
      <c r="H1036" s="442"/>
      <c r="I1036" s="442"/>
      <c r="J1036" s="442"/>
      <c r="K1036" s="442"/>
      <c r="L1036" s="442"/>
      <c r="M1036" s="442"/>
      <c r="N1036" s="442"/>
      <c r="O1036" s="442"/>
      <c r="P1036" s="442"/>
      <c r="Q1036" s="442"/>
    </row>
    <row r="1037" spans="1:17" x14ac:dyDescent="0.2">
      <c r="A1037" s="440"/>
      <c r="B1037" s="441"/>
      <c r="C1037" s="440"/>
      <c r="D1037" s="442"/>
      <c r="E1037" s="442"/>
      <c r="F1037" s="442"/>
      <c r="G1037" s="442"/>
      <c r="H1037" s="442"/>
      <c r="I1037" s="442"/>
      <c r="J1037" s="442"/>
      <c r="K1037" s="442"/>
      <c r="L1037" s="442"/>
      <c r="M1037" s="442"/>
      <c r="N1037" s="442"/>
      <c r="O1037" s="442"/>
      <c r="P1037" s="442"/>
      <c r="Q1037" s="442"/>
    </row>
    <row r="1038" spans="1:17" x14ac:dyDescent="0.2">
      <c r="A1038" s="440"/>
      <c r="B1038" s="441"/>
      <c r="C1038" s="440"/>
      <c r="D1038" s="442"/>
      <c r="E1038" s="442"/>
      <c r="F1038" s="442"/>
      <c r="G1038" s="442"/>
      <c r="H1038" s="442"/>
      <c r="I1038" s="442"/>
      <c r="J1038" s="442"/>
      <c r="K1038" s="442"/>
      <c r="L1038" s="442"/>
      <c r="M1038" s="442"/>
      <c r="N1038" s="442"/>
      <c r="O1038" s="442"/>
      <c r="P1038" s="442"/>
      <c r="Q1038" s="442"/>
    </row>
    <row r="1039" spans="1:17" x14ac:dyDescent="0.2">
      <c r="A1039" s="440"/>
      <c r="B1039" s="441"/>
      <c r="C1039" s="440"/>
      <c r="D1039" s="442"/>
      <c r="E1039" s="442"/>
      <c r="F1039" s="442"/>
      <c r="G1039" s="442"/>
      <c r="H1039" s="442"/>
      <c r="I1039" s="442"/>
      <c r="J1039" s="442"/>
      <c r="K1039" s="442"/>
      <c r="L1039" s="442"/>
      <c r="M1039" s="442"/>
      <c r="N1039" s="442"/>
      <c r="O1039" s="442"/>
      <c r="P1039" s="442"/>
      <c r="Q1039" s="442"/>
    </row>
    <row r="1040" spans="1:17" x14ac:dyDescent="0.2">
      <c r="A1040" s="440"/>
      <c r="B1040" s="441"/>
      <c r="C1040" s="440"/>
      <c r="D1040" s="442"/>
      <c r="E1040" s="442"/>
      <c r="F1040" s="442"/>
      <c r="G1040" s="442"/>
      <c r="H1040" s="442"/>
      <c r="I1040" s="442"/>
      <c r="J1040" s="442"/>
      <c r="K1040" s="442"/>
      <c r="L1040" s="442"/>
      <c r="M1040" s="442"/>
      <c r="N1040" s="442"/>
      <c r="O1040" s="442"/>
      <c r="P1040" s="442"/>
      <c r="Q1040" s="442"/>
    </row>
    <row r="1041" spans="1:17" x14ac:dyDescent="0.2">
      <c r="A1041" s="440"/>
      <c r="B1041" s="441"/>
      <c r="C1041" s="440"/>
      <c r="D1041" s="442"/>
      <c r="E1041" s="442"/>
      <c r="F1041" s="442"/>
      <c r="G1041" s="442"/>
      <c r="H1041" s="442"/>
      <c r="I1041" s="442"/>
      <c r="J1041" s="442"/>
      <c r="K1041" s="442"/>
      <c r="L1041" s="442"/>
      <c r="M1041" s="442"/>
      <c r="N1041" s="442"/>
      <c r="O1041" s="442"/>
      <c r="P1041" s="442"/>
      <c r="Q1041" s="442"/>
    </row>
    <row r="1042" spans="1:17" x14ac:dyDescent="0.2">
      <c r="A1042" s="440"/>
      <c r="B1042" s="441"/>
      <c r="C1042" s="440"/>
      <c r="D1042" s="442"/>
      <c r="E1042" s="442"/>
      <c r="F1042" s="442"/>
      <c r="G1042" s="442"/>
      <c r="H1042" s="442"/>
      <c r="I1042" s="442"/>
      <c r="J1042" s="442"/>
      <c r="K1042" s="442"/>
      <c r="L1042" s="442"/>
      <c r="M1042" s="442"/>
      <c r="N1042" s="442"/>
      <c r="O1042" s="442"/>
      <c r="P1042" s="442"/>
      <c r="Q1042" s="442"/>
    </row>
    <row r="1043" spans="1:17" x14ac:dyDescent="0.2">
      <c r="A1043" s="440"/>
      <c r="B1043" s="441"/>
      <c r="C1043" s="440"/>
      <c r="D1043" s="442"/>
      <c r="E1043" s="442"/>
      <c r="F1043" s="442"/>
      <c r="G1043" s="442"/>
      <c r="H1043" s="442"/>
      <c r="I1043" s="442"/>
      <c r="J1043" s="442"/>
      <c r="K1043" s="442"/>
      <c r="L1043" s="442"/>
      <c r="M1043" s="442"/>
      <c r="N1043" s="442"/>
      <c r="O1043" s="442"/>
      <c r="P1043" s="442"/>
      <c r="Q1043" s="442"/>
    </row>
    <row r="1044" spans="1:17" x14ac:dyDescent="0.2">
      <c r="A1044" s="440"/>
      <c r="B1044" s="441"/>
      <c r="C1044" s="440"/>
      <c r="D1044" s="442"/>
      <c r="E1044" s="442"/>
      <c r="F1044" s="442"/>
      <c r="G1044" s="442"/>
      <c r="H1044" s="442"/>
      <c r="I1044" s="442"/>
      <c r="J1044" s="442"/>
      <c r="K1044" s="442"/>
      <c r="L1044" s="442"/>
      <c r="M1044" s="442"/>
      <c r="N1044" s="442"/>
      <c r="O1044" s="442"/>
      <c r="P1044" s="442"/>
      <c r="Q1044" s="442"/>
    </row>
    <row r="1045" spans="1:17" x14ac:dyDescent="0.2">
      <c r="A1045" s="440"/>
      <c r="B1045" s="441"/>
      <c r="C1045" s="440"/>
      <c r="D1045" s="442"/>
      <c r="E1045" s="442"/>
      <c r="F1045" s="442"/>
      <c r="G1045" s="442"/>
      <c r="H1045" s="442"/>
      <c r="I1045" s="442"/>
      <c r="J1045" s="442"/>
      <c r="K1045" s="442"/>
      <c r="L1045" s="442"/>
      <c r="M1045" s="442"/>
      <c r="N1045" s="442"/>
      <c r="O1045" s="442"/>
      <c r="P1045" s="442"/>
      <c r="Q1045" s="442"/>
    </row>
    <row r="1046" spans="1:17" x14ac:dyDescent="0.2">
      <c r="A1046" s="440"/>
      <c r="B1046" s="441"/>
      <c r="C1046" s="440"/>
      <c r="D1046" s="442"/>
      <c r="E1046" s="442"/>
      <c r="F1046" s="442"/>
      <c r="G1046" s="442"/>
      <c r="H1046" s="442"/>
      <c r="I1046" s="442"/>
      <c r="J1046" s="442"/>
      <c r="K1046" s="442"/>
      <c r="L1046" s="442"/>
      <c r="M1046" s="442"/>
      <c r="N1046" s="442"/>
      <c r="O1046" s="442"/>
      <c r="P1046" s="442"/>
      <c r="Q1046" s="442"/>
    </row>
    <row r="1047" spans="1:17" x14ac:dyDescent="0.2">
      <c r="A1047" s="440"/>
      <c r="B1047" s="441"/>
      <c r="C1047" s="440"/>
      <c r="D1047" s="442"/>
      <c r="E1047" s="442"/>
      <c r="F1047" s="442"/>
      <c r="G1047" s="442"/>
      <c r="H1047" s="442"/>
      <c r="I1047" s="442"/>
      <c r="J1047" s="442"/>
      <c r="K1047" s="442"/>
      <c r="L1047" s="442"/>
      <c r="M1047" s="442"/>
      <c r="N1047" s="442"/>
      <c r="O1047" s="442"/>
      <c r="P1047" s="442"/>
      <c r="Q1047" s="442"/>
    </row>
    <row r="1048" spans="1:17" x14ac:dyDescent="0.2">
      <c r="A1048" s="440"/>
      <c r="B1048" s="441"/>
      <c r="C1048" s="440"/>
      <c r="D1048" s="442"/>
      <c r="E1048" s="442"/>
      <c r="F1048" s="442"/>
      <c r="G1048" s="442"/>
      <c r="H1048" s="442"/>
      <c r="I1048" s="442"/>
      <c r="J1048" s="442"/>
      <c r="K1048" s="442"/>
      <c r="L1048" s="442"/>
      <c r="M1048" s="442"/>
      <c r="N1048" s="442"/>
      <c r="O1048" s="442"/>
      <c r="P1048" s="442"/>
      <c r="Q1048" s="442"/>
    </row>
    <row r="1049" spans="1:17" x14ac:dyDescent="0.2">
      <c r="A1049" s="440"/>
      <c r="B1049" s="441"/>
      <c r="C1049" s="440"/>
      <c r="D1049" s="442"/>
      <c r="E1049" s="442"/>
      <c r="F1049" s="442"/>
      <c r="G1049" s="442"/>
      <c r="H1049" s="442"/>
      <c r="I1049" s="442"/>
      <c r="J1049" s="442"/>
      <c r="K1049" s="442"/>
      <c r="L1049" s="442"/>
      <c r="M1049" s="442"/>
      <c r="N1049" s="442"/>
      <c r="O1049" s="442"/>
      <c r="P1049" s="442"/>
      <c r="Q1049" s="442"/>
    </row>
    <row r="1050" spans="1:17" x14ac:dyDescent="0.2">
      <c r="A1050" s="440"/>
      <c r="B1050" s="441"/>
      <c r="C1050" s="440"/>
      <c r="D1050" s="442"/>
      <c r="E1050" s="442"/>
      <c r="F1050" s="442"/>
      <c r="G1050" s="442"/>
      <c r="H1050" s="442"/>
      <c r="I1050" s="442"/>
      <c r="J1050" s="442"/>
      <c r="K1050" s="442"/>
      <c r="L1050" s="442"/>
      <c r="M1050" s="442"/>
      <c r="N1050" s="442"/>
      <c r="O1050" s="442"/>
      <c r="P1050" s="442"/>
      <c r="Q1050" s="442"/>
    </row>
    <row r="1051" spans="1:17" x14ac:dyDescent="0.2">
      <c r="A1051" s="440"/>
      <c r="B1051" s="441"/>
      <c r="C1051" s="440"/>
      <c r="D1051" s="442"/>
      <c r="E1051" s="442"/>
      <c r="F1051" s="442"/>
      <c r="G1051" s="442"/>
      <c r="H1051" s="442"/>
      <c r="I1051" s="442"/>
      <c r="J1051" s="442"/>
      <c r="K1051" s="442"/>
      <c r="L1051" s="442"/>
      <c r="M1051" s="442"/>
      <c r="N1051" s="442"/>
      <c r="O1051" s="442"/>
      <c r="P1051" s="442"/>
      <c r="Q1051" s="442"/>
    </row>
    <row r="1052" spans="1:17" x14ac:dyDescent="0.2">
      <c r="A1052" s="440"/>
      <c r="B1052" s="441"/>
      <c r="C1052" s="440"/>
      <c r="D1052" s="442"/>
      <c r="E1052" s="442"/>
      <c r="F1052" s="442"/>
      <c r="G1052" s="442"/>
      <c r="H1052" s="442"/>
      <c r="I1052" s="442"/>
      <c r="J1052" s="442"/>
      <c r="K1052" s="442"/>
      <c r="L1052" s="442"/>
      <c r="M1052" s="442"/>
      <c r="N1052" s="442"/>
      <c r="O1052" s="442"/>
      <c r="P1052" s="442"/>
      <c r="Q1052" s="442"/>
    </row>
    <row r="1053" spans="1:17" x14ac:dyDescent="0.2">
      <c r="A1053" s="440"/>
      <c r="B1053" s="441"/>
      <c r="C1053" s="440"/>
      <c r="D1053" s="442"/>
      <c r="E1053" s="442"/>
      <c r="F1053" s="442"/>
      <c r="G1053" s="442"/>
      <c r="H1053" s="442"/>
      <c r="I1053" s="442"/>
      <c r="J1053" s="442"/>
      <c r="K1053" s="442"/>
      <c r="L1053" s="442"/>
      <c r="M1053" s="442"/>
      <c r="N1053" s="442"/>
      <c r="O1053" s="442"/>
      <c r="P1053" s="442"/>
      <c r="Q1053" s="442"/>
    </row>
    <row r="1054" spans="1:17" x14ac:dyDescent="0.2">
      <c r="A1054" s="440"/>
      <c r="B1054" s="441"/>
      <c r="C1054" s="440"/>
      <c r="D1054" s="442"/>
      <c r="E1054" s="442"/>
      <c r="F1054" s="442"/>
      <c r="G1054" s="442"/>
      <c r="H1054" s="442"/>
      <c r="I1054" s="442"/>
      <c r="J1054" s="442"/>
      <c r="K1054" s="442"/>
      <c r="L1054" s="442"/>
      <c r="M1054" s="442"/>
      <c r="N1054" s="442"/>
      <c r="O1054" s="442"/>
      <c r="P1054" s="442"/>
      <c r="Q1054" s="442"/>
    </row>
    <row r="1055" spans="1:17" x14ac:dyDescent="0.2">
      <c r="A1055" s="440"/>
      <c r="B1055" s="441"/>
      <c r="C1055" s="440"/>
      <c r="D1055" s="442"/>
      <c r="E1055" s="442"/>
      <c r="F1055" s="442"/>
      <c r="G1055" s="442"/>
      <c r="H1055" s="442"/>
      <c r="I1055" s="442"/>
      <c r="J1055" s="442"/>
      <c r="K1055" s="442"/>
      <c r="L1055" s="442"/>
      <c r="M1055" s="442"/>
      <c r="N1055" s="442"/>
      <c r="O1055" s="442"/>
      <c r="P1055" s="442"/>
      <c r="Q1055" s="442"/>
    </row>
    <row r="1056" spans="1:17" x14ac:dyDescent="0.2">
      <c r="A1056" s="440"/>
      <c r="B1056" s="441"/>
      <c r="C1056" s="440"/>
      <c r="D1056" s="442"/>
      <c r="E1056" s="442"/>
      <c r="F1056" s="442"/>
      <c r="G1056" s="442"/>
      <c r="H1056" s="442"/>
      <c r="I1056" s="442"/>
      <c r="J1056" s="442"/>
      <c r="K1056" s="442"/>
      <c r="L1056" s="442"/>
      <c r="M1056" s="442"/>
      <c r="N1056" s="442"/>
      <c r="O1056" s="442"/>
      <c r="P1056" s="442"/>
      <c r="Q1056" s="442"/>
    </row>
    <row r="1057" spans="1:17" x14ac:dyDescent="0.2">
      <c r="A1057" s="440"/>
      <c r="B1057" s="441"/>
      <c r="C1057" s="440"/>
      <c r="D1057" s="442"/>
      <c r="E1057" s="442"/>
      <c r="F1057" s="442"/>
      <c r="G1057" s="442"/>
      <c r="H1057" s="442"/>
      <c r="I1057" s="442"/>
      <c r="J1057" s="442"/>
      <c r="K1057" s="442"/>
      <c r="L1057" s="442"/>
      <c r="M1057" s="442"/>
      <c r="N1057" s="442"/>
      <c r="O1057" s="442"/>
      <c r="P1057" s="442"/>
      <c r="Q1057" s="442"/>
    </row>
    <row r="1058" spans="1:17" x14ac:dyDescent="0.2">
      <c r="A1058" s="440"/>
      <c r="B1058" s="441"/>
      <c r="C1058" s="440"/>
      <c r="D1058" s="442"/>
      <c r="E1058" s="442"/>
      <c r="F1058" s="442"/>
      <c r="G1058" s="442"/>
      <c r="H1058" s="442"/>
      <c r="I1058" s="442"/>
      <c r="J1058" s="442"/>
      <c r="K1058" s="442"/>
      <c r="L1058" s="442"/>
      <c r="M1058" s="442"/>
      <c r="N1058" s="442"/>
      <c r="O1058" s="442"/>
      <c r="P1058" s="442"/>
      <c r="Q1058" s="442"/>
    </row>
    <row r="1059" spans="1:17" x14ac:dyDescent="0.2">
      <c r="A1059" s="440"/>
      <c r="B1059" s="441"/>
      <c r="C1059" s="440"/>
      <c r="D1059" s="442"/>
      <c r="E1059" s="442"/>
      <c r="F1059" s="442"/>
      <c r="G1059" s="442"/>
      <c r="H1059" s="442"/>
      <c r="I1059" s="442"/>
      <c r="J1059" s="442"/>
      <c r="K1059" s="442"/>
      <c r="L1059" s="442"/>
      <c r="M1059" s="442"/>
      <c r="N1059" s="442"/>
      <c r="O1059" s="442"/>
      <c r="P1059" s="442"/>
      <c r="Q1059" s="442"/>
    </row>
    <row r="1060" spans="1:17" x14ac:dyDescent="0.2">
      <c r="A1060" s="440"/>
      <c r="B1060" s="441"/>
      <c r="C1060" s="440"/>
      <c r="D1060" s="442"/>
      <c r="E1060" s="442"/>
      <c r="F1060" s="442"/>
      <c r="G1060" s="442"/>
      <c r="H1060" s="442"/>
      <c r="I1060" s="442"/>
      <c r="J1060" s="442"/>
      <c r="K1060" s="442"/>
      <c r="L1060" s="442"/>
      <c r="M1060" s="442"/>
      <c r="N1060" s="442"/>
      <c r="O1060" s="442"/>
      <c r="P1060" s="442"/>
      <c r="Q1060" s="442"/>
    </row>
    <row r="1061" spans="1:17" x14ac:dyDescent="0.2">
      <c r="A1061" s="440"/>
      <c r="B1061" s="441"/>
      <c r="C1061" s="440"/>
      <c r="D1061" s="442"/>
      <c r="E1061" s="442"/>
      <c r="F1061" s="442"/>
      <c r="G1061" s="442"/>
      <c r="H1061" s="442"/>
      <c r="I1061" s="442"/>
      <c r="J1061" s="442"/>
      <c r="K1061" s="442"/>
      <c r="L1061" s="442"/>
      <c r="M1061" s="442"/>
      <c r="N1061" s="442"/>
      <c r="O1061" s="442"/>
      <c r="P1061" s="442"/>
      <c r="Q1061" s="442"/>
    </row>
    <row r="1062" spans="1:17" x14ac:dyDescent="0.2">
      <c r="A1062" s="440"/>
      <c r="B1062" s="441"/>
      <c r="C1062" s="440"/>
      <c r="D1062" s="442"/>
      <c r="E1062" s="442"/>
      <c r="F1062" s="442"/>
      <c r="G1062" s="442"/>
      <c r="H1062" s="442"/>
      <c r="I1062" s="442"/>
      <c r="J1062" s="442"/>
      <c r="K1062" s="442"/>
      <c r="L1062" s="442"/>
      <c r="M1062" s="442"/>
      <c r="N1062" s="442"/>
      <c r="O1062" s="442"/>
      <c r="P1062" s="442"/>
      <c r="Q1062" s="442"/>
    </row>
    <row r="1063" spans="1:17" x14ac:dyDescent="0.2">
      <c r="A1063" s="440"/>
      <c r="B1063" s="441"/>
      <c r="C1063" s="440"/>
      <c r="D1063" s="442"/>
      <c r="E1063" s="442"/>
      <c r="F1063" s="442"/>
      <c r="G1063" s="442"/>
      <c r="H1063" s="442"/>
      <c r="I1063" s="442"/>
      <c r="J1063" s="442"/>
      <c r="K1063" s="442"/>
      <c r="L1063" s="442"/>
      <c r="M1063" s="442"/>
      <c r="N1063" s="442"/>
      <c r="O1063" s="442"/>
      <c r="P1063" s="442"/>
      <c r="Q1063" s="442"/>
    </row>
    <row r="1064" spans="1:17" x14ac:dyDescent="0.2">
      <c r="A1064" s="440"/>
      <c r="B1064" s="441"/>
      <c r="C1064" s="440"/>
      <c r="D1064" s="442"/>
      <c r="E1064" s="442"/>
      <c r="F1064" s="442"/>
      <c r="G1064" s="442"/>
      <c r="H1064" s="442"/>
      <c r="I1064" s="442"/>
      <c r="J1064" s="442"/>
      <c r="K1064" s="442"/>
      <c r="L1064" s="442"/>
      <c r="M1064" s="442"/>
      <c r="N1064" s="442"/>
      <c r="O1064" s="442"/>
      <c r="P1064" s="442"/>
      <c r="Q1064" s="442"/>
    </row>
    <row r="1065" spans="1:17" x14ac:dyDescent="0.2">
      <c r="A1065" s="440"/>
      <c r="B1065" s="441"/>
      <c r="C1065" s="440"/>
      <c r="D1065" s="442"/>
      <c r="E1065" s="442"/>
      <c r="F1065" s="442"/>
      <c r="G1065" s="442"/>
      <c r="H1065" s="442"/>
      <c r="I1065" s="442"/>
      <c r="J1065" s="442"/>
      <c r="K1065" s="442"/>
      <c r="L1065" s="442"/>
      <c r="M1065" s="442"/>
      <c r="N1065" s="442"/>
      <c r="O1065" s="442"/>
      <c r="P1065" s="442"/>
      <c r="Q1065" s="442"/>
    </row>
    <row r="1066" spans="1:17" x14ac:dyDescent="0.2">
      <c r="A1066" s="440"/>
      <c r="B1066" s="441"/>
      <c r="C1066" s="440"/>
      <c r="D1066" s="442"/>
      <c r="E1066" s="442"/>
      <c r="F1066" s="442"/>
      <c r="G1066" s="442"/>
      <c r="H1066" s="442"/>
      <c r="I1066" s="442"/>
      <c r="J1066" s="442"/>
      <c r="K1066" s="442"/>
      <c r="L1066" s="442"/>
      <c r="M1066" s="442"/>
      <c r="N1066" s="442"/>
      <c r="O1066" s="442"/>
      <c r="P1066" s="442"/>
      <c r="Q1066" s="442"/>
    </row>
    <row r="1067" spans="1:17" x14ac:dyDescent="0.2">
      <c r="A1067" s="440"/>
      <c r="B1067" s="441"/>
      <c r="C1067" s="440"/>
      <c r="D1067" s="442"/>
      <c r="E1067" s="442"/>
      <c r="F1067" s="442"/>
      <c r="G1067" s="442"/>
      <c r="H1067" s="442"/>
      <c r="I1067" s="442"/>
      <c r="J1067" s="442"/>
      <c r="K1067" s="442"/>
      <c r="L1067" s="442"/>
      <c r="M1067" s="442"/>
      <c r="N1067" s="442"/>
      <c r="O1067" s="442"/>
      <c r="P1067" s="442"/>
      <c r="Q1067" s="442"/>
    </row>
    <row r="1068" spans="1:17" x14ac:dyDescent="0.2">
      <c r="A1068" s="440"/>
      <c r="B1068" s="441"/>
      <c r="C1068" s="440"/>
      <c r="D1068" s="442"/>
      <c r="E1068" s="442"/>
      <c r="F1068" s="442"/>
      <c r="G1068" s="442"/>
      <c r="H1068" s="442"/>
      <c r="I1068" s="442"/>
      <c r="J1068" s="442"/>
      <c r="K1068" s="442"/>
      <c r="L1068" s="442"/>
      <c r="M1068" s="442"/>
      <c r="N1068" s="442"/>
      <c r="O1068" s="442"/>
      <c r="P1068" s="442"/>
      <c r="Q1068" s="442"/>
    </row>
    <row r="1069" spans="1:17" x14ac:dyDescent="0.2">
      <c r="A1069" s="440"/>
      <c r="B1069" s="441"/>
      <c r="C1069" s="440"/>
      <c r="D1069" s="442"/>
      <c r="E1069" s="442"/>
      <c r="F1069" s="442"/>
      <c r="G1069" s="442"/>
      <c r="H1069" s="442"/>
      <c r="I1069" s="442"/>
      <c r="J1069" s="442"/>
      <c r="K1069" s="442"/>
      <c r="L1069" s="442"/>
      <c r="M1069" s="442"/>
      <c r="N1069" s="442"/>
      <c r="O1069" s="442"/>
      <c r="P1069" s="442"/>
      <c r="Q1069" s="442"/>
    </row>
    <row r="1070" spans="1:17" x14ac:dyDescent="0.2">
      <c r="A1070" s="440"/>
      <c r="B1070" s="441"/>
      <c r="C1070" s="440"/>
      <c r="D1070" s="442"/>
      <c r="E1070" s="442"/>
      <c r="F1070" s="442"/>
      <c r="G1070" s="442"/>
      <c r="H1070" s="442"/>
      <c r="I1070" s="442"/>
      <c r="J1070" s="442"/>
      <c r="K1070" s="442"/>
      <c r="L1070" s="442"/>
      <c r="M1070" s="442"/>
      <c r="N1070" s="442"/>
      <c r="O1070" s="442"/>
      <c r="P1070" s="442"/>
      <c r="Q1070" s="442"/>
    </row>
    <row r="1071" spans="1:17" x14ac:dyDescent="0.2">
      <c r="A1071" s="440"/>
      <c r="B1071" s="441"/>
      <c r="C1071" s="440"/>
      <c r="D1071" s="442"/>
      <c r="E1071" s="442"/>
      <c r="F1071" s="442"/>
      <c r="G1071" s="442"/>
      <c r="H1071" s="442"/>
      <c r="I1071" s="442"/>
      <c r="J1071" s="442"/>
      <c r="K1071" s="442"/>
      <c r="L1071" s="442"/>
      <c r="M1071" s="442"/>
      <c r="N1071" s="442"/>
      <c r="O1071" s="442"/>
      <c r="P1071" s="442"/>
      <c r="Q1071" s="442"/>
    </row>
    <row r="1072" spans="1:17" x14ac:dyDescent="0.2">
      <c r="A1072" s="440"/>
      <c r="B1072" s="441"/>
      <c r="C1072" s="440"/>
      <c r="D1072" s="442"/>
      <c r="E1072" s="442"/>
      <c r="F1072" s="442"/>
      <c r="G1072" s="442"/>
      <c r="H1072" s="442"/>
      <c r="I1072" s="442"/>
      <c r="J1072" s="442"/>
      <c r="K1072" s="442"/>
      <c r="L1072" s="442"/>
      <c r="M1072" s="442"/>
      <c r="N1072" s="442"/>
      <c r="O1072" s="442"/>
      <c r="P1072" s="442"/>
      <c r="Q1072" s="442"/>
    </row>
    <row r="1073" spans="1:17" x14ac:dyDescent="0.2">
      <c r="A1073" s="440"/>
      <c r="B1073" s="441"/>
      <c r="C1073" s="440"/>
      <c r="D1073" s="442"/>
      <c r="E1073" s="442"/>
      <c r="F1073" s="442"/>
      <c r="G1073" s="442"/>
      <c r="H1073" s="442"/>
      <c r="I1073" s="442"/>
      <c r="J1073" s="442"/>
      <c r="K1073" s="442"/>
      <c r="L1073" s="442"/>
      <c r="M1073" s="442"/>
      <c r="N1073" s="442"/>
      <c r="O1073" s="442"/>
      <c r="P1073" s="442"/>
      <c r="Q1073" s="442"/>
    </row>
    <row r="1074" spans="1:17" x14ac:dyDescent="0.2">
      <c r="A1074" s="440"/>
      <c r="B1074" s="441"/>
      <c r="C1074" s="440"/>
      <c r="D1074" s="442"/>
      <c r="E1074" s="442"/>
      <c r="F1074" s="442"/>
      <c r="G1074" s="442"/>
      <c r="H1074" s="442"/>
      <c r="I1074" s="442"/>
      <c r="J1074" s="442"/>
      <c r="K1074" s="442"/>
      <c r="L1074" s="442"/>
      <c r="M1074" s="442"/>
      <c r="N1074" s="442"/>
      <c r="O1074" s="442"/>
      <c r="P1074" s="442"/>
      <c r="Q1074" s="442"/>
    </row>
    <row r="1075" spans="1:17" x14ac:dyDescent="0.2">
      <c r="A1075" s="440"/>
      <c r="B1075" s="441"/>
      <c r="C1075" s="440"/>
      <c r="D1075" s="442"/>
      <c r="E1075" s="442"/>
      <c r="F1075" s="442"/>
      <c r="G1075" s="442"/>
      <c r="H1075" s="442"/>
      <c r="I1075" s="442"/>
      <c r="J1075" s="442"/>
      <c r="K1075" s="442"/>
      <c r="L1075" s="442"/>
      <c r="M1075" s="442"/>
      <c r="N1075" s="442"/>
      <c r="O1075" s="442"/>
      <c r="P1075" s="442"/>
      <c r="Q1075" s="442"/>
    </row>
    <row r="1076" spans="1:17" x14ac:dyDescent="0.2">
      <c r="A1076" s="440"/>
      <c r="B1076" s="441"/>
      <c r="C1076" s="440"/>
      <c r="D1076" s="442"/>
      <c r="E1076" s="442"/>
      <c r="F1076" s="442"/>
      <c r="G1076" s="442"/>
      <c r="H1076" s="442"/>
      <c r="I1076" s="442"/>
      <c r="J1076" s="442"/>
      <c r="K1076" s="442"/>
      <c r="L1076" s="442"/>
      <c r="M1076" s="442"/>
      <c r="N1076" s="442"/>
      <c r="O1076" s="442"/>
      <c r="P1076" s="442"/>
      <c r="Q1076" s="442"/>
    </row>
    <row r="1077" spans="1:17" x14ac:dyDescent="0.2">
      <c r="A1077" s="440"/>
      <c r="B1077" s="441"/>
      <c r="C1077" s="440"/>
      <c r="D1077" s="442"/>
      <c r="E1077" s="442"/>
      <c r="F1077" s="442"/>
      <c r="G1077" s="442"/>
      <c r="H1077" s="442"/>
      <c r="I1077" s="442"/>
      <c r="J1077" s="442"/>
      <c r="K1077" s="442"/>
      <c r="L1077" s="442"/>
      <c r="M1077" s="442"/>
      <c r="N1077" s="442"/>
      <c r="O1077" s="442"/>
      <c r="P1077" s="442"/>
      <c r="Q1077" s="442"/>
    </row>
    <row r="1078" spans="1:17" x14ac:dyDescent="0.2">
      <c r="A1078" s="440"/>
      <c r="B1078" s="441"/>
      <c r="C1078" s="440"/>
      <c r="D1078" s="442"/>
      <c r="E1078" s="442"/>
      <c r="F1078" s="442"/>
      <c r="G1078" s="442"/>
      <c r="H1078" s="442"/>
      <c r="I1078" s="442"/>
      <c r="J1078" s="442"/>
      <c r="K1078" s="442"/>
      <c r="L1078" s="442"/>
      <c r="M1078" s="442"/>
      <c r="N1078" s="442"/>
      <c r="O1078" s="442"/>
      <c r="P1078" s="442"/>
      <c r="Q1078" s="442"/>
    </row>
    <row r="1079" spans="1:17" x14ac:dyDescent="0.2">
      <c r="A1079" s="440"/>
      <c r="B1079" s="441"/>
      <c r="C1079" s="440"/>
      <c r="D1079" s="442"/>
      <c r="E1079" s="442"/>
      <c r="F1079" s="442"/>
      <c r="G1079" s="442"/>
      <c r="H1079" s="442"/>
      <c r="I1079" s="442"/>
      <c r="J1079" s="442"/>
      <c r="K1079" s="442"/>
      <c r="L1079" s="442"/>
      <c r="M1079" s="442"/>
      <c r="N1079" s="442"/>
      <c r="O1079" s="442"/>
      <c r="P1079" s="442"/>
      <c r="Q1079" s="442"/>
    </row>
    <row r="1080" spans="1:17" x14ac:dyDescent="0.2">
      <c r="A1080" s="440"/>
      <c r="B1080" s="441"/>
      <c r="C1080" s="440"/>
      <c r="D1080" s="442"/>
      <c r="E1080" s="442"/>
      <c r="F1080" s="442"/>
      <c r="G1080" s="442"/>
      <c r="H1080" s="442"/>
      <c r="I1080" s="442"/>
      <c r="J1080" s="442"/>
      <c r="K1080" s="442"/>
      <c r="L1080" s="442"/>
      <c r="M1080" s="442"/>
      <c r="N1080" s="442"/>
      <c r="O1080" s="442"/>
      <c r="P1080" s="442"/>
      <c r="Q1080" s="442"/>
    </row>
    <row r="1081" spans="1:17" x14ac:dyDescent="0.2">
      <c r="A1081" s="440"/>
      <c r="B1081" s="441"/>
      <c r="C1081" s="440"/>
      <c r="D1081" s="442"/>
      <c r="E1081" s="442"/>
      <c r="F1081" s="442"/>
      <c r="G1081" s="442"/>
      <c r="H1081" s="442"/>
      <c r="I1081" s="442"/>
      <c r="J1081" s="442"/>
      <c r="K1081" s="442"/>
      <c r="L1081" s="442"/>
      <c r="M1081" s="442"/>
      <c r="N1081" s="442"/>
      <c r="O1081" s="442"/>
      <c r="P1081" s="442"/>
      <c r="Q1081" s="442"/>
    </row>
    <row r="1082" spans="1:17" x14ac:dyDescent="0.2">
      <c r="A1082" s="440"/>
      <c r="B1082" s="441"/>
      <c r="C1082" s="440"/>
      <c r="D1082" s="442"/>
      <c r="E1082" s="442"/>
      <c r="F1082" s="442"/>
      <c r="G1082" s="442"/>
      <c r="H1082" s="442"/>
      <c r="I1082" s="442"/>
      <c r="J1082" s="442"/>
      <c r="K1082" s="442"/>
      <c r="L1082" s="442"/>
      <c r="M1082" s="442"/>
      <c r="N1082" s="442"/>
      <c r="O1082" s="442"/>
      <c r="P1082" s="442"/>
      <c r="Q1082" s="442"/>
    </row>
    <row r="1083" spans="1:17" x14ac:dyDescent="0.2">
      <c r="A1083" s="440"/>
      <c r="B1083" s="441"/>
      <c r="C1083" s="440"/>
      <c r="D1083" s="442"/>
      <c r="E1083" s="442"/>
      <c r="F1083" s="442"/>
      <c r="G1083" s="442"/>
      <c r="H1083" s="442"/>
      <c r="I1083" s="442"/>
      <c r="J1083" s="442"/>
      <c r="K1083" s="442"/>
      <c r="L1083" s="442"/>
      <c r="M1083" s="442"/>
      <c r="N1083" s="442"/>
      <c r="O1083" s="442"/>
      <c r="P1083" s="442"/>
      <c r="Q1083" s="442"/>
    </row>
    <row r="1084" spans="1:17" x14ac:dyDescent="0.2">
      <c r="A1084" s="440"/>
      <c r="B1084" s="441"/>
      <c r="C1084" s="440"/>
      <c r="D1084" s="442"/>
      <c r="E1084" s="442"/>
      <c r="F1084" s="442"/>
      <c r="G1084" s="442"/>
      <c r="H1084" s="442"/>
      <c r="I1084" s="442"/>
      <c r="J1084" s="442"/>
      <c r="K1084" s="442"/>
      <c r="L1084" s="442"/>
      <c r="M1084" s="442"/>
      <c r="N1084" s="442"/>
      <c r="O1084" s="442"/>
      <c r="P1084" s="442"/>
      <c r="Q1084" s="442"/>
    </row>
    <row r="1085" spans="1:17" x14ac:dyDescent="0.2">
      <c r="A1085" s="440"/>
      <c r="B1085" s="441"/>
      <c r="C1085" s="440"/>
      <c r="D1085" s="442"/>
      <c r="E1085" s="442"/>
      <c r="F1085" s="442"/>
      <c r="G1085" s="442"/>
      <c r="H1085" s="442"/>
      <c r="I1085" s="442"/>
      <c r="J1085" s="442"/>
      <c r="K1085" s="442"/>
      <c r="L1085" s="442"/>
      <c r="M1085" s="442"/>
      <c r="N1085" s="442"/>
      <c r="O1085" s="442"/>
      <c r="P1085" s="442"/>
      <c r="Q1085" s="442"/>
    </row>
    <row r="1086" spans="1:17" x14ac:dyDescent="0.2">
      <c r="A1086" s="440"/>
      <c r="B1086" s="441"/>
      <c r="C1086" s="440"/>
      <c r="D1086" s="442"/>
      <c r="E1086" s="442"/>
      <c r="F1086" s="442"/>
      <c r="G1086" s="442"/>
      <c r="H1086" s="442"/>
      <c r="I1086" s="442"/>
      <c r="J1086" s="442"/>
      <c r="K1086" s="442"/>
      <c r="L1086" s="442"/>
      <c r="M1086" s="442"/>
      <c r="N1086" s="442"/>
      <c r="O1086" s="442"/>
      <c r="P1086" s="442"/>
      <c r="Q1086" s="442"/>
    </row>
    <row r="1087" spans="1:17" x14ac:dyDescent="0.2">
      <c r="A1087" s="440"/>
      <c r="B1087" s="441"/>
      <c r="C1087" s="440"/>
      <c r="D1087" s="442"/>
      <c r="E1087" s="442"/>
      <c r="F1087" s="442"/>
      <c r="G1087" s="442"/>
      <c r="H1087" s="442"/>
      <c r="I1087" s="442"/>
      <c r="J1087" s="442"/>
      <c r="K1087" s="442"/>
      <c r="L1087" s="442"/>
      <c r="M1087" s="442"/>
      <c r="N1087" s="442"/>
      <c r="O1087" s="442"/>
      <c r="P1087" s="442"/>
      <c r="Q1087" s="442"/>
    </row>
    <row r="1088" spans="1:17" x14ac:dyDescent="0.2">
      <c r="A1088" s="440"/>
      <c r="B1088" s="441"/>
      <c r="C1088" s="440"/>
      <c r="D1088" s="442"/>
      <c r="E1088" s="442"/>
      <c r="F1088" s="442"/>
      <c r="G1088" s="442"/>
      <c r="H1088" s="442"/>
      <c r="I1088" s="442"/>
      <c r="J1088" s="442"/>
      <c r="K1088" s="442"/>
      <c r="L1088" s="442"/>
      <c r="M1088" s="442"/>
      <c r="N1088" s="442"/>
      <c r="O1088" s="442"/>
      <c r="P1088" s="442"/>
      <c r="Q1088" s="442"/>
    </row>
    <row r="1089" spans="1:17" x14ac:dyDescent="0.2">
      <c r="A1089" s="440"/>
      <c r="B1089" s="441"/>
      <c r="C1089" s="440"/>
      <c r="D1089" s="442"/>
      <c r="E1089" s="442"/>
      <c r="F1089" s="442"/>
      <c r="G1089" s="442"/>
      <c r="H1089" s="442"/>
      <c r="I1089" s="442"/>
      <c r="J1089" s="442"/>
      <c r="K1089" s="442"/>
      <c r="L1089" s="442"/>
      <c r="M1089" s="442"/>
      <c r="N1089" s="442"/>
      <c r="O1089" s="442"/>
      <c r="P1089" s="442"/>
      <c r="Q1089" s="442"/>
    </row>
    <row r="1090" spans="1:17" x14ac:dyDescent="0.2">
      <c r="A1090" s="440"/>
      <c r="B1090" s="441"/>
      <c r="C1090" s="440"/>
      <c r="D1090" s="442"/>
      <c r="E1090" s="442"/>
      <c r="F1090" s="442"/>
      <c r="G1090" s="442"/>
      <c r="H1090" s="442"/>
      <c r="I1090" s="442"/>
      <c r="J1090" s="442"/>
      <c r="K1090" s="442"/>
      <c r="L1090" s="442"/>
      <c r="M1090" s="442"/>
      <c r="N1090" s="442"/>
      <c r="O1090" s="442"/>
      <c r="P1090" s="442"/>
      <c r="Q1090" s="442"/>
    </row>
    <row r="1091" spans="1:17" x14ac:dyDescent="0.2">
      <c r="A1091" s="440"/>
      <c r="B1091" s="441"/>
      <c r="C1091" s="440"/>
      <c r="D1091" s="442"/>
      <c r="E1091" s="442"/>
      <c r="F1091" s="442"/>
      <c r="G1091" s="442"/>
      <c r="H1091" s="442"/>
      <c r="I1091" s="442"/>
      <c r="J1091" s="442"/>
      <c r="K1091" s="442"/>
      <c r="L1091" s="442"/>
      <c r="M1091" s="442"/>
      <c r="N1091" s="442"/>
      <c r="O1091" s="442"/>
      <c r="P1091" s="442"/>
      <c r="Q1091" s="442"/>
    </row>
    <row r="1092" spans="1:17" x14ac:dyDescent="0.2">
      <c r="A1092" s="440"/>
      <c r="B1092" s="441"/>
      <c r="C1092" s="440"/>
      <c r="D1092" s="442"/>
      <c r="E1092" s="442"/>
      <c r="F1092" s="442"/>
      <c r="G1092" s="442"/>
      <c r="H1092" s="442"/>
      <c r="I1092" s="442"/>
      <c r="J1092" s="442"/>
      <c r="K1092" s="442"/>
      <c r="L1092" s="442"/>
      <c r="M1092" s="442"/>
      <c r="N1092" s="442"/>
      <c r="O1092" s="442"/>
      <c r="P1092" s="442"/>
      <c r="Q1092" s="442"/>
    </row>
    <row r="1093" spans="1:17" x14ac:dyDescent="0.2">
      <c r="A1093" s="440"/>
      <c r="B1093" s="441"/>
      <c r="C1093" s="440"/>
      <c r="D1093" s="442"/>
      <c r="E1093" s="442"/>
      <c r="F1093" s="442"/>
      <c r="G1093" s="442"/>
      <c r="H1093" s="442"/>
      <c r="I1093" s="442"/>
      <c r="J1093" s="442"/>
      <c r="K1093" s="442"/>
      <c r="L1093" s="442"/>
      <c r="M1093" s="442"/>
      <c r="N1093" s="442"/>
      <c r="O1093" s="442"/>
      <c r="P1093" s="442"/>
      <c r="Q1093" s="442"/>
    </row>
    <row r="1094" spans="1:17" x14ac:dyDescent="0.2">
      <c r="A1094" s="440"/>
      <c r="B1094" s="441"/>
      <c r="C1094" s="440"/>
      <c r="D1094" s="442"/>
      <c r="E1094" s="442"/>
      <c r="F1094" s="442"/>
      <c r="G1094" s="442"/>
      <c r="H1094" s="442"/>
      <c r="I1094" s="442"/>
      <c r="J1094" s="442"/>
      <c r="K1094" s="442"/>
      <c r="L1094" s="442"/>
      <c r="M1094" s="442"/>
      <c r="N1094" s="442"/>
      <c r="O1094" s="442"/>
      <c r="P1094" s="442"/>
      <c r="Q1094" s="442"/>
    </row>
    <row r="1095" spans="1:17" x14ac:dyDescent="0.2">
      <c r="A1095" s="440"/>
      <c r="B1095" s="441"/>
      <c r="C1095" s="440"/>
      <c r="D1095" s="442"/>
      <c r="E1095" s="442"/>
      <c r="F1095" s="442"/>
      <c r="G1095" s="442"/>
      <c r="H1095" s="442"/>
      <c r="I1095" s="442"/>
      <c r="J1095" s="442"/>
      <c r="K1095" s="442"/>
      <c r="L1095" s="442"/>
      <c r="M1095" s="442"/>
      <c r="N1095" s="442"/>
      <c r="O1095" s="442"/>
      <c r="P1095" s="442"/>
      <c r="Q1095" s="442"/>
    </row>
    <row r="1096" spans="1:17" x14ac:dyDescent="0.2">
      <c r="A1096" s="440"/>
      <c r="B1096" s="441"/>
      <c r="C1096" s="440"/>
      <c r="D1096" s="442"/>
      <c r="E1096" s="442"/>
      <c r="F1096" s="442"/>
      <c r="G1096" s="442"/>
      <c r="H1096" s="442"/>
      <c r="I1096" s="442"/>
      <c r="J1096" s="442"/>
      <c r="K1096" s="442"/>
      <c r="L1096" s="442"/>
      <c r="M1096" s="442"/>
      <c r="N1096" s="442"/>
      <c r="O1096" s="442"/>
      <c r="P1096" s="442"/>
      <c r="Q1096" s="442"/>
    </row>
    <row r="1097" spans="1:17" x14ac:dyDescent="0.2">
      <c r="A1097" s="440"/>
      <c r="B1097" s="441"/>
      <c r="C1097" s="440"/>
      <c r="D1097" s="442"/>
      <c r="E1097" s="442"/>
      <c r="F1097" s="442"/>
      <c r="G1097" s="442"/>
      <c r="H1097" s="442"/>
      <c r="I1097" s="442"/>
      <c r="J1097" s="442"/>
      <c r="K1097" s="442"/>
      <c r="L1097" s="442"/>
      <c r="M1097" s="442"/>
      <c r="N1097" s="442"/>
      <c r="O1097" s="442"/>
      <c r="P1097" s="442"/>
      <c r="Q1097" s="442"/>
    </row>
    <row r="1098" spans="1:17" x14ac:dyDescent="0.2">
      <c r="A1098" s="440"/>
      <c r="B1098" s="441"/>
      <c r="C1098" s="440"/>
      <c r="D1098" s="442"/>
      <c r="E1098" s="442"/>
      <c r="F1098" s="442"/>
      <c r="G1098" s="442"/>
      <c r="H1098" s="442"/>
      <c r="I1098" s="442"/>
      <c r="J1098" s="442"/>
      <c r="K1098" s="442"/>
      <c r="L1098" s="442"/>
      <c r="M1098" s="442"/>
      <c r="N1098" s="442"/>
      <c r="O1098" s="442"/>
      <c r="P1098" s="442"/>
      <c r="Q1098" s="442"/>
    </row>
    <row r="1099" spans="1:17" x14ac:dyDescent="0.2">
      <c r="A1099" s="440"/>
      <c r="B1099" s="441"/>
      <c r="C1099" s="440"/>
      <c r="D1099" s="442"/>
      <c r="E1099" s="442"/>
      <c r="F1099" s="442"/>
      <c r="G1099" s="442"/>
      <c r="H1099" s="442"/>
      <c r="I1099" s="442"/>
      <c r="J1099" s="442"/>
      <c r="K1099" s="442"/>
      <c r="L1099" s="442"/>
      <c r="M1099" s="442"/>
      <c r="N1099" s="442"/>
      <c r="O1099" s="442"/>
      <c r="P1099" s="442"/>
      <c r="Q1099" s="442"/>
    </row>
    <row r="1100" spans="1:17" x14ac:dyDescent="0.2">
      <c r="A1100" s="440"/>
      <c r="B1100" s="441"/>
      <c r="C1100" s="440"/>
      <c r="D1100" s="442"/>
      <c r="E1100" s="442"/>
      <c r="F1100" s="442"/>
      <c r="G1100" s="442"/>
      <c r="H1100" s="442"/>
      <c r="I1100" s="442"/>
      <c r="J1100" s="442"/>
      <c r="K1100" s="442"/>
      <c r="L1100" s="442"/>
      <c r="M1100" s="442"/>
      <c r="N1100" s="442"/>
      <c r="O1100" s="442"/>
      <c r="P1100" s="442"/>
      <c r="Q1100" s="442"/>
    </row>
    <row r="1101" spans="1:17" x14ac:dyDescent="0.2">
      <c r="A1101" s="440"/>
      <c r="B1101" s="441"/>
      <c r="C1101" s="440"/>
      <c r="D1101" s="442"/>
      <c r="E1101" s="442"/>
      <c r="F1101" s="442"/>
      <c r="G1101" s="442"/>
      <c r="H1101" s="442"/>
      <c r="I1101" s="442"/>
      <c r="J1101" s="442"/>
      <c r="K1101" s="442"/>
      <c r="L1101" s="442"/>
      <c r="M1101" s="442"/>
      <c r="N1101" s="442"/>
      <c r="O1101" s="442"/>
      <c r="P1101" s="442"/>
      <c r="Q1101" s="442"/>
    </row>
    <row r="1102" spans="1:17" x14ac:dyDescent="0.2">
      <c r="A1102" s="440"/>
      <c r="B1102" s="441"/>
      <c r="C1102" s="440"/>
      <c r="D1102" s="442"/>
      <c r="E1102" s="442"/>
      <c r="F1102" s="442"/>
      <c r="G1102" s="442"/>
      <c r="H1102" s="442"/>
      <c r="I1102" s="442"/>
      <c r="J1102" s="442"/>
      <c r="K1102" s="442"/>
      <c r="L1102" s="442"/>
      <c r="M1102" s="442"/>
      <c r="N1102" s="442"/>
      <c r="O1102" s="442"/>
      <c r="P1102" s="442"/>
      <c r="Q1102" s="442"/>
    </row>
    <row r="1103" spans="1:17" x14ac:dyDescent="0.2">
      <c r="A1103" s="440"/>
      <c r="B1103" s="441"/>
      <c r="C1103" s="440"/>
      <c r="D1103" s="442"/>
      <c r="E1103" s="442"/>
      <c r="F1103" s="442"/>
      <c r="G1103" s="442"/>
      <c r="H1103" s="442"/>
      <c r="I1103" s="442"/>
      <c r="J1103" s="442"/>
      <c r="K1103" s="442"/>
      <c r="L1103" s="442"/>
      <c r="M1103" s="442"/>
      <c r="N1103" s="442"/>
      <c r="O1103" s="442"/>
      <c r="P1103" s="442"/>
      <c r="Q1103" s="442"/>
    </row>
    <row r="1104" spans="1:17" x14ac:dyDescent="0.2">
      <c r="A1104" s="440"/>
      <c r="B1104" s="441"/>
      <c r="C1104" s="440"/>
      <c r="D1104" s="442"/>
      <c r="E1104" s="442"/>
      <c r="F1104" s="442"/>
      <c r="G1104" s="442"/>
      <c r="H1104" s="442"/>
      <c r="I1104" s="442"/>
      <c r="J1104" s="442"/>
      <c r="K1104" s="442"/>
      <c r="L1104" s="442"/>
      <c r="M1104" s="442"/>
      <c r="N1104" s="442"/>
      <c r="O1104" s="442"/>
      <c r="P1104" s="442"/>
      <c r="Q1104" s="442"/>
    </row>
    <row r="1105" spans="1:17" x14ac:dyDescent="0.2">
      <c r="A1105" s="440"/>
      <c r="B1105" s="441"/>
      <c r="C1105" s="440"/>
      <c r="D1105" s="442"/>
      <c r="E1105" s="442"/>
      <c r="F1105" s="442"/>
      <c r="G1105" s="442"/>
      <c r="H1105" s="442"/>
      <c r="I1105" s="442"/>
      <c r="J1105" s="442"/>
      <c r="K1105" s="442"/>
      <c r="L1105" s="442"/>
      <c r="M1105" s="442"/>
      <c r="N1105" s="442"/>
      <c r="O1105" s="442"/>
      <c r="P1105" s="442"/>
      <c r="Q1105" s="442"/>
    </row>
    <row r="1106" spans="1:17" x14ac:dyDescent="0.2">
      <c r="A1106" s="440"/>
      <c r="B1106" s="441"/>
      <c r="C1106" s="440"/>
      <c r="D1106" s="442"/>
      <c r="E1106" s="442"/>
      <c r="F1106" s="442"/>
      <c r="G1106" s="442"/>
      <c r="H1106" s="442"/>
      <c r="I1106" s="442"/>
      <c r="J1106" s="442"/>
      <c r="K1106" s="442"/>
      <c r="L1106" s="442"/>
      <c r="M1106" s="442"/>
      <c r="N1106" s="442"/>
      <c r="O1106" s="442"/>
      <c r="P1106" s="442"/>
      <c r="Q1106" s="442"/>
    </row>
    <row r="1107" spans="1:17" x14ac:dyDescent="0.2">
      <c r="A1107" s="440"/>
      <c r="B1107" s="441"/>
      <c r="C1107" s="440"/>
      <c r="D1107" s="442"/>
      <c r="E1107" s="442"/>
      <c r="F1107" s="442"/>
      <c r="G1107" s="442"/>
      <c r="H1107" s="442"/>
      <c r="I1107" s="442"/>
      <c r="J1107" s="442"/>
      <c r="K1107" s="442"/>
      <c r="L1107" s="442"/>
      <c r="M1107" s="442"/>
      <c r="N1107" s="442"/>
      <c r="O1107" s="442"/>
      <c r="P1107" s="442"/>
      <c r="Q1107" s="442"/>
    </row>
    <row r="1108" spans="1:17" x14ac:dyDescent="0.2">
      <c r="A1108" s="440"/>
      <c r="B1108" s="441"/>
      <c r="C1108" s="440"/>
      <c r="D1108" s="442"/>
      <c r="E1108" s="442"/>
      <c r="F1108" s="442"/>
      <c r="G1108" s="442"/>
      <c r="H1108" s="442"/>
      <c r="I1108" s="442"/>
      <c r="J1108" s="442"/>
      <c r="K1108" s="442"/>
      <c r="L1108" s="442"/>
      <c r="M1108" s="442"/>
      <c r="N1108" s="442"/>
      <c r="O1108" s="442"/>
      <c r="P1108" s="442"/>
      <c r="Q1108" s="442"/>
    </row>
    <row r="1109" spans="1:17" x14ac:dyDescent="0.2">
      <c r="A1109" s="440"/>
      <c r="B1109" s="441"/>
      <c r="C1109" s="440"/>
      <c r="D1109" s="442"/>
      <c r="E1109" s="442"/>
      <c r="F1109" s="442"/>
      <c r="G1109" s="442"/>
      <c r="H1109" s="442"/>
      <c r="I1109" s="442"/>
      <c r="J1109" s="442"/>
      <c r="K1109" s="442"/>
      <c r="L1109" s="442"/>
      <c r="M1109" s="442"/>
      <c r="N1109" s="442"/>
      <c r="O1109" s="442"/>
      <c r="P1109" s="442"/>
      <c r="Q1109" s="442"/>
    </row>
    <row r="1110" spans="1:17" x14ac:dyDescent="0.2">
      <c r="A1110" s="440"/>
      <c r="B1110" s="441"/>
      <c r="C1110" s="440"/>
      <c r="D1110" s="442"/>
      <c r="E1110" s="442"/>
      <c r="F1110" s="442"/>
      <c r="G1110" s="442"/>
      <c r="H1110" s="442"/>
      <c r="I1110" s="442"/>
      <c r="J1110" s="442"/>
      <c r="K1110" s="442"/>
      <c r="L1110" s="442"/>
      <c r="M1110" s="442"/>
      <c r="N1110" s="442"/>
      <c r="O1110" s="442"/>
      <c r="P1110" s="442"/>
      <c r="Q1110" s="442"/>
    </row>
    <row r="1111" spans="1:17" x14ac:dyDescent="0.2">
      <c r="A1111" s="440"/>
      <c r="B1111" s="441"/>
      <c r="C1111" s="440"/>
      <c r="D1111" s="442"/>
      <c r="E1111" s="442"/>
      <c r="F1111" s="442"/>
      <c r="G1111" s="442"/>
      <c r="H1111" s="442"/>
      <c r="I1111" s="442"/>
      <c r="J1111" s="442"/>
      <c r="K1111" s="442"/>
      <c r="L1111" s="442"/>
      <c r="M1111" s="442"/>
      <c r="N1111" s="442"/>
      <c r="O1111" s="442"/>
      <c r="P1111" s="442"/>
      <c r="Q1111" s="442"/>
    </row>
    <row r="1112" spans="1:17" x14ac:dyDescent="0.2">
      <c r="A1112" s="440"/>
      <c r="B1112" s="441"/>
      <c r="C1112" s="440"/>
      <c r="D1112" s="442"/>
      <c r="E1112" s="442"/>
      <c r="F1112" s="442"/>
      <c r="G1112" s="442"/>
      <c r="H1112" s="442"/>
      <c r="I1112" s="442"/>
      <c r="J1112" s="442"/>
      <c r="K1112" s="442"/>
      <c r="L1112" s="442"/>
      <c r="M1112" s="442"/>
      <c r="N1112" s="442"/>
      <c r="O1112" s="442"/>
      <c r="P1112" s="442"/>
      <c r="Q1112" s="442"/>
    </row>
    <row r="1113" spans="1:17" x14ac:dyDescent="0.2">
      <c r="A1113" s="440"/>
      <c r="B1113" s="441"/>
      <c r="C1113" s="440"/>
      <c r="D1113" s="442"/>
      <c r="E1113" s="442"/>
      <c r="F1113" s="442"/>
      <c r="G1113" s="442"/>
      <c r="H1113" s="442"/>
      <c r="I1113" s="442"/>
      <c r="J1113" s="442"/>
      <c r="K1113" s="442"/>
      <c r="L1113" s="442"/>
      <c r="M1113" s="442"/>
      <c r="N1113" s="442"/>
      <c r="O1113" s="442"/>
      <c r="P1113" s="442"/>
      <c r="Q1113" s="442"/>
    </row>
    <row r="1114" spans="1:17" x14ac:dyDescent="0.2">
      <c r="A1114" s="440"/>
      <c r="B1114" s="441"/>
      <c r="C1114" s="440"/>
      <c r="D1114" s="442"/>
      <c r="E1114" s="442"/>
      <c r="F1114" s="442"/>
      <c r="G1114" s="442"/>
      <c r="H1114" s="442"/>
      <c r="I1114" s="442"/>
      <c r="J1114" s="442"/>
      <c r="K1114" s="442"/>
      <c r="L1114" s="442"/>
      <c r="M1114" s="442"/>
      <c r="N1114" s="442"/>
      <c r="O1114" s="442"/>
      <c r="P1114" s="442"/>
      <c r="Q1114" s="442"/>
    </row>
    <row r="1115" spans="1:17" x14ac:dyDescent="0.2">
      <c r="A1115" s="440"/>
      <c r="B1115" s="441"/>
      <c r="C1115" s="440"/>
      <c r="D1115" s="442"/>
      <c r="E1115" s="442"/>
      <c r="F1115" s="442"/>
      <c r="G1115" s="442"/>
      <c r="H1115" s="442"/>
      <c r="I1115" s="442"/>
      <c r="J1115" s="442"/>
      <c r="K1115" s="442"/>
      <c r="L1115" s="442"/>
      <c r="M1115" s="442"/>
      <c r="N1115" s="442"/>
      <c r="O1115" s="442"/>
      <c r="P1115" s="442"/>
      <c r="Q1115" s="442"/>
    </row>
    <row r="1116" spans="1:17" x14ac:dyDescent="0.2">
      <c r="A1116" s="440"/>
      <c r="B1116" s="441"/>
      <c r="C1116" s="440"/>
      <c r="D1116" s="442"/>
      <c r="E1116" s="442"/>
      <c r="F1116" s="442"/>
      <c r="G1116" s="442"/>
      <c r="H1116" s="442"/>
      <c r="I1116" s="442"/>
      <c r="J1116" s="442"/>
      <c r="K1116" s="442"/>
      <c r="L1116" s="442"/>
      <c r="M1116" s="442"/>
      <c r="N1116" s="442"/>
      <c r="O1116" s="442"/>
      <c r="P1116" s="442"/>
      <c r="Q1116" s="442"/>
    </row>
    <row r="1117" spans="1:17" x14ac:dyDescent="0.2">
      <c r="A1117" s="440"/>
      <c r="B1117" s="441"/>
      <c r="C1117" s="440"/>
      <c r="D1117" s="442"/>
      <c r="E1117" s="442"/>
      <c r="F1117" s="442"/>
      <c r="G1117" s="442"/>
      <c r="H1117" s="442"/>
      <c r="I1117" s="442"/>
      <c r="J1117" s="442"/>
      <c r="K1117" s="442"/>
      <c r="L1117" s="442"/>
      <c r="M1117" s="442"/>
      <c r="N1117" s="442"/>
      <c r="O1117" s="442"/>
      <c r="P1117" s="442"/>
      <c r="Q1117" s="442"/>
    </row>
    <row r="1118" spans="1:17" x14ac:dyDescent="0.2">
      <c r="A1118" s="440"/>
      <c r="B1118" s="441"/>
      <c r="C1118" s="440"/>
      <c r="D1118" s="442"/>
      <c r="E1118" s="442"/>
      <c r="F1118" s="442"/>
      <c r="G1118" s="442"/>
      <c r="H1118" s="442"/>
      <c r="I1118" s="442"/>
      <c r="J1118" s="442"/>
      <c r="K1118" s="442"/>
      <c r="L1118" s="442"/>
      <c r="M1118" s="442"/>
      <c r="N1118" s="442"/>
      <c r="O1118" s="442"/>
      <c r="P1118" s="442"/>
      <c r="Q1118" s="442"/>
    </row>
    <row r="1119" spans="1:17" x14ac:dyDescent="0.2">
      <c r="A1119" s="440"/>
      <c r="B1119" s="441"/>
      <c r="C1119" s="440"/>
      <c r="D1119" s="442"/>
      <c r="E1119" s="442"/>
      <c r="F1119" s="442"/>
      <c r="G1119" s="442"/>
      <c r="H1119" s="442"/>
      <c r="I1119" s="442"/>
      <c r="J1119" s="442"/>
      <c r="K1119" s="442"/>
      <c r="L1119" s="442"/>
      <c r="M1119" s="442"/>
      <c r="N1119" s="442"/>
      <c r="O1119" s="442"/>
      <c r="P1119" s="442"/>
      <c r="Q1119" s="442"/>
    </row>
    <row r="1120" spans="1:17" x14ac:dyDescent="0.2">
      <c r="A1120" s="440"/>
      <c r="B1120" s="441"/>
      <c r="C1120" s="440"/>
      <c r="D1120" s="442"/>
      <c r="E1120" s="442"/>
      <c r="F1120" s="442"/>
      <c r="G1120" s="442"/>
      <c r="H1120" s="442"/>
      <c r="I1120" s="442"/>
      <c r="J1120" s="442"/>
      <c r="K1120" s="442"/>
      <c r="L1120" s="442"/>
      <c r="M1120" s="442"/>
      <c r="N1120" s="442"/>
      <c r="O1120" s="442"/>
      <c r="P1120" s="442"/>
      <c r="Q1120" s="442"/>
    </row>
    <row r="1121" spans="1:17" x14ac:dyDescent="0.2">
      <c r="A1121" s="440"/>
      <c r="B1121" s="441"/>
      <c r="C1121" s="440"/>
      <c r="D1121" s="442"/>
      <c r="E1121" s="442"/>
      <c r="F1121" s="442"/>
      <c r="G1121" s="442"/>
      <c r="H1121" s="442"/>
      <c r="I1121" s="442"/>
      <c r="J1121" s="442"/>
      <c r="K1121" s="442"/>
      <c r="L1121" s="442"/>
      <c r="M1121" s="442"/>
      <c r="N1121" s="442"/>
      <c r="O1121" s="442"/>
      <c r="P1121" s="442"/>
      <c r="Q1121" s="442"/>
    </row>
    <row r="1122" spans="1:17" x14ac:dyDescent="0.2">
      <c r="A1122" s="440"/>
      <c r="B1122" s="441"/>
      <c r="C1122" s="440"/>
      <c r="D1122" s="442"/>
      <c r="E1122" s="442"/>
      <c r="F1122" s="442"/>
      <c r="G1122" s="442"/>
      <c r="H1122" s="442"/>
      <c r="I1122" s="442"/>
      <c r="J1122" s="442"/>
      <c r="K1122" s="442"/>
      <c r="L1122" s="442"/>
      <c r="M1122" s="442"/>
      <c r="N1122" s="442"/>
      <c r="O1122" s="442"/>
      <c r="P1122" s="442"/>
      <c r="Q1122" s="442"/>
    </row>
    <row r="1123" spans="1:17" x14ac:dyDescent="0.2">
      <c r="A1123" s="440"/>
      <c r="B1123" s="441"/>
      <c r="C1123" s="440"/>
      <c r="D1123" s="442"/>
      <c r="E1123" s="442"/>
      <c r="F1123" s="442"/>
      <c r="G1123" s="442"/>
      <c r="H1123" s="442"/>
      <c r="I1123" s="442"/>
      <c r="J1123" s="442"/>
      <c r="K1123" s="442"/>
      <c r="L1123" s="442"/>
      <c r="M1123" s="442"/>
      <c r="N1123" s="442"/>
      <c r="O1123" s="442"/>
      <c r="P1123" s="442"/>
      <c r="Q1123" s="442"/>
    </row>
    <row r="1124" spans="1:17" x14ac:dyDescent="0.2">
      <c r="A1124" s="440"/>
      <c r="B1124" s="441"/>
      <c r="C1124" s="440"/>
      <c r="D1124" s="442"/>
      <c r="E1124" s="442"/>
      <c r="F1124" s="442"/>
      <c r="G1124" s="442"/>
      <c r="H1124" s="442"/>
      <c r="I1124" s="442"/>
      <c r="J1124" s="442"/>
      <c r="K1124" s="442"/>
      <c r="L1124" s="442"/>
      <c r="M1124" s="442"/>
      <c r="N1124" s="442"/>
      <c r="O1124" s="442"/>
      <c r="P1124" s="442"/>
      <c r="Q1124" s="442"/>
    </row>
    <row r="1125" spans="1:17" x14ac:dyDescent="0.2">
      <c r="A1125" s="440"/>
      <c r="B1125" s="441"/>
      <c r="C1125" s="440"/>
      <c r="D1125" s="442"/>
      <c r="E1125" s="442"/>
      <c r="F1125" s="442"/>
      <c r="G1125" s="442"/>
      <c r="H1125" s="442"/>
      <c r="I1125" s="442"/>
      <c r="J1125" s="442"/>
      <c r="K1125" s="442"/>
      <c r="L1125" s="442"/>
      <c r="M1125" s="442"/>
      <c r="N1125" s="442"/>
      <c r="O1125" s="442"/>
      <c r="P1125" s="442"/>
      <c r="Q1125" s="442"/>
    </row>
    <row r="1126" spans="1:17" x14ac:dyDescent="0.2">
      <c r="A1126" s="440"/>
      <c r="B1126" s="441"/>
      <c r="C1126" s="440"/>
      <c r="D1126" s="442"/>
      <c r="E1126" s="442"/>
      <c r="F1126" s="442"/>
      <c r="G1126" s="442"/>
      <c r="H1126" s="442"/>
      <c r="I1126" s="442"/>
      <c r="J1126" s="442"/>
      <c r="K1126" s="442"/>
      <c r="L1126" s="442"/>
      <c r="M1126" s="442"/>
      <c r="N1126" s="442"/>
      <c r="O1126" s="442"/>
      <c r="P1126" s="442"/>
      <c r="Q1126" s="442"/>
    </row>
    <row r="1127" spans="1:17" x14ac:dyDescent="0.2">
      <c r="A1127" s="440"/>
      <c r="B1127" s="441"/>
      <c r="C1127" s="440"/>
      <c r="D1127" s="442"/>
      <c r="E1127" s="442"/>
      <c r="F1127" s="442"/>
      <c r="G1127" s="442"/>
      <c r="H1127" s="442"/>
      <c r="I1127" s="442"/>
      <c r="J1127" s="442"/>
      <c r="K1127" s="442"/>
      <c r="L1127" s="442"/>
      <c r="M1127" s="442"/>
      <c r="N1127" s="442"/>
      <c r="O1127" s="442"/>
      <c r="P1127" s="442"/>
      <c r="Q1127" s="442"/>
    </row>
    <row r="1128" spans="1:17" x14ac:dyDescent="0.2">
      <c r="A1128" s="440"/>
      <c r="B1128" s="441"/>
      <c r="C1128" s="440"/>
      <c r="D1128" s="442"/>
      <c r="E1128" s="442"/>
      <c r="F1128" s="442"/>
      <c r="G1128" s="442"/>
      <c r="H1128" s="442"/>
      <c r="I1128" s="442"/>
      <c r="J1128" s="442"/>
      <c r="K1128" s="442"/>
      <c r="L1128" s="442"/>
      <c r="M1128" s="442"/>
      <c r="N1128" s="442"/>
      <c r="O1128" s="442"/>
      <c r="P1128" s="442"/>
      <c r="Q1128" s="442"/>
    </row>
    <row r="1129" spans="1:17" x14ac:dyDescent="0.2">
      <c r="A1129" s="440"/>
      <c r="B1129" s="441"/>
      <c r="C1129" s="440"/>
      <c r="D1129" s="442"/>
      <c r="E1129" s="442"/>
      <c r="F1129" s="442"/>
      <c r="G1129" s="442"/>
      <c r="H1129" s="442"/>
      <c r="I1129" s="442"/>
      <c r="J1129" s="442"/>
      <c r="K1129" s="442"/>
      <c r="L1129" s="442"/>
      <c r="M1129" s="442"/>
      <c r="N1129" s="442"/>
      <c r="O1129" s="442"/>
      <c r="P1129" s="442"/>
      <c r="Q1129" s="442"/>
    </row>
    <row r="1130" spans="1:17" x14ac:dyDescent="0.2">
      <c r="A1130" s="440"/>
      <c r="B1130" s="441"/>
      <c r="C1130" s="440"/>
      <c r="D1130" s="442"/>
      <c r="E1130" s="442"/>
      <c r="F1130" s="442"/>
      <c r="G1130" s="442"/>
      <c r="H1130" s="442"/>
      <c r="I1130" s="442"/>
      <c r="J1130" s="442"/>
      <c r="K1130" s="442"/>
      <c r="L1130" s="442"/>
      <c r="M1130" s="442"/>
      <c r="N1130" s="442"/>
      <c r="O1130" s="442"/>
      <c r="P1130" s="442"/>
      <c r="Q1130" s="442"/>
    </row>
    <row r="1131" spans="1:17" x14ac:dyDescent="0.2">
      <c r="A1131" s="440"/>
      <c r="B1131" s="441"/>
      <c r="C1131" s="440"/>
      <c r="D1131" s="442"/>
      <c r="E1131" s="442"/>
      <c r="F1131" s="442"/>
      <c r="G1131" s="442"/>
      <c r="H1131" s="442"/>
      <c r="I1131" s="442"/>
      <c r="J1131" s="442"/>
      <c r="K1131" s="442"/>
      <c r="L1131" s="442"/>
      <c r="M1131" s="442"/>
      <c r="N1131" s="442"/>
      <c r="O1131" s="442"/>
      <c r="P1131" s="442"/>
      <c r="Q1131" s="442"/>
    </row>
    <row r="1132" spans="1:17" x14ac:dyDescent="0.2">
      <c r="A1132" s="440"/>
      <c r="B1132" s="441"/>
      <c r="C1132" s="440"/>
      <c r="D1132" s="442"/>
      <c r="E1132" s="442"/>
      <c r="F1132" s="442"/>
      <c r="G1132" s="442"/>
      <c r="H1132" s="442"/>
      <c r="I1132" s="442"/>
      <c r="J1132" s="442"/>
      <c r="K1132" s="442"/>
      <c r="L1132" s="442"/>
      <c r="M1132" s="442"/>
      <c r="N1132" s="442"/>
      <c r="O1132" s="442"/>
      <c r="P1132" s="442"/>
      <c r="Q1132" s="442"/>
    </row>
    <row r="1133" spans="1:17" x14ac:dyDescent="0.2">
      <c r="A1133" s="440"/>
      <c r="B1133" s="441"/>
      <c r="C1133" s="440"/>
      <c r="D1133" s="442"/>
      <c r="E1133" s="442"/>
      <c r="F1133" s="442"/>
      <c r="G1133" s="442"/>
      <c r="H1133" s="442"/>
      <c r="I1133" s="442"/>
      <c r="J1133" s="442"/>
      <c r="K1133" s="442"/>
      <c r="L1133" s="442"/>
      <c r="M1133" s="442"/>
      <c r="N1133" s="442"/>
      <c r="O1133" s="442"/>
      <c r="P1133" s="442"/>
      <c r="Q1133" s="442"/>
    </row>
    <row r="1134" spans="1:17" x14ac:dyDescent="0.2">
      <c r="A1134" s="440"/>
      <c r="B1134" s="441"/>
      <c r="C1134" s="440"/>
      <c r="D1134" s="442"/>
      <c r="E1134" s="442"/>
      <c r="F1134" s="442"/>
      <c r="G1134" s="442"/>
      <c r="H1134" s="442"/>
      <c r="I1134" s="442"/>
      <c r="J1134" s="442"/>
      <c r="K1134" s="442"/>
      <c r="L1134" s="442"/>
      <c r="M1134" s="442"/>
      <c r="N1134" s="442"/>
      <c r="O1134" s="442"/>
      <c r="P1134" s="442"/>
      <c r="Q1134" s="442"/>
    </row>
    <row r="1135" spans="1:17" x14ac:dyDescent="0.2">
      <c r="A1135" s="440"/>
      <c r="B1135" s="441"/>
      <c r="C1135" s="440"/>
      <c r="D1135" s="442"/>
      <c r="E1135" s="442"/>
      <c r="F1135" s="442"/>
      <c r="G1135" s="442"/>
      <c r="H1135" s="442"/>
      <c r="I1135" s="442"/>
      <c r="J1135" s="442"/>
      <c r="K1135" s="442"/>
      <c r="L1135" s="442"/>
      <c r="M1135" s="442"/>
      <c r="N1135" s="442"/>
      <c r="O1135" s="442"/>
      <c r="P1135" s="442"/>
      <c r="Q1135" s="442"/>
    </row>
    <row r="1136" spans="1:17" x14ac:dyDescent="0.2">
      <c r="A1136" s="440"/>
      <c r="B1136" s="441"/>
      <c r="C1136" s="440"/>
      <c r="D1136" s="442"/>
      <c r="E1136" s="442"/>
      <c r="F1136" s="442"/>
      <c r="G1136" s="442"/>
      <c r="H1136" s="442"/>
      <c r="I1136" s="442"/>
      <c r="J1136" s="442"/>
      <c r="K1136" s="442"/>
      <c r="L1136" s="442"/>
      <c r="M1136" s="442"/>
      <c r="N1136" s="442"/>
      <c r="O1136" s="442"/>
      <c r="P1136" s="442"/>
      <c r="Q1136" s="442"/>
    </row>
    <row r="1137" spans="1:17" x14ac:dyDescent="0.2">
      <c r="A1137" s="440"/>
      <c r="B1137" s="441"/>
      <c r="C1137" s="440"/>
      <c r="D1137" s="442"/>
      <c r="E1137" s="442"/>
      <c r="F1137" s="442"/>
      <c r="G1137" s="442"/>
      <c r="H1137" s="442"/>
      <c r="I1137" s="442"/>
      <c r="J1137" s="442"/>
      <c r="K1137" s="442"/>
      <c r="L1137" s="442"/>
      <c r="M1137" s="442"/>
      <c r="N1137" s="442"/>
      <c r="O1137" s="442"/>
      <c r="P1137" s="442"/>
      <c r="Q1137" s="442"/>
    </row>
    <row r="1138" spans="1:17" x14ac:dyDescent="0.2">
      <c r="A1138" s="440"/>
      <c r="B1138" s="441"/>
      <c r="C1138" s="440"/>
      <c r="D1138" s="442"/>
      <c r="E1138" s="442"/>
      <c r="F1138" s="442"/>
      <c r="G1138" s="442"/>
      <c r="H1138" s="442"/>
      <c r="I1138" s="442"/>
      <c r="J1138" s="442"/>
      <c r="K1138" s="442"/>
      <c r="L1138" s="442"/>
      <c r="M1138" s="442"/>
      <c r="N1138" s="442"/>
      <c r="O1138" s="442"/>
      <c r="P1138" s="442"/>
      <c r="Q1138" s="442"/>
    </row>
    <row r="1139" spans="1:17" x14ac:dyDescent="0.2">
      <c r="A1139" s="440"/>
      <c r="B1139" s="441"/>
      <c r="C1139" s="440"/>
      <c r="D1139" s="442"/>
      <c r="E1139" s="442"/>
      <c r="F1139" s="442"/>
      <c r="G1139" s="442"/>
      <c r="H1139" s="442"/>
      <c r="I1139" s="442"/>
      <c r="J1139" s="442"/>
      <c r="K1139" s="442"/>
      <c r="L1139" s="442"/>
      <c r="M1139" s="442"/>
      <c r="N1139" s="442"/>
      <c r="O1139" s="442"/>
      <c r="P1139" s="442"/>
      <c r="Q1139" s="442"/>
    </row>
    <row r="1140" spans="1:17" x14ac:dyDescent="0.2">
      <c r="A1140" s="440"/>
      <c r="B1140" s="441"/>
      <c r="C1140" s="440"/>
      <c r="D1140" s="442"/>
      <c r="E1140" s="442"/>
      <c r="F1140" s="442"/>
      <c r="G1140" s="442"/>
      <c r="H1140" s="442"/>
      <c r="I1140" s="442"/>
      <c r="J1140" s="442"/>
      <c r="K1140" s="442"/>
      <c r="L1140" s="442"/>
      <c r="M1140" s="442"/>
      <c r="N1140" s="442"/>
      <c r="O1140" s="442"/>
      <c r="P1140" s="442"/>
      <c r="Q1140" s="442"/>
    </row>
    <row r="1141" spans="1:17" x14ac:dyDescent="0.2">
      <c r="A1141" s="440"/>
      <c r="B1141" s="441"/>
      <c r="C1141" s="440"/>
      <c r="D1141" s="442"/>
      <c r="E1141" s="442"/>
      <c r="F1141" s="442"/>
      <c r="G1141" s="442"/>
      <c r="H1141" s="442"/>
      <c r="I1141" s="442"/>
      <c r="J1141" s="442"/>
      <c r="K1141" s="442"/>
      <c r="L1141" s="442"/>
      <c r="M1141" s="442"/>
      <c r="N1141" s="442"/>
      <c r="O1141" s="442"/>
      <c r="P1141" s="442"/>
      <c r="Q1141" s="442"/>
    </row>
    <row r="1142" spans="1:17" x14ac:dyDescent="0.2">
      <c r="A1142" s="440"/>
      <c r="B1142" s="441"/>
      <c r="C1142" s="440"/>
      <c r="D1142" s="442"/>
      <c r="E1142" s="442"/>
      <c r="F1142" s="442"/>
      <c r="G1142" s="442"/>
      <c r="H1142" s="442"/>
      <c r="I1142" s="442"/>
      <c r="J1142" s="442"/>
      <c r="K1142" s="442"/>
      <c r="L1142" s="442"/>
      <c r="M1142" s="442"/>
      <c r="N1142" s="442"/>
      <c r="O1142" s="442"/>
      <c r="P1142" s="442"/>
      <c r="Q1142" s="442"/>
    </row>
    <row r="1143" spans="1:17" x14ac:dyDescent="0.2">
      <c r="A1143" s="440"/>
      <c r="B1143" s="441"/>
      <c r="C1143" s="440"/>
      <c r="D1143" s="442"/>
      <c r="E1143" s="442"/>
      <c r="F1143" s="442"/>
      <c r="G1143" s="442"/>
      <c r="H1143" s="442"/>
      <c r="I1143" s="442"/>
      <c r="J1143" s="442"/>
      <c r="K1143" s="442"/>
      <c r="L1143" s="442"/>
      <c r="M1143" s="442"/>
      <c r="N1143" s="442"/>
      <c r="O1143" s="442"/>
      <c r="P1143" s="442"/>
      <c r="Q1143" s="442"/>
    </row>
    <row r="1144" spans="1:17" x14ac:dyDescent="0.2">
      <c r="A1144" s="440"/>
      <c r="B1144" s="441"/>
      <c r="C1144" s="440"/>
      <c r="D1144" s="442"/>
      <c r="E1144" s="442"/>
      <c r="F1144" s="442"/>
      <c r="G1144" s="442"/>
      <c r="H1144" s="442"/>
      <c r="I1144" s="442"/>
      <c r="J1144" s="442"/>
      <c r="K1144" s="442"/>
      <c r="L1144" s="442"/>
      <c r="M1144" s="442"/>
      <c r="N1144" s="442"/>
      <c r="O1144" s="442"/>
      <c r="P1144" s="442"/>
      <c r="Q1144" s="442"/>
    </row>
    <row r="1145" spans="1:17" x14ac:dyDescent="0.2">
      <c r="A1145" s="440"/>
      <c r="B1145" s="441"/>
      <c r="C1145" s="440"/>
      <c r="D1145" s="442"/>
      <c r="E1145" s="442"/>
      <c r="F1145" s="442"/>
      <c r="G1145" s="442"/>
      <c r="H1145" s="442"/>
      <c r="I1145" s="442"/>
      <c r="J1145" s="442"/>
      <c r="K1145" s="442"/>
      <c r="L1145" s="442"/>
      <c r="M1145" s="442"/>
      <c r="N1145" s="442"/>
      <c r="O1145" s="442"/>
      <c r="P1145" s="442"/>
      <c r="Q1145" s="442"/>
    </row>
    <row r="1146" spans="1:17" x14ac:dyDescent="0.2">
      <c r="A1146" s="440"/>
      <c r="B1146" s="441"/>
      <c r="C1146" s="440"/>
      <c r="D1146" s="442"/>
      <c r="E1146" s="442"/>
      <c r="F1146" s="442"/>
      <c r="G1146" s="442"/>
      <c r="H1146" s="442"/>
      <c r="I1146" s="442"/>
      <c r="J1146" s="442"/>
      <c r="K1146" s="442"/>
      <c r="L1146" s="442"/>
      <c r="M1146" s="442"/>
      <c r="N1146" s="442"/>
      <c r="O1146" s="442"/>
      <c r="P1146" s="442"/>
      <c r="Q1146" s="442"/>
    </row>
    <row r="1147" spans="1:17" x14ac:dyDescent="0.2">
      <c r="A1147" s="440"/>
      <c r="B1147" s="441"/>
      <c r="C1147" s="440"/>
      <c r="D1147" s="442"/>
      <c r="E1147" s="442"/>
      <c r="F1147" s="442"/>
      <c r="G1147" s="442"/>
      <c r="H1147" s="442"/>
      <c r="I1147" s="442"/>
      <c r="J1147" s="442"/>
      <c r="K1147" s="442"/>
      <c r="L1147" s="442"/>
      <c r="M1147" s="442"/>
      <c r="N1147" s="442"/>
      <c r="O1147" s="442"/>
      <c r="P1147" s="442"/>
      <c r="Q1147" s="442"/>
    </row>
    <row r="1148" spans="1:17" x14ac:dyDescent="0.2">
      <c r="A1148" s="440"/>
      <c r="B1148" s="441"/>
      <c r="C1148" s="440"/>
      <c r="D1148" s="442"/>
      <c r="E1148" s="442"/>
      <c r="F1148" s="442"/>
      <c r="G1148" s="442"/>
      <c r="H1148" s="442"/>
      <c r="I1148" s="442"/>
      <c r="J1148" s="442"/>
      <c r="K1148" s="442"/>
      <c r="L1148" s="442"/>
      <c r="M1148" s="442"/>
      <c r="N1148" s="442"/>
      <c r="O1148" s="442"/>
      <c r="P1148" s="442"/>
      <c r="Q1148" s="442"/>
    </row>
    <row r="1149" spans="1:17" x14ac:dyDescent="0.2">
      <c r="A1149" s="440"/>
      <c r="B1149" s="441"/>
      <c r="C1149" s="440"/>
      <c r="D1149" s="442"/>
      <c r="E1149" s="442"/>
      <c r="F1149" s="442"/>
      <c r="G1149" s="442"/>
      <c r="H1149" s="442"/>
      <c r="I1149" s="442"/>
      <c r="J1149" s="442"/>
      <c r="K1149" s="442"/>
      <c r="L1149" s="442"/>
      <c r="M1149" s="442"/>
      <c r="N1149" s="442"/>
      <c r="O1149" s="442"/>
      <c r="P1149" s="442"/>
      <c r="Q1149" s="442"/>
    </row>
    <row r="1150" spans="1:17" x14ac:dyDescent="0.2">
      <c r="A1150" s="440"/>
      <c r="B1150" s="441"/>
      <c r="C1150" s="440"/>
      <c r="D1150" s="442"/>
      <c r="E1150" s="442"/>
      <c r="F1150" s="442"/>
      <c r="G1150" s="442"/>
      <c r="H1150" s="442"/>
      <c r="I1150" s="442"/>
      <c r="J1150" s="442"/>
      <c r="K1150" s="442"/>
      <c r="L1150" s="442"/>
      <c r="M1150" s="442"/>
      <c r="N1150" s="442"/>
      <c r="O1150" s="442"/>
      <c r="P1150" s="442"/>
      <c r="Q1150" s="442"/>
    </row>
    <row r="1151" spans="1:17" x14ac:dyDescent="0.2">
      <c r="A1151" s="440"/>
      <c r="B1151" s="441"/>
      <c r="C1151" s="440"/>
      <c r="D1151" s="442"/>
      <c r="E1151" s="442"/>
      <c r="F1151" s="442"/>
      <c r="G1151" s="442"/>
      <c r="H1151" s="442"/>
      <c r="I1151" s="442"/>
      <c r="J1151" s="442"/>
      <c r="K1151" s="442"/>
      <c r="L1151" s="442"/>
      <c r="M1151" s="442"/>
      <c r="N1151" s="442"/>
      <c r="O1151" s="442"/>
      <c r="P1151" s="442"/>
      <c r="Q1151" s="442"/>
    </row>
    <row r="1152" spans="1:17" x14ac:dyDescent="0.2">
      <c r="A1152" s="440"/>
      <c r="B1152" s="441"/>
      <c r="C1152" s="440"/>
      <c r="D1152" s="442"/>
      <c r="E1152" s="442"/>
      <c r="F1152" s="442"/>
      <c r="G1152" s="442"/>
      <c r="H1152" s="442"/>
      <c r="I1152" s="442"/>
      <c r="J1152" s="442"/>
      <c r="K1152" s="442"/>
      <c r="L1152" s="442"/>
      <c r="M1152" s="442"/>
      <c r="N1152" s="442"/>
      <c r="O1152" s="442"/>
      <c r="P1152" s="442"/>
      <c r="Q1152" s="442"/>
    </row>
    <row r="1153" spans="1:17" x14ac:dyDescent="0.2">
      <c r="A1153" s="440"/>
      <c r="B1153" s="441"/>
      <c r="C1153" s="440"/>
      <c r="D1153" s="442"/>
      <c r="E1153" s="442"/>
      <c r="F1153" s="442"/>
      <c r="G1153" s="442"/>
      <c r="H1153" s="442"/>
      <c r="I1153" s="442"/>
      <c r="J1153" s="442"/>
      <c r="K1153" s="442"/>
      <c r="L1153" s="442"/>
      <c r="M1153" s="442"/>
      <c r="N1153" s="442"/>
      <c r="O1153" s="442"/>
      <c r="P1153" s="442"/>
      <c r="Q1153" s="442"/>
    </row>
    <row r="1154" spans="1:17" x14ac:dyDescent="0.2">
      <c r="A1154" s="440"/>
      <c r="B1154" s="441"/>
      <c r="C1154" s="440"/>
      <c r="D1154" s="442"/>
      <c r="E1154" s="442"/>
      <c r="F1154" s="442"/>
      <c r="G1154" s="442"/>
      <c r="H1154" s="442"/>
      <c r="I1154" s="442"/>
      <c r="J1154" s="442"/>
      <c r="K1154" s="442"/>
      <c r="L1154" s="442"/>
      <c r="M1154" s="442"/>
      <c r="N1154" s="442"/>
      <c r="O1154" s="442"/>
      <c r="P1154" s="442"/>
      <c r="Q1154" s="442"/>
    </row>
    <row r="1155" spans="1:17" x14ac:dyDescent="0.2">
      <c r="A1155" s="440"/>
      <c r="B1155" s="441"/>
      <c r="C1155" s="440"/>
      <c r="D1155" s="442"/>
      <c r="E1155" s="442"/>
      <c r="F1155" s="442"/>
      <c r="G1155" s="442"/>
      <c r="H1155" s="442"/>
      <c r="I1155" s="442"/>
      <c r="J1155" s="442"/>
      <c r="K1155" s="442"/>
      <c r="L1155" s="442"/>
      <c r="M1155" s="442"/>
      <c r="N1155" s="442"/>
      <c r="O1155" s="442"/>
      <c r="P1155" s="442"/>
      <c r="Q1155" s="442"/>
    </row>
    <row r="1156" spans="1:17" x14ac:dyDescent="0.2">
      <c r="A1156" s="440"/>
      <c r="B1156" s="441"/>
      <c r="C1156" s="440"/>
      <c r="D1156" s="442"/>
      <c r="E1156" s="442"/>
      <c r="F1156" s="442"/>
      <c r="G1156" s="442"/>
      <c r="H1156" s="442"/>
      <c r="I1156" s="442"/>
      <c r="J1156" s="442"/>
      <c r="K1156" s="442"/>
      <c r="L1156" s="442"/>
      <c r="M1156" s="442"/>
      <c r="N1156" s="442"/>
      <c r="O1156" s="442"/>
      <c r="P1156" s="442"/>
      <c r="Q1156" s="442"/>
    </row>
    <row r="1157" spans="1:17" x14ac:dyDescent="0.2">
      <c r="A1157" s="440"/>
      <c r="B1157" s="441"/>
      <c r="C1157" s="440"/>
      <c r="D1157" s="442"/>
      <c r="E1157" s="442"/>
      <c r="F1157" s="442"/>
      <c r="G1157" s="442"/>
      <c r="H1157" s="442"/>
      <c r="I1157" s="442"/>
      <c r="J1157" s="442"/>
      <c r="K1157" s="442"/>
      <c r="L1157" s="442"/>
      <c r="M1157" s="442"/>
      <c r="N1157" s="442"/>
      <c r="O1157" s="442"/>
      <c r="P1157" s="442"/>
      <c r="Q1157" s="442"/>
    </row>
    <row r="1158" spans="1:17" x14ac:dyDescent="0.2">
      <c r="A1158" s="440"/>
      <c r="B1158" s="441"/>
      <c r="C1158" s="440"/>
      <c r="D1158" s="442"/>
      <c r="E1158" s="442"/>
      <c r="F1158" s="442"/>
      <c r="G1158" s="442"/>
      <c r="H1158" s="442"/>
      <c r="I1158" s="442"/>
      <c r="J1158" s="442"/>
      <c r="K1158" s="442"/>
      <c r="L1158" s="442"/>
      <c r="M1158" s="442"/>
      <c r="N1158" s="442"/>
      <c r="O1158" s="442"/>
      <c r="P1158" s="442"/>
      <c r="Q1158" s="442"/>
    </row>
    <row r="1159" spans="1:17" x14ac:dyDescent="0.2">
      <c r="A1159" s="440"/>
      <c r="B1159" s="441"/>
      <c r="C1159" s="440"/>
      <c r="D1159" s="442"/>
      <c r="E1159" s="442"/>
      <c r="F1159" s="442"/>
      <c r="G1159" s="442"/>
      <c r="H1159" s="442"/>
      <c r="I1159" s="442"/>
      <c r="J1159" s="442"/>
      <c r="K1159" s="442"/>
      <c r="L1159" s="442"/>
      <c r="M1159" s="442"/>
      <c r="N1159" s="442"/>
      <c r="O1159" s="442"/>
      <c r="P1159" s="442"/>
      <c r="Q1159" s="442"/>
    </row>
    <row r="1160" spans="1:17" x14ac:dyDescent="0.2">
      <c r="A1160" s="440"/>
      <c r="B1160" s="441"/>
      <c r="C1160" s="440"/>
      <c r="D1160" s="442"/>
      <c r="E1160" s="442"/>
      <c r="F1160" s="442"/>
      <c r="G1160" s="442"/>
      <c r="H1160" s="442"/>
      <c r="I1160" s="442"/>
      <c r="J1160" s="442"/>
      <c r="K1160" s="442"/>
      <c r="L1160" s="442"/>
      <c r="M1160" s="442"/>
      <c r="N1160" s="442"/>
      <c r="O1160" s="442"/>
      <c r="P1160" s="442"/>
      <c r="Q1160" s="442"/>
    </row>
    <row r="1161" spans="1:17" x14ac:dyDescent="0.2">
      <c r="A1161" s="440"/>
      <c r="B1161" s="441"/>
      <c r="C1161" s="440"/>
      <c r="D1161" s="442"/>
      <c r="E1161" s="442"/>
      <c r="F1161" s="442"/>
      <c r="G1161" s="442"/>
      <c r="H1161" s="442"/>
      <c r="I1161" s="442"/>
      <c r="J1161" s="442"/>
      <c r="K1161" s="442"/>
      <c r="L1161" s="442"/>
      <c r="M1161" s="442"/>
      <c r="N1161" s="442"/>
      <c r="O1161" s="442"/>
      <c r="P1161" s="442"/>
      <c r="Q1161" s="442"/>
    </row>
    <row r="1162" spans="1:17" x14ac:dyDescent="0.2">
      <c r="A1162" s="440"/>
      <c r="B1162" s="441"/>
      <c r="C1162" s="440"/>
      <c r="D1162" s="442"/>
      <c r="E1162" s="442"/>
      <c r="F1162" s="442"/>
      <c r="G1162" s="442"/>
      <c r="H1162" s="442"/>
      <c r="I1162" s="442"/>
      <c r="J1162" s="442"/>
      <c r="K1162" s="442"/>
      <c r="L1162" s="442"/>
      <c r="M1162" s="442"/>
      <c r="N1162" s="442"/>
      <c r="O1162" s="442"/>
      <c r="P1162" s="442"/>
      <c r="Q1162" s="442"/>
    </row>
    <row r="1163" spans="1:17" x14ac:dyDescent="0.2">
      <c r="A1163" s="440"/>
      <c r="B1163" s="441"/>
      <c r="C1163" s="440"/>
      <c r="D1163" s="442"/>
      <c r="E1163" s="442"/>
      <c r="F1163" s="442"/>
      <c r="G1163" s="442"/>
      <c r="H1163" s="442"/>
      <c r="I1163" s="442"/>
      <c r="J1163" s="442"/>
      <c r="K1163" s="442"/>
      <c r="L1163" s="442"/>
      <c r="M1163" s="442"/>
      <c r="N1163" s="442"/>
      <c r="O1163" s="442"/>
      <c r="P1163" s="442"/>
      <c r="Q1163" s="442"/>
    </row>
    <row r="1164" spans="1:17" x14ac:dyDescent="0.2">
      <c r="A1164" s="440"/>
      <c r="B1164" s="441"/>
      <c r="C1164" s="440"/>
      <c r="D1164" s="442"/>
      <c r="E1164" s="442"/>
      <c r="F1164" s="442"/>
      <c r="G1164" s="442"/>
      <c r="H1164" s="442"/>
      <c r="I1164" s="442"/>
      <c r="J1164" s="442"/>
      <c r="K1164" s="442"/>
      <c r="L1164" s="442"/>
      <c r="M1164" s="442"/>
      <c r="N1164" s="442"/>
      <c r="O1164" s="442"/>
      <c r="P1164" s="442"/>
      <c r="Q1164" s="442"/>
    </row>
    <row r="1165" spans="1:17" x14ac:dyDescent="0.2">
      <c r="A1165" s="440"/>
      <c r="B1165" s="441"/>
      <c r="C1165" s="440"/>
      <c r="D1165" s="442"/>
      <c r="E1165" s="442"/>
      <c r="F1165" s="442"/>
      <c r="G1165" s="442"/>
      <c r="H1165" s="442"/>
      <c r="I1165" s="442"/>
      <c r="J1165" s="442"/>
      <c r="K1165" s="442"/>
      <c r="L1165" s="442"/>
      <c r="M1165" s="442"/>
      <c r="N1165" s="442"/>
      <c r="O1165" s="442"/>
      <c r="P1165" s="442"/>
      <c r="Q1165" s="442"/>
    </row>
    <row r="1166" spans="1:17" x14ac:dyDescent="0.2">
      <c r="A1166" s="440"/>
      <c r="B1166" s="441"/>
      <c r="C1166" s="440"/>
      <c r="D1166" s="442"/>
      <c r="E1166" s="442"/>
      <c r="F1166" s="442"/>
      <c r="G1166" s="442"/>
      <c r="H1166" s="442"/>
      <c r="I1166" s="442"/>
      <c r="J1166" s="442"/>
      <c r="K1166" s="442"/>
      <c r="L1166" s="442"/>
      <c r="M1166" s="442"/>
      <c r="N1166" s="442"/>
      <c r="O1166" s="442"/>
      <c r="P1166" s="442"/>
      <c r="Q1166" s="442"/>
    </row>
    <row r="1167" spans="1:17" x14ac:dyDescent="0.2">
      <c r="A1167" s="440"/>
      <c r="B1167" s="441"/>
      <c r="C1167" s="440"/>
      <c r="D1167" s="442"/>
      <c r="E1167" s="442"/>
      <c r="F1167" s="442"/>
      <c r="G1167" s="442"/>
      <c r="H1167" s="442"/>
      <c r="I1167" s="442"/>
      <c r="J1167" s="442"/>
      <c r="K1167" s="442"/>
      <c r="L1167" s="442"/>
      <c r="M1167" s="442"/>
      <c r="N1167" s="442"/>
      <c r="O1167" s="442"/>
      <c r="P1167" s="442"/>
      <c r="Q1167" s="442"/>
    </row>
    <row r="1168" spans="1:17" x14ac:dyDescent="0.2">
      <c r="A1168" s="440"/>
      <c r="B1168" s="441"/>
      <c r="C1168" s="440"/>
      <c r="D1168" s="442"/>
      <c r="E1168" s="442"/>
      <c r="F1168" s="442"/>
      <c r="G1168" s="442"/>
      <c r="H1168" s="442"/>
      <c r="I1168" s="442"/>
      <c r="J1168" s="442"/>
      <c r="K1168" s="442"/>
      <c r="L1168" s="442"/>
      <c r="M1168" s="442"/>
      <c r="N1168" s="442"/>
      <c r="O1168" s="442"/>
      <c r="P1168" s="442"/>
      <c r="Q1168" s="442"/>
    </row>
    <row r="1169" spans="1:17" x14ac:dyDescent="0.2">
      <c r="A1169" s="440"/>
      <c r="B1169" s="441"/>
      <c r="C1169" s="440"/>
      <c r="D1169" s="442"/>
      <c r="E1169" s="442"/>
      <c r="F1169" s="442"/>
      <c r="G1169" s="442"/>
      <c r="H1169" s="442"/>
      <c r="I1169" s="442"/>
      <c r="J1169" s="442"/>
      <c r="K1169" s="442"/>
      <c r="L1169" s="442"/>
      <c r="M1169" s="442"/>
      <c r="N1169" s="442"/>
      <c r="O1169" s="442"/>
      <c r="P1169" s="442"/>
      <c r="Q1169" s="442"/>
    </row>
    <row r="1170" spans="1:17" x14ac:dyDescent="0.2">
      <c r="A1170" s="440"/>
      <c r="B1170" s="441"/>
      <c r="C1170" s="440"/>
      <c r="D1170" s="442"/>
      <c r="E1170" s="442"/>
      <c r="F1170" s="442"/>
      <c r="G1170" s="442"/>
      <c r="H1170" s="442"/>
      <c r="I1170" s="442"/>
      <c r="J1170" s="442"/>
      <c r="K1170" s="442"/>
      <c r="L1170" s="442"/>
      <c r="M1170" s="442"/>
      <c r="N1170" s="442"/>
      <c r="O1170" s="442"/>
      <c r="P1170" s="442"/>
      <c r="Q1170" s="442"/>
    </row>
    <row r="1171" spans="1:17" x14ac:dyDescent="0.2">
      <c r="A1171" s="440"/>
      <c r="B1171" s="441"/>
      <c r="C1171" s="440"/>
      <c r="D1171" s="442"/>
      <c r="E1171" s="442"/>
      <c r="F1171" s="442"/>
      <c r="G1171" s="442"/>
      <c r="H1171" s="442"/>
      <c r="I1171" s="442"/>
      <c r="J1171" s="442"/>
      <c r="K1171" s="442"/>
      <c r="L1171" s="442"/>
      <c r="M1171" s="442"/>
      <c r="N1171" s="442"/>
      <c r="O1171" s="442"/>
      <c r="P1171" s="442"/>
      <c r="Q1171" s="442"/>
    </row>
    <row r="1172" spans="1:17" x14ac:dyDescent="0.2">
      <c r="A1172" s="440"/>
      <c r="B1172" s="441"/>
      <c r="C1172" s="440"/>
      <c r="D1172" s="442"/>
      <c r="E1172" s="442"/>
      <c r="F1172" s="442"/>
      <c r="G1172" s="442"/>
      <c r="H1172" s="442"/>
      <c r="I1172" s="442"/>
      <c r="J1172" s="442"/>
      <c r="K1172" s="442"/>
      <c r="L1172" s="442"/>
      <c r="M1172" s="442"/>
      <c r="N1172" s="442"/>
      <c r="O1172" s="442"/>
      <c r="P1172" s="442"/>
      <c r="Q1172" s="442"/>
    </row>
    <row r="1173" spans="1:17" x14ac:dyDescent="0.2">
      <c r="A1173" s="440"/>
      <c r="B1173" s="441"/>
      <c r="C1173" s="440"/>
      <c r="D1173" s="442"/>
      <c r="E1173" s="442"/>
      <c r="F1173" s="442"/>
      <c r="G1173" s="442"/>
      <c r="H1173" s="442"/>
      <c r="I1173" s="442"/>
      <c r="J1173" s="442"/>
      <c r="K1173" s="442"/>
      <c r="L1173" s="442"/>
      <c r="M1173" s="442"/>
      <c r="N1173" s="442"/>
      <c r="O1173" s="442"/>
      <c r="P1173" s="442"/>
      <c r="Q1173" s="442"/>
    </row>
    <row r="1174" spans="1:17" x14ac:dyDescent="0.2">
      <c r="A1174" s="440"/>
      <c r="B1174" s="441"/>
      <c r="C1174" s="440"/>
      <c r="D1174" s="442"/>
      <c r="E1174" s="442"/>
      <c r="F1174" s="442"/>
      <c r="G1174" s="442"/>
      <c r="H1174" s="442"/>
      <c r="I1174" s="442"/>
      <c r="J1174" s="442"/>
      <c r="K1174" s="442"/>
      <c r="L1174" s="442"/>
      <c r="M1174" s="442"/>
      <c r="N1174" s="442"/>
      <c r="O1174" s="442"/>
      <c r="P1174" s="442"/>
      <c r="Q1174" s="442"/>
    </row>
    <row r="1175" spans="1:17" x14ac:dyDescent="0.2">
      <c r="A1175" s="440"/>
      <c r="B1175" s="441"/>
      <c r="C1175" s="440"/>
      <c r="D1175" s="442"/>
      <c r="E1175" s="442"/>
      <c r="F1175" s="442"/>
      <c r="G1175" s="442"/>
      <c r="H1175" s="442"/>
      <c r="I1175" s="442"/>
      <c r="J1175" s="442"/>
      <c r="K1175" s="442"/>
      <c r="L1175" s="442"/>
      <c r="M1175" s="442"/>
      <c r="N1175" s="442"/>
      <c r="O1175" s="442"/>
      <c r="P1175" s="442"/>
      <c r="Q1175" s="442"/>
    </row>
    <row r="1176" spans="1:17" x14ac:dyDescent="0.2">
      <c r="A1176" s="440"/>
      <c r="B1176" s="441"/>
      <c r="C1176" s="440"/>
      <c r="D1176" s="442"/>
      <c r="E1176" s="442"/>
      <c r="F1176" s="442"/>
      <c r="G1176" s="442"/>
      <c r="H1176" s="442"/>
      <c r="I1176" s="442"/>
      <c r="J1176" s="442"/>
      <c r="K1176" s="442"/>
      <c r="L1176" s="442"/>
      <c r="M1176" s="442"/>
      <c r="N1176" s="442"/>
      <c r="O1176" s="442"/>
      <c r="P1176" s="442"/>
      <c r="Q1176" s="442"/>
    </row>
    <row r="1177" spans="1:17" x14ac:dyDescent="0.2">
      <c r="A1177" s="440"/>
      <c r="B1177" s="441"/>
      <c r="C1177" s="440"/>
      <c r="D1177" s="442"/>
      <c r="E1177" s="442"/>
      <c r="F1177" s="442"/>
      <c r="G1177" s="442"/>
      <c r="H1177" s="442"/>
      <c r="I1177" s="442"/>
      <c r="J1177" s="442"/>
      <c r="K1177" s="442"/>
      <c r="L1177" s="442"/>
      <c r="M1177" s="442"/>
      <c r="N1177" s="442"/>
      <c r="O1177" s="442"/>
      <c r="P1177" s="442"/>
      <c r="Q1177" s="442"/>
    </row>
    <row r="1178" spans="1:17" x14ac:dyDescent="0.2">
      <c r="A1178" s="440"/>
      <c r="B1178" s="441"/>
      <c r="C1178" s="440"/>
      <c r="D1178" s="442"/>
      <c r="E1178" s="442"/>
      <c r="F1178" s="442"/>
      <c r="G1178" s="442"/>
      <c r="H1178" s="442"/>
      <c r="I1178" s="442"/>
      <c r="J1178" s="442"/>
      <c r="K1178" s="442"/>
      <c r="L1178" s="442"/>
      <c r="M1178" s="442"/>
      <c r="N1178" s="442"/>
      <c r="O1178" s="442"/>
      <c r="P1178" s="442"/>
      <c r="Q1178" s="442"/>
    </row>
    <row r="1179" spans="1:17" x14ac:dyDescent="0.2">
      <c r="A1179" s="440"/>
      <c r="B1179" s="441"/>
      <c r="C1179" s="440"/>
      <c r="D1179" s="442"/>
      <c r="E1179" s="442"/>
      <c r="F1179" s="442"/>
      <c r="G1179" s="442"/>
      <c r="H1179" s="442"/>
      <c r="I1179" s="442"/>
      <c r="J1179" s="442"/>
      <c r="K1179" s="442"/>
      <c r="L1179" s="442"/>
      <c r="M1179" s="442"/>
      <c r="N1179" s="442"/>
      <c r="O1179" s="442"/>
      <c r="P1179" s="442"/>
      <c r="Q1179" s="442"/>
    </row>
    <row r="1180" spans="1:17" x14ac:dyDescent="0.2">
      <c r="A1180" s="440"/>
      <c r="B1180" s="441"/>
      <c r="C1180" s="440"/>
      <c r="D1180" s="442"/>
      <c r="E1180" s="442"/>
      <c r="F1180" s="442"/>
      <c r="G1180" s="442"/>
      <c r="H1180" s="442"/>
      <c r="I1180" s="442"/>
      <c r="J1180" s="442"/>
      <c r="K1180" s="442"/>
      <c r="L1180" s="442"/>
      <c r="M1180" s="442"/>
      <c r="N1180" s="442"/>
      <c r="O1180" s="442"/>
      <c r="P1180" s="442"/>
      <c r="Q1180" s="442"/>
    </row>
    <row r="1181" spans="1:17" x14ac:dyDescent="0.2">
      <c r="A1181" s="440"/>
      <c r="B1181" s="441"/>
      <c r="C1181" s="440"/>
      <c r="D1181" s="442"/>
      <c r="E1181" s="442"/>
      <c r="F1181" s="442"/>
      <c r="G1181" s="442"/>
      <c r="H1181" s="442"/>
      <c r="I1181" s="442"/>
      <c r="J1181" s="442"/>
      <c r="K1181" s="442"/>
      <c r="L1181" s="442"/>
      <c r="M1181" s="442"/>
      <c r="N1181" s="442"/>
      <c r="O1181" s="442"/>
      <c r="P1181" s="442"/>
      <c r="Q1181" s="442"/>
    </row>
    <row r="1182" spans="1:17" x14ac:dyDescent="0.2">
      <c r="A1182" s="440"/>
      <c r="B1182" s="441"/>
      <c r="C1182" s="440"/>
      <c r="D1182" s="442"/>
      <c r="E1182" s="442"/>
      <c r="F1182" s="442"/>
      <c r="G1182" s="442"/>
      <c r="H1182" s="442"/>
      <c r="I1182" s="442"/>
      <c r="J1182" s="442"/>
      <c r="K1182" s="442"/>
      <c r="L1182" s="442"/>
      <c r="M1182" s="442"/>
      <c r="N1182" s="442"/>
      <c r="O1182" s="442"/>
      <c r="P1182" s="442"/>
      <c r="Q1182" s="442"/>
    </row>
    <row r="1183" spans="1:17" x14ac:dyDescent="0.2">
      <c r="A1183" s="440"/>
      <c r="B1183" s="441"/>
      <c r="C1183" s="440"/>
      <c r="D1183" s="442"/>
      <c r="E1183" s="442"/>
      <c r="F1183" s="442"/>
      <c r="G1183" s="442"/>
      <c r="H1183" s="442"/>
      <c r="I1183" s="442"/>
      <c r="J1183" s="442"/>
      <c r="K1183" s="442"/>
      <c r="L1183" s="442"/>
      <c r="M1183" s="442"/>
      <c r="N1183" s="442"/>
      <c r="O1183" s="442"/>
      <c r="P1183" s="442"/>
      <c r="Q1183" s="442"/>
    </row>
    <row r="1184" spans="1:17" x14ac:dyDescent="0.2">
      <c r="A1184" s="440"/>
      <c r="B1184" s="441"/>
      <c r="C1184" s="440"/>
      <c r="D1184" s="442"/>
      <c r="E1184" s="442"/>
      <c r="F1184" s="442"/>
      <c r="G1184" s="442"/>
      <c r="H1184" s="442"/>
      <c r="I1184" s="442"/>
      <c r="J1184" s="442"/>
      <c r="K1184" s="442"/>
      <c r="L1184" s="442"/>
      <c r="M1184" s="442"/>
      <c r="N1184" s="442"/>
      <c r="O1184" s="442"/>
      <c r="P1184" s="442"/>
      <c r="Q1184" s="442"/>
    </row>
    <row r="1185" spans="1:17" x14ac:dyDescent="0.2">
      <c r="A1185" s="440"/>
      <c r="B1185" s="441"/>
      <c r="C1185" s="440"/>
      <c r="D1185" s="442"/>
      <c r="E1185" s="442"/>
      <c r="F1185" s="442"/>
      <c r="G1185" s="442"/>
      <c r="H1185" s="442"/>
      <c r="I1185" s="442"/>
      <c r="J1185" s="442"/>
      <c r="K1185" s="442"/>
      <c r="L1185" s="442"/>
      <c r="M1185" s="442"/>
      <c r="N1185" s="442"/>
      <c r="O1185" s="442"/>
      <c r="P1185" s="442"/>
      <c r="Q1185" s="442"/>
    </row>
    <row r="1186" spans="1:17" x14ac:dyDescent="0.2">
      <c r="A1186" s="440"/>
      <c r="B1186" s="441"/>
      <c r="C1186" s="440"/>
      <c r="D1186" s="442"/>
      <c r="E1186" s="442"/>
      <c r="F1186" s="442"/>
      <c r="G1186" s="442"/>
      <c r="H1186" s="442"/>
      <c r="I1186" s="442"/>
      <c r="J1186" s="442"/>
      <c r="K1186" s="442"/>
      <c r="L1186" s="442"/>
      <c r="M1186" s="442"/>
      <c r="N1186" s="442"/>
      <c r="O1186" s="442"/>
      <c r="P1186" s="442"/>
      <c r="Q1186" s="442"/>
    </row>
    <row r="1187" spans="1:17" x14ac:dyDescent="0.2">
      <c r="A1187" s="440"/>
      <c r="B1187" s="441"/>
      <c r="C1187" s="440"/>
      <c r="D1187" s="442"/>
      <c r="E1187" s="442"/>
      <c r="F1187" s="442"/>
      <c r="G1187" s="442"/>
      <c r="H1187" s="442"/>
      <c r="I1187" s="442"/>
      <c r="J1187" s="442"/>
      <c r="K1187" s="442"/>
      <c r="L1187" s="442"/>
      <c r="M1187" s="442"/>
      <c r="N1187" s="442"/>
      <c r="O1187" s="442"/>
      <c r="P1187" s="442"/>
      <c r="Q1187" s="442"/>
    </row>
    <row r="1188" spans="1:17" x14ac:dyDescent="0.2">
      <c r="A1188" s="440"/>
      <c r="B1188" s="441"/>
      <c r="C1188" s="440"/>
      <c r="D1188" s="442"/>
      <c r="E1188" s="442"/>
      <c r="F1188" s="442"/>
      <c r="G1188" s="442"/>
      <c r="H1188" s="442"/>
      <c r="I1188" s="442"/>
      <c r="J1188" s="442"/>
      <c r="K1188" s="442"/>
      <c r="L1188" s="442"/>
      <c r="M1188" s="442"/>
      <c r="N1188" s="442"/>
      <c r="O1188" s="442"/>
      <c r="P1188" s="442"/>
      <c r="Q1188" s="442"/>
    </row>
    <row r="1189" spans="1:17" x14ac:dyDescent="0.2">
      <c r="A1189" s="440"/>
      <c r="B1189" s="441"/>
      <c r="C1189" s="440"/>
      <c r="D1189" s="442"/>
      <c r="E1189" s="442"/>
      <c r="F1189" s="442"/>
      <c r="G1189" s="442"/>
      <c r="H1189" s="442"/>
      <c r="I1189" s="442"/>
      <c r="J1189" s="442"/>
      <c r="K1189" s="442"/>
      <c r="L1189" s="442"/>
      <c r="M1189" s="442"/>
      <c r="N1189" s="442"/>
      <c r="O1189" s="442"/>
      <c r="P1189" s="442"/>
      <c r="Q1189" s="442"/>
    </row>
    <row r="1190" spans="1:17" x14ac:dyDescent="0.2">
      <c r="A1190" s="440"/>
      <c r="B1190" s="441"/>
      <c r="C1190" s="440"/>
      <c r="D1190" s="442"/>
      <c r="E1190" s="442"/>
      <c r="F1190" s="442"/>
      <c r="G1190" s="442"/>
      <c r="H1190" s="442"/>
      <c r="I1190" s="442"/>
      <c r="J1190" s="442"/>
      <c r="K1190" s="442"/>
      <c r="L1190" s="442"/>
      <c r="M1190" s="442"/>
      <c r="N1190" s="442"/>
      <c r="O1190" s="442"/>
      <c r="P1190" s="442"/>
      <c r="Q1190" s="442"/>
    </row>
    <row r="1191" spans="1:17" x14ac:dyDescent="0.2">
      <c r="A1191" s="440"/>
      <c r="B1191" s="441"/>
      <c r="C1191" s="440"/>
      <c r="D1191" s="442"/>
      <c r="E1191" s="442"/>
      <c r="F1191" s="442"/>
      <c r="G1191" s="442"/>
      <c r="H1191" s="442"/>
      <c r="I1191" s="442"/>
      <c r="J1191" s="442"/>
      <c r="K1191" s="442"/>
      <c r="L1191" s="442"/>
      <c r="M1191" s="442"/>
      <c r="N1191" s="442"/>
      <c r="O1191" s="442"/>
      <c r="P1191" s="442"/>
      <c r="Q1191" s="442"/>
    </row>
    <row r="1192" spans="1:17" x14ac:dyDescent="0.2">
      <c r="A1192" s="440"/>
      <c r="B1192" s="441"/>
      <c r="C1192" s="440"/>
      <c r="D1192" s="442"/>
      <c r="E1192" s="442"/>
      <c r="F1192" s="442"/>
      <c r="G1192" s="442"/>
      <c r="H1192" s="442"/>
      <c r="I1192" s="442"/>
      <c r="J1192" s="442"/>
      <c r="K1192" s="442"/>
      <c r="L1192" s="442"/>
      <c r="M1192" s="442"/>
      <c r="N1192" s="442"/>
      <c r="O1192" s="442"/>
      <c r="P1192" s="442"/>
      <c r="Q1192" s="442"/>
    </row>
    <row r="1193" spans="1:17" x14ac:dyDescent="0.2">
      <c r="A1193" s="440"/>
      <c r="B1193" s="441"/>
      <c r="C1193" s="440"/>
      <c r="D1193" s="442"/>
      <c r="E1193" s="442"/>
      <c r="F1193" s="442"/>
      <c r="G1193" s="442"/>
      <c r="H1193" s="442"/>
      <c r="I1193" s="442"/>
      <c r="J1193" s="442"/>
      <c r="K1193" s="442"/>
      <c r="L1193" s="442"/>
      <c r="M1193" s="442"/>
      <c r="N1193" s="442"/>
      <c r="O1193" s="442"/>
      <c r="P1193" s="442"/>
      <c r="Q1193" s="442"/>
    </row>
    <row r="1194" spans="1:17" x14ac:dyDescent="0.2">
      <c r="A1194" s="440"/>
      <c r="B1194" s="441"/>
      <c r="C1194" s="440"/>
      <c r="D1194" s="442"/>
      <c r="E1194" s="442"/>
      <c r="F1194" s="442"/>
      <c r="G1194" s="442"/>
      <c r="H1194" s="442"/>
      <c r="I1194" s="442"/>
      <c r="J1194" s="442"/>
      <c r="K1194" s="442"/>
      <c r="L1194" s="442"/>
      <c r="M1194" s="442"/>
      <c r="N1194" s="442"/>
      <c r="O1194" s="442"/>
      <c r="P1194" s="442"/>
      <c r="Q1194" s="442"/>
    </row>
    <row r="1195" spans="1:17" x14ac:dyDescent="0.2">
      <c r="A1195" s="440"/>
      <c r="B1195" s="441"/>
      <c r="C1195" s="440"/>
      <c r="D1195" s="442"/>
      <c r="E1195" s="442"/>
      <c r="F1195" s="442"/>
      <c r="G1195" s="442"/>
      <c r="H1195" s="442"/>
      <c r="I1195" s="442"/>
      <c r="J1195" s="442"/>
      <c r="K1195" s="442"/>
      <c r="L1195" s="442"/>
      <c r="M1195" s="442"/>
      <c r="N1195" s="442"/>
      <c r="O1195" s="442"/>
      <c r="P1195" s="442"/>
      <c r="Q1195" s="442"/>
    </row>
    <row r="1196" spans="1:17" x14ac:dyDescent="0.2">
      <c r="A1196" s="440"/>
      <c r="B1196" s="441"/>
      <c r="C1196" s="440"/>
      <c r="D1196" s="442"/>
      <c r="E1196" s="442"/>
      <c r="F1196" s="442"/>
      <c r="G1196" s="442"/>
      <c r="H1196" s="442"/>
      <c r="I1196" s="442"/>
      <c r="J1196" s="442"/>
      <c r="K1196" s="442"/>
      <c r="L1196" s="442"/>
      <c r="M1196" s="442"/>
      <c r="N1196" s="442"/>
      <c r="O1196" s="442"/>
      <c r="P1196" s="442"/>
      <c r="Q1196" s="442"/>
    </row>
    <row r="1197" spans="1:17" x14ac:dyDescent="0.2">
      <c r="A1197" s="440"/>
      <c r="B1197" s="441"/>
      <c r="C1197" s="440"/>
      <c r="D1197" s="442"/>
      <c r="E1197" s="442"/>
      <c r="F1197" s="442"/>
      <c r="G1197" s="442"/>
      <c r="H1197" s="442"/>
      <c r="I1197" s="442"/>
      <c r="J1197" s="442"/>
      <c r="K1197" s="442"/>
      <c r="L1197" s="442"/>
      <c r="M1197" s="442"/>
      <c r="N1197" s="442"/>
      <c r="O1197" s="442"/>
      <c r="P1197" s="442"/>
      <c r="Q1197" s="442"/>
    </row>
    <row r="1198" spans="1:17" x14ac:dyDescent="0.2">
      <c r="A1198" s="440"/>
      <c r="B1198" s="441"/>
      <c r="C1198" s="440"/>
      <c r="D1198" s="442"/>
      <c r="E1198" s="442"/>
      <c r="F1198" s="442"/>
      <c r="G1198" s="442"/>
      <c r="H1198" s="442"/>
      <c r="I1198" s="442"/>
      <c r="J1198" s="442"/>
      <c r="K1198" s="442"/>
      <c r="L1198" s="442"/>
      <c r="M1198" s="442"/>
      <c r="N1198" s="442"/>
      <c r="O1198" s="442"/>
      <c r="P1198" s="442"/>
      <c r="Q1198" s="442"/>
    </row>
    <row r="1199" spans="1:17" x14ac:dyDescent="0.2">
      <c r="A1199" s="440"/>
      <c r="B1199" s="441"/>
      <c r="C1199" s="440"/>
      <c r="D1199" s="442"/>
      <c r="E1199" s="442"/>
      <c r="F1199" s="442"/>
      <c r="G1199" s="442"/>
      <c r="H1199" s="442"/>
      <c r="I1199" s="442"/>
      <c r="J1199" s="442"/>
      <c r="K1199" s="442"/>
      <c r="L1199" s="442"/>
      <c r="M1199" s="442"/>
      <c r="N1199" s="442"/>
      <c r="O1199" s="442"/>
      <c r="P1199" s="442"/>
      <c r="Q1199" s="442"/>
    </row>
    <row r="1200" spans="1:17" x14ac:dyDescent="0.2">
      <c r="A1200" s="440"/>
      <c r="B1200" s="441"/>
      <c r="C1200" s="440"/>
      <c r="D1200" s="442"/>
      <c r="E1200" s="442"/>
      <c r="F1200" s="442"/>
      <c r="G1200" s="442"/>
      <c r="H1200" s="442"/>
      <c r="I1200" s="442"/>
      <c r="J1200" s="442"/>
      <c r="K1200" s="442"/>
      <c r="L1200" s="442"/>
      <c r="M1200" s="442"/>
      <c r="N1200" s="442"/>
      <c r="O1200" s="442"/>
      <c r="P1200" s="442"/>
      <c r="Q1200" s="442"/>
    </row>
    <row r="1201" spans="1:17" x14ac:dyDescent="0.2">
      <c r="A1201" s="440"/>
      <c r="B1201" s="441"/>
      <c r="C1201" s="440"/>
      <c r="D1201" s="442"/>
      <c r="E1201" s="442"/>
      <c r="F1201" s="442"/>
      <c r="G1201" s="442"/>
      <c r="H1201" s="442"/>
      <c r="I1201" s="442"/>
      <c r="J1201" s="442"/>
      <c r="K1201" s="442"/>
      <c r="L1201" s="442"/>
      <c r="M1201" s="442"/>
      <c r="N1201" s="442"/>
      <c r="O1201" s="442"/>
      <c r="P1201" s="442"/>
      <c r="Q1201" s="442"/>
    </row>
    <row r="1202" spans="1:17" x14ac:dyDescent="0.2">
      <c r="A1202" s="440"/>
      <c r="B1202" s="441"/>
      <c r="C1202" s="440"/>
      <c r="D1202" s="442"/>
      <c r="E1202" s="442"/>
      <c r="F1202" s="442"/>
      <c r="G1202" s="442"/>
      <c r="H1202" s="442"/>
      <c r="I1202" s="442"/>
      <c r="J1202" s="442"/>
      <c r="K1202" s="442"/>
      <c r="L1202" s="442"/>
      <c r="M1202" s="442"/>
      <c r="N1202" s="442"/>
      <c r="O1202" s="442"/>
      <c r="P1202" s="442"/>
      <c r="Q1202" s="442"/>
    </row>
    <row r="1203" spans="1:17" x14ac:dyDescent="0.2">
      <c r="A1203" s="440"/>
      <c r="B1203" s="441"/>
      <c r="C1203" s="440"/>
      <c r="D1203" s="442"/>
      <c r="E1203" s="442"/>
      <c r="F1203" s="442"/>
      <c r="G1203" s="442"/>
      <c r="H1203" s="442"/>
      <c r="I1203" s="442"/>
      <c r="J1203" s="442"/>
      <c r="K1203" s="442"/>
      <c r="L1203" s="442"/>
      <c r="M1203" s="442"/>
      <c r="N1203" s="442"/>
      <c r="O1203" s="442"/>
      <c r="P1203" s="442"/>
      <c r="Q1203" s="442"/>
    </row>
    <row r="1204" spans="1:17" x14ac:dyDescent="0.2">
      <c r="A1204" s="440"/>
      <c r="B1204" s="441"/>
      <c r="C1204" s="440"/>
      <c r="D1204" s="442"/>
      <c r="E1204" s="442"/>
      <c r="F1204" s="442"/>
      <c r="G1204" s="442"/>
      <c r="H1204" s="442"/>
      <c r="I1204" s="442"/>
      <c r="J1204" s="442"/>
      <c r="K1204" s="442"/>
      <c r="L1204" s="442"/>
      <c r="M1204" s="442"/>
      <c r="N1204" s="442"/>
      <c r="O1204" s="442"/>
      <c r="P1204" s="442"/>
      <c r="Q1204" s="442"/>
    </row>
    <row r="1205" spans="1:17" x14ac:dyDescent="0.2">
      <c r="A1205" s="440"/>
      <c r="B1205" s="441"/>
      <c r="C1205" s="440"/>
      <c r="D1205" s="442"/>
      <c r="E1205" s="442"/>
      <c r="F1205" s="442"/>
      <c r="G1205" s="442"/>
      <c r="H1205" s="442"/>
      <c r="I1205" s="442"/>
      <c r="J1205" s="442"/>
      <c r="K1205" s="442"/>
      <c r="L1205" s="442"/>
      <c r="M1205" s="442"/>
      <c r="N1205" s="442"/>
      <c r="O1205" s="442"/>
      <c r="P1205" s="442"/>
      <c r="Q1205" s="442"/>
    </row>
    <row r="1206" spans="1:17" x14ac:dyDescent="0.2">
      <c r="A1206" s="440"/>
      <c r="B1206" s="441"/>
      <c r="C1206" s="440"/>
      <c r="D1206" s="442"/>
      <c r="E1206" s="442"/>
      <c r="F1206" s="442"/>
      <c r="G1206" s="442"/>
      <c r="H1206" s="442"/>
      <c r="I1206" s="442"/>
      <c r="J1206" s="442"/>
      <c r="K1206" s="442"/>
      <c r="L1206" s="442"/>
      <c r="M1206" s="442"/>
      <c r="N1206" s="442"/>
      <c r="O1206" s="442"/>
      <c r="P1206" s="442"/>
      <c r="Q1206" s="442"/>
    </row>
    <row r="1207" spans="1:17" x14ac:dyDescent="0.2">
      <c r="A1207" s="440"/>
      <c r="B1207" s="441"/>
      <c r="C1207" s="440"/>
      <c r="D1207" s="442"/>
      <c r="E1207" s="442"/>
      <c r="F1207" s="442"/>
      <c r="G1207" s="442"/>
      <c r="H1207" s="442"/>
      <c r="I1207" s="442"/>
      <c r="J1207" s="442"/>
      <c r="K1207" s="442"/>
      <c r="L1207" s="442"/>
      <c r="M1207" s="442"/>
      <c r="N1207" s="442"/>
      <c r="O1207" s="442"/>
      <c r="P1207" s="442"/>
      <c r="Q1207" s="442"/>
    </row>
    <row r="1208" spans="1:17" x14ac:dyDescent="0.2">
      <c r="A1208" s="440"/>
      <c r="B1208" s="441"/>
      <c r="C1208" s="440"/>
      <c r="D1208" s="442"/>
      <c r="E1208" s="442"/>
      <c r="F1208" s="442"/>
      <c r="G1208" s="442"/>
      <c r="H1208" s="442"/>
      <c r="I1208" s="442"/>
      <c r="J1208" s="442"/>
      <c r="K1208" s="442"/>
      <c r="L1208" s="442"/>
      <c r="M1208" s="442"/>
      <c r="N1208" s="442"/>
      <c r="O1208" s="442"/>
      <c r="P1208" s="442"/>
      <c r="Q1208" s="442"/>
    </row>
    <row r="1209" spans="1:17" x14ac:dyDescent="0.2">
      <c r="A1209" s="440"/>
      <c r="B1209" s="441"/>
      <c r="C1209" s="440"/>
      <c r="D1209" s="442"/>
      <c r="E1209" s="442"/>
      <c r="F1209" s="442"/>
      <c r="G1209" s="442"/>
      <c r="H1209" s="442"/>
      <c r="I1209" s="442"/>
      <c r="J1209" s="442"/>
      <c r="K1209" s="442"/>
      <c r="L1209" s="442"/>
      <c r="M1209" s="442"/>
      <c r="N1209" s="442"/>
      <c r="O1209" s="442"/>
      <c r="P1209" s="442"/>
      <c r="Q1209" s="442"/>
    </row>
    <row r="1210" spans="1:17" x14ac:dyDescent="0.2">
      <c r="A1210" s="440"/>
      <c r="B1210" s="441"/>
      <c r="C1210" s="440"/>
      <c r="D1210" s="442"/>
      <c r="E1210" s="442"/>
      <c r="F1210" s="442"/>
      <c r="G1210" s="442"/>
      <c r="H1210" s="442"/>
      <c r="I1210" s="442"/>
      <c r="J1210" s="442"/>
      <c r="K1210" s="442"/>
      <c r="L1210" s="442"/>
      <c r="M1210" s="442"/>
      <c r="N1210" s="442"/>
      <c r="O1210" s="442"/>
      <c r="P1210" s="442"/>
      <c r="Q1210" s="442"/>
    </row>
    <row r="1211" spans="1:17" x14ac:dyDescent="0.2">
      <c r="A1211" s="440"/>
      <c r="B1211" s="441"/>
      <c r="C1211" s="440"/>
      <c r="D1211" s="442"/>
      <c r="E1211" s="442"/>
      <c r="F1211" s="442"/>
      <c r="G1211" s="442"/>
      <c r="H1211" s="442"/>
      <c r="I1211" s="442"/>
      <c r="J1211" s="442"/>
      <c r="K1211" s="442"/>
      <c r="L1211" s="442"/>
      <c r="M1211" s="442"/>
      <c r="N1211" s="442"/>
      <c r="O1211" s="442"/>
      <c r="P1211" s="442"/>
      <c r="Q1211" s="442"/>
    </row>
    <row r="1212" spans="1:17" x14ac:dyDescent="0.2">
      <c r="A1212" s="440"/>
      <c r="B1212" s="441"/>
      <c r="C1212" s="440"/>
      <c r="D1212" s="442"/>
      <c r="E1212" s="442"/>
      <c r="F1212" s="442"/>
      <c r="G1212" s="442"/>
      <c r="H1212" s="442"/>
      <c r="I1212" s="442"/>
      <c r="J1212" s="442"/>
      <c r="K1212" s="442"/>
      <c r="L1212" s="442"/>
      <c r="M1212" s="442"/>
      <c r="N1212" s="442"/>
      <c r="O1212" s="442"/>
      <c r="P1212" s="442"/>
      <c r="Q1212" s="442"/>
    </row>
    <row r="1213" spans="1:17" x14ac:dyDescent="0.2">
      <c r="A1213" s="440"/>
      <c r="B1213" s="441"/>
      <c r="C1213" s="440"/>
      <c r="D1213" s="442"/>
      <c r="E1213" s="442"/>
      <c r="F1213" s="442"/>
      <c r="G1213" s="442"/>
      <c r="H1213" s="442"/>
      <c r="I1213" s="442"/>
      <c r="J1213" s="442"/>
      <c r="K1213" s="442"/>
      <c r="L1213" s="442"/>
      <c r="M1213" s="442"/>
      <c r="N1213" s="442"/>
      <c r="O1213" s="442"/>
      <c r="P1213" s="442"/>
      <c r="Q1213" s="442"/>
    </row>
    <row r="1214" spans="1:17" x14ac:dyDescent="0.2">
      <c r="A1214" s="440"/>
      <c r="B1214" s="441"/>
      <c r="C1214" s="440"/>
      <c r="D1214" s="442"/>
      <c r="E1214" s="442"/>
      <c r="F1214" s="442"/>
      <c r="G1214" s="442"/>
      <c r="H1214" s="442"/>
      <c r="I1214" s="442"/>
      <c r="J1214" s="442"/>
      <c r="K1214" s="442"/>
      <c r="L1214" s="442"/>
      <c r="M1214" s="442"/>
      <c r="N1214" s="442"/>
      <c r="O1214" s="442"/>
      <c r="P1214" s="442"/>
      <c r="Q1214" s="442"/>
    </row>
    <row r="1215" spans="1:17" x14ac:dyDescent="0.2">
      <c r="A1215" s="440"/>
      <c r="B1215" s="441"/>
      <c r="C1215" s="440"/>
      <c r="D1215" s="442"/>
      <c r="E1215" s="442"/>
      <c r="F1215" s="442"/>
      <c r="G1215" s="442"/>
      <c r="H1215" s="442"/>
      <c r="I1215" s="442"/>
      <c r="J1215" s="442"/>
      <c r="K1215" s="442"/>
      <c r="L1215" s="442"/>
      <c r="M1215" s="442"/>
      <c r="N1215" s="442"/>
      <c r="O1215" s="442"/>
      <c r="P1215" s="442"/>
      <c r="Q1215" s="442"/>
    </row>
    <row r="1216" spans="1:17" x14ac:dyDescent="0.2">
      <c r="A1216" s="440"/>
      <c r="B1216" s="441"/>
      <c r="C1216" s="440"/>
      <c r="D1216" s="442"/>
      <c r="E1216" s="442"/>
      <c r="F1216" s="442"/>
      <c r="G1216" s="442"/>
      <c r="H1216" s="442"/>
      <c r="I1216" s="442"/>
      <c r="J1216" s="442"/>
      <c r="K1216" s="442"/>
      <c r="L1216" s="442"/>
      <c r="M1216" s="442"/>
      <c r="N1216" s="442"/>
      <c r="O1216" s="442"/>
      <c r="P1216" s="442"/>
      <c r="Q1216" s="442"/>
    </row>
    <row r="1217" spans="1:17" x14ac:dyDescent="0.2">
      <c r="A1217" s="440"/>
      <c r="B1217" s="441"/>
      <c r="C1217" s="440"/>
      <c r="D1217" s="442"/>
      <c r="E1217" s="442"/>
      <c r="F1217" s="442"/>
      <c r="G1217" s="442"/>
      <c r="H1217" s="442"/>
      <c r="I1217" s="442"/>
      <c r="J1217" s="442"/>
      <c r="K1217" s="442"/>
      <c r="L1217" s="442"/>
      <c r="M1217" s="442"/>
      <c r="N1217" s="442"/>
      <c r="O1217" s="442"/>
      <c r="P1217" s="442"/>
      <c r="Q1217" s="442"/>
    </row>
    <row r="1218" spans="1:17" x14ac:dyDescent="0.2">
      <c r="A1218" s="440"/>
      <c r="B1218" s="441"/>
      <c r="C1218" s="440"/>
      <c r="D1218" s="442"/>
      <c r="E1218" s="442"/>
      <c r="F1218" s="442"/>
      <c r="G1218" s="442"/>
      <c r="H1218" s="442"/>
      <c r="I1218" s="442"/>
      <c r="J1218" s="442"/>
      <c r="K1218" s="442"/>
      <c r="L1218" s="442"/>
      <c r="M1218" s="442"/>
      <c r="N1218" s="442"/>
      <c r="O1218" s="442"/>
      <c r="P1218" s="442"/>
      <c r="Q1218" s="442"/>
    </row>
    <row r="1219" spans="1:17" x14ac:dyDescent="0.2">
      <c r="A1219" s="440"/>
      <c r="B1219" s="441"/>
      <c r="C1219" s="440"/>
      <c r="D1219" s="442"/>
      <c r="E1219" s="442"/>
      <c r="F1219" s="442"/>
      <c r="G1219" s="442"/>
      <c r="H1219" s="442"/>
      <c r="I1219" s="442"/>
      <c r="J1219" s="442"/>
      <c r="K1219" s="442"/>
      <c r="L1219" s="442"/>
      <c r="M1219" s="442"/>
      <c r="N1219" s="442"/>
      <c r="O1219" s="442"/>
      <c r="P1219" s="442"/>
      <c r="Q1219" s="442"/>
    </row>
    <row r="1220" spans="1:17" x14ac:dyDescent="0.2">
      <c r="A1220" s="440"/>
      <c r="B1220" s="441"/>
      <c r="C1220" s="440"/>
      <c r="D1220" s="442"/>
      <c r="E1220" s="442"/>
      <c r="F1220" s="442"/>
      <c r="G1220" s="442"/>
      <c r="H1220" s="442"/>
      <c r="I1220" s="442"/>
      <c r="J1220" s="442"/>
      <c r="K1220" s="442"/>
      <c r="L1220" s="442"/>
      <c r="M1220" s="442"/>
      <c r="N1220" s="442"/>
      <c r="O1220" s="442"/>
      <c r="P1220" s="442"/>
      <c r="Q1220" s="442"/>
    </row>
    <row r="1221" spans="1:17" x14ac:dyDescent="0.2">
      <c r="A1221" s="440"/>
      <c r="B1221" s="441"/>
      <c r="C1221" s="440"/>
      <c r="D1221" s="442"/>
      <c r="E1221" s="442"/>
      <c r="F1221" s="442"/>
      <c r="G1221" s="442"/>
      <c r="H1221" s="442"/>
      <c r="I1221" s="442"/>
      <c r="J1221" s="442"/>
      <c r="K1221" s="442"/>
      <c r="L1221" s="442"/>
      <c r="M1221" s="442"/>
      <c r="N1221" s="442"/>
      <c r="O1221" s="442"/>
      <c r="P1221" s="442"/>
      <c r="Q1221" s="442"/>
    </row>
    <row r="1222" spans="1:17" x14ac:dyDescent="0.2">
      <c r="A1222" s="440"/>
      <c r="B1222" s="441"/>
      <c r="C1222" s="440"/>
      <c r="D1222" s="442"/>
      <c r="E1222" s="442"/>
      <c r="F1222" s="442"/>
      <c r="G1222" s="442"/>
      <c r="H1222" s="442"/>
      <c r="I1222" s="442"/>
      <c r="J1222" s="442"/>
      <c r="K1222" s="442"/>
      <c r="L1222" s="442"/>
      <c r="M1222" s="442"/>
      <c r="N1222" s="442"/>
      <c r="O1222" s="442"/>
      <c r="P1222" s="442"/>
      <c r="Q1222" s="442"/>
    </row>
    <row r="1223" spans="1:17" x14ac:dyDescent="0.2">
      <c r="A1223" s="440"/>
      <c r="B1223" s="441"/>
      <c r="C1223" s="440"/>
      <c r="D1223" s="442"/>
      <c r="E1223" s="442"/>
      <c r="F1223" s="442"/>
      <c r="G1223" s="442"/>
      <c r="H1223" s="442"/>
      <c r="I1223" s="442"/>
      <c r="J1223" s="442"/>
      <c r="K1223" s="442"/>
      <c r="L1223" s="442"/>
      <c r="M1223" s="442"/>
      <c r="N1223" s="442"/>
      <c r="O1223" s="442"/>
      <c r="P1223" s="442"/>
      <c r="Q1223" s="442"/>
    </row>
    <row r="1224" spans="1:17" x14ac:dyDescent="0.2">
      <c r="A1224" s="440"/>
      <c r="B1224" s="441"/>
      <c r="C1224" s="440"/>
      <c r="D1224" s="442"/>
      <c r="E1224" s="442"/>
      <c r="F1224" s="442"/>
      <c r="G1224" s="442"/>
      <c r="H1224" s="442"/>
      <c r="I1224" s="442"/>
      <c r="J1224" s="442"/>
      <c r="K1224" s="442"/>
      <c r="L1224" s="442"/>
      <c r="M1224" s="442"/>
      <c r="N1224" s="442"/>
      <c r="O1224" s="442"/>
      <c r="P1224" s="442"/>
      <c r="Q1224" s="442"/>
    </row>
    <row r="1225" spans="1:17" x14ac:dyDescent="0.2">
      <c r="A1225" s="440"/>
      <c r="B1225" s="441"/>
      <c r="C1225" s="440"/>
      <c r="D1225" s="442"/>
      <c r="E1225" s="442"/>
      <c r="F1225" s="442"/>
      <c r="G1225" s="442"/>
      <c r="H1225" s="442"/>
      <c r="I1225" s="442"/>
      <c r="J1225" s="442"/>
      <c r="K1225" s="442"/>
      <c r="L1225" s="442"/>
      <c r="M1225" s="442"/>
      <c r="N1225" s="442"/>
      <c r="O1225" s="442"/>
      <c r="P1225" s="442"/>
      <c r="Q1225" s="442"/>
    </row>
    <row r="1226" spans="1:17" x14ac:dyDescent="0.2">
      <c r="A1226" s="440"/>
      <c r="B1226" s="441"/>
      <c r="C1226" s="440"/>
      <c r="D1226" s="442"/>
      <c r="E1226" s="442"/>
      <c r="F1226" s="442"/>
      <c r="G1226" s="442"/>
      <c r="H1226" s="442"/>
      <c r="I1226" s="442"/>
      <c r="J1226" s="442"/>
      <c r="K1226" s="442"/>
      <c r="L1226" s="442"/>
      <c r="M1226" s="442"/>
      <c r="N1226" s="442"/>
      <c r="O1226" s="442"/>
      <c r="P1226" s="442"/>
      <c r="Q1226" s="442"/>
    </row>
    <row r="1227" spans="1:17" x14ac:dyDescent="0.2">
      <c r="A1227" s="440"/>
      <c r="B1227" s="441"/>
      <c r="C1227" s="440"/>
      <c r="D1227" s="442"/>
      <c r="E1227" s="442"/>
      <c r="F1227" s="442"/>
      <c r="G1227" s="442"/>
      <c r="H1227" s="442"/>
      <c r="I1227" s="442"/>
      <c r="J1227" s="442"/>
      <c r="K1227" s="442"/>
      <c r="L1227" s="442"/>
      <c r="M1227" s="442"/>
      <c r="N1227" s="442"/>
      <c r="O1227" s="442"/>
      <c r="P1227" s="442"/>
      <c r="Q1227" s="442"/>
    </row>
    <row r="1228" spans="1:17" x14ac:dyDescent="0.2">
      <c r="A1228" s="440"/>
      <c r="B1228" s="441"/>
      <c r="C1228" s="440"/>
      <c r="D1228" s="442"/>
      <c r="E1228" s="442"/>
      <c r="F1228" s="442"/>
      <c r="G1228" s="442"/>
      <c r="H1228" s="442"/>
      <c r="I1228" s="442"/>
      <c r="J1228" s="442"/>
      <c r="K1228" s="442"/>
      <c r="L1228" s="442"/>
      <c r="M1228" s="442"/>
      <c r="N1228" s="442"/>
      <c r="O1228" s="442"/>
      <c r="P1228" s="442"/>
      <c r="Q1228" s="442"/>
    </row>
    <row r="1229" spans="1:17" x14ac:dyDescent="0.2">
      <c r="A1229" s="440"/>
      <c r="B1229" s="441"/>
      <c r="C1229" s="440"/>
      <c r="D1229" s="442"/>
      <c r="E1229" s="442"/>
      <c r="F1229" s="442"/>
      <c r="G1229" s="442"/>
      <c r="H1229" s="442"/>
      <c r="I1229" s="442"/>
      <c r="J1229" s="442"/>
      <c r="K1229" s="442"/>
      <c r="L1229" s="442"/>
      <c r="M1229" s="442"/>
      <c r="N1229" s="442"/>
      <c r="O1229" s="442"/>
      <c r="P1229" s="442"/>
      <c r="Q1229" s="442"/>
    </row>
    <row r="1230" spans="1:17" x14ac:dyDescent="0.2">
      <c r="A1230" s="440"/>
      <c r="B1230" s="441"/>
      <c r="C1230" s="440"/>
      <c r="D1230" s="442"/>
      <c r="E1230" s="442"/>
      <c r="F1230" s="442"/>
      <c r="G1230" s="442"/>
      <c r="H1230" s="442"/>
      <c r="I1230" s="442"/>
      <c r="J1230" s="442"/>
      <c r="K1230" s="442"/>
      <c r="L1230" s="442"/>
      <c r="M1230" s="442"/>
      <c r="N1230" s="442"/>
      <c r="O1230" s="442"/>
      <c r="P1230" s="442"/>
      <c r="Q1230" s="442"/>
    </row>
    <row r="1231" spans="1:17" x14ac:dyDescent="0.2">
      <c r="A1231" s="440"/>
      <c r="B1231" s="441"/>
      <c r="C1231" s="440"/>
      <c r="D1231" s="442"/>
      <c r="E1231" s="442"/>
      <c r="F1231" s="442"/>
      <c r="G1231" s="442"/>
      <c r="H1231" s="442"/>
      <c r="I1231" s="442"/>
      <c r="J1231" s="442"/>
      <c r="K1231" s="442"/>
      <c r="L1231" s="442"/>
      <c r="M1231" s="442"/>
      <c r="N1231" s="442"/>
      <c r="O1231" s="442"/>
      <c r="P1231" s="442"/>
      <c r="Q1231" s="442"/>
    </row>
    <row r="1232" spans="1:17" x14ac:dyDescent="0.2">
      <c r="A1232" s="440"/>
      <c r="B1232" s="441"/>
      <c r="C1232" s="440"/>
      <c r="D1232" s="442"/>
      <c r="E1232" s="442"/>
      <c r="F1232" s="442"/>
      <c r="G1232" s="442"/>
      <c r="H1232" s="442"/>
      <c r="I1232" s="442"/>
      <c r="J1232" s="442"/>
      <c r="K1232" s="442"/>
      <c r="L1232" s="442"/>
      <c r="M1232" s="442"/>
      <c r="N1232" s="442"/>
      <c r="O1232" s="442"/>
      <c r="P1232" s="442"/>
      <c r="Q1232" s="442"/>
    </row>
    <row r="1233" spans="1:17" x14ac:dyDescent="0.2">
      <c r="A1233" s="440"/>
      <c r="B1233" s="441"/>
      <c r="C1233" s="440"/>
      <c r="D1233" s="442"/>
      <c r="E1233" s="442"/>
      <c r="F1233" s="442"/>
      <c r="G1233" s="442"/>
      <c r="H1233" s="442"/>
      <c r="I1233" s="442"/>
      <c r="J1233" s="442"/>
      <c r="K1233" s="442"/>
      <c r="L1233" s="442"/>
      <c r="M1233" s="442"/>
      <c r="N1233" s="442"/>
      <c r="O1233" s="442"/>
      <c r="P1233" s="442"/>
      <c r="Q1233" s="442"/>
    </row>
    <row r="1234" spans="1:17" x14ac:dyDescent="0.2">
      <c r="A1234" s="440"/>
      <c r="B1234" s="441"/>
      <c r="C1234" s="440"/>
      <c r="D1234" s="442"/>
      <c r="E1234" s="442"/>
      <c r="F1234" s="442"/>
      <c r="G1234" s="442"/>
      <c r="H1234" s="442"/>
      <c r="I1234" s="442"/>
      <c r="J1234" s="442"/>
      <c r="K1234" s="442"/>
      <c r="L1234" s="442"/>
      <c r="M1234" s="442"/>
      <c r="N1234" s="442"/>
      <c r="O1234" s="442"/>
      <c r="P1234" s="442"/>
      <c r="Q1234" s="442"/>
    </row>
    <row r="1235" spans="1:17" x14ac:dyDescent="0.2">
      <c r="A1235" s="440"/>
      <c r="B1235" s="441"/>
      <c r="C1235" s="440"/>
      <c r="D1235" s="442"/>
      <c r="E1235" s="442"/>
      <c r="F1235" s="442"/>
      <c r="G1235" s="442"/>
      <c r="H1235" s="442"/>
      <c r="I1235" s="442"/>
      <c r="J1235" s="442"/>
      <c r="K1235" s="442"/>
      <c r="L1235" s="442"/>
      <c r="M1235" s="442"/>
      <c r="N1235" s="442"/>
      <c r="O1235" s="442"/>
      <c r="P1235" s="442"/>
      <c r="Q1235" s="442"/>
    </row>
    <row r="1236" spans="1:17" x14ac:dyDescent="0.2">
      <c r="A1236" s="440"/>
      <c r="B1236" s="441"/>
      <c r="C1236" s="440"/>
      <c r="D1236" s="442"/>
      <c r="E1236" s="442"/>
      <c r="F1236" s="442"/>
      <c r="G1236" s="442"/>
      <c r="H1236" s="442"/>
      <c r="I1236" s="442"/>
      <c r="J1236" s="442"/>
      <c r="K1236" s="442"/>
      <c r="L1236" s="442"/>
      <c r="M1236" s="442"/>
      <c r="N1236" s="442"/>
      <c r="O1236" s="442"/>
      <c r="P1236" s="442"/>
      <c r="Q1236" s="442"/>
    </row>
    <row r="1237" spans="1:17" x14ac:dyDescent="0.2">
      <c r="A1237" s="440"/>
      <c r="B1237" s="441"/>
      <c r="C1237" s="440"/>
      <c r="D1237" s="442"/>
      <c r="E1237" s="442"/>
      <c r="F1237" s="442"/>
      <c r="G1237" s="442"/>
      <c r="H1237" s="442"/>
      <c r="I1237" s="442"/>
      <c r="J1237" s="442"/>
      <c r="K1237" s="442"/>
      <c r="L1237" s="442"/>
      <c r="M1237" s="442"/>
      <c r="N1237" s="442"/>
      <c r="O1237" s="442"/>
      <c r="P1237" s="442"/>
      <c r="Q1237" s="442"/>
    </row>
    <row r="1238" spans="1:17" x14ac:dyDescent="0.2">
      <c r="A1238" s="440"/>
      <c r="B1238" s="441"/>
      <c r="C1238" s="440"/>
      <c r="D1238" s="442"/>
      <c r="E1238" s="442"/>
      <c r="F1238" s="442"/>
      <c r="G1238" s="442"/>
      <c r="H1238" s="442"/>
      <c r="I1238" s="442"/>
      <c r="J1238" s="442"/>
      <c r="K1238" s="442"/>
      <c r="L1238" s="442"/>
      <c r="M1238" s="442"/>
      <c r="N1238" s="442"/>
      <c r="O1238" s="442"/>
      <c r="P1238" s="442"/>
      <c r="Q1238" s="442"/>
    </row>
    <row r="1239" spans="1:17" x14ac:dyDescent="0.2">
      <c r="A1239" s="440"/>
      <c r="B1239" s="441"/>
      <c r="C1239" s="440"/>
      <c r="D1239" s="442"/>
      <c r="E1239" s="442"/>
      <c r="F1239" s="442"/>
      <c r="G1239" s="442"/>
      <c r="H1239" s="442"/>
      <c r="I1239" s="442"/>
      <c r="J1239" s="442"/>
      <c r="K1239" s="442"/>
      <c r="L1239" s="442"/>
      <c r="M1239" s="442"/>
      <c r="N1239" s="442"/>
      <c r="O1239" s="442"/>
      <c r="P1239" s="442"/>
      <c r="Q1239" s="442"/>
    </row>
    <row r="1240" spans="1:17" x14ac:dyDescent="0.2">
      <c r="A1240" s="440"/>
      <c r="B1240" s="441"/>
      <c r="C1240" s="440"/>
      <c r="D1240" s="442"/>
      <c r="E1240" s="442"/>
      <c r="F1240" s="442"/>
      <c r="G1240" s="442"/>
      <c r="H1240" s="442"/>
      <c r="I1240" s="442"/>
      <c r="J1240" s="442"/>
      <c r="K1240" s="442"/>
      <c r="L1240" s="442"/>
      <c r="M1240" s="442"/>
      <c r="N1240" s="442"/>
      <c r="O1240" s="442"/>
      <c r="P1240" s="442"/>
      <c r="Q1240" s="442"/>
    </row>
    <row r="1241" spans="1:17" x14ac:dyDescent="0.2">
      <c r="A1241" s="440"/>
      <c r="B1241" s="441"/>
      <c r="C1241" s="440"/>
      <c r="D1241" s="442"/>
      <c r="E1241" s="442"/>
      <c r="F1241" s="442"/>
      <c r="G1241" s="442"/>
      <c r="H1241" s="442"/>
      <c r="I1241" s="442"/>
      <c r="J1241" s="442"/>
      <c r="K1241" s="442"/>
      <c r="L1241" s="442"/>
      <c r="M1241" s="442"/>
      <c r="N1241" s="442"/>
      <c r="O1241" s="442"/>
      <c r="P1241" s="442"/>
      <c r="Q1241" s="442"/>
    </row>
    <row r="1242" spans="1:17" x14ac:dyDescent="0.2">
      <c r="A1242" s="440"/>
      <c r="B1242" s="441"/>
      <c r="C1242" s="440"/>
      <c r="D1242" s="442"/>
      <c r="E1242" s="442"/>
      <c r="F1242" s="442"/>
      <c r="G1242" s="442"/>
      <c r="H1242" s="442"/>
      <c r="I1242" s="442"/>
      <c r="J1242" s="442"/>
      <c r="K1242" s="442"/>
      <c r="L1242" s="442"/>
      <c r="M1242" s="442"/>
      <c r="N1242" s="442"/>
      <c r="O1242" s="442"/>
      <c r="P1242" s="442"/>
      <c r="Q1242" s="442"/>
    </row>
    <row r="1243" spans="1:17" x14ac:dyDescent="0.2">
      <c r="A1243" s="440"/>
      <c r="B1243" s="441"/>
      <c r="C1243" s="440"/>
      <c r="D1243" s="442"/>
      <c r="E1243" s="442"/>
      <c r="F1243" s="442"/>
      <c r="G1243" s="442"/>
      <c r="H1243" s="442"/>
      <c r="I1243" s="442"/>
      <c r="J1243" s="442"/>
      <c r="K1243" s="442"/>
      <c r="L1243" s="442"/>
      <c r="M1243" s="442"/>
      <c r="N1243" s="442"/>
      <c r="O1243" s="442"/>
      <c r="P1243" s="442"/>
      <c r="Q1243" s="442"/>
    </row>
    <row r="1244" spans="1:17" x14ac:dyDescent="0.2">
      <c r="A1244" s="440"/>
      <c r="B1244" s="441"/>
      <c r="C1244" s="440"/>
      <c r="D1244" s="442"/>
      <c r="E1244" s="442"/>
      <c r="F1244" s="442"/>
      <c r="G1244" s="442"/>
      <c r="H1244" s="442"/>
      <c r="I1244" s="442"/>
      <c r="J1244" s="442"/>
      <c r="K1244" s="442"/>
      <c r="L1244" s="442"/>
      <c r="M1244" s="442"/>
      <c r="N1244" s="442"/>
      <c r="O1244" s="442"/>
      <c r="P1244" s="442"/>
      <c r="Q1244" s="442"/>
    </row>
    <row r="1245" spans="1:17" x14ac:dyDescent="0.2">
      <c r="A1245" s="440"/>
      <c r="B1245" s="441"/>
      <c r="C1245" s="440"/>
      <c r="D1245" s="442"/>
      <c r="E1245" s="442"/>
      <c r="F1245" s="442"/>
      <c r="G1245" s="442"/>
      <c r="H1245" s="442"/>
      <c r="I1245" s="442"/>
      <c r="J1245" s="442"/>
      <c r="K1245" s="442"/>
      <c r="L1245" s="442"/>
      <c r="M1245" s="442"/>
      <c r="N1245" s="442"/>
      <c r="O1245" s="442"/>
      <c r="P1245" s="442"/>
      <c r="Q1245" s="442"/>
    </row>
    <row r="1246" spans="1:17" x14ac:dyDescent="0.2">
      <c r="A1246" s="440"/>
      <c r="B1246" s="441"/>
      <c r="C1246" s="440"/>
      <c r="D1246" s="442"/>
      <c r="E1246" s="442"/>
      <c r="F1246" s="442"/>
      <c r="G1246" s="442"/>
      <c r="H1246" s="442"/>
      <c r="I1246" s="442"/>
      <c r="J1246" s="442"/>
      <c r="K1246" s="442"/>
      <c r="L1246" s="442"/>
      <c r="M1246" s="442"/>
      <c r="N1246" s="442"/>
      <c r="O1246" s="442"/>
      <c r="P1246" s="442"/>
      <c r="Q1246" s="442"/>
    </row>
    <row r="1247" spans="1:17" x14ac:dyDescent="0.2">
      <c r="A1247" s="440"/>
      <c r="B1247" s="441"/>
      <c r="C1247" s="440"/>
      <c r="D1247" s="442"/>
      <c r="E1247" s="442"/>
      <c r="F1247" s="442"/>
      <c r="G1247" s="442"/>
      <c r="H1247" s="442"/>
      <c r="I1247" s="442"/>
      <c r="J1247" s="442"/>
      <c r="K1247" s="442"/>
      <c r="L1247" s="442"/>
      <c r="M1247" s="442"/>
      <c r="N1247" s="442"/>
      <c r="O1247" s="442"/>
      <c r="P1247" s="442"/>
      <c r="Q1247" s="442"/>
    </row>
    <row r="1248" spans="1:17" x14ac:dyDescent="0.2">
      <c r="A1248" s="440"/>
      <c r="B1248" s="441"/>
      <c r="C1248" s="440"/>
      <c r="D1248" s="442"/>
      <c r="E1248" s="442"/>
      <c r="F1248" s="442"/>
      <c r="G1248" s="442"/>
      <c r="H1248" s="442"/>
      <c r="I1248" s="442"/>
      <c r="J1248" s="442"/>
      <c r="K1248" s="442"/>
      <c r="L1248" s="442"/>
      <c r="M1248" s="442"/>
      <c r="N1248" s="442"/>
      <c r="O1248" s="442"/>
      <c r="P1248" s="442"/>
      <c r="Q1248" s="442"/>
    </row>
    <row r="1249" spans="1:17" x14ac:dyDescent="0.2">
      <c r="A1249" s="440"/>
      <c r="B1249" s="441"/>
      <c r="C1249" s="440"/>
      <c r="D1249" s="442"/>
      <c r="E1249" s="442"/>
      <c r="F1249" s="442"/>
      <c r="G1249" s="442"/>
      <c r="H1249" s="442"/>
      <c r="I1249" s="442"/>
      <c r="J1249" s="442"/>
      <c r="K1249" s="442"/>
      <c r="L1249" s="442"/>
      <c r="M1249" s="442"/>
      <c r="N1249" s="442"/>
      <c r="O1249" s="442"/>
      <c r="P1249" s="442"/>
      <c r="Q1249" s="442"/>
    </row>
    <row r="1250" spans="1:17" x14ac:dyDescent="0.2">
      <c r="A1250" s="440"/>
      <c r="B1250" s="441"/>
      <c r="C1250" s="440"/>
      <c r="D1250" s="442"/>
      <c r="E1250" s="442"/>
      <c r="F1250" s="442"/>
      <c r="G1250" s="442"/>
      <c r="H1250" s="442"/>
      <c r="I1250" s="442"/>
      <c r="J1250" s="442"/>
      <c r="K1250" s="442"/>
      <c r="L1250" s="442"/>
      <c r="M1250" s="442"/>
      <c r="N1250" s="442"/>
      <c r="O1250" s="442"/>
      <c r="P1250" s="442"/>
      <c r="Q1250" s="442"/>
    </row>
    <row r="1251" spans="1:17" x14ac:dyDescent="0.2">
      <c r="A1251" s="440"/>
      <c r="B1251" s="441"/>
      <c r="C1251" s="440"/>
      <c r="D1251" s="442"/>
      <c r="E1251" s="442"/>
      <c r="F1251" s="442"/>
      <c r="G1251" s="442"/>
      <c r="H1251" s="442"/>
      <c r="I1251" s="442"/>
      <c r="J1251" s="442"/>
      <c r="K1251" s="442"/>
      <c r="L1251" s="442"/>
      <c r="M1251" s="442"/>
      <c r="N1251" s="442"/>
      <c r="O1251" s="442"/>
      <c r="P1251" s="442"/>
      <c r="Q1251" s="442"/>
    </row>
    <row r="1252" spans="1:17" x14ac:dyDescent="0.2">
      <c r="A1252" s="440"/>
      <c r="B1252" s="441"/>
      <c r="C1252" s="440"/>
      <c r="D1252" s="442"/>
      <c r="E1252" s="442"/>
      <c r="F1252" s="442"/>
      <c r="G1252" s="442"/>
      <c r="H1252" s="442"/>
      <c r="I1252" s="442"/>
      <c r="J1252" s="442"/>
      <c r="K1252" s="442"/>
      <c r="L1252" s="442"/>
      <c r="M1252" s="442"/>
      <c r="N1252" s="442"/>
      <c r="O1252" s="442"/>
      <c r="P1252" s="442"/>
      <c r="Q1252" s="442"/>
    </row>
    <row r="1253" spans="1:17" x14ac:dyDescent="0.2">
      <c r="A1253" s="440"/>
      <c r="B1253" s="441"/>
      <c r="C1253" s="440"/>
      <c r="D1253" s="442"/>
      <c r="E1253" s="442"/>
      <c r="F1253" s="442"/>
      <c r="G1253" s="442"/>
      <c r="H1253" s="442"/>
      <c r="I1253" s="442"/>
      <c r="J1253" s="442"/>
      <c r="K1253" s="442"/>
      <c r="L1253" s="442"/>
      <c r="M1253" s="442"/>
      <c r="N1253" s="442"/>
      <c r="O1253" s="442"/>
      <c r="P1253" s="442"/>
      <c r="Q1253" s="442"/>
    </row>
    <row r="1254" spans="1:17" x14ac:dyDescent="0.2">
      <c r="A1254" s="440"/>
      <c r="B1254" s="441"/>
      <c r="C1254" s="440"/>
      <c r="D1254" s="442"/>
      <c r="E1254" s="442"/>
      <c r="F1254" s="442"/>
      <c r="G1254" s="442"/>
      <c r="H1254" s="442"/>
      <c r="I1254" s="442"/>
      <c r="J1254" s="442"/>
      <c r="K1254" s="442"/>
      <c r="L1254" s="442"/>
      <c r="M1254" s="442"/>
      <c r="N1254" s="442"/>
      <c r="O1254" s="442"/>
      <c r="P1254" s="442"/>
      <c r="Q1254" s="442"/>
    </row>
    <row r="1255" spans="1:17" x14ac:dyDescent="0.2">
      <c r="A1255" s="440"/>
      <c r="B1255" s="441"/>
      <c r="C1255" s="440"/>
      <c r="D1255" s="442"/>
      <c r="E1255" s="442"/>
      <c r="F1255" s="442"/>
      <c r="G1255" s="442"/>
      <c r="H1255" s="442"/>
      <c r="I1255" s="442"/>
      <c r="J1255" s="442"/>
      <c r="K1255" s="442"/>
      <c r="L1255" s="442"/>
      <c r="M1255" s="442"/>
      <c r="N1255" s="442"/>
      <c r="O1255" s="442"/>
      <c r="P1255" s="442"/>
      <c r="Q1255" s="442"/>
    </row>
    <row r="1256" spans="1:17" x14ac:dyDescent="0.2">
      <c r="A1256" s="440"/>
      <c r="B1256" s="441"/>
      <c r="C1256" s="440"/>
      <c r="D1256" s="442"/>
      <c r="E1256" s="442"/>
      <c r="F1256" s="442"/>
      <c r="G1256" s="442"/>
      <c r="H1256" s="442"/>
      <c r="I1256" s="442"/>
      <c r="J1256" s="442"/>
      <c r="K1256" s="442"/>
      <c r="L1256" s="442"/>
      <c r="M1256" s="442"/>
      <c r="N1256" s="442"/>
      <c r="O1256" s="442"/>
      <c r="P1256" s="442"/>
      <c r="Q1256" s="442"/>
    </row>
    <row r="1257" spans="1:17" x14ac:dyDescent="0.2">
      <c r="A1257" s="440"/>
      <c r="B1257" s="441"/>
      <c r="C1257" s="440"/>
      <c r="D1257" s="442"/>
      <c r="E1257" s="442"/>
      <c r="F1257" s="442"/>
      <c r="G1257" s="442"/>
      <c r="H1257" s="442"/>
      <c r="I1257" s="442"/>
      <c r="J1257" s="442"/>
      <c r="K1257" s="442"/>
      <c r="L1257" s="442"/>
      <c r="M1257" s="442"/>
      <c r="N1257" s="442"/>
      <c r="O1257" s="442"/>
      <c r="P1257" s="442"/>
      <c r="Q1257" s="442"/>
    </row>
    <row r="1258" spans="1:17" x14ac:dyDescent="0.2">
      <c r="A1258" s="440"/>
      <c r="B1258" s="441"/>
      <c r="C1258" s="440"/>
      <c r="D1258" s="442"/>
      <c r="E1258" s="442"/>
      <c r="F1258" s="442"/>
      <c r="G1258" s="442"/>
      <c r="H1258" s="442"/>
      <c r="I1258" s="442"/>
      <c r="J1258" s="442"/>
      <c r="K1258" s="442"/>
      <c r="L1258" s="442"/>
      <c r="M1258" s="442"/>
      <c r="N1258" s="442"/>
      <c r="O1258" s="442"/>
      <c r="P1258" s="442"/>
      <c r="Q1258" s="442"/>
    </row>
    <row r="1259" spans="1:17" x14ac:dyDescent="0.2">
      <c r="A1259" s="440"/>
      <c r="B1259" s="441"/>
      <c r="C1259" s="440"/>
      <c r="D1259" s="442"/>
      <c r="E1259" s="442"/>
      <c r="F1259" s="442"/>
      <c r="G1259" s="442"/>
      <c r="H1259" s="442"/>
      <c r="I1259" s="442"/>
      <c r="J1259" s="442"/>
      <c r="K1259" s="442"/>
      <c r="L1259" s="442"/>
      <c r="M1259" s="442"/>
      <c r="N1259" s="442"/>
      <c r="O1259" s="442"/>
      <c r="P1259" s="442"/>
      <c r="Q1259" s="442"/>
    </row>
    <row r="1260" spans="1:17" x14ac:dyDescent="0.2">
      <c r="A1260" s="440"/>
      <c r="B1260" s="441"/>
      <c r="C1260" s="440"/>
      <c r="D1260" s="442"/>
      <c r="E1260" s="442"/>
      <c r="F1260" s="442"/>
      <c r="G1260" s="442"/>
      <c r="H1260" s="442"/>
      <c r="I1260" s="442"/>
      <c r="J1260" s="442"/>
      <c r="K1260" s="442"/>
      <c r="L1260" s="442"/>
      <c r="M1260" s="442"/>
      <c r="N1260" s="442"/>
      <c r="O1260" s="442"/>
      <c r="P1260" s="442"/>
      <c r="Q1260" s="442"/>
    </row>
    <row r="1261" spans="1:17" x14ac:dyDescent="0.2">
      <c r="A1261" s="440"/>
      <c r="B1261" s="441"/>
      <c r="C1261" s="440"/>
      <c r="D1261" s="442"/>
      <c r="E1261" s="442"/>
      <c r="F1261" s="442"/>
      <c r="G1261" s="442"/>
      <c r="H1261" s="442"/>
      <c r="I1261" s="442"/>
      <c r="J1261" s="442"/>
      <c r="K1261" s="442"/>
      <c r="L1261" s="442"/>
      <c r="M1261" s="442"/>
      <c r="N1261" s="442"/>
      <c r="O1261" s="442"/>
      <c r="P1261" s="442"/>
      <c r="Q1261" s="442"/>
    </row>
    <row r="1262" spans="1:17" x14ac:dyDescent="0.2">
      <c r="A1262" s="440"/>
      <c r="B1262" s="441"/>
      <c r="C1262" s="440"/>
      <c r="D1262" s="442"/>
      <c r="E1262" s="442"/>
      <c r="F1262" s="442"/>
      <c r="G1262" s="442"/>
      <c r="H1262" s="442"/>
      <c r="I1262" s="442"/>
      <c r="J1262" s="442"/>
      <c r="K1262" s="442"/>
      <c r="L1262" s="442"/>
      <c r="M1262" s="442"/>
      <c r="N1262" s="442"/>
      <c r="O1262" s="442"/>
      <c r="P1262" s="442"/>
      <c r="Q1262" s="442"/>
    </row>
    <row r="1263" spans="1:17" x14ac:dyDescent="0.2">
      <c r="A1263" s="440"/>
      <c r="B1263" s="441"/>
      <c r="C1263" s="440"/>
      <c r="D1263" s="442"/>
      <c r="E1263" s="442"/>
      <c r="F1263" s="442"/>
      <c r="G1263" s="442"/>
      <c r="H1263" s="442"/>
      <c r="I1263" s="442"/>
      <c r="J1263" s="442"/>
      <c r="K1263" s="442"/>
      <c r="L1263" s="442"/>
      <c r="M1263" s="442"/>
      <c r="N1263" s="442"/>
      <c r="O1263" s="442"/>
      <c r="P1263" s="442"/>
      <c r="Q1263" s="442"/>
    </row>
    <row r="1264" spans="1:17" x14ac:dyDescent="0.2">
      <c r="A1264" s="440"/>
      <c r="B1264" s="441"/>
      <c r="C1264" s="440"/>
      <c r="D1264" s="442"/>
      <c r="E1264" s="442"/>
      <c r="F1264" s="442"/>
      <c r="G1264" s="442"/>
      <c r="H1264" s="442"/>
      <c r="I1264" s="442"/>
      <c r="J1264" s="442"/>
      <c r="K1264" s="442"/>
      <c r="L1264" s="442"/>
      <c r="M1264" s="442"/>
      <c r="N1264" s="442"/>
      <c r="O1264" s="442"/>
      <c r="P1264" s="442"/>
      <c r="Q1264" s="442"/>
    </row>
    <row r="1265" spans="1:17" x14ac:dyDescent="0.2">
      <c r="A1265" s="440"/>
      <c r="B1265" s="441"/>
      <c r="C1265" s="440"/>
      <c r="D1265" s="442"/>
      <c r="E1265" s="442"/>
      <c r="F1265" s="442"/>
      <c r="G1265" s="442"/>
      <c r="H1265" s="442"/>
      <c r="I1265" s="442"/>
      <c r="J1265" s="442"/>
      <c r="K1265" s="442"/>
      <c r="L1265" s="442"/>
      <c r="M1265" s="442"/>
      <c r="N1265" s="442"/>
      <c r="O1265" s="442"/>
      <c r="P1265" s="442"/>
      <c r="Q1265" s="442"/>
    </row>
    <row r="1266" spans="1:17" x14ac:dyDescent="0.2">
      <c r="A1266" s="440"/>
      <c r="B1266" s="441"/>
      <c r="C1266" s="440"/>
      <c r="D1266" s="442"/>
      <c r="E1266" s="442"/>
      <c r="F1266" s="442"/>
      <c r="G1266" s="442"/>
      <c r="H1266" s="442"/>
      <c r="I1266" s="442"/>
      <c r="J1266" s="442"/>
      <c r="K1266" s="442"/>
      <c r="L1266" s="442"/>
      <c r="M1266" s="442"/>
      <c r="N1266" s="442"/>
      <c r="O1266" s="442"/>
      <c r="P1266" s="442"/>
      <c r="Q1266" s="442"/>
    </row>
    <row r="1267" spans="1:17" x14ac:dyDescent="0.2">
      <c r="A1267" s="440"/>
      <c r="B1267" s="441"/>
      <c r="C1267" s="440"/>
      <c r="D1267" s="442"/>
      <c r="E1267" s="442"/>
      <c r="F1267" s="442"/>
      <c r="G1267" s="442"/>
      <c r="H1267" s="442"/>
      <c r="I1267" s="442"/>
      <c r="J1267" s="442"/>
      <c r="K1267" s="442"/>
      <c r="L1267" s="442"/>
      <c r="M1267" s="442"/>
      <c r="N1267" s="442"/>
      <c r="O1267" s="442"/>
      <c r="P1267" s="442"/>
      <c r="Q1267" s="442"/>
    </row>
    <row r="1268" spans="1:17" x14ac:dyDescent="0.2">
      <c r="A1268" s="440"/>
      <c r="B1268" s="441"/>
      <c r="C1268" s="440"/>
      <c r="D1268" s="442"/>
      <c r="E1268" s="442"/>
      <c r="F1268" s="442"/>
      <c r="G1268" s="442"/>
      <c r="H1268" s="442"/>
      <c r="I1268" s="442"/>
      <c r="J1268" s="442"/>
      <c r="K1268" s="442"/>
      <c r="L1268" s="442"/>
      <c r="M1268" s="442"/>
      <c r="N1268" s="442"/>
      <c r="O1268" s="442"/>
      <c r="P1268" s="442"/>
      <c r="Q1268" s="442"/>
    </row>
    <row r="1269" spans="1:17" x14ac:dyDescent="0.2">
      <c r="A1269" s="440"/>
      <c r="B1269" s="441"/>
      <c r="C1269" s="440"/>
      <c r="D1269" s="442"/>
      <c r="E1269" s="442"/>
      <c r="F1269" s="442"/>
      <c r="G1269" s="442"/>
      <c r="H1269" s="442"/>
      <c r="I1269" s="442"/>
      <c r="J1269" s="442"/>
      <c r="K1269" s="442"/>
      <c r="L1269" s="442"/>
      <c r="M1269" s="442"/>
      <c r="N1269" s="442"/>
      <c r="O1269" s="442"/>
      <c r="P1269" s="442"/>
      <c r="Q1269" s="442"/>
    </row>
    <row r="1270" spans="1:17" x14ac:dyDescent="0.2">
      <c r="A1270" s="440"/>
      <c r="B1270" s="441"/>
      <c r="C1270" s="440"/>
      <c r="D1270" s="442"/>
      <c r="E1270" s="442"/>
      <c r="F1270" s="442"/>
      <c r="G1270" s="442"/>
      <c r="H1270" s="442"/>
      <c r="I1270" s="442"/>
      <c r="J1270" s="442"/>
      <c r="K1270" s="442"/>
      <c r="L1270" s="442"/>
      <c r="M1270" s="442"/>
      <c r="N1270" s="442"/>
      <c r="O1270" s="442"/>
      <c r="P1270" s="442"/>
      <c r="Q1270" s="442"/>
    </row>
    <row r="1271" spans="1:17" x14ac:dyDescent="0.2">
      <c r="A1271" s="440"/>
      <c r="B1271" s="441"/>
      <c r="C1271" s="440"/>
      <c r="D1271" s="442"/>
      <c r="E1271" s="442"/>
      <c r="F1271" s="442"/>
      <c r="G1271" s="442"/>
      <c r="H1271" s="442"/>
      <c r="I1271" s="442"/>
      <c r="J1271" s="442"/>
      <c r="K1271" s="442"/>
      <c r="L1271" s="442"/>
      <c r="M1271" s="442"/>
      <c r="N1271" s="442"/>
      <c r="O1271" s="442"/>
      <c r="P1271" s="442"/>
      <c r="Q1271" s="442"/>
    </row>
    <row r="1272" spans="1:17" x14ac:dyDescent="0.2">
      <c r="A1272" s="440"/>
      <c r="B1272" s="441"/>
      <c r="C1272" s="440"/>
      <c r="D1272" s="442"/>
      <c r="E1272" s="442"/>
      <c r="F1272" s="442"/>
      <c r="G1272" s="442"/>
      <c r="H1272" s="442"/>
      <c r="I1272" s="442"/>
      <c r="J1272" s="442"/>
      <c r="K1272" s="442"/>
      <c r="L1272" s="442"/>
      <c r="M1272" s="442"/>
      <c r="N1272" s="442"/>
      <c r="O1272" s="442"/>
      <c r="P1272" s="442"/>
      <c r="Q1272" s="442"/>
    </row>
    <row r="1273" spans="1:17" x14ac:dyDescent="0.2">
      <c r="A1273" s="440"/>
      <c r="B1273" s="441"/>
      <c r="C1273" s="440"/>
      <c r="D1273" s="442"/>
      <c r="E1273" s="442"/>
      <c r="F1273" s="442"/>
      <c r="G1273" s="442"/>
      <c r="H1273" s="442"/>
      <c r="I1273" s="442"/>
      <c r="J1273" s="442"/>
      <c r="K1273" s="442"/>
      <c r="L1273" s="442"/>
      <c r="M1273" s="442"/>
      <c r="N1273" s="442"/>
      <c r="O1273" s="442"/>
      <c r="P1273" s="442"/>
      <c r="Q1273" s="442"/>
    </row>
    <row r="1274" spans="1:17" x14ac:dyDescent="0.2">
      <c r="A1274" s="440"/>
      <c r="B1274" s="441"/>
      <c r="C1274" s="440"/>
      <c r="D1274" s="442"/>
      <c r="E1274" s="442"/>
      <c r="F1274" s="442"/>
      <c r="G1274" s="442"/>
      <c r="H1274" s="442"/>
      <c r="I1274" s="442"/>
      <c r="J1274" s="442"/>
      <c r="K1274" s="442"/>
      <c r="L1274" s="442"/>
      <c r="M1274" s="442"/>
      <c r="N1274" s="442"/>
      <c r="O1274" s="442"/>
      <c r="P1274" s="442"/>
      <c r="Q1274" s="442"/>
    </row>
    <row r="1275" spans="1:17" x14ac:dyDescent="0.2">
      <c r="A1275" s="440"/>
      <c r="B1275" s="441"/>
      <c r="C1275" s="440"/>
      <c r="D1275" s="442"/>
      <c r="E1275" s="442"/>
      <c r="F1275" s="442"/>
      <c r="G1275" s="442"/>
      <c r="H1275" s="442"/>
      <c r="I1275" s="442"/>
      <c r="J1275" s="442"/>
      <c r="K1275" s="442"/>
      <c r="L1275" s="442"/>
      <c r="M1275" s="442"/>
      <c r="N1275" s="442"/>
      <c r="O1275" s="442"/>
      <c r="P1275" s="442"/>
      <c r="Q1275" s="442"/>
    </row>
    <row r="1276" spans="1:17" x14ac:dyDescent="0.2">
      <c r="A1276" s="440"/>
      <c r="B1276" s="441"/>
      <c r="C1276" s="440"/>
      <c r="D1276" s="442"/>
      <c r="E1276" s="442"/>
      <c r="F1276" s="442"/>
      <c r="G1276" s="442"/>
      <c r="H1276" s="442"/>
      <c r="I1276" s="442"/>
      <c r="J1276" s="442"/>
      <c r="K1276" s="442"/>
      <c r="L1276" s="442"/>
      <c r="M1276" s="442"/>
      <c r="N1276" s="442"/>
      <c r="O1276" s="442"/>
      <c r="P1276" s="442"/>
      <c r="Q1276" s="442"/>
    </row>
    <row r="1277" spans="1:17" x14ac:dyDescent="0.2">
      <c r="A1277" s="440"/>
      <c r="B1277" s="441"/>
      <c r="C1277" s="440"/>
      <c r="D1277" s="442"/>
      <c r="E1277" s="442"/>
      <c r="F1277" s="442"/>
      <c r="G1277" s="442"/>
      <c r="H1277" s="442"/>
      <c r="I1277" s="442"/>
      <c r="J1277" s="442"/>
      <c r="K1277" s="442"/>
      <c r="L1277" s="442"/>
      <c r="M1277" s="442"/>
      <c r="N1277" s="442"/>
      <c r="O1277" s="442"/>
      <c r="P1277" s="442"/>
      <c r="Q1277" s="442"/>
    </row>
    <row r="1278" spans="1:17" x14ac:dyDescent="0.2">
      <c r="A1278" s="440"/>
      <c r="B1278" s="441"/>
      <c r="C1278" s="440"/>
      <c r="D1278" s="442"/>
      <c r="E1278" s="442"/>
      <c r="F1278" s="442"/>
      <c r="G1278" s="442"/>
      <c r="H1278" s="442"/>
      <c r="I1278" s="442"/>
      <c r="J1278" s="442"/>
      <c r="K1278" s="442"/>
      <c r="L1278" s="442"/>
      <c r="M1278" s="442"/>
      <c r="N1278" s="442"/>
      <c r="O1278" s="442"/>
      <c r="P1278" s="442"/>
      <c r="Q1278" s="442"/>
    </row>
    <row r="1279" spans="1:17" x14ac:dyDescent="0.2">
      <c r="A1279" s="440"/>
      <c r="B1279" s="441"/>
      <c r="C1279" s="440"/>
      <c r="D1279" s="442"/>
      <c r="E1279" s="442"/>
      <c r="F1279" s="442"/>
      <c r="G1279" s="442"/>
      <c r="H1279" s="442"/>
      <c r="I1279" s="442"/>
      <c r="J1279" s="442"/>
      <c r="K1279" s="442"/>
      <c r="L1279" s="442"/>
      <c r="M1279" s="442"/>
      <c r="N1279" s="442"/>
      <c r="O1279" s="442"/>
      <c r="P1279" s="442"/>
      <c r="Q1279" s="442"/>
    </row>
    <row r="1280" spans="1:17" x14ac:dyDescent="0.2">
      <c r="A1280" s="440"/>
      <c r="B1280" s="441"/>
      <c r="C1280" s="440"/>
      <c r="D1280" s="442"/>
      <c r="E1280" s="442"/>
      <c r="F1280" s="442"/>
      <c r="G1280" s="442"/>
      <c r="H1280" s="442"/>
      <c r="I1280" s="442"/>
      <c r="J1280" s="442"/>
      <c r="K1280" s="442"/>
      <c r="L1280" s="442"/>
      <c r="M1280" s="442"/>
      <c r="N1280" s="442"/>
      <c r="O1280" s="442"/>
      <c r="P1280" s="442"/>
      <c r="Q1280" s="442"/>
    </row>
    <row r="1281" spans="1:17" x14ac:dyDescent="0.2">
      <c r="A1281" s="440"/>
      <c r="B1281" s="441"/>
      <c r="C1281" s="440"/>
      <c r="D1281" s="442"/>
      <c r="E1281" s="442"/>
      <c r="F1281" s="442"/>
      <c r="G1281" s="442"/>
      <c r="H1281" s="442"/>
      <c r="I1281" s="442"/>
      <c r="J1281" s="442"/>
      <c r="K1281" s="442"/>
      <c r="L1281" s="442"/>
      <c r="M1281" s="442"/>
      <c r="N1281" s="442"/>
      <c r="O1281" s="442"/>
      <c r="P1281" s="442"/>
      <c r="Q1281" s="442"/>
    </row>
    <row r="1282" spans="1:17" x14ac:dyDescent="0.2">
      <c r="A1282" s="440"/>
      <c r="B1282" s="441"/>
      <c r="C1282" s="440"/>
      <c r="D1282" s="442"/>
      <c r="E1282" s="442"/>
      <c r="F1282" s="442"/>
      <c r="G1282" s="442"/>
      <c r="H1282" s="442"/>
      <c r="I1282" s="442"/>
      <c r="J1282" s="442"/>
      <c r="K1282" s="442"/>
      <c r="L1282" s="442"/>
      <c r="M1282" s="442"/>
      <c r="N1282" s="442"/>
      <c r="O1282" s="442"/>
      <c r="P1282" s="442"/>
      <c r="Q1282" s="442"/>
    </row>
    <row r="1283" spans="1:17" x14ac:dyDescent="0.2">
      <c r="A1283" s="440"/>
      <c r="B1283" s="441"/>
      <c r="C1283" s="440"/>
      <c r="D1283" s="442"/>
      <c r="E1283" s="442"/>
      <c r="F1283" s="442"/>
      <c r="G1283" s="442"/>
      <c r="H1283" s="442"/>
      <c r="I1283" s="442"/>
      <c r="J1283" s="442"/>
      <c r="K1283" s="442"/>
      <c r="L1283" s="442"/>
      <c r="M1283" s="442"/>
      <c r="N1283" s="442"/>
      <c r="O1283" s="442"/>
      <c r="P1283" s="442"/>
      <c r="Q1283" s="442"/>
    </row>
    <row r="1284" spans="1:17" x14ac:dyDescent="0.2">
      <c r="A1284" s="440"/>
      <c r="B1284" s="441"/>
      <c r="C1284" s="440"/>
      <c r="D1284" s="442"/>
      <c r="E1284" s="442"/>
      <c r="F1284" s="442"/>
      <c r="G1284" s="442"/>
      <c r="H1284" s="442"/>
      <c r="I1284" s="442"/>
      <c r="J1284" s="442"/>
      <c r="K1284" s="442"/>
      <c r="L1284" s="442"/>
      <c r="M1284" s="442"/>
      <c r="N1284" s="442"/>
      <c r="O1284" s="442"/>
      <c r="P1284" s="442"/>
      <c r="Q1284" s="442"/>
    </row>
    <row r="1285" spans="1:17" x14ac:dyDescent="0.2">
      <c r="A1285" s="440"/>
      <c r="B1285" s="441"/>
      <c r="C1285" s="440"/>
      <c r="D1285" s="442"/>
      <c r="E1285" s="442"/>
      <c r="F1285" s="442"/>
      <c r="G1285" s="442"/>
      <c r="H1285" s="442"/>
      <c r="I1285" s="442"/>
      <c r="J1285" s="442"/>
      <c r="K1285" s="442"/>
      <c r="L1285" s="442"/>
      <c r="M1285" s="442"/>
      <c r="N1285" s="442"/>
      <c r="O1285" s="442"/>
      <c r="P1285" s="442"/>
      <c r="Q1285" s="442"/>
    </row>
    <row r="1286" spans="1:17" x14ac:dyDescent="0.2">
      <c r="A1286" s="440"/>
      <c r="B1286" s="441"/>
      <c r="C1286" s="440"/>
      <c r="D1286" s="442"/>
      <c r="E1286" s="442"/>
      <c r="F1286" s="442"/>
      <c r="G1286" s="442"/>
      <c r="H1286" s="442"/>
      <c r="I1286" s="442"/>
      <c r="J1286" s="442"/>
      <c r="K1286" s="442"/>
      <c r="L1286" s="442"/>
      <c r="M1286" s="442"/>
      <c r="N1286" s="442"/>
      <c r="O1286" s="442"/>
      <c r="P1286" s="442"/>
      <c r="Q1286" s="442"/>
    </row>
    <row r="1287" spans="1:17" x14ac:dyDescent="0.2">
      <c r="A1287" s="440"/>
      <c r="B1287" s="441"/>
      <c r="C1287" s="440"/>
      <c r="D1287" s="442"/>
      <c r="E1287" s="442"/>
      <c r="F1287" s="442"/>
      <c r="G1287" s="442"/>
      <c r="H1287" s="442"/>
      <c r="I1287" s="442"/>
      <c r="J1287" s="442"/>
      <c r="K1287" s="442"/>
      <c r="L1287" s="442"/>
      <c r="M1287" s="442"/>
      <c r="N1287" s="442"/>
      <c r="O1287" s="442"/>
      <c r="P1287" s="442"/>
      <c r="Q1287" s="442"/>
    </row>
    <row r="1288" spans="1:17" x14ac:dyDescent="0.2">
      <c r="A1288" s="440"/>
      <c r="B1288" s="441"/>
      <c r="C1288" s="440"/>
      <c r="D1288" s="442"/>
      <c r="E1288" s="442"/>
      <c r="F1288" s="442"/>
      <c r="G1288" s="442"/>
      <c r="H1288" s="442"/>
      <c r="I1288" s="442"/>
      <c r="J1288" s="442"/>
      <c r="K1288" s="442"/>
      <c r="L1288" s="442"/>
      <c r="M1288" s="442"/>
      <c r="N1288" s="442"/>
      <c r="O1288" s="442"/>
      <c r="P1288" s="442"/>
      <c r="Q1288" s="442"/>
    </row>
    <row r="1289" spans="1:17" x14ac:dyDescent="0.2">
      <c r="A1289" s="440"/>
      <c r="B1289" s="441"/>
      <c r="C1289" s="440"/>
      <c r="D1289" s="442"/>
      <c r="E1289" s="442"/>
      <c r="F1289" s="442"/>
      <c r="G1289" s="442"/>
      <c r="H1289" s="442"/>
      <c r="I1289" s="442"/>
      <c r="J1289" s="442"/>
      <c r="K1289" s="442"/>
      <c r="L1289" s="442"/>
      <c r="M1289" s="442"/>
      <c r="N1289" s="442"/>
      <c r="O1289" s="442"/>
      <c r="P1289" s="442"/>
      <c r="Q1289" s="442"/>
    </row>
    <row r="1290" spans="1:17" x14ac:dyDescent="0.2">
      <c r="A1290" s="440"/>
      <c r="B1290" s="441"/>
      <c r="C1290" s="440"/>
      <c r="D1290" s="442"/>
      <c r="E1290" s="442"/>
      <c r="F1290" s="442"/>
      <c r="G1290" s="442"/>
      <c r="H1290" s="442"/>
      <c r="I1290" s="442"/>
      <c r="J1290" s="442"/>
      <c r="K1290" s="442"/>
      <c r="L1290" s="442"/>
      <c r="M1290" s="442"/>
      <c r="N1290" s="442"/>
      <c r="O1290" s="442"/>
      <c r="P1290" s="442"/>
      <c r="Q1290" s="442"/>
    </row>
    <row r="1291" spans="1:17" x14ac:dyDescent="0.2">
      <c r="A1291" s="440"/>
      <c r="B1291" s="441"/>
      <c r="C1291" s="440"/>
      <c r="D1291" s="442"/>
      <c r="E1291" s="442"/>
      <c r="F1291" s="442"/>
      <c r="G1291" s="442"/>
      <c r="H1291" s="442"/>
      <c r="I1291" s="442"/>
      <c r="J1291" s="442"/>
      <c r="K1291" s="442"/>
      <c r="L1291" s="442"/>
      <c r="M1291" s="442"/>
      <c r="N1291" s="442"/>
      <c r="O1291" s="442"/>
      <c r="P1291" s="442"/>
      <c r="Q1291" s="442"/>
    </row>
    <row r="1292" spans="1:17" x14ac:dyDescent="0.2">
      <c r="A1292" s="440"/>
      <c r="B1292" s="441"/>
      <c r="C1292" s="440"/>
      <c r="D1292" s="442"/>
      <c r="E1292" s="442"/>
      <c r="F1292" s="442"/>
      <c r="G1292" s="442"/>
      <c r="H1292" s="442"/>
      <c r="I1292" s="442"/>
      <c r="J1292" s="442"/>
      <c r="K1292" s="442"/>
      <c r="L1292" s="442"/>
      <c r="M1292" s="442"/>
      <c r="N1292" s="442"/>
      <c r="O1292" s="442"/>
      <c r="P1292" s="442"/>
      <c r="Q1292" s="442"/>
    </row>
    <row r="1293" spans="1:17" x14ac:dyDescent="0.2">
      <c r="A1293" s="440"/>
      <c r="B1293" s="441"/>
      <c r="C1293" s="440"/>
      <c r="D1293" s="442"/>
      <c r="E1293" s="442"/>
      <c r="F1293" s="442"/>
      <c r="G1293" s="442"/>
      <c r="H1293" s="442"/>
      <c r="I1293" s="442"/>
      <c r="J1293" s="442"/>
      <c r="K1293" s="442"/>
      <c r="L1293" s="442"/>
      <c r="M1293" s="442"/>
      <c r="N1293" s="442"/>
      <c r="O1293" s="442"/>
      <c r="P1293" s="442"/>
      <c r="Q1293" s="442"/>
    </row>
    <row r="1294" spans="1:17" x14ac:dyDescent="0.2">
      <c r="A1294" s="440"/>
      <c r="B1294" s="441"/>
      <c r="C1294" s="440"/>
      <c r="D1294" s="442"/>
      <c r="E1294" s="442"/>
      <c r="F1294" s="442"/>
      <c r="G1294" s="442"/>
      <c r="H1294" s="442"/>
      <c r="I1294" s="442"/>
      <c r="J1294" s="442"/>
      <c r="K1294" s="442"/>
      <c r="L1294" s="442"/>
      <c r="M1294" s="442"/>
      <c r="N1294" s="442"/>
      <c r="O1294" s="442"/>
      <c r="P1294" s="442"/>
      <c r="Q1294" s="442"/>
    </row>
    <row r="1295" spans="1:17" x14ac:dyDescent="0.2">
      <c r="A1295" s="440"/>
      <c r="B1295" s="441"/>
      <c r="C1295" s="440"/>
      <c r="D1295" s="442"/>
      <c r="E1295" s="442"/>
      <c r="F1295" s="442"/>
      <c r="G1295" s="442"/>
      <c r="H1295" s="442"/>
      <c r="I1295" s="442"/>
      <c r="J1295" s="442"/>
      <c r="K1295" s="442"/>
      <c r="L1295" s="442"/>
      <c r="M1295" s="442"/>
      <c r="N1295" s="442"/>
      <c r="O1295" s="442"/>
      <c r="P1295" s="442"/>
      <c r="Q1295" s="442"/>
    </row>
    <row r="1296" spans="1:17" x14ac:dyDescent="0.2">
      <c r="A1296" s="440"/>
      <c r="B1296" s="441"/>
      <c r="C1296" s="440"/>
      <c r="D1296" s="442"/>
      <c r="E1296" s="442"/>
      <c r="F1296" s="442"/>
      <c r="G1296" s="442"/>
      <c r="H1296" s="442"/>
      <c r="I1296" s="442"/>
      <c r="J1296" s="442"/>
      <c r="K1296" s="442"/>
      <c r="L1296" s="442"/>
      <c r="M1296" s="442"/>
      <c r="N1296" s="442"/>
      <c r="O1296" s="442"/>
      <c r="P1296" s="442"/>
      <c r="Q1296" s="442"/>
    </row>
    <row r="1297" spans="1:17" x14ac:dyDescent="0.2">
      <c r="A1297" s="440"/>
      <c r="B1297" s="441"/>
      <c r="C1297" s="440"/>
      <c r="D1297" s="442"/>
      <c r="E1297" s="442"/>
      <c r="F1297" s="442"/>
      <c r="G1297" s="442"/>
      <c r="H1297" s="442"/>
      <c r="I1297" s="442"/>
      <c r="J1297" s="442"/>
      <c r="K1297" s="442"/>
      <c r="L1297" s="442"/>
      <c r="M1297" s="442"/>
      <c r="N1297" s="442"/>
      <c r="O1297" s="442"/>
      <c r="P1297" s="442"/>
      <c r="Q1297" s="442"/>
    </row>
    <row r="1298" spans="1:17" x14ac:dyDescent="0.2">
      <c r="A1298" s="440"/>
      <c r="B1298" s="441"/>
      <c r="C1298" s="440"/>
      <c r="D1298" s="442"/>
      <c r="E1298" s="442"/>
      <c r="F1298" s="442"/>
      <c r="G1298" s="442"/>
      <c r="H1298" s="442"/>
      <c r="I1298" s="442"/>
      <c r="J1298" s="442"/>
      <c r="K1298" s="442"/>
      <c r="L1298" s="442"/>
      <c r="M1298" s="442"/>
      <c r="N1298" s="442"/>
      <c r="O1298" s="442"/>
      <c r="P1298" s="442"/>
      <c r="Q1298" s="442"/>
    </row>
    <row r="1299" spans="1:17" x14ac:dyDescent="0.2">
      <c r="A1299" s="440"/>
      <c r="B1299" s="441"/>
      <c r="C1299" s="440"/>
      <c r="D1299" s="442"/>
      <c r="E1299" s="442"/>
      <c r="F1299" s="442"/>
      <c r="G1299" s="442"/>
      <c r="H1299" s="442"/>
      <c r="I1299" s="442"/>
      <c r="J1299" s="442"/>
      <c r="K1299" s="442"/>
      <c r="L1299" s="442"/>
      <c r="M1299" s="442"/>
      <c r="N1299" s="442"/>
      <c r="O1299" s="442"/>
      <c r="P1299" s="442"/>
      <c r="Q1299" s="442"/>
    </row>
    <row r="1300" spans="1:17" x14ac:dyDescent="0.2">
      <c r="A1300" s="440"/>
      <c r="B1300" s="441"/>
      <c r="C1300" s="440"/>
      <c r="D1300" s="442"/>
      <c r="E1300" s="442"/>
      <c r="F1300" s="442"/>
      <c r="G1300" s="442"/>
      <c r="H1300" s="442"/>
      <c r="I1300" s="442"/>
      <c r="J1300" s="442"/>
      <c r="K1300" s="442"/>
      <c r="L1300" s="442"/>
      <c r="M1300" s="442"/>
      <c r="N1300" s="442"/>
      <c r="O1300" s="442"/>
      <c r="P1300" s="442"/>
      <c r="Q1300" s="442"/>
    </row>
    <row r="1301" spans="1:17" x14ac:dyDescent="0.2">
      <c r="A1301" s="440"/>
      <c r="B1301" s="441"/>
      <c r="C1301" s="440"/>
      <c r="D1301" s="442"/>
      <c r="E1301" s="442"/>
      <c r="F1301" s="442"/>
      <c r="G1301" s="442"/>
      <c r="H1301" s="442"/>
      <c r="I1301" s="442"/>
      <c r="J1301" s="442"/>
      <c r="K1301" s="442"/>
      <c r="L1301" s="442"/>
      <c r="M1301" s="442"/>
      <c r="N1301" s="442"/>
      <c r="O1301" s="442"/>
      <c r="P1301" s="442"/>
      <c r="Q1301" s="442"/>
    </row>
    <row r="1302" spans="1:17" x14ac:dyDescent="0.2">
      <c r="A1302" s="440"/>
      <c r="B1302" s="441"/>
      <c r="C1302" s="440"/>
      <c r="D1302" s="442"/>
      <c r="E1302" s="442"/>
      <c r="F1302" s="442"/>
      <c r="G1302" s="442"/>
      <c r="H1302" s="442"/>
      <c r="I1302" s="442"/>
      <c r="J1302" s="442"/>
      <c r="K1302" s="442"/>
      <c r="L1302" s="442"/>
      <c r="M1302" s="442"/>
      <c r="N1302" s="442"/>
      <c r="O1302" s="442"/>
      <c r="P1302" s="442"/>
      <c r="Q1302" s="442"/>
    </row>
    <row r="1303" spans="1:17" x14ac:dyDescent="0.2">
      <c r="A1303" s="440"/>
      <c r="B1303" s="441"/>
      <c r="C1303" s="440"/>
      <c r="D1303" s="442"/>
      <c r="E1303" s="442"/>
      <c r="F1303" s="442"/>
      <c r="G1303" s="442"/>
      <c r="H1303" s="442"/>
      <c r="I1303" s="442"/>
      <c r="J1303" s="442"/>
      <c r="K1303" s="442"/>
      <c r="L1303" s="442"/>
      <c r="M1303" s="442"/>
      <c r="N1303" s="442"/>
      <c r="O1303" s="442"/>
      <c r="P1303" s="442"/>
      <c r="Q1303" s="442"/>
    </row>
    <row r="1304" spans="1:17" x14ac:dyDescent="0.2">
      <c r="A1304" s="440"/>
      <c r="B1304" s="441"/>
      <c r="C1304" s="440"/>
      <c r="D1304" s="442"/>
      <c r="E1304" s="442"/>
      <c r="F1304" s="442"/>
      <c r="G1304" s="442"/>
      <c r="H1304" s="442"/>
      <c r="I1304" s="442"/>
      <c r="J1304" s="442"/>
      <c r="K1304" s="442"/>
      <c r="L1304" s="442"/>
      <c r="M1304" s="442"/>
      <c r="N1304" s="442"/>
      <c r="O1304" s="442"/>
      <c r="P1304" s="442"/>
      <c r="Q1304" s="442"/>
    </row>
    <row r="1305" spans="1:17" x14ac:dyDescent="0.2">
      <c r="A1305" s="440"/>
      <c r="B1305" s="441"/>
      <c r="C1305" s="440"/>
      <c r="D1305" s="442"/>
      <c r="E1305" s="442"/>
      <c r="F1305" s="442"/>
      <c r="G1305" s="442"/>
      <c r="H1305" s="442"/>
      <c r="I1305" s="442"/>
      <c r="J1305" s="442"/>
      <c r="K1305" s="442"/>
      <c r="L1305" s="442"/>
      <c r="M1305" s="442"/>
      <c r="N1305" s="442"/>
      <c r="O1305" s="442"/>
      <c r="P1305" s="442"/>
      <c r="Q1305" s="442"/>
    </row>
    <row r="1306" spans="1:17" x14ac:dyDescent="0.2">
      <c r="A1306" s="440"/>
      <c r="B1306" s="441"/>
      <c r="C1306" s="440"/>
      <c r="D1306" s="442"/>
      <c r="E1306" s="442"/>
      <c r="F1306" s="442"/>
      <c r="G1306" s="442"/>
      <c r="H1306" s="442"/>
      <c r="I1306" s="442"/>
      <c r="J1306" s="442"/>
      <c r="K1306" s="442"/>
      <c r="L1306" s="442"/>
      <c r="M1306" s="442"/>
      <c r="N1306" s="442"/>
      <c r="O1306" s="442"/>
      <c r="P1306" s="442"/>
      <c r="Q1306" s="442"/>
    </row>
    <row r="1307" spans="1:17" x14ac:dyDescent="0.2">
      <c r="A1307" s="440"/>
      <c r="B1307" s="441"/>
      <c r="C1307" s="440"/>
      <c r="D1307" s="442"/>
      <c r="E1307" s="442"/>
      <c r="F1307" s="442"/>
      <c r="G1307" s="442"/>
      <c r="H1307" s="442"/>
      <c r="I1307" s="442"/>
      <c r="J1307" s="442"/>
      <c r="K1307" s="442"/>
      <c r="L1307" s="442"/>
      <c r="M1307" s="442"/>
      <c r="N1307" s="442"/>
      <c r="O1307" s="442"/>
      <c r="P1307" s="442"/>
      <c r="Q1307" s="442"/>
    </row>
    <row r="1308" spans="1:17" x14ac:dyDescent="0.2">
      <c r="A1308" s="440"/>
      <c r="B1308" s="441"/>
      <c r="C1308" s="440"/>
      <c r="D1308" s="442"/>
      <c r="E1308" s="442"/>
      <c r="F1308" s="442"/>
      <c r="G1308" s="442"/>
      <c r="H1308" s="442"/>
      <c r="I1308" s="442"/>
      <c r="J1308" s="442"/>
      <c r="K1308" s="442"/>
      <c r="L1308" s="442"/>
      <c r="M1308" s="442"/>
      <c r="N1308" s="442"/>
      <c r="O1308" s="442"/>
      <c r="P1308" s="442"/>
      <c r="Q1308" s="442"/>
    </row>
    <row r="1309" spans="1:17" x14ac:dyDescent="0.2">
      <c r="A1309" s="440"/>
      <c r="B1309" s="441"/>
      <c r="C1309" s="440"/>
      <c r="D1309" s="442"/>
      <c r="E1309" s="442"/>
      <c r="F1309" s="442"/>
      <c r="G1309" s="442"/>
      <c r="H1309" s="442"/>
      <c r="I1309" s="442"/>
      <c r="J1309" s="442"/>
      <c r="K1309" s="442"/>
      <c r="L1309" s="442"/>
      <c r="M1309" s="442"/>
      <c r="N1309" s="442"/>
      <c r="O1309" s="442"/>
      <c r="P1309" s="442"/>
      <c r="Q1309" s="442"/>
    </row>
    <row r="1310" spans="1:17" x14ac:dyDescent="0.2">
      <c r="A1310" s="440"/>
      <c r="B1310" s="441"/>
      <c r="C1310" s="440"/>
      <c r="D1310" s="442"/>
      <c r="E1310" s="442"/>
      <c r="F1310" s="442"/>
      <c r="G1310" s="442"/>
      <c r="H1310" s="442"/>
      <c r="I1310" s="442"/>
      <c r="J1310" s="442"/>
      <c r="K1310" s="442"/>
      <c r="L1310" s="442"/>
      <c r="M1310" s="442"/>
      <c r="N1310" s="442"/>
      <c r="O1310" s="442"/>
      <c r="P1310" s="442"/>
      <c r="Q1310" s="442"/>
    </row>
    <row r="1311" spans="1:17" x14ac:dyDescent="0.2">
      <c r="A1311" s="440"/>
      <c r="B1311" s="441"/>
      <c r="C1311" s="440"/>
      <c r="D1311" s="442"/>
      <c r="E1311" s="442"/>
      <c r="F1311" s="442"/>
      <c r="G1311" s="442"/>
      <c r="H1311" s="442"/>
      <c r="I1311" s="442"/>
      <c r="J1311" s="442"/>
      <c r="K1311" s="442"/>
      <c r="L1311" s="442"/>
      <c r="M1311" s="442"/>
      <c r="N1311" s="442"/>
      <c r="O1311" s="442"/>
      <c r="P1311" s="442"/>
      <c r="Q1311" s="442"/>
    </row>
    <row r="1312" spans="1:17" x14ac:dyDescent="0.2">
      <c r="A1312" s="440"/>
      <c r="B1312" s="441"/>
      <c r="C1312" s="440"/>
      <c r="D1312" s="442"/>
      <c r="E1312" s="442"/>
      <c r="F1312" s="442"/>
      <c r="G1312" s="442"/>
      <c r="H1312" s="442"/>
      <c r="I1312" s="442"/>
      <c r="J1312" s="442"/>
      <c r="K1312" s="442"/>
      <c r="L1312" s="442"/>
      <c r="M1312" s="442"/>
      <c r="N1312" s="442"/>
      <c r="O1312" s="442"/>
      <c r="P1312" s="442"/>
      <c r="Q1312" s="442"/>
    </row>
    <row r="1313" spans="1:17" x14ac:dyDescent="0.2">
      <c r="A1313" s="440"/>
      <c r="B1313" s="441"/>
      <c r="C1313" s="440"/>
      <c r="D1313" s="442"/>
      <c r="E1313" s="442"/>
      <c r="F1313" s="442"/>
      <c r="G1313" s="442"/>
      <c r="H1313" s="442"/>
      <c r="I1313" s="442"/>
      <c r="J1313" s="442"/>
      <c r="K1313" s="442"/>
      <c r="L1313" s="442"/>
      <c r="M1313" s="442"/>
      <c r="N1313" s="442"/>
      <c r="O1313" s="442"/>
      <c r="P1313" s="442"/>
      <c r="Q1313" s="442"/>
    </row>
    <row r="1314" spans="1:17" x14ac:dyDescent="0.2">
      <c r="A1314" s="440"/>
      <c r="B1314" s="441"/>
      <c r="C1314" s="440"/>
      <c r="D1314" s="442"/>
      <c r="E1314" s="442"/>
      <c r="F1314" s="442"/>
      <c r="G1314" s="442"/>
      <c r="H1314" s="442"/>
      <c r="I1314" s="442"/>
      <c r="J1314" s="442"/>
      <c r="K1314" s="442"/>
      <c r="L1314" s="442"/>
      <c r="M1314" s="442"/>
      <c r="N1314" s="442"/>
      <c r="O1314" s="442"/>
      <c r="P1314" s="442"/>
      <c r="Q1314" s="442"/>
    </row>
    <row r="1315" spans="1:17" x14ac:dyDescent="0.2">
      <c r="A1315" s="440"/>
      <c r="B1315" s="441"/>
      <c r="C1315" s="440"/>
      <c r="D1315" s="442"/>
      <c r="E1315" s="442"/>
      <c r="F1315" s="442"/>
      <c r="G1315" s="442"/>
      <c r="H1315" s="442"/>
      <c r="I1315" s="442"/>
      <c r="J1315" s="442"/>
      <c r="K1315" s="442"/>
      <c r="L1315" s="442"/>
      <c r="M1315" s="442"/>
      <c r="N1315" s="442"/>
      <c r="O1315" s="442"/>
      <c r="P1315" s="442"/>
      <c r="Q1315" s="442"/>
    </row>
    <row r="1316" spans="1:17" x14ac:dyDescent="0.2">
      <c r="A1316" s="440"/>
      <c r="B1316" s="441"/>
      <c r="C1316" s="440"/>
      <c r="D1316" s="442"/>
      <c r="E1316" s="442"/>
      <c r="F1316" s="442"/>
      <c r="G1316" s="442"/>
      <c r="H1316" s="442"/>
      <c r="I1316" s="442"/>
      <c r="J1316" s="442"/>
      <c r="K1316" s="442"/>
      <c r="L1316" s="442"/>
      <c r="M1316" s="442"/>
      <c r="N1316" s="442"/>
      <c r="O1316" s="442"/>
      <c r="P1316" s="442"/>
      <c r="Q1316" s="442"/>
    </row>
    <row r="1317" spans="1:17" x14ac:dyDescent="0.2">
      <c r="A1317" s="440"/>
      <c r="B1317" s="441"/>
      <c r="C1317" s="440"/>
      <c r="D1317" s="442"/>
      <c r="E1317" s="442"/>
      <c r="F1317" s="442"/>
      <c r="G1317" s="442"/>
      <c r="H1317" s="442"/>
      <c r="I1317" s="442"/>
      <c r="J1317" s="442"/>
      <c r="K1317" s="442"/>
      <c r="L1317" s="442"/>
      <c r="M1317" s="442"/>
      <c r="N1317" s="442"/>
      <c r="O1317" s="442"/>
      <c r="P1317" s="442"/>
      <c r="Q1317" s="442"/>
    </row>
    <row r="1318" spans="1:17" x14ac:dyDescent="0.2">
      <c r="A1318" s="440"/>
      <c r="B1318" s="441"/>
      <c r="C1318" s="440"/>
      <c r="D1318" s="442"/>
      <c r="E1318" s="442"/>
      <c r="F1318" s="442"/>
      <c r="G1318" s="442"/>
      <c r="H1318" s="442"/>
      <c r="I1318" s="442"/>
      <c r="J1318" s="442"/>
      <c r="K1318" s="442"/>
      <c r="L1318" s="442"/>
      <c r="M1318" s="442"/>
      <c r="N1318" s="442"/>
      <c r="O1318" s="442"/>
      <c r="P1318" s="442"/>
      <c r="Q1318" s="442"/>
    </row>
    <row r="1319" spans="1:17" x14ac:dyDescent="0.2">
      <c r="A1319" s="440"/>
      <c r="B1319" s="441"/>
      <c r="C1319" s="440"/>
      <c r="D1319" s="442"/>
      <c r="E1319" s="442"/>
      <c r="F1319" s="442"/>
      <c r="G1319" s="442"/>
      <c r="H1319" s="442"/>
      <c r="I1319" s="442"/>
      <c r="J1319" s="442"/>
      <c r="K1319" s="442"/>
      <c r="L1319" s="442"/>
      <c r="M1319" s="442"/>
      <c r="N1319" s="442"/>
      <c r="O1319" s="442"/>
      <c r="P1319" s="442"/>
      <c r="Q1319" s="442"/>
    </row>
    <row r="1320" spans="1:17" x14ac:dyDescent="0.2">
      <c r="A1320" s="440"/>
      <c r="B1320" s="441"/>
      <c r="C1320" s="440"/>
      <c r="D1320" s="442"/>
      <c r="E1320" s="442"/>
      <c r="F1320" s="442"/>
      <c r="G1320" s="442"/>
      <c r="H1320" s="442"/>
      <c r="I1320" s="442"/>
      <c r="J1320" s="442"/>
      <c r="K1320" s="442"/>
      <c r="L1320" s="442"/>
      <c r="M1320" s="442"/>
      <c r="N1320" s="442"/>
      <c r="O1320" s="442"/>
      <c r="P1320" s="442"/>
      <c r="Q1320" s="442"/>
    </row>
    <row r="1321" spans="1:17" x14ac:dyDescent="0.2">
      <c r="A1321" s="440"/>
      <c r="B1321" s="441"/>
      <c r="C1321" s="440"/>
      <c r="D1321" s="442"/>
      <c r="E1321" s="442"/>
      <c r="F1321" s="442"/>
      <c r="G1321" s="442"/>
      <c r="H1321" s="442"/>
      <c r="I1321" s="442"/>
      <c r="J1321" s="442"/>
      <c r="K1321" s="442"/>
      <c r="L1321" s="442"/>
      <c r="M1321" s="442"/>
      <c r="N1321" s="442"/>
      <c r="O1321" s="442"/>
      <c r="P1321" s="442"/>
      <c r="Q1321" s="442"/>
    </row>
    <row r="1322" spans="1:17" x14ac:dyDescent="0.2">
      <c r="A1322" s="440"/>
      <c r="B1322" s="441"/>
      <c r="C1322" s="440"/>
      <c r="D1322" s="442"/>
      <c r="E1322" s="442"/>
      <c r="F1322" s="442"/>
      <c r="G1322" s="442"/>
      <c r="H1322" s="442"/>
      <c r="I1322" s="442"/>
      <c r="J1322" s="442"/>
      <c r="K1322" s="442"/>
      <c r="L1322" s="442"/>
      <c r="M1322" s="442"/>
      <c r="N1322" s="442"/>
      <c r="O1322" s="442"/>
      <c r="P1322" s="442"/>
      <c r="Q1322" s="442"/>
    </row>
    <row r="1323" spans="1:17" x14ac:dyDescent="0.2">
      <c r="A1323" s="440"/>
      <c r="B1323" s="441"/>
      <c r="C1323" s="440"/>
      <c r="D1323" s="442"/>
      <c r="E1323" s="442"/>
      <c r="F1323" s="442"/>
      <c r="G1323" s="442"/>
      <c r="H1323" s="442"/>
      <c r="I1323" s="442"/>
      <c r="J1323" s="442"/>
      <c r="K1323" s="442"/>
      <c r="L1323" s="442"/>
      <c r="M1323" s="442"/>
      <c r="N1323" s="442"/>
      <c r="O1323" s="442"/>
      <c r="P1323" s="442"/>
      <c r="Q1323" s="442"/>
    </row>
    <row r="1324" spans="1:17" x14ac:dyDescent="0.2">
      <c r="A1324" s="440"/>
      <c r="B1324" s="441"/>
      <c r="C1324" s="440"/>
      <c r="D1324" s="442"/>
      <c r="E1324" s="442"/>
      <c r="F1324" s="442"/>
      <c r="G1324" s="442"/>
      <c r="H1324" s="442"/>
      <c r="I1324" s="442"/>
      <c r="J1324" s="442"/>
      <c r="K1324" s="442"/>
      <c r="L1324" s="442"/>
      <c r="M1324" s="442"/>
      <c r="N1324" s="442"/>
      <c r="O1324" s="442"/>
      <c r="P1324" s="442"/>
      <c r="Q1324" s="442"/>
    </row>
    <row r="1325" spans="1:17" x14ac:dyDescent="0.2">
      <c r="A1325" s="440"/>
      <c r="B1325" s="441"/>
      <c r="C1325" s="440"/>
      <c r="D1325" s="442"/>
      <c r="E1325" s="442"/>
      <c r="F1325" s="442"/>
      <c r="G1325" s="442"/>
      <c r="H1325" s="442"/>
      <c r="I1325" s="442"/>
      <c r="J1325" s="442"/>
      <c r="K1325" s="442"/>
      <c r="L1325" s="442"/>
      <c r="M1325" s="442"/>
      <c r="N1325" s="442"/>
      <c r="O1325" s="442"/>
      <c r="P1325" s="442"/>
      <c r="Q1325" s="442"/>
    </row>
    <row r="1326" spans="1:17" x14ac:dyDescent="0.2">
      <c r="A1326" s="440"/>
      <c r="B1326" s="441"/>
      <c r="C1326" s="440"/>
      <c r="D1326" s="442"/>
      <c r="E1326" s="442"/>
      <c r="F1326" s="442"/>
      <c r="G1326" s="442"/>
      <c r="H1326" s="442"/>
      <c r="I1326" s="442"/>
      <c r="J1326" s="442"/>
      <c r="K1326" s="442"/>
      <c r="L1326" s="442"/>
      <c r="M1326" s="442"/>
      <c r="N1326" s="442"/>
      <c r="O1326" s="442"/>
      <c r="P1326" s="442"/>
      <c r="Q1326" s="442"/>
    </row>
    <row r="1327" spans="1:17" x14ac:dyDescent="0.2">
      <c r="A1327" s="440"/>
      <c r="B1327" s="441"/>
      <c r="C1327" s="440"/>
      <c r="D1327" s="442"/>
      <c r="E1327" s="442"/>
      <c r="F1327" s="442"/>
      <c r="G1327" s="442"/>
      <c r="H1327" s="442"/>
      <c r="I1327" s="442"/>
      <c r="J1327" s="442"/>
      <c r="K1327" s="442"/>
      <c r="L1327" s="442"/>
      <c r="M1327" s="442"/>
      <c r="N1327" s="442"/>
      <c r="O1327" s="442"/>
      <c r="P1327" s="442"/>
      <c r="Q1327" s="442"/>
    </row>
    <row r="1328" spans="1:17" x14ac:dyDescent="0.2">
      <c r="A1328" s="440"/>
      <c r="B1328" s="441"/>
      <c r="C1328" s="440"/>
      <c r="D1328" s="442"/>
      <c r="E1328" s="442"/>
      <c r="F1328" s="442"/>
      <c r="G1328" s="442"/>
      <c r="H1328" s="442"/>
      <c r="I1328" s="442"/>
      <c r="J1328" s="442"/>
      <c r="K1328" s="442"/>
      <c r="L1328" s="442"/>
      <c r="M1328" s="442"/>
      <c r="N1328" s="442"/>
      <c r="O1328" s="442"/>
      <c r="P1328" s="442"/>
      <c r="Q1328" s="442"/>
    </row>
    <row r="1329" spans="1:17" x14ac:dyDescent="0.2">
      <c r="A1329" s="440"/>
      <c r="B1329" s="441"/>
      <c r="C1329" s="440"/>
      <c r="D1329" s="442"/>
      <c r="E1329" s="442"/>
      <c r="F1329" s="442"/>
      <c r="G1329" s="442"/>
      <c r="H1329" s="442"/>
      <c r="I1329" s="442"/>
      <c r="J1329" s="442"/>
      <c r="K1329" s="442"/>
      <c r="L1329" s="442"/>
      <c r="M1329" s="442"/>
      <c r="N1329" s="442"/>
      <c r="O1329" s="442"/>
      <c r="P1329" s="442"/>
      <c r="Q1329" s="442"/>
    </row>
    <row r="1330" spans="1:17" x14ac:dyDescent="0.2">
      <c r="A1330" s="440"/>
      <c r="B1330" s="441"/>
      <c r="C1330" s="440"/>
      <c r="D1330" s="442"/>
      <c r="E1330" s="442"/>
      <c r="F1330" s="442"/>
      <c r="G1330" s="442"/>
      <c r="H1330" s="442"/>
      <c r="I1330" s="442"/>
      <c r="J1330" s="442"/>
      <c r="K1330" s="442"/>
      <c r="L1330" s="442"/>
      <c r="M1330" s="442"/>
      <c r="N1330" s="442"/>
      <c r="O1330" s="442"/>
      <c r="P1330" s="442"/>
      <c r="Q1330" s="442"/>
    </row>
    <row r="1331" spans="1:17" x14ac:dyDescent="0.2">
      <c r="A1331" s="440"/>
      <c r="B1331" s="441"/>
      <c r="C1331" s="440"/>
      <c r="D1331" s="442"/>
      <c r="E1331" s="442"/>
      <c r="F1331" s="442"/>
      <c r="G1331" s="442"/>
      <c r="H1331" s="442"/>
      <c r="I1331" s="442"/>
      <c r="J1331" s="442"/>
      <c r="K1331" s="442"/>
      <c r="L1331" s="442"/>
      <c r="M1331" s="442"/>
      <c r="N1331" s="442"/>
      <c r="O1331" s="442"/>
      <c r="P1331" s="442"/>
      <c r="Q1331" s="442"/>
    </row>
    <row r="1332" spans="1:17" x14ac:dyDescent="0.2">
      <c r="A1332" s="440"/>
      <c r="B1332" s="441"/>
      <c r="C1332" s="440"/>
      <c r="D1332" s="442"/>
      <c r="E1332" s="442"/>
      <c r="F1332" s="442"/>
      <c r="G1332" s="442"/>
      <c r="H1332" s="442"/>
      <c r="I1332" s="442"/>
      <c r="J1332" s="442"/>
      <c r="K1332" s="442"/>
      <c r="L1332" s="442"/>
      <c r="M1332" s="442"/>
      <c r="N1332" s="442"/>
      <c r="O1332" s="442"/>
      <c r="P1332" s="442"/>
      <c r="Q1332" s="442"/>
    </row>
    <row r="1333" spans="1:17" x14ac:dyDescent="0.2">
      <c r="A1333" s="440"/>
      <c r="B1333" s="441"/>
      <c r="C1333" s="440"/>
      <c r="D1333" s="442"/>
      <c r="E1333" s="442"/>
      <c r="F1333" s="442"/>
      <c r="G1333" s="442"/>
      <c r="H1333" s="442"/>
      <c r="I1333" s="442"/>
      <c r="J1333" s="442"/>
      <c r="K1333" s="442"/>
      <c r="L1333" s="442"/>
      <c r="M1333" s="442"/>
      <c r="N1333" s="442"/>
      <c r="O1333" s="442"/>
      <c r="P1333" s="442"/>
      <c r="Q1333" s="442"/>
    </row>
    <row r="1334" spans="1:17" x14ac:dyDescent="0.2">
      <c r="A1334" s="440"/>
      <c r="B1334" s="441"/>
      <c r="C1334" s="440"/>
      <c r="D1334" s="442"/>
      <c r="E1334" s="442"/>
      <c r="F1334" s="442"/>
      <c r="G1334" s="442"/>
      <c r="H1334" s="442"/>
      <c r="I1334" s="442"/>
      <c r="J1334" s="442"/>
      <c r="K1334" s="442"/>
      <c r="L1334" s="442"/>
      <c r="M1334" s="442"/>
      <c r="N1334" s="442"/>
      <c r="O1334" s="442"/>
      <c r="P1334" s="442"/>
      <c r="Q1334" s="442"/>
    </row>
    <row r="1335" spans="1:17" x14ac:dyDescent="0.2">
      <c r="A1335" s="440"/>
      <c r="B1335" s="441"/>
      <c r="C1335" s="440"/>
      <c r="D1335" s="442"/>
      <c r="E1335" s="442"/>
      <c r="F1335" s="442"/>
      <c r="G1335" s="442"/>
      <c r="H1335" s="442"/>
      <c r="I1335" s="442"/>
      <c r="J1335" s="442"/>
      <c r="K1335" s="442"/>
      <c r="L1335" s="442"/>
      <c r="M1335" s="442"/>
      <c r="N1335" s="442"/>
      <c r="O1335" s="442"/>
      <c r="P1335" s="442"/>
      <c r="Q1335" s="442"/>
    </row>
    <row r="1336" spans="1:17" x14ac:dyDescent="0.2">
      <c r="A1336" s="440"/>
      <c r="B1336" s="441"/>
      <c r="C1336" s="440"/>
      <c r="D1336" s="442"/>
      <c r="E1336" s="442"/>
      <c r="F1336" s="442"/>
      <c r="G1336" s="442"/>
      <c r="H1336" s="442"/>
      <c r="I1336" s="442"/>
      <c r="J1336" s="442"/>
      <c r="K1336" s="442"/>
      <c r="L1336" s="442"/>
      <c r="M1336" s="442"/>
      <c r="N1336" s="442"/>
      <c r="O1336" s="442"/>
      <c r="P1336" s="442"/>
      <c r="Q1336" s="442"/>
    </row>
    <row r="1337" spans="1:17" x14ac:dyDescent="0.2">
      <c r="A1337" s="440"/>
      <c r="B1337" s="441"/>
      <c r="C1337" s="440"/>
      <c r="D1337" s="442"/>
      <c r="E1337" s="442"/>
      <c r="F1337" s="442"/>
      <c r="G1337" s="442"/>
      <c r="H1337" s="442"/>
      <c r="I1337" s="442"/>
      <c r="J1337" s="442"/>
      <c r="K1337" s="442"/>
      <c r="L1337" s="442"/>
      <c r="M1337" s="442"/>
      <c r="N1337" s="442"/>
      <c r="O1337" s="442"/>
      <c r="P1337" s="442"/>
      <c r="Q1337" s="442"/>
    </row>
    <row r="1338" spans="1:17" x14ac:dyDescent="0.2">
      <c r="A1338" s="440"/>
      <c r="B1338" s="441"/>
      <c r="C1338" s="440"/>
      <c r="D1338" s="442"/>
      <c r="E1338" s="442"/>
      <c r="F1338" s="442"/>
      <c r="G1338" s="442"/>
      <c r="H1338" s="442"/>
      <c r="I1338" s="442"/>
      <c r="J1338" s="442"/>
      <c r="K1338" s="442"/>
      <c r="L1338" s="442"/>
      <c r="M1338" s="442"/>
      <c r="N1338" s="442"/>
      <c r="O1338" s="442"/>
      <c r="P1338" s="442"/>
      <c r="Q1338" s="442"/>
    </row>
    <row r="1339" spans="1:17" x14ac:dyDescent="0.2">
      <c r="A1339" s="440"/>
      <c r="B1339" s="441"/>
      <c r="C1339" s="440"/>
      <c r="D1339" s="442"/>
      <c r="E1339" s="442"/>
      <c r="F1339" s="442"/>
      <c r="G1339" s="442"/>
      <c r="H1339" s="442"/>
      <c r="I1339" s="442"/>
      <c r="J1339" s="442"/>
      <c r="K1339" s="442"/>
      <c r="L1339" s="442"/>
      <c r="M1339" s="442"/>
      <c r="N1339" s="442"/>
      <c r="O1339" s="442"/>
      <c r="P1339" s="442"/>
      <c r="Q1339" s="442"/>
    </row>
    <row r="1340" spans="1:17" x14ac:dyDescent="0.2">
      <c r="A1340" s="440"/>
      <c r="B1340" s="441"/>
      <c r="C1340" s="440"/>
      <c r="D1340" s="442"/>
      <c r="E1340" s="442"/>
      <c r="F1340" s="442"/>
      <c r="G1340" s="442"/>
      <c r="H1340" s="442"/>
      <c r="I1340" s="442"/>
      <c r="J1340" s="442"/>
      <c r="K1340" s="442"/>
      <c r="L1340" s="442"/>
      <c r="M1340" s="442"/>
      <c r="N1340" s="442"/>
      <c r="O1340" s="442"/>
      <c r="P1340" s="442"/>
      <c r="Q1340" s="442"/>
    </row>
    <row r="1341" spans="1:17" x14ac:dyDescent="0.2">
      <c r="A1341" s="440"/>
      <c r="B1341" s="441"/>
      <c r="C1341" s="440"/>
      <c r="D1341" s="442"/>
      <c r="E1341" s="442"/>
      <c r="F1341" s="442"/>
      <c r="G1341" s="442"/>
      <c r="H1341" s="442"/>
      <c r="I1341" s="442"/>
      <c r="J1341" s="442"/>
      <c r="K1341" s="442"/>
      <c r="L1341" s="442"/>
      <c r="M1341" s="442"/>
      <c r="N1341" s="442"/>
      <c r="O1341" s="442"/>
      <c r="P1341" s="442"/>
      <c r="Q1341" s="442"/>
    </row>
    <row r="1342" spans="1:17" x14ac:dyDescent="0.2">
      <c r="A1342" s="440"/>
      <c r="B1342" s="441"/>
      <c r="C1342" s="440"/>
      <c r="D1342" s="442"/>
      <c r="E1342" s="442"/>
      <c r="F1342" s="442"/>
      <c r="G1342" s="442"/>
      <c r="H1342" s="442"/>
      <c r="I1342" s="442"/>
      <c r="J1342" s="442"/>
      <c r="K1342" s="442"/>
      <c r="L1342" s="442"/>
      <c r="M1342" s="442"/>
      <c r="N1342" s="442"/>
      <c r="O1342" s="442"/>
      <c r="P1342" s="442"/>
      <c r="Q1342" s="442"/>
    </row>
    <row r="1343" spans="1:17" x14ac:dyDescent="0.2">
      <c r="A1343" s="440"/>
      <c r="B1343" s="441"/>
      <c r="C1343" s="440"/>
      <c r="D1343" s="442"/>
      <c r="E1343" s="442"/>
      <c r="F1343" s="442"/>
      <c r="G1343" s="442"/>
      <c r="H1343" s="442"/>
      <c r="I1343" s="442"/>
      <c r="J1343" s="442"/>
      <c r="K1343" s="442"/>
      <c r="L1343" s="442"/>
      <c r="M1343" s="442"/>
      <c r="N1343" s="442"/>
      <c r="O1343" s="442"/>
      <c r="P1343" s="442"/>
      <c r="Q1343" s="442"/>
    </row>
    <row r="1344" spans="1:17" x14ac:dyDescent="0.2">
      <c r="A1344" s="440"/>
      <c r="B1344" s="441"/>
      <c r="C1344" s="440"/>
      <c r="D1344" s="442"/>
      <c r="E1344" s="442"/>
      <c r="F1344" s="442"/>
      <c r="G1344" s="442"/>
      <c r="H1344" s="442"/>
      <c r="I1344" s="442"/>
      <c r="J1344" s="442"/>
      <c r="K1344" s="442"/>
      <c r="L1344" s="442"/>
      <c r="M1344" s="442"/>
      <c r="N1344" s="442"/>
      <c r="O1344" s="442"/>
      <c r="P1344" s="442"/>
      <c r="Q1344" s="442"/>
    </row>
    <row r="1345" spans="1:17" x14ac:dyDescent="0.2">
      <c r="A1345" s="440"/>
      <c r="B1345" s="441"/>
      <c r="C1345" s="440"/>
      <c r="D1345" s="442"/>
      <c r="E1345" s="442"/>
      <c r="F1345" s="442"/>
      <c r="G1345" s="442"/>
      <c r="H1345" s="442"/>
      <c r="I1345" s="442"/>
      <c r="J1345" s="442"/>
      <c r="K1345" s="442"/>
      <c r="L1345" s="442"/>
      <c r="M1345" s="442"/>
      <c r="N1345" s="442"/>
      <c r="O1345" s="442"/>
      <c r="P1345" s="442"/>
      <c r="Q1345" s="442"/>
    </row>
    <row r="1346" spans="1:17" x14ac:dyDescent="0.2">
      <c r="A1346" s="440"/>
      <c r="B1346" s="441"/>
      <c r="C1346" s="440"/>
      <c r="D1346" s="442"/>
      <c r="E1346" s="442"/>
      <c r="F1346" s="442"/>
      <c r="G1346" s="442"/>
      <c r="H1346" s="442"/>
      <c r="I1346" s="442"/>
      <c r="J1346" s="442"/>
      <c r="K1346" s="442"/>
      <c r="L1346" s="442"/>
      <c r="M1346" s="442"/>
      <c r="N1346" s="442"/>
      <c r="O1346" s="442"/>
      <c r="P1346" s="442"/>
      <c r="Q1346" s="442"/>
    </row>
    <row r="1347" spans="1:17" x14ac:dyDescent="0.2">
      <c r="A1347" s="440"/>
      <c r="B1347" s="441"/>
      <c r="C1347" s="440"/>
      <c r="D1347" s="442"/>
      <c r="E1347" s="442"/>
      <c r="F1347" s="442"/>
      <c r="G1347" s="442"/>
      <c r="H1347" s="442"/>
      <c r="I1347" s="442"/>
      <c r="J1347" s="442"/>
      <c r="K1347" s="442"/>
      <c r="L1347" s="442"/>
      <c r="M1347" s="442"/>
      <c r="N1347" s="442"/>
      <c r="O1347" s="442"/>
      <c r="P1347" s="442"/>
      <c r="Q1347" s="442"/>
    </row>
    <row r="1348" spans="1:17" x14ac:dyDescent="0.2">
      <c r="A1348" s="440"/>
      <c r="B1348" s="441"/>
      <c r="C1348" s="440"/>
      <c r="D1348" s="442"/>
      <c r="E1348" s="442"/>
      <c r="F1348" s="442"/>
      <c r="G1348" s="442"/>
      <c r="H1348" s="442"/>
      <c r="I1348" s="442"/>
      <c r="J1348" s="442"/>
      <c r="K1348" s="442"/>
      <c r="L1348" s="442"/>
      <c r="M1348" s="442"/>
      <c r="N1348" s="442"/>
      <c r="O1348" s="442"/>
      <c r="P1348" s="442"/>
      <c r="Q1348" s="442"/>
    </row>
    <row r="1349" spans="1:17" x14ac:dyDescent="0.2">
      <c r="A1349" s="440"/>
      <c r="B1349" s="441"/>
      <c r="C1349" s="440"/>
      <c r="D1349" s="442"/>
      <c r="E1349" s="442"/>
      <c r="F1349" s="442"/>
      <c r="G1349" s="442"/>
      <c r="H1349" s="442"/>
      <c r="I1349" s="442"/>
      <c r="J1349" s="442"/>
      <c r="K1349" s="442"/>
      <c r="L1349" s="442"/>
      <c r="M1349" s="442"/>
      <c r="N1349" s="442"/>
      <c r="O1349" s="442"/>
      <c r="P1349" s="442"/>
      <c r="Q1349" s="442"/>
    </row>
    <row r="1350" spans="1:17" x14ac:dyDescent="0.2">
      <c r="A1350" s="440"/>
      <c r="B1350" s="441"/>
      <c r="C1350" s="440"/>
      <c r="D1350" s="442"/>
      <c r="E1350" s="442"/>
      <c r="F1350" s="442"/>
      <c r="G1350" s="442"/>
      <c r="H1350" s="442"/>
      <c r="I1350" s="442"/>
      <c r="J1350" s="442"/>
      <c r="K1350" s="442"/>
      <c r="L1350" s="442"/>
      <c r="M1350" s="442"/>
      <c r="N1350" s="442"/>
      <c r="O1350" s="442"/>
      <c r="P1350" s="442"/>
      <c r="Q1350" s="442"/>
    </row>
    <row r="1351" spans="1:17" x14ac:dyDescent="0.2">
      <c r="A1351" s="440"/>
      <c r="B1351" s="441"/>
      <c r="C1351" s="440"/>
      <c r="D1351" s="442"/>
      <c r="E1351" s="442"/>
      <c r="F1351" s="442"/>
      <c r="G1351" s="442"/>
      <c r="H1351" s="442"/>
      <c r="I1351" s="442"/>
      <c r="J1351" s="442"/>
      <c r="K1351" s="442"/>
      <c r="L1351" s="442"/>
      <c r="M1351" s="442"/>
      <c r="N1351" s="442"/>
      <c r="O1351" s="442"/>
      <c r="P1351" s="442"/>
      <c r="Q1351" s="442"/>
    </row>
    <row r="1352" spans="1:17" x14ac:dyDescent="0.2">
      <c r="A1352" s="440"/>
      <c r="B1352" s="441"/>
      <c r="C1352" s="440"/>
      <c r="D1352" s="442"/>
      <c r="E1352" s="442"/>
      <c r="F1352" s="442"/>
      <c r="G1352" s="442"/>
      <c r="H1352" s="442"/>
      <c r="I1352" s="442"/>
      <c r="J1352" s="442"/>
      <c r="K1352" s="442"/>
      <c r="L1352" s="442"/>
      <c r="M1352" s="442"/>
      <c r="N1352" s="442"/>
      <c r="O1352" s="442"/>
      <c r="P1352" s="442"/>
      <c r="Q1352" s="442"/>
    </row>
    <row r="1353" spans="1:17" x14ac:dyDescent="0.2">
      <c r="A1353" s="440"/>
      <c r="B1353" s="441"/>
      <c r="C1353" s="440"/>
      <c r="D1353" s="442"/>
      <c r="E1353" s="442"/>
      <c r="F1353" s="442"/>
      <c r="G1353" s="442"/>
      <c r="H1353" s="442"/>
      <c r="I1353" s="442"/>
      <c r="J1353" s="442"/>
      <c r="K1353" s="442"/>
      <c r="L1353" s="442"/>
      <c r="M1353" s="442"/>
      <c r="N1353" s="442"/>
      <c r="O1353" s="442"/>
      <c r="P1353" s="442"/>
      <c r="Q1353" s="442"/>
    </row>
    <row r="1354" spans="1:17" x14ac:dyDescent="0.2">
      <c r="A1354" s="440"/>
      <c r="B1354" s="441"/>
      <c r="C1354" s="440"/>
      <c r="D1354" s="442"/>
      <c r="E1354" s="442"/>
      <c r="F1354" s="442"/>
      <c r="G1354" s="442"/>
      <c r="H1354" s="442"/>
      <c r="I1354" s="442"/>
      <c r="J1354" s="442"/>
      <c r="K1354" s="442"/>
      <c r="L1354" s="442"/>
      <c r="M1354" s="442"/>
      <c r="N1354" s="442"/>
      <c r="O1354" s="442"/>
      <c r="P1354" s="442"/>
      <c r="Q1354" s="442"/>
    </row>
    <row r="1355" spans="1:17" x14ac:dyDescent="0.2">
      <c r="A1355" s="440"/>
      <c r="B1355" s="441"/>
      <c r="C1355" s="440"/>
      <c r="D1355" s="442"/>
      <c r="E1355" s="442"/>
      <c r="F1355" s="442"/>
      <c r="G1355" s="442"/>
      <c r="H1355" s="442"/>
      <c r="I1355" s="442"/>
      <c r="J1355" s="442"/>
      <c r="K1355" s="442"/>
      <c r="L1355" s="442"/>
      <c r="M1355" s="442"/>
      <c r="N1355" s="442"/>
      <c r="O1355" s="442"/>
      <c r="P1355" s="442"/>
      <c r="Q1355" s="442"/>
    </row>
    <row r="1356" spans="1:17" x14ac:dyDescent="0.2">
      <c r="A1356" s="440"/>
      <c r="B1356" s="441"/>
      <c r="C1356" s="440"/>
      <c r="D1356" s="442"/>
      <c r="E1356" s="442"/>
      <c r="F1356" s="442"/>
      <c r="G1356" s="442"/>
      <c r="H1356" s="442"/>
      <c r="I1356" s="442"/>
      <c r="J1356" s="442"/>
      <c r="K1356" s="442"/>
      <c r="L1356" s="442"/>
      <c r="M1356" s="442"/>
      <c r="N1356" s="442"/>
      <c r="O1356" s="442"/>
      <c r="P1356" s="442"/>
      <c r="Q1356" s="442"/>
    </row>
    <row r="1357" spans="1:17" x14ac:dyDescent="0.2">
      <c r="A1357" s="440"/>
      <c r="B1357" s="441"/>
      <c r="C1357" s="440"/>
      <c r="D1357" s="442"/>
      <c r="E1357" s="442"/>
      <c r="F1357" s="442"/>
      <c r="G1357" s="442"/>
      <c r="H1357" s="442"/>
      <c r="I1357" s="442"/>
      <c r="J1357" s="442"/>
      <c r="K1357" s="442"/>
      <c r="L1357" s="442"/>
      <c r="M1357" s="442"/>
      <c r="N1357" s="442"/>
      <c r="O1357" s="442"/>
      <c r="P1357" s="442"/>
      <c r="Q1357" s="442"/>
    </row>
    <row r="1358" spans="1:17" x14ac:dyDescent="0.2">
      <c r="A1358" s="440"/>
      <c r="B1358" s="441"/>
      <c r="C1358" s="440"/>
      <c r="D1358" s="442"/>
      <c r="E1358" s="442"/>
      <c r="F1358" s="442"/>
      <c r="G1358" s="442"/>
      <c r="H1358" s="442"/>
      <c r="I1358" s="442"/>
      <c r="J1358" s="442"/>
      <c r="K1358" s="442"/>
      <c r="L1358" s="442"/>
      <c r="M1358" s="442"/>
      <c r="N1358" s="442"/>
      <c r="O1358" s="442"/>
      <c r="P1358" s="442"/>
      <c r="Q1358" s="442"/>
    </row>
    <row r="1359" spans="1:17" x14ac:dyDescent="0.2">
      <c r="A1359" s="440"/>
      <c r="B1359" s="441"/>
      <c r="C1359" s="440"/>
      <c r="D1359" s="442"/>
      <c r="E1359" s="442"/>
      <c r="F1359" s="442"/>
      <c r="G1359" s="442"/>
      <c r="H1359" s="442"/>
      <c r="I1359" s="442"/>
      <c r="J1359" s="442"/>
      <c r="K1359" s="442"/>
      <c r="L1359" s="442"/>
      <c r="M1359" s="442"/>
      <c r="N1359" s="442"/>
      <c r="O1359" s="442"/>
      <c r="P1359" s="442"/>
      <c r="Q1359" s="442"/>
    </row>
    <row r="1360" spans="1:17" x14ac:dyDescent="0.2">
      <c r="A1360" s="440"/>
      <c r="B1360" s="441"/>
      <c r="C1360" s="440"/>
      <c r="D1360" s="442"/>
      <c r="E1360" s="442"/>
      <c r="F1360" s="442"/>
      <c r="G1360" s="442"/>
      <c r="H1360" s="442"/>
      <c r="I1360" s="442"/>
      <c r="J1360" s="442"/>
      <c r="K1360" s="442"/>
      <c r="L1360" s="442"/>
      <c r="M1360" s="442"/>
      <c r="N1360" s="442"/>
      <c r="O1360" s="442"/>
      <c r="P1360" s="442"/>
      <c r="Q1360" s="442"/>
    </row>
    <row r="1361" spans="1:17" x14ac:dyDescent="0.2">
      <c r="A1361" s="440"/>
      <c r="B1361" s="441"/>
      <c r="C1361" s="440"/>
      <c r="D1361" s="442"/>
      <c r="E1361" s="442"/>
      <c r="F1361" s="442"/>
      <c r="G1361" s="442"/>
      <c r="H1361" s="442"/>
      <c r="I1361" s="442"/>
      <c r="J1361" s="442"/>
      <c r="K1361" s="442"/>
      <c r="L1361" s="442"/>
      <c r="M1361" s="442"/>
      <c r="N1361" s="442"/>
      <c r="O1361" s="442"/>
      <c r="P1361" s="442"/>
      <c r="Q1361" s="442"/>
    </row>
    <row r="1362" spans="1:17" x14ac:dyDescent="0.2">
      <c r="A1362" s="440"/>
      <c r="B1362" s="441"/>
      <c r="C1362" s="440"/>
      <c r="D1362" s="442"/>
      <c r="E1362" s="442"/>
      <c r="F1362" s="442"/>
      <c r="G1362" s="442"/>
      <c r="H1362" s="442"/>
      <c r="I1362" s="442"/>
      <c r="J1362" s="442"/>
      <c r="K1362" s="442"/>
      <c r="L1362" s="442"/>
      <c r="M1362" s="442"/>
      <c r="N1362" s="442"/>
      <c r="O1362" s="442"/>
      <c r="P1362" s="442"/>
      <c r="Q1362" s="442"/>
    </row>
    <row r="1363" spans="1:17" x14ac:dyDescent="0.2">
      <c r="A1363" s="440"/>
      <c r="B1363" s="441"/>
      <c r="C1363" s="440"/>
      <c r="D1363" s="442"/>
      <c r="E1363" s="442"/>
      <c r="F1363" s="442"/>
      <c r="G1363" s="442"/>
      <c r="H1363" s="442"/>
      <c r="I1363" s="442"/>
      <c r="J1363" s="442"/>
      <c r="K1363" s="442"/>
      <c r="L1363" s="442"/>
      <c r="M1363" s="442"/>
      <c r="N1363" s="442"/>
      <c r="O1363" s="442"/>
      <c r="P1363" s="442"/>
      <c r="Q1363" s="442"/>
    </row>
    <row r="1364" spans="1:17" x14ac:dyDescent="0.2">
      <c r="A1364" s="440"/>
      <c r="B1364" s="441"/>
      <c r="C1364" s="440"/>
      <c r="D1364" s="442"/>
      <c r="E1364" s="442"/>
      <c r="F1364" s="442"/>
      <c r="G1364" s="442"/>
      <c r="H1364" s="442"/>
      <c r="I1364" s="442"/>
      <c r="J1364" s="442"/>
      <c r="K1364" s="442"/>
      <c r="L1364" s="442"/>
      <c r="M1364" s="442"/>
      <c r="N1364" s="442"/>
      <c r="O1364" s="442"/>
      <c r="P1364" s="442"/>
      <c r="Q1364" s="442"/>
    </row>
    <row r="1365" spans="1:17" x14ac:dyDescent="0.2">
      <c r="A1365" s="440"/>
      <c r="B1365" s="441"/>
      <c r="C1365" s="440"/>
      <c r="D1365" s="442"/>
      <c r="E1365" s="442"/>
      <c r="F1365" s="442"/>
      <c r="G1365" s="442"/>
      <c r="H1365" s="442"/>
      <c r="I1365" s="442"/>
      <c r="J1365" s="442"/>
      <c r="K1365" s="442"/>
      <c r="L1365" s="442"/>
      <c r="M1365" s="442"/>
      <c r="N1365" s="442"/>
      <c r="O1365" s="442"/>
      <c r="P1365" s="442"/>
      <c r="Q1365" s="442"/>
    </row>
    <row r="1366" spans="1:17" x14ac:dyDescent="0.2">
      <c r="A1366" s="440"/>
      <c r="B1366" s="441"/>
      <c r="C1366" s="440"/>
      <c r="D1366" s="442"/>
      <c r="E1366" s="442"/>
      <c r="F1366" s="442"/>
      <c r="G1366" s="442"/>
      <c r="H1366" s="442"/>
      <c r="I1366" s="442"/>
      <c r="J1366" s="442"/>
      <c r="K1366" s="442"/>
      <c r="L1366" s="442"/>
      <c r="M1366" s="442"/>
      <c r="N1366" s="442"/>
      <c r="O1366" s="442"/>
      <c r="P1366" s="442"/>
      <c r="Q1366" s="442"/>
    </row>
    <row r="1367" spans="1:17" x14ac:dyDescent="0.2">
      <c r="A1367" s="440"/>
      <c r="B1367" s="441"/>
      <c r="C1367" s="440"/>
      <c r="D1367" s="442"/>
      <c r="E1367" s="442"/>
      <c r="F1367" s="442"/>
      <c r="G1367" s="442"/>
      <c r="H1367" s="442"/>
      <c r="I1367" s="442"/>
      <c r="J1367" s="442"/>
      <c r="K1367" s="442"/>
      <c r="L1367" s="442"/>
      <c r="M1367" s="442"/>
      <c r="N1367" s="442"/>
      <c r="O1367" s="442"/>
      <c r="P1367" s="442"/>
      <c r="Q1367" s="442"/>
    </row>
    <row r="1368" spans="1:17" x14ac:dyDescent="0.2">
      <c r="A1368" s="440"/>
      <c r="B1368" s="441"/>
      <c r="C1368" s="440"/>
      <c r="D1368" s="442"/>
      <c r="E1368" s="442"/>
      <c r="F1368" s="442"/>
      <c r="G1368" s="442"/>
      <c r="H1368" s="442"/>
      <c r="I1368" s="442"/>
      <c r="J1368" s="442"/>
      <c r="K1368" s="442"/>
      <c r="L1368" s="442"/>
      <c r="M1368" s="442"/>
      <c r="N1368" s="442"/>
      <c r="O1368" s="442"/>
      <c r="P1368" s="442"/>
      <c r="Q1368" s="442"/>
    </row>
    <row r="1369" spans="1:17" x14ac:dyDescent="0.2">
      <c r="A1369" s="440"/>
      <c r="B1369" s="441"/>
      <c r="C1369" s="440"/>
      <c r="D1369" s="442"/>
      <c r="E1369" s="442"/>
      <c r="F1369" s="442"/>
      <c r="G1369" s="442"/>
      <c r="H1369" s="442"/>
      <c r="I1369" s="442"/>
      <c r="J1369" s="442"/>
      <c r="K1369" s="442"/>
      <c r="L1369" s="442"/>
      <c r="M1369" s="442"/>
      <c r="N1369" s="442"/>
      <c r="O1369" s="442"/>
      <c r="P1369" s="442"/>
      <c r="Q1369" s="442"/>
    </row>
    <row r="1370" spans="1:17" x14ac:dyDescent="0.2">
      <c r="A1370" s="440"/>
      <c r="B1370" s="441"/>
      <c r="C1370" s="440"/>
      <c r="D1370" s="442"/>
      <c r="E1370" s="442"/>
      <c r="F1370" s="442"/>
      <c r="G1370" s="442"/>
      <c r="H1370" s="442"/>
      <c r="I1370" s="442"/>
      <c r="J1370" s="442"/>
      <c r="K1370" s="442"/>
      <c r="L1370" s="442"/>
      <c r="M1370" s="442"/>
      <c r="N1370" s="442"/>
      <c r="O1370" s="442"/>
      <c r="P1370" s="442"/>
      <c r="Q1370" s="442"/>
    </row>
    <row r="1371" spans="1:17" x14ac:dyDescent="0.2">
      <c r="A1371" s="440"/>
      <c r="B1371" s="441"/>
      <c r="C1371" s="440"/>
      <c r="D1371" s="442"/>
      <c r="E1371" s="442"/>
      <c r="F1371" s="442"/>
      <c r="G1371" s="442"/>
      <c r="H1371" s="442"/>
      <c r="I1371" s="442"/>
      <c r="J1371" s="442"/>
      <c r="K1371" s="442"/>
      <c r="L1371" s="442"/>
      <c r="M1371" s="442"/>
      <c r="N1371" s="442"/>
      <c r="O1371" s="442"/>
      <c r="P1371" s="442"/>
      <c r="Q1371" s="442"/>
    </row>
    <row r="1372" spans="1:17" x14ac:dyDescent="0.2">
      <c r="A1372" s="440"/>
      <c r="B1372" s="441"/>
      <c r="C1372" s="440"/>
      <c r="D1372" s="442"/>
      <c r="E1372" s="442"/>
      <c r="F1372" s="442"/>
      <c r="G1372" s="442"/>
      <c r="H1372" s="442"/>
      <c r="I1372" s="442"/>
      <c r="J1372" s="442"/>
      <c r="K1372" s="442"/>
      <c r="L1372" s="442"/>
      <c r="M1372" s="442"/>
      <c r="N1372" s="442"/>
      <c r="O1372" s="442"/>
      <c r="P1372" s="442"/>
      <c r="Q1372" s="442"/>
    </row>
    <row r="1373" spans="1:17" x14ac:dyDescent="0.2">
      <c r="A1373" s="440"/>
      <c r="B1373" s="441"/>
      <c r="C1373" s="440"/>
      <c r="D1373" s="442"/>
      <c r="E1373" s="442"/>
      <c r="F1373" s="442"/>
      <c r="G1373" s="442"/>
      <c r="H1373" s="442"/>
      <c r="I1373" s="442"/>
      <c r="J1373" s="442"/>
      <c r="K1373" s="442"/>
      <c r="L1373" s="442"/>
      <c r="M1373" s="442"/>
      <c r="N1373" s="442"/>
      <c r="O1373" s="442"/>
      <c r="P1373" s="442"/>
      <c r="Q1373" s="442"/>
    </row>
    <row r="1374" spans="1:17" x14ac:dyDescent="0.2">
      <c r="A1374" s="440"/>
      <c r="B1374" s="441"/>
      <c r="C1374" s="440"/>
      <c r="D1374" s="442"/>
      <c r="E1374" s="442"/>
      <c r="F1374" s="442"/>
      <c r="G1374" s="442"/>
      <c r="H1374" s="442"/>
      <c r="I1374" s="442"/>
      <c r="J1374" s="442"/>
      <c r="K1374" s="442"/>
      <c r="L1374" s="442"/>
      <c r="M1374" s="442"/>
      <c r="N1374" s="442"/>
      <c r="O1374" s="442"/>
      <c r="P1374" s="442"/>
      <c r="Q1374" s="442"/>
    </row>
    <row r="1375" spans="1:17" x14ac:dyDescent="0.2">
      <c r="A1375" s="440"/>
      <c r="B1375" s="441"/>
      <c r="C1375" s="440"/>
      <c r="D1375" s="442"/>
      <c r="E1375" s="442"/>
      <c r="F1375" s="442"/>
      <c r="G1375" s="442"/>
      <c r="H1375" s="442"/>
      <c r="I1375" s="442"/>
      <c r="J1375" s="442"/>
      <c r="K1375" s="442"/>
      <c r="L1375" s="442"/>
      <c r="M1375" s="442"/>
      <c r="N1375" s="442"/>
      <c r="O1375" s="442"/>
      <c r="P1375" s="442"/>
      <c r="Q1375" s="442"/>
    </row>
    <row r="1376" spans="1:17" x14ac:dyDescent="0.2">
      <c r="A1376" s="440"/>
      <c r="B1376" s="441"/>
      <c r="C1376" s="440"/>
      <c r="D1376" s="442"/>
      <c r="E1376" s="442"/>
      <c r="F1376" s="442"/>
      <c r="G1376" s="442"/>
      <c r="H1376" s="442"/>
      <c r="I1376" s="442"/>
      <c r="J1376" s="442"/>
      <c r="K1376" s="442"/>
      <c r="L1376" s="442"/>
      <c r="M1376" s="442"/>
      <c r="N1376" s="442"/>
      <c r="O1376" s="442"/>
      <c r="P1376" s="442"/>
      <c r="Q1376" s="442"/>
    </row>
    <row r="1377" spans="1:17" x14ac:dyDescent="0.2">
      <c r="A1377" s="440"/>
      <c r="B1377" s="441"/>
      <c r="C1377" s="440"/>
      <c r="D1377" s="442"/>
      <c r="E1377" s="442"/>
      <c r="F1377" s="442"/>
      <c r="G1377" s="442"/>
      <c r="H1377" s="442"/>
      <c r="I1377" s="442"/>
      <c r="J1377" s="442"/>
      <c r="K1377" s="442"/>
      <c r="L1377" s="442"/>
      <c r="M1377" s="442"/>
      <c r="N1377" s="442"/>
      <c r="O1377" s="442"/>
      <c r="P1377" s="442"/>
      <c r="Q1377" s="442"/>
    </row>
    <row r="1378" spans="1:17" x14ac:dyDescent="0.2">
      <c r="A1378" s="440"/>
      <c r="B1378" s="441"/>
      <c r="C1378" s="440"/>
      <c r="D1378" s="442"/>
      <c r="E1378" s="442"/>
      <c r="F1378" s="442"/>
      <c r="G1378" s="442"/>
      <c r="H1378" s="442"/>
      <c r="I1378" s="442"/>
      <c r="J1378" s="442"/>
      <c r="K1378" s="442"/>
      <c r="L1378" s="442"/>
      <c r="M1378" s="442"/>
      <c r="N1378" s="442"/>
      <c r="O1378" s="442"/>
      <c r="P1378" s="442"/>
      <c r="Q1378" s="442"/>
    </row>
    <row r="1379" spans="1:17" x14ac:dyDescent="0.2">
      <c r="A1379" s="440"/>
      <c r="B1379" s="441"/>
      <c r="C1379" s="440"/>
      <c r="D1379" s="442"/>
      <c r="E1379" s="442"/>
      <c r="F1379" s="442"/>
      <c r="G1379" s="442"/>
      <c r="H1379" s="442"/>
      <c r="I1379" s="442"/>
      <c r="J1379" s="442"/>
      <c r="K1379" s="442"/>
      <c r="L1379" s="442"/>
      <c r="M1379" s="442"/>
      <c r="N1379" s="442"/>
      <c r="O1379" s="442"/>
      <c r="P1379" s="442"/>
      <c r="Q1379" s="442"/>
    </row>
    <row r="1380" spans="1:17" x14ac:dyDescent="0.2">
      <c r="A1380" s="440"/>
      <c r="B1380" s="441"/>
      <c r="C1380" s="440"/>
      <c r="D1380" s="442"/>
      <c r="E1380" s="442"/>
      <c r="F1380" s="442"/>
      <c r="G1380" s="442"/>
      <c r="H1380" s="442"/>
      <c r="I1380" s="442"/>
      <c r="J1380" s="442"/>
      <c r="K1380" s="442"/>
      <c r="L1380" s="442"/>
      <c r="M1380" s="442"/>
      <c r="N1380" s="442"/>
      <c r="O1380" s="442"/>
      <c r="P1380" s="442"/>
      <c r="Q1380" s="442"/>
    </row>
    <row r="1381" spans="1:17" x14ac:dyDescent="0.2">
      <c r="A1381" s="440"/>
      <c r="B1381" s="441"/>
      <c r="C1381" s="440"/>
      <c r="D1381" s="442"/>
      <c r="E1381" s="442"/>
      <c r="F1381" s="442"/>
      <c r="G1381" s="442"/>
      <c r="H1381" s="442"/>
      <c r="I1381" s="442"/>
      <c r="J1381" s="442"/>
      <c r="K1381" s="442"/>
      <c r="L1381" s="442"/>
      <c r="M1381" s="442"/>
      <c r="N1381" s="442"/>
      <c r="O1381" s="442"/>
      <c r="P1381" s="442"/>
      <c r="Q1381" s="442"/>
    </row>
    <row r="1382" spans="1:17" x14ac:dyDescent="0.2">
      <c r="A1382" s="440"/>
      <c r="B1382" s="441"/>
      <c r="C1382" s="440"/>
      <c r="D1382" s="442"/>
      <c r="E1382" s="442"/>
      <c r="F1382" s="442"/>
      <c r="G1382" s="442"/>
      <c r="H1382" s="442"/>
      <c r="I1382" s="442"/>
      <c r="J1382" s="442"/>
      <c r="K1382" s="442"/>
      <c r="L1382" s="442"/>
      <c r="M1382" s="442"/>
      <c r="N1382" s="442"/>
      <c r="O1382" s="442"/>
      <c r="P1382" s="442"/>
      <c r="Q1382" s="442"/>
    </row>
    <row r="1383" spans="1:17" x14ac:dyDescent="0.2">
      <c r="A1383" s="440"/>
      <c r="B1383" s="441"/>
      <c r="C1383" s="440"/>
      <c r="D1383" s="442"/>
      <c r="E1383" s="442"/>
      <c r="F1383" s="442"/>
      <c r="G1383" s="442"/>
      <c r="H1383" s="442"/>
      <c r="I1383" s="442"/>
      <c r="J1383" s="442"/>
      <c r="K1383" s="442"/>
      <c r="L1383" s="442"/>
      <c r="M1383" s="442"/>
      <c r="N1383" s="442"/>
      <c r="O1383" s="442"/>
      <c r="P1383" s="442"/>
      <c r="Q1383" s="442"/>
    </row>
    <row r="1384" spans="1:17" x14ac:dyDescent="0.2">
      <c r="A1384" s="440"/>
      <c r="B1384" s="441"/>
      <c r="C1384" s="440"/>
      <c r="D1384" s="442"/>
      <c r="E1384" s="442"/>
      <c r="F1384" s="442"/>
      <c r="G1384" s="442"/>
      <c r="H1384" s="442"/>
      <c r="I1384" s="442"/>
      <c r="J1384" s="442"/>
      <c r="K1384" s="442"/>
      <c r="L1384" s="442"/>
      <c r="M1384" s="442"/>
      <c r="N1384" s="442"/>
      <c r="O1384" s="442"/>
      <c r="P1384" s="442"/>
      <c r="Q1384" s="442"/>
    </row>
    <row r="1385" spans="1:17" x14ac:dyDescent="0.2">
      <c r="A1385" s="440"/>
      <c r="B1385" s="441"/>
      <c r="C1385" s="440"/>
      <c r="D1385" s="442"/>
      <c r="E1385" s="442"/>
      <c r="F1385" s="442"/>
      <c r="G1385" s="442"/>
      <c r="H1385" s="442"/>
      <c r="I1385" s="442"/>
      <c r="J1385" s="442"/>
      <c r="K1385" s="442"/>
      <c r="L1385" s="442"/>
      <c r="M1385" s="442"/>
      <c r="N1385" s="442"/>
      <c r="O1385" s="442"/>
      <c r="P1385" s="442"/>
      <c r="Q1385" s="442"/>
    </row>
    <row r="1386" spans="1:17" x14ac:dyDescent="0.2">
      <c r="A1386" s="440"/>
      <c r="B1386" s="441"/>
      <c r="C1386" s="440"/>
      <c r="D1386" s="442"/>
      <c r="E1386" s="442"/>
      <c r="F1386" s="442"/>
      <c r="G1386" s="442"/>
      <c r="H1386" s="442"/>
      <c r="I1386" s="442"/>
      <c r="J1386" s="442"/>
      <c r="K1386" s="442"/>
      <c r="L1386" s="442"/>
      <c r="M1386" s="442"/>
      <c r="N1386" s="442"/>
      <c r="O1386" s="442"/>
      <c r="P1386" s="442"/>
      <c r="Q1386" s="442"/>
    </row>
    <row r="1387" spans="1:17" x14ac:dyDescent="0.2">
      <c r="A1387" s="440"/>
      <c r="B1387" s="441"/>
      <c r="C1387" s="440"/>
      <c r="D1387" s="442"/>
      <c r="E1387" s="442"/>
      <c r="F1387" s="442"/>
      <c r="G1387" s="442"/>
      <c r="H1387" s="442"/>
      <c r="I1387" s="442"/>
      <c r="J1387" s="442"/>
      <c r="K1387" s="442"/>
      <c r="L1387" s="442"/>
      <c r="M1387" s="442"/>
      <c r="N1387" s="442"/>
      <c r="O1387" s="442"/>
      <c r="P1387" s="442"/>
      <c r="Q1387" s="442"/>
    </row>
    <row r="1388" spans="1:17" x14ac:dyDescent="0.2">
      <c r="A1388" s="440"/>
      <c r="B1388" s="441"/>
      <c r="C1388" s="440"/>
      <c r="D1388" s="442"/>
      <c r="E1388" s="442"/>
      <c r="F1388" s="442"/>
      <c r="G1388" s="442"/>
      <c r="H1388" s="442"/>
      <c r="I1388" s="442"/>
      <c r="J1388" s="442"/>
      <c r="K1388" s="442"/>
      <c r="L1388" s="442"/>
      <c r="M1388" s="442"/>
      <c r="N1388" s="442"/>
      <c r="O1388" s="442"/>
      <c r="P1388" s="442"/>
      <c r="Q1388" s="442"/>
    </row>
    <row r="1389" spans="1:17" x14ac:dyDescent="0.2">
      <c r="A1389" s="440"/>
      <c r="B1389" s="441"/>
      <c r="C1389" s="440"/>
      <c r="D1389" s="442"/>
      <c r="E1389" s="442"/>
      <c r="F1389" s="442"/>
      <c r="G1389" s="442"/>
      <c r="H1389" s="442"/>
      <c r="I1389" s="442"/>
      <c r="J1389" s="442"/>
      <c r="K1389" s="442"/>
      <c r="L1389" s="442"/>
      <c r="M1389" s="442"/>
      <c r="N1389" s="442"/>
      <c r="O1389" s="442"/>
      <c r="P1389" s="442"/>
      <c r="Q1389" s="442"/>
    </row>
    <row r="1390" spans="1:17" x14ac:dyDescent="0.2">
      <c r="A1390" s="440"/>
      <c r="B1390" s="441"/>
      <c r="C1390" s="440"/>
      <c r="D1390" s="442"/>
      <c r="E1390" s="442"/>
      <c r="F1390" s="442"/>
      <c r="G1390" s="442"/>
      <c r="H1390" s="442"/>
      <c r="I1390" s="442"/>
      <c r="J1390" s="442"/>
      <c r="K1390" s="442"/>
      <c r="L1390" s="442"/>
      <c r="M1390" s="442"/>
      <c r="N1390" s="442"/>
      <c r="O1390" s="442"/>
      <c r="P1390" s="442"/>
      <c r="Q1390" s="442"/>
    </row>
    <row r="1391" spans="1:17" x14ac:dyDescent="0.2">
      <c r="A1391" s="440"/>
      <c r="B1391" s="441"/>
      <c r="C1391" s="440"/>
      <c r="D1391" s="442"/>
      <c r="E1391" s="442"/>
      <c r="F1391" s="442"/>
      <c r="G1391" s="442"/>
      <c r="H1391" s="442"/>
      <c r="I1391" s="442"/>
      <c r="J1391" s="442"/>
      <c r="K1391" s="442"/>
      <c r="L1391" s="442"/>
      <c r="M1391" s="442"/>
      <c r="N1391" s="442"/>
      <c r="O1391" s="442"/>
      <c r="P1391" s="442"/>
      <c r="Q1391" s="442"/>
    </row>
    <row r="1392" spans="1:17" x14ac:dyDescent="0.2">
      <c r="A1392" s="440"/>
      <c r="B1392" s="441"/>
      <c r="C1392" s="440"/>
      <c r="D1392" s="442"/>
      <c r="E1392" s="442"/>
      <c r="F1392" s="442"/>
      <c r="G1392" s="442"/>
      <c r="H1392" s="442"/>
      <c r="I1392" s="442"/>
      <c r="J1392" s="442"/>
      <c r="K1392" s="442"/>
      <c r="L1392" s="442"/>
      <c r="M1392" s="442"/>
      <c r="N1392" s="442"/>
      <c r="O1392" s="442"/>
      <c r="P1392" s="442"/>
      <c r="Q1392" s="442"/>
    </row>
    <row r="1393" spans="1:17" x14ac:dyDescent="0.2">
      <c r="A1393" s="440"/>
      <c r="B1393" s="441"/>
      <c r="C1393" s="440"/>
      <c r="D1393" s="442"/>
      <c r="E1393" s="442"/>
      <c r="F1393" s="442"/>
      <c r="G1393" s="442"/>
      <c r="H1393" s="442"/>
      <c r="I1393" s="442"/>
      <c r="J1393" s="442"/>
      <c r="K1393" s="442"/>
      <c r="L1393" s="442"/>
      <c r="M1393" s="442"/>
      <c r="N1393" s="442"/>
      <c r="O1393" s="442"/>
      <c r="P1393" s="442"/>
      <c r="Q1393" s="442"/>
    </row>
    <row r="1394" spans="1:17" x14ac:dyDescent="0.2">
      <c r="A1394" s="440"/>
      <c r="B1394" s="441"/>
      <c r="C1394" s="440"/>
      <c r="D1394" s="442"/>
      <c r="E1394" s="442"/>
      <c r="F1394" s="442"/>
      <c r="G1394" s="442"/>
      <c r="H1394" s="442"/>
      <c r="I1394" s="442"/>
      <c r="J1394" s="442"/>
      <c r="K1394" s="442"/>
      <c r="L1394" s="442"/>
      <c r="M1394" s="442"/>
      <c r="N1394" s="442"/>
      <c r="O1394" s="442"/>
      <c r="P1394" s="442"/>
      <c r="Q1394" s="442"/>
    </row>
    <row r="1395" spans="1:17" x14ac:dyDescent="0.2">
      <c r="A1395" s="440"/>
      <c r="B1395" s="441"/>
      <c r="C1395" s="440"/>
      <c r="D1395" s="442"/>
      <c r="E1395" s="442"/>
      <c r="F1395" s="442"/>
      <c r="G1395" s="442"/>
      <c r="H1395" s="442"/>
      <c r="I1395" s="442"/>
      <c r="J1395" s="442"/>
      <c r="K1395" s="442"/>
      <c r="L1395" s="442"/>
      <c r="M1395" s="442"/>
      <c r="N1395" s="442"/>
      <c r="O1395" s="442"/>
      <c r="P1395" s="442"/>
      <c r="Q1395" s="442"/>
    </row>
    <row r="1396" spans="1:17" x14ac:dyDescent="0.2">
      <c r="A1396" s="440"/>
      <c r="B1396" s="441"/>
      <c r="C1396" s="440"/>
      <c r="D1396" s="442"/>
      <c r="E1396" s="442"/>
      <c r="F1396" s="442"/>
      <c r="G1396" s="442"/>
      <c r="H1396" s="442"/>
      <c r="I1396" s="442"/>
      <c r="J1396" s="442"/>
      <c r="K1396" s="442"/>
      <c r="L1396" s="442"/>
      <c r="M1396" s="442"/>
      <c r="N1396" s="442"/>
      <c r="O1396" s="442"/>
      <c r="P1396" s="442"/>
      <c r="Q1396" s="442"/>
    </row>
    <row r="1397" spans="1:17" x14ac:dyDescent="0.2">
      <c r="A1397" s="440"/>
      <c r="B1397" s="441"/>
      <c r="C1397" s="440"/>
      <c r="D1397" s="442"/>
      <c r="E1397" s="442"/>
      <c r="F1397" s="442"/>
      <c r="G1397" s="442"/>
      <c r="H1397" s="442"/>
      <c r="I1397" s="442"/>
      <c r="J1397" s="442"/>
      <c r="K1397" s="442"/>
      <c r="L1397" s="442"/>
      <c r="M1397" s="442"/>
      <c r="N1397" s="442"/>
      <c r="O1397" s="442"/>
      <c r="P1397" s="442"/>
      <c r="Q1397" s="442"/>
    </row>
    <row r="1398" spans="1:17" x14ac:dyDescent="0.2">
      <c r="A1398" s="440"/>
      <c r="B1398" s="441"/>
      <c r="C1398" s="440"/>
      <c r="D1398" s="442"/>
      <c r="E1398" s="442"/>
      <c r="F1398" s="442"/>
      <c r="G1398" s="442"/>
      <c r="H1398" s="442"/>
      <c r="I1398" s="442"/>
      <c r="J1398" s="442"/>
      <c r="K1398" s="442"/>
      <c r="L1398" s="442"/>
      <c r="M1398" s="442"/>
      <c r="N1398" s="442"/>
      <c r="O1398" s="442"/>
      <c r="P1398" s="442"/>
      <c r="Q1398" s="442"/>
    </row>
    <row r="1399" spans="1:17" x14ac:dyDescent="0.2">
      <c r="A1399" s="440"/>
      <c r="B1399" s="441"/>
      <c r="C1399" s="440"/>
      <c r="D1399" s="442"/>
      <c r="E1399" s="442"/>
      <c r="F1399" s="442"/>
      <c r="G1399" s="442"/>
      <c r="H1399" s="442"/>
      <c r="I1399" s="442"/>
      <c r="J1399" s="442"/>
      <c r="K1399" s="442"/>
      <c r="L1399" s="442"/>
      <c r="M1399" s="442"/>
      <c r="N1399" s="442"/>
      <c r="O1399" s="442"/>
      <c r="P1399" s="442"/>
      <c r="Q1399" s="442"/>
    </row>
    <row r="1400" spans="1:17" x14ac:dyDescent="0.2">
      <c r="A1400" s="440"/>
      <c r="B1400" s="441"/>
      <c r="C1400" s="440"/>
      <c r="D1400" s="442"/>
      <c r="E1400" s="442"/>
      <c r="F1400" s="442"/>
      <c r="G1400" s="442"/>
      <c r="H1400" s="442"/>
      <c r="I1400" s="442"/>
      <c r="J1400" s="442"/>
      <c r="K1400" s="442"/>
      <c r="L1400" s="442"/>
      <c r="M1400" s="442"/>
      <c r="N1400" s="442"/>
      <c r="O1400" s="442"/>
      <c r="P1400" s="442"/>
      <c r="Q1400" s="442"/>
    </row>
    <row r="1401" spans="1:17" x14ac:dyDescent="0.2">
      <c r="A1401" s="440"/>
      <c r="B1401" s="441"/>
      <c r="C1401" s="440"/>
      <c r="D1401" s="442"/>
      <c r="E1401" s="442"/>
      <c r="F1401" s="442"/>
      <c r="G1401" s="442"/>
      <c r="H1401" s="442"/>
      <c r="I1401" s="442"/>
      <c r="J1401" s="442"/>
      <c r="K1401" s="442"/>
      <c r="L1401" s="442"/>
      <c r="M1401" s="442"/>
      <c r="N1401" s="442"/>
      <c r="O1401" s="442"/>
      <c r="P1401" s="442"/>
      <c r="Q1401" s="442"/>
    </row>
    <row r="1402" spans="1:17" x14ac:dyDescent="0.2">
      <c r="A1402" s="440"/>
      <c r="B1402" s="441"/>
      <c r="C1402" s="440"/>
      <c r="D1402" s="442"/>
      <c r="E1402" s="442"/>
      <c r="F1402" s="442"/>
      <c r="G1402" s="442"/>
      <c r="H1402" s="442"/>
      <c r="I1402" s="442"/>
      <c r="J1402" s="442"/>
      <c r="K1402" s="442"/>
      <c r="L1402" s="442"/>
      <c r="M1402" s="442"/>
      <c r="N1402" s="442"/>
      <c r="O1402" s="442"/>
      <c r="P1402" s="442"/>
      <c r="Q1402" s="442"/>
    </row>
    <row r="1403" spans="1:17" x14ac:dyDescent="0.2">
      <c r="A1403" s="440"/>
      <c r="B1403" s="441"/>
      <c r="C1403" s="440"/>
      <c r="D1403" s="442"/>
      <c r="E1403" s="442"/>
      <c r="F1403" s="442"/>
      <c r="G1403" s="442"/>
      <c r="H1403" s="442"/>
      <c r="I1403" s="442"/>
      <c r="J1403" s="442"/>
      <c r="K1403" s="442"/>
      <c r="L1403" s="442"/>
      <c r="M1403" s="442"/>
      <c r="N1403" s="442"/>
      <c r="O1403" s="442"/>
      <c r="P1403" s="442"/>
      <c r="Q1403" s="442"/>
    </row>
    <row r="1404" spans="1:17" x14ac:dyDescent="0.2">
      <c r="A1404" s="440"/>
      <c r="B1404" s="441"/>
      <c r="C1404" s="440"/>
      <c r="D1404" s="442"/>
      <c r="E1404" s="442"/>
      <c r="F1404" s="442"/>
      <c r="G1404" s="442"/>
      <c r="H1404" s="442"/>
      <c r="I1404" s="442"/>
      <c r="J1404" s="442"/>
      <c r="K1404" s="442"/>
      <c r="L1404" s="442"/>
      <c r="M1404" s="442"/>
      <c r="N1404" s="442"/>
      <c r="O1404" s="442"/>
      <c r="P1404" s="442"/>
      <c r="Q1404" s="442"/>
    </row>
    <row r="1405" spans="1:17" x14ac:dyDescent="0.2">
      <c r="A1405" s="440"/>
      <c r="B1405" s="441"/>
      <c r="C1405" s="440"/>
      <c r="D1405" s="442"/>
      <c r="E1405" s="442"/>
      <c r="F1405" s="442"/>
      <c r="G1405" s="442"/>
      <c r="H1405" s="442"/>
      <c r="I1405" s="442"/>
      <c r="J1405" s="442"/>
      <c r="K1405" s="442"/>
      <c r="L1405" s="442"/>
      <c r="M1405" s="442"/>
      <c r="N1405" s="442"/>
      <c r="O1405" s="442"/>
      <c r="P1405" s="442"/>
      <c r="Q1405" s="442"/>
    </row>
    <row r="1406" spans="1:17" x14ac:dyDescent="0.2">
      <c r="A1406" s="440"/>
      <c r="B1406" s="441"/>
      <c r="C1406" s="440"/>
      <c r="D1406" s="442"/>
      <c r="E1406" s="442"/>
      <c r="F1406" s="442"/>
      <c r="G1406" s="442"/>
      <c r="H1406" s="442"/>
      <c r="I1406" s="442"/>
      <c r="J1406" s="442"/>
      <c r="K1406" s="442"/>
      <c r="L1406" s="442"/>
      <c r="M1406" s="442"/>
      <c r="N1406" s="442"/>
      <c r="O1406" s="442"/>
      <c r="P1406" s="442"/>
      <c r="Q1406" s="442"/>
    </row>
    <row r="1407" spans="1:17" x14ac:dyDescent="0.2">
      <c r="A1407" s="440"/>
      <c r="B1407" s="441"/>
      <c r="C1407" s="440"/>
      <c r="D1407" s="442"/>
      <c r="E1407" s="442"/>
      <c r="F1407" s="442"/>
      <c r="G1407" s="442"/>
      <c r="H1407" s="442"/>
      <c r="I1407" s="442"/>
      <c r="J1407" s="442"/>
      <c r="K1407" s="442"/>
      <c r="L1407" s="442"/>
      <c r="M1407" s="442"/>
      <c r="N1407" s="442"/>
      <c r="O1407" s="442"/>
      <c r="P1407" s="442"/>
      <c r="Q1407" s="442"/>
    </row>
    <row r="1408" spans="1:17" x14ac:dyDescent="0.2">
      <c r="A1408" s="440"/>
      <c r="B1408" s="441"/>
      <c r="C1408" s="440"/>
      <c r="D1408" s="442"/>
      <c r="E1408" s="442"/>
      <c r="F1408" s="442"/>
      <c r="G1408" s="442"/>
      <c r="H1408" s="442"/>
      <c r="I1408" s="442"/>
      <c r="J1408" s="442"/>
      <c r="K1408" s="442"/>
      <c r="L1408" s="442"/>
      <c r="M1408" s="442"/>
      <c r="N1408" s="442"/>
      <c r="O1408" s="442"/>
      <c r="P1408" s="442"/>
      <c r="Q1408" s="442"/>
    </row>
    <row r="1409" spans="1:17" x14ac:dyDescent="0.2">
      <c r="A1409" s="440"/>
      <c r="B1409" s="441"/>
      <c r="C1409" s="440"/>
      <c r="D1409" s="442"/>
      <c r="E1409" s="442"/>
      <c r="F1409" s="442"/>
      <c r="G1409" s="442"/>
      <c r="H1409" s="442"/>
      <c r="I1409" s="442"/>
      <c r="J1409" s="442"/>
      <c r="K1409" s="442"/>
      <c r="L1409" s="442"/>
      <c r="M1409" s="442"/>
      <c r="N1409" s="442"/>
      <c r="O1409" s="442"/>
      <c r="P1409" s="442"/>
      <c r="Q1409" s="442"/>
    </row>
    <row r="1410" spans="1:17" x14ac:dyDescent="0.2">
      <c r="A1410" s="440"/>
      <c r="B1410" s="441"/>
      <c r="C1410" s="440"/>
      <c r="D1410" s="442"/>
      <c r="E1410" s="442"/>
      <c r="F1410" s="442"/>
      <c r="G1410" s="442"/>
      <c r="H1410" s="442"/>
      <c r="I1410" s="442"/>
      <c r="J1410" s="442"/>
      <c r="K1410" s="442"/>
      <c r="L1410" s="442"/>
      <c r="M1410" s="442"/>
      <c r="N1410" s="442"/>
      <c r="O1410" s="442"/>
      <c r="P1410" s="442"/>
      <c r="Q1410" s="442"/>
    </row>
    <row r="1411" spans="1:17" x14ac:dyDescent="0.2">
      <c r="A1411" s="440"/>
      <c r="B1411" s="441"/>
      <c r="C1411" s="440"/>
      <c r="D1411" s="442"/>
      <c r="E1411" s="442"/>
      <c r="F1411" s="442"/>
      <c r="G1411" s="442"/>
      <c r="H1411" s="442"/>
      <c r="I1411" s="442"/>
      <c r="J1411" s="442"/>
      <c r="K1411" s="442"/>
      <c r="L1411" s="442"/>
      <c r="M1411" s="442"/>
      <c r="N1411" s="442"/>
      <c r="O1411" s="442"/>
      <c r="P1411" s="442"/>
      <c r="Q1411" s="442"/>
    </row>
    <row r="1412" spans="1:17" x14ac:dyDescent="0.2">
      <c r="A1412" s="440"/>
      <c r="B1412" s="441"/>
      <c r="C1412" s="440"/>
      <c r="D1412" s="442"/>
      <c r="E1412" s="442"/>
      <c r="F1412" s="442"/>
      <c r="G1412" s="442"/>
      <c r="H1412" s="442"/>
      <c r="I1412" s="442"/>
      <c r="J1412" s="442"/>
      <c r="K1412" s="442"/>
      <c r="L1412" s="442"/>
      <c r="M1412" s="442"/>
      <c r="N1412" s="442"/>
      <c r="O1412" s="442"/>
      <c r="P1412" s="442"/>
      <c r="Q1412" s="442"/>
    </row>
    <row r="1413" spans="1:17" x14ac:dyDescent="0.2">
      <c r="A1413" s="440"/>
      <c r="B1413" s="441"/>
      <c r="C1413" s="440"/>
      <c r="D1413" s="442"/>
      <c r="E1413" s="442"/>
      <c r="F1413" s="442"/>
      <c r="G1413" s="442"/>
      <c r="H1413" s="442"/>
      <c r="I1413" s="442"/>
      <c r="J1413" s="442"/>
      <c r="K1413" s="442"/>
      <c r="L1413" s="442"/>
      <c r="M1413" s="442"/>
      <c r="N1413" s="442"/>
      <c r="O1413" s="442"/>
      <c r="P1413" s="442"/>
      <c r="Q1413" s="442"/>
    </row>
    <row r="1414" spans="1:17" x14ac:dyDescent="0.2">
      <c r="A1414" s="440"/>
      <c r="B1414" s="441"/>
      <c r="C1414" s="440"/>
      <c r="D1414" s="442"/>
      <c r="E1414" s="442"/>
      <c r="F1414" s="442"/>
      <c r="G1414" s="442"/>
      <c r="H1414" s="442"/>
      <c r="I1414" s="442"/>
      <c r="J1414" s="442"/>
      <c r="K1414" s="442"/>
      <c r="L1414" s="442"/>
      <c r="M1414" s="442"/>
      <c r="N1414" s="442"/>
      <c r="O1414" s="442"/>
      <c r="P1414" s="442"/>
      <c r="Q1414" s="442"/>
    </row>
    <row r="1415" spans="1:17" x14ac:dyDescent="0.2">
      <c r="A1415" s="440"/>
      <c r="B1415" s="441"/>
      <c r="C1415" s="440"/>
      <c r="D1415" s="442"/>
      <c r="E1415" s="442"/>
      <c r="F1415" s="442"/>
      <c r="G1415" s="442"/>
      <c r="H1415" s="442"/>
      <c r="I1415" s="442"/>
      <c r="J1415" s="442"/>
      <c r="K1415" s="442"/>
      <c r="L1415" s="442"/>
      <c r="M1415" s="442"/>
      <c r="N1415" s="442"/>
      <c r="O1415" s="442"/>
      <c r="P1415" s="442"/>
      <c r="Q1415" s="442"/>
    </row>
    <row r="1416" spans="1:17" x14ac:dyDescent="0.2">
      <c r="A1416" s="440"/>
      <c r="B1416" s="441"/>
      <c r="C1416" s="440"/>
      <c r="D1416" s="442"/>
      <c r="E1416" s="442"/>
      <c r="F1416" s="442"/>
      <c r="G1416" s="442"/>
      <c r="H1416" s="442"/>
      <c r="I1416" s="442"/>
      <c r="J1416" s="442"/>
      <c r="K1416" s="442"/>
      <c r="L1416" s="442"/>
      <c r="M1416" s="442"/>
      <c r="N1416" s="442"/>
      <c r="O1416" s="442"/>
      <c r="P1416" s="442"/>
      <c r="Q1416" s="442"/>
    </row>
    <row r="1417" spans="1:17" x14ac:dyDescent="0.2">
      <c r="A1417" s="440"/>
      <c r="B1417" s="441"/>
      <c r="C1417" s="440"/>
      <c r="D1417" s="442"/>
      <c r="E1417" s="442"/>
      <c r="F1417" s="442"/>
      <c r="G1417" s="442"/>
      <c r="H1417" s="442"/>
      <c r="I1417" s="442"/>
      <c r="J1417" s="442"/>
      <c r="K1417" s="442"/>
      <c r="L1417" s="442"/>
      <c r="M1417" s="442"/>
      <c r="N1417" s="442"/>
      <c r="O1417" s="442"/>
      <c r="P1417" s="442"/>
      <c r="Q1417" s="442"/>
    </row>
    <row r="1418" spans="1:17" x14ac:dyDescent="0.2">
      <c r="A1418" s="440"/>
      <c r="B1418" s="441"/>
      <c r="C1418" s="440"/>
      <c r="D1418" s="442"/>
      <c r="E1418" s="442"/>
      <c r="F1418" s="442"/>
      <c r="G1418" s="442"/>
      <c r="H1418" s="442"/>
      <c r="I1418" s="442"/>
      <c r="J1418" s="442"/>
      <c r="K1418" s="442"/>
      <c r="L1418" s="442"/>
      <c r="M1418" s="442"/>
      <c r="N1418" s="442"/>
      <c r="O1418" s="442"/>
      <c r="P1418" s="442"/>
      <c r="Q1418" s="442"/>
    </row>
    <row r="1419" spans="1:17" x14ac:dyDescent="0.2">
      <c r="A1419" s="440"/>
      <c r="B1419" s="441"/>
      <c r="C1419" s="440"/>
      <c r="D1419" s="442"/>
      <c r="E1419" s="442"/>
      <c r="F1419" s="442"/>
      <c r="G1419" s="442"/>
      <c r="H1419" s="442"/>
      <c r="I1419" s="442"/>
      <c r="J1419" s="442"/>
      <c r="K1419" s="442"/>
      <c r="L1419" s="442"/>
      <c r="M1419" s="442"/>
      <c r="N1419" s="442"/>
      <c r="O1419" s="442"/>
      <c r="P1419" s="442"/>
      <c r="Q1419" s="442"/>
    </row>
    <row r="1420" spans="1:17" x14ac:dyDescent="0.2">
      <c r="A1420" s="440"/>
      <c r="B1420" s="441"/>
      <c r="C1420" s="440"/>
      <c r="D1420" s="442"/>
      <c r="E1420" s="442"/>
      <c r="F1420" s="442"/>
      <c r="G1420" s="442"/>
      <c r="H1420" s="442"/>
      <c r="I1420" s="442"/>
      <c r="J1420" s="442"/>
      <c r="K1420" s="442"/>
      <c r="L1420" s="442"/>
      <c r="M1420" s="442"/>
      <c r="N1420" s="442"/>
      <c r="O1420" s="442"/>
      <c r="P1420" s="442"/>
      <c r="Q1420" s="442"/>
    </row>
    <row r="1421" spans="1:17" x14ac:dyDescent="0.2">
      <c r="A1421" s="440"/>
      <c r="B1421" s="441"/>
      <c r="C1421" s="440"/>
      <c r="D1421" s="442"/>
      <c r="E1421" s="442"/>
      <c r="F1421" s="442"/>
      <c r="G1421" s="442"/>
      <c r="H1421" s="442"/>
      <c r="I1421" s="442"/>
      <c r="J1421" s="442"/>
      <c r="K1421" s="442"/>
      <c r="L1421" s="442"/>
      <c r="M1421" s="442"/>
      <c r="N1421" s="442"/>
      <c r="O1421" s="442"/>
      <c r="P1421" s="442"/>
      <c r="Q1421" s="442"/>
    </row>
    <row r="1422" spans="1:17" x14ac:dyDescent="0.2">
      <c r="A1422" s="440"/>
      <c r="B1422" s="441"/>
      <c r="C1422" s="440"/>
      <c r="D1422" s="442"/>
      <c r="E1422" s="442"/>
      <c r="F1422" s="442"/>
      <c r="G1422" s="442"/>
      <c r="H1422" s="442"/>
      <c r="I1422" s="442"/>
      <c r="J1422" s="442"/>
      <c r="K1422" s="442"/>
      <c r="L1422" s="442"/>
      <c r="M1422" s="442"/>
      <c r="N1422" s="442"/>
      <c r="O1422" s="442"/>
      <c r="P1422" s="442"/>
      <c r="Q1422" s="442"/>
    </row>
    <row r="1423" spans="1:17" x14ac:dyDescent="0.2">
      <c r="A1423" s="440"/>
      <c r="B1423" s="441"/>
      <c r="C1423" s="440"/>
      <c r="D1423" s="442"/>
      <c r="E1423" s="442"/>
      <c r="F1423" s="442"/>
      <c r="G1423" s="442"/>
      <c r="H1423" s="442"/>
      <c r="I1423" s="442"/>
      <c r="J1423" s="442"/>
      <c r="K1423" s="442"/>
      <c r="L1423" s="442"/>
      <c r="M1423" s="442"/>
      <c r="N1423" s="442"/>
      <c r="O1423" s="442"/>
      <c r="P1423" s="442"/>
      <c r="Q1423" s="442"/>
    </row>
    <row r="1424" spans="1:17" x14ac:dyDescent="0.2">
      <c r="A1424" s="440"/>
      <c r="B1424" s="441"/>
      <c r="C1424" s="440"/>
      <c r="D1424" s="442"/>
      <c r="E1424" s="442"/>
      <c r="F1424" s="442"/>
      <c r="G1424" s="442"/>
      <c r="H1424" s="442"/>
      <c r="I1424" s="442"/>
      <c r="J1424" s="442"/>
      <c r="K1424" s="442"/>
      <c r="L1424" s="442"/>
      <c r="M1424" s="442"/>
      <c r="N1424" s="442"/>
      <c r="O1424" s="442"/>
      <c r="P1424" s="442"/>
      <c r="Q1424" s="442"/>
    </row>
    <row r="1425" spans="1:17" x14ac:dyDescent="0.2">
      <c r="A1425" s="440"/>
      <c r="B1425" s="441"/>
      <c r="C1425" s="440"/>
      <c r="D1425" s="442"/>
      <c r="E1425" s="442"/>
      <c r="F1425" s="442"/>
      <c r="G1425" s="442"/>
      <c r="H1425" s="442"/>
      <c r="I1425" s="442"/>
      <c r="J1425" s="442"/>
      <c r="K1425" s="442"/>
      <c r="L1425" s="442"/>
      <c r="M1425" s="442"/>
      <c r="N1425" s="442"/>
      <c r="O1425" s="442"/>
      <c r="P1425" s="442"/>
      <c r="Q1425" s="442"/>
    </row>
    <row r="1426" spans="1:17" x14ac:dyDescent="0.2">
      <c r="A1426" s="440"/>
      <c r="B1426" s="441"/>
      <c r="C1426" s="440"/>
      <c r="D1426" s="442"/>
      <c r="E1426" s="442"/>
      <c r="F1426" s="442"/>
      <c r="G1426" s="442"/>
      <c r="H1426" s="442"/>
      <c r="I1426" s="442"/>
      <c r="J1426" s="442"/>
      <c r="K1426" s="442"/>
      <c r="L1426" s="442"/>
      <c r="M1426" s="442"/>
      <c r="N1426" s="442"/>
      <c r="O1426" s="442"/>
      <c r="P1426" s="442"/>
      <c r="Q1426" s="442"/>
    </row>
    <row r="1427" spans="1:17" x14ac:dyDescent="0.2">
      <c r="A1427" s="440"/>
      <c r="B1427" s="441"/>
      <c r="C1427" s="440"/>
      <c r="D1427" s="442"/>
      <c r="E1427" s="442"/>
      <c r="F1427" s="442"/>
      <c r="G1427" s="442"/>
      <c r="H1427" s="442"/>
      <c r="I1427" s="442"/>
      <c r="J1427" s="442"/>
      <c r="K1427" s="442"/>
      <c r="L1427" s="442"/>
      <c r="M1427" s="442"/>
      <c r="N1427" s="442"/>
      <c r="O1427" s="442"/>
      <c r="P1427" s="442"/>
      <c r="Q1427" s="442"/>
    </row>
    <row r="1428" spans="1:17" x14ac:dyDescent="0.2">
      <c r="A1428" s="440"/>
      <c r="B1428" s="441"/>
      <c r="C1428" s="440"/>
      <c r="D1428" s="442"/>
      <c r="E1428" s="442"/>
      <c r="F1428" s="442"/>
      <c r="G1428" s="442"/>
      <c r="H1428" s="442"/>
      <c r="I1428" s="442"/>
      <c r="J1428" s="442"/>
      <c r="K1428" s="442"/>
      <c r="L1428" s="442"/>
      <c r="M1428" s="442"/>
      <c r="N1428" s="442"/>
      <c r="O1428" s="442"/>
      <c r="P1428" s="442"/>
      <c r="Q1428" s="442"/>
    </row>
    <row r="1429" spans="1:17" x14ac:dyDescent="0.2">
      <c r="A1429" s="440"/>
      <c r="B1429" s="441"/>
      <c r="C1429" s="440"/>
      <c r="D1429" s="442"/>
      <c r="E1429" s="442"/>
      <c r="F1429" s="442"/>
      <c r="G1429" s="442"/>
      <c r="H1429" s="442"/>
      <c r="I1429" s="442"/>
      <c r="J1429" s="442"/>
      <c r="K1429" s="442"/>
      <c r="L1429" s="442"/>
      <c r="M1429" s="442"/>
      <c r="N1429" s="442"/>
      <c r="O1429" s="442"/>
      <c r="P1429" s="442"/>
      <c r="Q1429" s="442"/>
    </row>
    <row r="1430" spans="1:17" x14ac:dyDescent="0.2">
      <c r="A1430" s="440"/>
      <c r="B1430" s="441"/>
      <c r="C1430" s="440"/>
      <c r="D1430" s="442"/>
      <c r="E1430" s="442"/>
      <c r="F1430" s="442"/>
      <c r="G1430" s="442"/>
      <c r="H1430" s="442"/>
      <c r="I1430" s="442"/>
      <c r="J1430" s="442"/>
      <c r="K1430" s="442"/>
      <c r="L1430" s="442"/>
      <c r="M1430" s="442"/>
      <c r="N1430" s="442"/>
      <c r="O1430" s="442"/>
      <c r="P1430" s="442"/>
      <c r="Q1430" s="442"/>
    </row>
    <row r="1431" spans="1:17" x14ac:dyDescent="0.2">
      <c r="A1431" s="440"/>
      <c r="B1431" s="441"/>
      <c r="C1431" s="440"/>
      <c r="D1431" s="442"/>
      <c r="E1431" s="442"/>
      <c r="F1431" s="442"/>
      <c r="G1431" s="442"/>
      <c r="H1431" s="442"/>
      <c r="I1431" s="442"/>
      <c r="J1431" s="442"/>
      <c r="K1431" s="442"/>
      <c r="L1431" s="442"/>
      <c r="M1431" s="442"/>
      <c r="N1431" s="442"/>
      <c r="O1431" s="442"/>
      <c r="P1431" s="442"/>
      <c r="Q1431" s="442"/>
    </row>
    <row r="1432" spans="1:17" x14ac:dyDescent="0.2">
      <c r="A1432" s="440"/>
      <c r="B1432" s="441"/>
      <c r="C1432" s="440"/>
      <c r="D1432" s="442"/>
      <c r="E1432" s="442"/>
      <c r="F1432" s="442"/>
      <c r="G1432" s="442"/>
      <c r="H1432" s="442"/>
      <c r="I1432" s="442"/>
      <c r="J1432" s="442"/>
      <c r="K1432" s="442"/>
      <c r="L1432" s="442"/>
      <c r="M1432" s="442"/>
      <c r="N1432" s="442"/>
      <c r="O1432" s="442"/>
      <c r="P1432" s="442"/>
      <c r="Q1432" s="442"/>
    </row>
    <row r="1433" spans="1:17" x14ac:dyDescent="0.2">
      <c r="A1433" s="440"/>
      <c r="B1433" s="441"/>
      <c r="C1433" s="440"/>
      <c r="D1433" s="442"/>
      <c r="E1433" s="442"/>
      <c r="F1433" s="442"/>
      <c r="G1433" s="442"/>
      <c r="H1433" s="442"/>
      <c r="I1433" s="442"/>
      <c r="J1433" s="442"/>
      <c r="K1433" s="442"/>
      <c r="L1433" s="442"/>
      <c r="M1433" s="442"/>
      <c r="N1433" s="442"/>
      <c r="O1433" s="442"/>
      <c r="P1433" s="442"/>
      <c r="Q1433" s="442"/>
    </row>
    <row r="1434" spans="1:17" x14ac:dyDescent="0.2">
      <c r="A1434" s="440"/>
      <c r="B1434" s="441"/>
      <c r="C1434" s="440"/>
      <c r="D1434" s="442"/>
      <c r="E1434" s="442"/>
      <c r="F1434" s="442"/>
      <c r="G1434" s="442"/>
      <c r="H1434" s="442"/>
      <c r="I1434" s="442"/>
      <c r="J1434" s="442"/>
      <c r="K1434" s="442"/>
      <c r="L1434" s="442"/>
      <c r="M1434" s="442"/>
      <c r="N1434" s="442"/>
      <c r="O1434" s="442"/>
      <c r="P1434" s="442"/>
      <c r="Q1434" s="442"/>
    </row>
    <row r="1435" spans="1:17" x14ac:dyDescent="0.2">
      <c r="A1435" s="440"/>
      <c r="B1435" s="441"/>
      <c r="C1435" s="440"/>
      <c r="D1435" s="442"/>
      <c r="E1435" s="442"/>
      <c r="F1435" s="442"/>
      <c r="G1435" s="442"/>
      <c r="H1435" s="442"/>
      <c r="I1435" s="442"/>
      <c r="J1435" s="442"/>
      <c r="K1435" s="442"/>
      <c r="L1435" s="442"/>
      <c r="M1435" s="442"/>
      <c r="N1435" s="442"/>
      <c r="O1435" s="442"/>
      <c r="P1435" s="442"/>
      <c r="Q1435" s="442"/>
    </row>
    <row r="1436" spans="1:17" x14ac:dyDescent="0.2">
      <c r="A1436" s="440"/>
      <c r="B1436" s="441"/>
      <c r="C1436" s="440"/>
      <c r="D1436" s="442"/>
      <c r="E1436" s="442"/>
      <c r="F1436" s="442"/>
      <c r="G1436" s="442"/>
      <c r="H1436" s="442"/>
      <c r="I1436" s="442"/>
      <c r="J1436" s="442"/>
      <c r="K1436" s="442"/>
      <c r="L1436" s="442"/>
      <c r="M1436" s="442"/>
      <c r="N1436" s="442"/>
      <c r="O1436" s="442"/>
      <c r="P1436" s="442"/>
      <c r="Q1436" s="442"/>
    </row>
    <row r="1437" spans="1:17" x14ac:dyDescent="0.2">
      <c r="A1437" s="440"/>
      <c r="B1437" s="441"/>
      <c r="C1437" s="440"/>
      <c r="D1437" s="442"/>
      <c r="E1437" s="442"/>
      <c r="F1437" s="442"/>
      <c r="G1437" s="442"/>
      <c r="H1437" s="442"/>
      <c r="I1437" s="442"/>
      <c r="J1437" s="442"/>
      <c r="K1437" s="442"/>
      <c r="L1437" s="442"/>
      <c r="M1437" s="442"/>
      <c r="N1437" s="442"/>
      <c r="O1437" s="442"/>
      <c r="P1437" s="442"/>
      <c r="Q1437" s="442"/>
    </row>
    <row r="1438" spans="1:17" x14ac:dyDescent="0.2">
      <c r="A1438" s="440"/>
      <c r="B1438" s="441"/>
      <c r="C1438" s="440"/>
      <c r="D1438" s="442"/>
      <c r="E1438" s="442"/>
      <c r="F1438" s="442"/>
      <c r="G1438" s="442"/>
      <c r="H1438" s="442"/>
      <c r="I1438" s="442"/>
      <c r="J1438" s="442"/>
      <c r="K1438" s="442"/>
      <c r="L1438" s="442"/>
      <c r="M1438" s="442"/>
      <c r="N1438" s="442"/>
      <c r="O1438" s="442"/>
      <c r="P1438" s="442"/>
      <c r="Q1438" s="442"/>
    </row>
    <row r="1439" spans="1:17" x14ac:dyDescent="0.2">
      <c r="A1439" s="440"/>
      <c r="B1439" s="441"/>
      <c r="C1439" s="440"/>
      <c r="D1439" s="442"/>
      <c r="E1439" s="442"/>
      <c r="F1439" s="442"/>
      <c r="G1439" s="442"/>
      <c r="H1439" s="442"/>
      <c r="I1439" s="442"/>
      <c r="J1439" s="442"/>
      <c r="K1439" s="442"/>
      <c r="L1439" s="442"/>
      <c r="M1439" s="442"/>
      <c r="N1439" s="442"/>
      <c r="O1439" s="442"/>
      <c r="P1439" s="442"/>
      <c r="Q1439" s="442"/>
    </row>
    <row r="1440" spans="1:17" x14ac:dyDescent="0.2">
      <c r="A1440" s="440"/>
      <c r="B1440" s="441"/>
      <c r="C1440" s="440"/>
      <c r="D1440" s="442"/>
      <c r="E1440" s="442"/>
      <c r="F1440" s="442"/>
      <c r="G1440" s="442"/>
      <c r="H1440" s="442"/>
      <c r="I1440" s="442"/>
      <c r="J1440" s="442"/>
      <c r="K1440" s="442"/>
      <c r="L1440" s="442"/>
      <c r="M1440" s="442"/>
      <c r="N1440" s="442"/>
      <c r="O1440" s="442"/>
      <c r="P1440" s="442"/>
      <c r="Q1440" s="442"/>
    </row>
    <row r="1441" spans="1:17" x14ac:dyDescent="0.2">
      <c r="A1441" s="440"/>
      <c r="B1441" s="441"/>
      <c r="C1441" s="440"/>
      <c r="D1441" s="442"/>
      <c r="E1441" s="442"/>
      <c r="F1441" s="442"/>
      <c r="G1441" s="442"/>
      <c r="H1441" s="442"/>
      <c r="I1441" s="442"/>
      <c r="J1441" s="442"/>
      <c r="K1441" s="442"/>
      <c r="L1441" s="442"/>
      <c r="M1441" s="442"/>
      <c r="N1441" s="442"/>
      <c r="O1441" s="442"/>
      <c r="P1441" s="442"/>
      <c r="Q1441" s="442"/>
    </row>
    <row r="1442" spans="1:17" x14ac:dyDescent="0.2">
      <c r="A1442" s="440"/>
      <c r="B1442" s="441"/>
      <c r="C1442" s="440"/>
      <c r="D1442" s="442"/>
      <c r="E1442" s="442"/>
      <c r="F1442" s="442"/>
      <c r="G1442" s="442"/>
      <c r="H1442" s="442"/>
      <c r="I1442" s="442"/>
      <c r="J1442" s="442"/>
      <c r="K1442" s="442"/>
      <c r="L1442" s="442"/>
      <c r="M1442" s="442"/>
      <c r="N1442" s="442"/>
      <c r="O1442" s="442"/>
      <c r="P1442" s="442"/>
      <c r="Q1442" s="442"/>
    </row>
    <row r="1443" spans="1:17" x14ac:dyDescent="0.2">
      <c r="A1443" s="440"/>
      <c r="B1443" s="441"/>
      <c r="C1443" s="440"/>
      <c r="D1443" s="442"/>
      <c r="E1443" s="442"/>
      <c r="F1443" s="442"/>
      <c r="G1443" s="442"/>
      <c r="H1443" s="442"/>
      <c r="I1443" s="442"/>
      <c r="J1443" s="442"/>
      <c r="K1443" s="442"/>
      <c r="L1443" s="442"/>
      <c r="M1443" s="442"/>
      <c r="N1443" s="442"/>
      <c r="O1443" s="442"/>
      <c r="P1443" s="442"/>
      <c r="Q1443" s="442"/>
    </row>
    <row r="1444" spans="1:17" x14ac:dyDescent="0.2">
      <c r="A1444" s="440"/>
      <c r="B1444" s="441"/>
      <c r="C1444" s="440"/>
      <c r="D1444" s="442"/>
      <c r="E1444" s="442"/>
      <c r="F1444" s="442"/>
      <c r="G1444" s="442"/>
      <c r="H1444" s="442"/>
      <c r="I1444" s="442"/>
      <c r="J1444" s="442"/>
      <c r="K1444" s="442"/>
      <c r="L1444" s="442"/>
      <c r="M1444" s="442"/>
      <c r="N1444" s="442"/>
      <c r="O1444" s="442"/>
      <c r="P1444" s="442"/>
      <c r="Q1444" s="442"/>
    </row>
    <row r="1445" spans="1:17" x14ac:dyDescent="0.2">
      <c r="A1445" s="440"/>
      <c r="B1445" s="441"/>
      <c r="C1445" s="440"/>
      <c r="D1445" s="442"/>
      <c r="E1445" s="442"/>
      <c r="F1445" s="442"/>
      <c r="G1445" s="442"/>
      <c r="H1445" s="442"/>
      <c r="I1445" s="442"/>
      <c r="J1445" s="442"/>
      <c r="K1445" s="442"/>
      <c r="L1445" s="442"/>
      <c r="M1445" s="442"/>
      <c r="N1445" s="442"/>
      <c r="O1445" s="442"/>
      <c r="P1445" s="442"/>
      <c r="Q1445" s="442"/>
    </row>
    <row r="1446" spans="1:17" x14ac:dyDescent="0.2">
      <c r="A1446" s="440"/>
      <c r="B1446" s="441"/>
      <c r="C1446" s="440"/>
      <c r="D1446" s="442"/>
      <c r="E1446" s="442"/>
      <c r="F1446" s="442"/>
      <c r="G1446" s="442"/>
      <c r="H1446" s="442"/>
      <c r="I1446" s="442"/>
      <c r="J1446" s="442"/>
      <c r="K1446" s="442"/>
      <c r="L1446" s="442"/>
      <c r="M1446" s="442"/>
      <c r="N1446" s="442"/>
      <c r="O1446" s="442"/>
      <c r="P1446" s="442"/>
      <c r="Q1446" s="442"/>
    </row>
    <row r="1447" spans="1:17" x14ac:dyDescent="0.2">
      <c r="A1447" s="440"/>
      <c r="B1447" s="441"/>
      <c r="C1447" s="440"/>
      <c r="D1447" s="442"/>
      <c r="E1447" s="442"/>
      <c r="F1447" s="442"/>
      <c r="G1447" s="442"/>
      <c r="H1447" s="442"/>
      <c r="I1447" s="442"/>
      <c r="J1447" s="442"/>
      <c r="K1447" s="442"/>
      <c r="L1447" s="442"/>
      <c r="M1447" s="442"/>
      <c r="N1447" s="442"/>
      <c r="O1447" s="442"/>
      <c r="P1447" s="442"/>
      <c r="Q1447" s="442"/>
    </row>
    <row r="1448" spans="1:17" x14ac:dyDescent="0.2">
      <c r="A1448" s="440"/>
      <c r="B1448" s="441"/>
      <c r="C1448" s="440"/>
      <c r="D1448" s="442"/>
      <c r="E1448" s="442"/>
      <c r="F1448" s="442"/>
      <c r="G1448" s="442"/>
      <c r="H1448" s="442"/>
      <c r="I1448" s="442"/>
      <c r="J1448" s="442"/>
      <c r="K1448" s="442"/>
      <c r="L1448" s="442"/>
      <c r="M1448" s="442"/>
      <c r="N1448" s="442"/>
      <c r="O1448" s="442"/>
      <c r="P1448" s="442"/>
      <c r="Q1448" s="442"/>
    </row>
    <row r="1449" spans="1:17" x14ac:dyDescent="0.2">
      <c r="A1449" s="440"/>
      <c r="B1449" s="441"/>
      <c r="C1449" s="440"/>
      <c r="D1449" s="442"/>
      <c r="E1449" s="442"/>
      <c r="F1449" s="442"/>
      <c r="G1449" s="442"/>
      <c r="H1449" s="442"/>
      <c r="I1449" s="442"/>
      <c r="J1449" s="442"/>
      <c r="K1449" s="442"/>
      <c r="L1449" s="442"/>
      <c r="M1449" s="442"/>
      <c r="N1449" s="442"/>
      <c r="O1449" s="442"/>
      <c r="P1449" s="442"/>
      <c r="Q1449" s="442"/>
    </row>
    <row r="1450" spans="1:17" x14ac:dyDescent="0.2">
      <c r="A1450" s="440"/>
      <c r="B1450" s="441"/>
      <c r="C1450" s="440"/>
      <c r="D1450" s="442"/>
      <c r="E1450" s="442"/>
      <c r="F1450" s="442"/>
      <c r="G1450" s="442"/>
      <c r="H1450" s="442"/>
      <c r="I1450" s="442"/>
      <c r="J1450" s="442"/>
      <c r="K1450" s="442"/>
      <c r="L1450" s="442"/>
      <c r="M1450" s="442"/>
      <c r="N1450" s="442"/>
      <c r="O1450" s="442"/>
      <c r="P1450" s="442"/>
      <c r="Q1450" s="442"/>
    </row>
    <row r="1451" spans="1:17" x14ac:dyDescent="0.2">
      <c r="A1451" s="440"/>
      <c r="B1451" s="441"/>
      <c r="C1451" s="440"/>
      <c r="D1451" s="442"/>
      <c r="E1451" s="442"/>
      <c r="F1451" s="442"/>
      <c r="G1451" s="442"/>
      <c r="H1451" s="442"/>
      <c r="I1451" s="442"/>
      <c r="J1451" s="442"/>
      <c r="K1451" s="442"/>
      <c r="L1451" s="442"/>
      <c r="M1451" s="442"/>
      <c r="N1451" s="442"/>
      <c r="O1451" s="442"/>
      <c r="P1451" s="442"/>
      <c r="Q1451" s="442"/>
    </row>
    <row r="1452" spans="1:17" x14ac:dyDescent="0.2">
      <c r="A1452" s="440"/>
      <c r="B1452" s="441"/>
      <c r="C1452" s="440"/>
      <c r="D1452" s="442"/>
      <c r="E1452" s="442"/>
      <c r="F1452" s="442"/>
      <c r="G1452" s="442"/>
      <c r="H1452" s="442"/>
      <c r="I1452" s="442"/>
      <c r="J1452" s="442"/>
      <c r="K1452" s="442"/>
      <c r="L1452" s="442"/>
      <c r="M1452" s="442"/>
      <c r="N1452" s="442"/>
      <c r="O1452" s="442"/>
      <c r="P1452" s="442"/>
      <c r="Q1452" s="442"/>
    </row>
    <row r="1453" spans="1:17" x14ac:dyDescent="0.2">
      <c r="A1453" s="440"/>
      <c r="B1453" s="441"/>
      <c r="C1453" s="440"/>
      <c r="D1453" s="442"/>
      <c r="E1453" s="442"/>
      <c r="F1453" s="442"/>
      <c r="G1453" s="442"/>
      <c r="H1453" s="442"/>
      <c r="I1453" s="442"/>
      <c r="J1453" s="442"/>
      <c r="K1453" s="442"/>
      <c r="L1453" s="442"/>
      <c r="M1453" s="442"/>
      <c r="N1453" s="442"/>
      <c r="O1453" s="442"/>
      <c r="P1453" s="442"/>
      <c r="Q1453" s="442"/>
    </row>
    <row r="1454" spans="1:17" x14ac:dyDescent="0.2">
      <c r="A1454" s="440"/>
      <c r="B1454" s="441"/>
      <c r="C1454" s="440"/>
      <c r="D1454" s="442"/>
      <c r="E1454" s="442"/>
      <c r="F1454" s="442"/>
      <c r="G1454" s="442"/>
      <c r="H1454" s="442"/>
      <c r="I1454" s="442"/>
      <c r="J1454" s="442"/>
      <c r="K1454" s="442"/>
      <c r="L1454" s="442"/>
      <c r="M1454" s="442"/>
      <c r="N1454" s="442"/>
      <c r="O1454" s="442"/>
      <c r="P1454" s="442"/>
      <c r="Q1454" s="442"/>
    </row>
    <row r="1455" spans="1:17" x14ac:dyDescent="0.2">
      <c r="A1455" s="440"/>
      <c r="B1455" s="441"/>
      <c r="C1455" s="440"/>
      <c r="D1455" s="442"/>
      <c r="E1455" s="442"/>
      <c r="F1455" s="442"/>
      <c r="G1455" s="442"/>
      <c r="H1455" s="442"/>
      <c r="I1455" s="442"/>
      <c r="J1455" s="442"/>
      <c r="K1455" s="442"/>
      <c r="L1455" s="442"/>
      <c r="M1455" s="442"/>
      <c r="N1455" s="442"/>
      <c r="O1455" s="442"/>
      <c r="P1455" s="442"/>
      <c r="Q1455" s="442"/>
    </row>
    <row r="1456" spans="1:17" x14ac:dyDescent="0.2">
      <c r="A1456" s="440"/>
      <c r="B1456" s="441"/>
      <c r="C1456" s="440"/>
      <c r="D1456" s="442"/>
      <c r="E1456" s="442"/>
      <c r="F1456" s="442"/>
      <c r="G1456" s="442"/>
      <c r="H1456" s="442"/>
      <c r="I1456" s="442"/>
      <c r="J1456" s="442"/>
      <c r="K1456" s="442"/>
      <c r="L1456" s="442"/>
      <c r="M1456" s="442"/>
      <c r="N1456" s="442"/>
      <c r="O1456" s="442"/>
      <c r="P1456" s="442"/>
      <c r="Q1456" s="442"/>
    </row>
    <row r="1457" spans="1:17" x14ac:dyDescent="0.2">
      <c r="A1457" s="440"/>
      <c r="B1457" s="441"/>
      <c r="C1457" s="440"/>
      <c r="D1457" s="442"/>
      <c r="E1457" s="442"/>
      <c r="F1457" s="442"/>
      <c r="G1457" s="442"/>
      <c r="H1457" s="442"/>
      <c r="I1457" s="442"/>
      <c r="J1457" s="442"/>
      <c r="K1457" s="442"/>
      <c r="L1457" s="442"/>
      <c r="M1457" s="442"/>
      <c r="N1457" s="442"/>
      <c r="O1457" s="442"/>
      <c r="P1457" s="442"/>
      <c r="Q1457" s="442"/>
    </row>
    <row r="1458" spans="1:17" x14ac:dyDescent="0.2">
      <c r="A1458" s="440"/>
      <c r="B1458" s="441"/>
      <c r="C1458" s="440"/>
      <c r="D1458" s="442"/>
      <c r="E1458" s="442"/>
      <c r="F1458" s="442"/>
      <c r="G1458" s="442"/>
      <c r="H1458" s="442"/>
      <c r="I1458" s="442"/>
      <c r="J1458" s="442"/>
      <c r="K1458" s="442"/>
      <c r="L1458" s="442"/>
      <c r="M1458" s="442"/>
      <c r="N1458" s="442"/>
      <c r="O1458" s="442"/>
      <c r="P1458" s="442"/>
      <c r="Q1458" s="442"/>
    </row>
    <row r="1459" spans="1:17" x14ac:dyDescent="0.2">
      <c r="A1459" s="440"/>
      <c r="B1459" s="441"/>
      <c r="C1459" s="440"/>
      <c r="D1459" s="442"/>
      <c r="E1459" s="442"/>
      <c r="F1459" s="442"/>
      <c r="G1459" s="442"/>
      <c r="H1459" s="442"/>
      <c r="I1459" s="442"/>
      <c r="J1459" s="442"/>
      <c r="K1459" s="442"/>
      <c r="L1459" s="442"/>
      <c r="M1459" s="442"/>
      <c r="N1459" s="442"/>
      <c r="O1459" s="442"/>
      <c r="P1459" s="442"/>
      <c r="Q1459" s="442"/>
    </row>
    <row r="1460" spans="1:17" x14ac:dyDescent="0.2">
      <c r="A1460" s="440"/>
      <c r="B1460" s="441"/>
      <c r="C1460" s="440"/>
      <c r="D1460" s="442"/>
      <c r="E1460" s="442"/>
      <c r="F1460" s="442"/>
      <c r="G1460" s="442"/>
      <c r="H1460" s="442"/>
      <c r="I1460" s="442"/>
      <c r="J1460" s="442"/>
      <c r="K1460" s="442"/>
      <c r="L1460" s="442"/>
      <c r="M1460" s="442"/>
      <c r="N1460" s="442"/>
      <c r="O1460" s="442"/>
      <c r="P1460" s="442"/>
      <c r="Q1460" s="442"/>
    </row>
    <row r="1461" spans="1:17" x14ac:dyDescent="0.2">
      <c r="A1461" s="440"/>
      <c r="B1461" s="441"/>
      <c r="C1461" s="440"/>
      <c r="D1461" s="442"/>
      <c r="E1461" s="442"/>
      <c r="F1461" s="442"/>
      <c r="G1461" s="442"/>
      <c r="H1461" s="442"/>
      <c r="I1461" s="442"/>
      <c r="J1461" s="442"/>
      <c r="K1461" s="442"/>
      <c r="L1461" s="442"/>
      <c r="M1461" s="442"/>
      <c r="N1461" s="442"/>
      <c r="O1461" s="442"/>
      <c r="P1461" s="442"/>
      <c r="Q1461" s="442"/>
    </row>
    <row r="1462" spans="1:17" x14ac:dyDescent="0.2">
      <c r="A1462" s="440"/>
      <c r="B1462" s="441"/>
      <c r="C1462" s="440"/>
      <c r="D1462" s="442"/>
      <c r="E1462" s="442"/>
      <c r="F1462" s="442"/>
      <c r="G1462" s="442"/>
      <c r="H1462" s="442"/>
      <c r="I1462" s="442"/>
      <c r="J1462" s="442"/>
      <c r="K1462" s="442"/>
      <c r="L1462" s="442"/>
      <c r="M1462" s="442"/>
      <c r="N1462" s="442"/>
      <c r="O1462" s="442"/>
      <c r="P1462" s="442"/>
      <c r="Q1462" s="442"/>
    </row>
    <row r="1463" spans="1:17" x14ac:dyDescent="0.2">
      <c r="A1463" s="440"/>
      <c r="B1463" s="441"/>
      <c r="C1463" s="440"/>
      <c r="D1463" s="442"/>
      <c r="E1463" s="442"/>
      <c r="F1463" s="442"/>
      <c r="G1463" s="442"/>
      <c r="H1463" s="442"/>
      <c r="I1463" s="442"/>
      <c r="J1463" s="442"/>
      <c r="K1463" s="442"/>
      <c r="L1463" s="442"/>
      <c r="M1463" s="442"/>
      <c r="N1463" s="442"/>
      <c r="O1463" s="442"/>
      <c r="P1463" s="442"/>
      <c r="Q1463" s="442"/>
    </row>
    <row r="1464" spans="1:17" x14ac:dyDescent="0.2">
      <c r="A1464" s="440"/>
      <c r="B1464" s="441"/>
      <c r="C1464" s="440"/>
      <c r="D1464" s="442"/>
      <c r="E1464" s="442"/>
      <c r="F1464" s="442"/>
      <c r="G1464" s="442"/>
      <c r="H1464" s="442"/>
      <c r="I1464" s="442"/>
      <c r="J1464" s="442"/>
      <c r="K1464" s="442"/>
      <c r="L1464" s="442"/>
      <c r="M1464" s="442"/>
      <c r="N1464" s="442"/>
      <c r="O1464" s="442"/>
      <c r="P1464" s="442"/>
      <c r="Q1464" s="442"/>
    </row>
    <row r="1465" spans="1:17" x14ac:dyDescent="0.2">
      <c r="A1465" s="440"/>
      <c r="B1465" s="441"/>
      <c r="C1465" s="440"/>
      <c r="D1465" s="442"/>
      <c r="E1465" s="442"/>
      <c r="F1465" s="442"/>
      <c r="G1465" s="442"/>
      <c r="H1465" s="442"/>
      <c r="I1465" s="442"/>
      <c r="J1465" s="442"/>
      <c r="K1465" s="442"/>
      <c r="L1465" s="442"/>
      <c r="M1465" s="442"/>
      <c r="N1465" s="442"/>
      <c r="O1465" s="442"/>
      <c r="P1465" s="442"/>
      <c r="Q1465" s="442"/>
    </row>
    <row r="1466" spans="1:17" x14ac:dyDescent="0.2">
      <c r="A1466" s="440"/>
      <c r="B1466" s="441"/>
      <c r="C1466" s="440"/>
      <c r="D1466" s="442"/>
      <c r="E1466" s="442"/>
      <c r="F1466" s="442"/>
      <c r="G1466" s="442"/>
      <c r="H1466" s="442"/>
      <c r="I1466" s="442"/>
      <c r="J1466" s="442"/>
      <c r="K1466" s="442"/>
      <c r="L1466" s="442"/>
      <c r="M1466" s="442"/>
      <c r="N1466" s="442"/>
      <c r="O1466" s="442"/>
      <c r="P1466" s="442"/>
      <c r="Q1466" s="442"/>
    </row>
    <row r="1467" spans="1:17" x14ac:dyDescent="0.2">
      <c r="A1467" s="440"/>
      <c r="B1467" s="441"/>
      <c r="C1467" s="440"/>
      <c r="D1467" s="442"/>
      <c r="E1467" s="442"/>
      <c r="F1467" s="442"/>
      <c r="G1467" s="442"/>
      <c r="H1467" s="442"/>
      <c r="I1467" s="442"/>
      <c r="J1467" s="442"/>
      <c r="K1467" s="442"/>
      <c r="L1467" s="442"/>
      <c r="M1467" s="442"/>
      <c r="N1467" s="442"/>
      <c r="O1467" s="442"/>
      <c r="P1467" s="442"/>
      <c r="Q1467" s="442"/>
    </row>
    <row r="1468" spans="1:17" x14ac:dyDescent="0.2">
      <c r="A1468" s="440"/>
      <c r="B1468" s="441"/>
      <c r="C1468" s="440"/>
      <c r="D1468" s="442"/>
      <c r="E1468" s="442"/>
      <c r="F1468" s="442"/>
      <c r="G1468" s="442"/>
      <c r="H1468" s="442"/>
      <c r="I1468" s="442"/>
      <c r="J1468" s="442"/>
      <c r="K1468" s="442"/>
      <c r="L1468" s="442"/>
      <c r="M1468" s="442"/>
      <c r="N1468" s="442"/>
      <c r="O1468" s="442"/>
      <c r="P1468" s="442"/>
      <c r="Q1468" s="442"/>
    </row>
    <row r="1469" spans="1:17" x14ac:dyDescent="0.2">
      <c r="A1469" s="440"/>
      <c r="B1469" s="441"/>
      <c r="C1469" s="440"/>
      <c r="D1469" s="442"/>
      <c r="E1469" s="442"/>
      <c r="F1469" s="442"/>
      <c r="G1469" s="442"/>
      <c r="H1469" s="442"/>
      <c r="I1469" s="442"/>
      <c r="J1469" s="442"/>
      <c r="K1469" s="442"/>
      <c r="L1469" s="442"/>
      <c r="M1469" s="442"/>
      <c r="N1469" s="442"/>
      <c r="O1469" s="442"/>
      <c r="P1469" s="442"/>
      <c r="Q1469" s="442"/>
    </row>
    <row r="1470" spans="1:17" x14ac:dyDescent="0.2">
      <c r="A1470" s="440"/>
      <c r="B1470" s="441"/>
      <c r="C1470" s="440"/>
      <c r="D1470" s="442"/>
      <c r="E1470" s="442"/>
      <c r="F1470" s="442"/>
      <c r="G1470" s="442"/>
      <c r="H1470" s="442"/>
      <c r="I1470" s="442"/>
      <c r="J1470" s="442"/>
      <c r="K1470" s="442"/>
      <c r="L1470" s="442"/>
      <c r="M1470" s="442"/>
      <c r="N1470" s="442"/>
      <c r="O1470" s="442"/>
      <c r="P1470" s="442"/>
      <c r="Q1470" s="442"/>
    </row>
    <row r="1471" spans="1:17" x14ac:dyDescent="0.2">
      <c r="A1471" s="440"/>
      <c r="B1471" s="441"/>
      <c r="C1471" s="440"/>
      <c r="D1471" s="442"/>
      <c r="E1471" s="442"/>
      <c r="F1471" s="442"/>
      <c r="G1471" s="442"/>
      <c r="H1471" s="442"/>
      <c r="I1471" s="442"/>
      <c r="J1471" s="442"/>
      <c r="K1471" s="442"/>
      <c r="L1471" s="442"/>
      <c r="M1471" s="442"/>
      <c r="N1471" s="442"/>
      <c r="O1471" s="442"/>
      <c r="P1471" s="442"/>
      <c r="Q1471" s="442"/>
    </row>
    <row r="1472" spans="1:17" x14ac:dyDescent="0.2">
      <c r="A1472" s="440"/>
      <c r="B1472" s="441"/>
      <c r="C1472" s="440"/>
      <c r="D1472" s="442"/>
      <c r="E1472" s="442"/>
      <c r="F1472" s="442"/>
      <c r="G1472" s="442"/>
      <c r="H1472" s="442"/>
      <c r="I1472" s="442"/>
      <c r="J1472" s="442"/>
      <c r="K1472" s="442"/>
      <c r="L1472" s="442"/>
      <c r="M1472" s="442"/>
      <c r="N1472" s="442"/>
      <c r="O1472" s="442"/>
      <c r="P1472" s="442"/>
      <c r="Q1472" s="442"/>
    </row>
    <row r="1473" spans="1:17" x14ac:dyDescent="0.2">
      <c r="A1473" s="440"/>
      <c r="B1473" s="441"/>
      <c r="C1473" s="440"/>
      <c r="D1473" s="442"/>
      <c r="E1473" s="442"/>
      <c r="F1473" s="442"/>
      <c r="G1473" s="442"/>
      <c r="H1473" s="442"/>
      <c r="I1473" s="442"/>
      <c r="J1473" s="442"/>
      <c r="K1473" s="442"/>
      <c r="L1473" s="442"/>
      <c r="M1473" s="442"/>
      <c r="N1473" s="442"/>
      <c r="O1473" s="442"/>
      <c r="P1473" s="442"/>
      <c r="Q1473" s="442"/>
    </row>
    <row r="1474" spans="1:17" x14ac:dyDescent="0.2">
      <c r="A1474" s="440"/>
      <c r="B1474" s="441"/>
      <c r="C1474" s="440"/>
      <c r="D1474" s="442"/>
      <c r="E1474" s="442"/>
      <c r="F1474" s="442"/>
      <c r="G1474" s="442"/>
      <c r="H1474" s="442"/>
      <c r="I1474" s="442"/>
      <c r="J1474" s="442"/>
      <c r="K1474" s="442"/>
      <c r="L1474" s="442"/>
      <c r="M1474" s="442"/>
      <c r="N1474" s="442"/>
      <c r="O1474" s="442"/>
      <c r="P1474" s="442"/>
      <c r="Q1474" s="442"/>
    </row>
    <row r="1475" spans="1:17" x14ac:dyDescent="0.2">
      <c r="A1475" s="440"/>
      <c r="B1475" s="441"/>
      <c r="C1475" s="440"/>
      <c r="D1475" s="442"/>
      <c r="E1475" s="442"/>
      <c r="F1475" s="442"/>
      <c r="G1475" s="442"/>
      <c r="H1475" s="442"/>
      <c r="I1475" s="442"/>
      <c r="J1475" s="442"/>
      <c r="K1475" s="442"/>
      <c r="L1475" s="442"/>
      <c r="M1475" s="442"/>
      <c r="N1475" s="442"/>
      <c r="O1475" s="442"/>
      <c r="P1475" s="442"/>
      <c r="Q1475" s="442"/>
    </row>
    <row r="1476" spans="1:17" x14ac:dyDescent="0.2">
      <c r="A1476" s="440"/>
      <c r="B1476" s="441"/>
      <c r="C1476" s="440"/>
      <c r="D1476" s="442"/>
      <c r="E1476" s="442"/>
      <c r="F1476" s="442"/>
      <c r="G1476" s="442"/>
      <c r="H1476" s="442"/>
      <c r="I1476" s="442"/>
      <c r="J1476" s="442"/>
      <c r="K1476" s="442"/>
      <c r="L1476" s="442"/>
      <c r="M1476" s="442"/>
      <c r="N1476" s="442"/>
      <c r="O1476" s="442"/>
      <c r="P1476" s="442"/>
      <c r="Q1476" s="442"/>
    </row>
    <row r="1477" spans="1:17" x14ac:dyDescent="0.2">
      <c r="A1477" s="440"/>
      <c r="B1477" s="441"/>
      <c r="C1477" s="440"/>
      <c r="D1477" s="442"/>
      <c r="E1477" s="442"/>
      <c r="F1477" s="442"/>
      <c r="G1477" s="442"/>
      <c r="H1477" s="442"/>
      <c r="I1477" s="442"/>
      <c r="J1477" s="442"/>
      <c r="K1477" s="442"/>
      <c r="L1477" s="442"/>
      <c r="M1477" s="442"/>
      <c r="N1477" s="442"/>
      <c r="O1477" s="442"/>
      <c r="P1477" s="442"/>
      <c r="Q1477" s="442"/>
    </row>
    <row r="1478" spans="1:17" x14ac:dyDescent="0.2">
      <c r="A1478" s="440"/>
      <c r="B1478" s="441"/>
      <c r="C1478" s="440"/>
      <c r="D1478" s="442"/>
      <c r="E1478" s="442"/>
      <c r="F1478" s="442"/>
      <c r="G1478" s="442"/>
      <c r="H1478" s="442"/>
      <c r="I1478" s="442"/>
      <c r="J1478" s="442"/>
      <c r="K1478" s="442"/>
      <c r="L1478" s="442"/>
      <c r="M1478" s="442"/>
      <c r="N1478" s="442"/>
      <c r="O1478" s="442"/>
      <c r="P1478" s="442"/>
      <c r="Q1478" s="442"/>
    </row>
    <row r="1479" spans="1:17" x14ac:dyDescent="0.2">
      <c r="A1479" s="440"/>
      <c r="B1479" s="441"/>
      <c r="C1479" s="440"/>
      <c r="D1479" s="442"/>
      <c r="E1479" s="442"/>
      <c r="F1479" s="442"/>
      <c r="G1479" s="442"/>
      <c r="H1479" s="442"/>
      <c r="I1479" s="442"/>
      <c r="J1479" s="442"/>
      <c r="K1479" s="442"/>
      <c r="L1479" s="442"/>
      <c r="M1479" s="442"/>
      <c r="N1479" s="442"/>
      <c r="O1479" s="442"/>
      <c r="P1479" s="442"/>
      <c r="Q1479" s="442"/>
    </row>
    <row r="1480" spans="1:17" x14ac:dyDescent="0.2">
      <c r="A1480" s="440"/>
      <c r="B1480" s="441"/>
      <c r="C1480" s="440"/>
      <c r="D1480" s="442"/>
      <c r="E1480" s="442"/>
      <c r="F1480" s="442"/>
      <c r="G1480" s="442"/>
      <c r="H1480" s="442"/>
      <c r="I1480" s="442"/>
      <c r="J1480" s="442"/>
      <c r="K1480" s="442"/>
      <c r="L1480" s="442"/>
      <c r="M1480" s="442"/>
      <c r="N1480" s="442"/>
      <c r="O1480" s="442"/>
      <c r="P1480" s="442"/>
      <c r="Q1480" s="442"/>
    </row>
    <row r="1481" spans="1:17" x14ac:dyDescent="0.2">
      <c r="A1481" s="440"/>
      <c r="B1481" s="441"/>
      <c r="C1481" s="440"/>
      <c r="D1481" s="442"/>
      <c r="E1481" s="442"/>
      <c r="F1481" s="442"/>
      <c r="G1481" s="442"/>
      <c r="H1481" s="442"/>
      <c r="I1481" s="442"/>
      <c r="J1481" s="442"/>
      <c r="K1481" s="442"/>
      <c r="L1481" s="442"/>
      <c r="M1481" s="442"/>
      <c r="N1481" s="442"/>
      <c r="O1481" s="442"/>
      <c r="P1481" s="442"/>
      <c r="Q1481" s="442"/>
    </row>
    <row r="1482" spans="1:17" x14ac:dyDescent="0.2">
      <c r="A1482" s="440"/>
      <c r="B1482" s="441"/>
      <c r="C1482" s="440"/>
      <c r="D1482" s="442"/>
      <c r="E1482" s="442"/>
      <c r="F1482" s="442"/>
      <c r="G1482" s="442"/>
      <c r="H1482" s="442"/>
      <c r="I1482" s="442"/>
      <c r="J1482" s="442"/>
      <c r="K1482" s="442"/>
      <c r="L1482" s="442"/>
      <c r="M1482" s="442"/>
      <c r="N1482" s="442"/>
      <c r="O1482" s="442"/>
      <c r="P1482" s="442"/>
      <c r="Q1482" s="442"/>
    </row>
    <row r="1483" spans="1:17" x14ac:dyDescent="0.2">
      <c r="A1483" s="440"/>
      <c r="B1483" s="441"/>
      <c r="C1483" s="440"/>
      <c r="D1483" s="442"/>
      <c r="E1483" s="442"/>
      <c r="F1483" s="442"/>
      <c r="G1483" s="442"/>
      <c r="H1483" s="442"/>
      <c r="I1483" s="442"/>
      <c r="J1483" s="442"/>
      <c r="K1483" s="442"/>
      <c r="L1483" s="442"/>
      <c r="M1483" s="442"/>
      <c r="N1483" s="442"/>
      <c r="O1483" s="442"/>
      <c r="P1483" s="442"/>
      <c r="Q1483" s="442"/>
    </row>
    <row r="1484" spans="1:17" x14ac:dyDescent="0.2">
      <c r="A1484" s="440"/>
      <c r="B1484" s="441"/>
      <c r="C1484" s="440"/>
      <c r="D1484" s="442"/>
      <c r="E1484" s="442"/>
      <c r="F1484" s="442"/>
      <c r="G1484" s="442"/>
      <c r="H1484" s="442"/>
      <c r="I1484" s="442"/>
      <c r="J1484" s="442"/>
      <c r="K1484" s="442"/>
      <c r="L1484" s="442"/>
      <c r="M1484" s="442"/>
      <c r="N1484" s="442"/>
      <c r="O1484" s="442"/>
      <c r="P1484" s="442"/>
      <c r="Q1484" s="442"/>
    </row>
    <row r="1485" spans="1:17" x14ac:dyDescent="0.2">
      <c r="A1485" s="440"/>
      <c r="B1485" s="441"/>
      <c r="C1485" s="440"/>
      <c r="D1485" s="442"/>
      <c r="E1485" s="442"/>
      <c r="F1485" s="442"/>
      <c r="G1485" s="442"/>
      <c r="H1485" s="442"/>
      <c r="I1485" s="442"/>
      <c r="J1485" s="442"/>
      <c r="K1485" s="442"/>
      <c r="L1485" s="442"/>
      <c r="M1485" s="442"/>
      <c r="N1485" s="442"/>
      <c r="O1485" s="442"/>
      <c r="P1485" s="442"/>
      <c r="Q1485" s="442"/>
    </row>
    <row r="1486" spans="1:17" x14ac:dyDescent="0.2">
      <c r="A1486" s="440"/>
      <c r="B1486" s="441"/>
      <c r="C1486" s="440"/>
      <c r="D1486" s="442"/>
      <c r="E1486" s="442"/>
      <c r="F1486" s="442"/>
      <c r="G1486" s="442"/>
      <c r="H1486" s="442"/>
      <c r="I1486" s="442"/>
      <c r="J1486" s="442"/>
      <c r="K1486" s="442"/>
      <c r="L1486" s="442"/>
      <c r="M1486" s="442"/>
      <c r="N1486" s="442"/>
      <c r="O1486" s="442"/>
      <c r="P1486" s="442"/>
      <c r="Q1486" s="442"/>
    </row>
    <row r="1487" spans="1:17" x14ac:dyDescent="0.2">
      <c r="A1487" s="440"/>
      <c r="B1487" s="441"/>
      <c r="C1487" s="440"/>
      <c r="D1487" s="442"/>
      <c r="E1487" s="442"/>
      <c r="F1487" s="442"/>
      <c r="G1487" s="442"/>
      <c r="H1487" s="442"/>
      <c r="I1487" s="442"/>
      <c r="J1487" s="442"/>
      <c r="K1487" s="442"/>
      <c r="L1487" s="442"/>
      <c r="M1487" s="442"/>
      <c r="N1487" s="442"/>
      <c r="O1487" s="442"/>
      <c r="P1487" s="442"/>
      <c r="Q1487" s="442"/>
    </row>
    <row r="1488" spans="1:17" x14ac:dyDescent="0.2">
      <c r="A1488" s="440"/>
      <c r="B1488" s="441"/>
      <c r="C1488" s="440"/>
      <c r="D1488" s="442"/>
      <c r="E1488" s="442"/>
      <c r="F1488" s="442"/>
      <c r="G1488" s="442"/>
      <c r="H1488" s="442"/>
      <c r="I1488" s="442"/>
      <c r="J1488" s="442"/>
      <c r="K1488" s="442"/>
      <c r="L1488" s="442"/>
      <c r="M1488" s="442"/>
      <c r="N1488" s="442"/>
      <c r="O1488" s="442"/>
      <c r="P1488" s="442"/>
      <c r="Q1488" s="442"/>
    </row>
    <row r="1489" spans="1:17" x14ac:dyDescent="0.2">
      <c r="A1489" s="440"/>
      <c r="B1489" s="441"/>
      <c r="C1489" s="440"/>
      <c r="D1489" s="442"/>
      <c r="E1489" s="442"/>
      <c r="F1489" s="442"/>
      <c r="G1489" s="442"/>
      <c r="H1489" s="442"/>
      <c r="I1489" s="442"/>
      <c r="J1489" s="442"/>
      <c r="K1489" s="442"/>
      <c r="L1489" s="442"/>
      <c r="M1489" s="442"/>
      <c r="N1489" s="442"/>
      <c r="O1489" s="442"/>
      <c r="P1489" s="442"/>
      <c r="Q1489" s="442"/>
    </row>
    <row r="1490" spans="1:17" x14ac:dyDescent="0.2">
      <c r="A1490" s="440"/>
      <c r="B1490" s="441"/>
      <c r="C1490" s="440"/>
      <c r="D1490" s="442"/>
      <c r="E1490" s="442"/>
      <c r="F1490" s="442"/>
      <c r="G1490" s="442"/>
      <c r="H1490" s="442"/>
      <c r="I1490" s="442"/>
      <c r="J1490" s="442"/>
      <c r="K1490" s="442"/>
      <c r="L1490" s="442"/>
      <c r="M1490" s="442"/>
      <c r="N1490" s="442"/>
      <c r="O1490" s="442"/>
      <c r="P1490" s="442"/>
      <c r="Q1490" s="442"/>
    </row>
    <row r="1491" spans="1:17" x14ac:dyDescent="0.2">
      <c r="A1491" s="440"/>
      <c r="B1491" s="441"/>
      <c r="C1491" s="440"/>
      <c r="D1491" s="442"/>
      <c r="E1491" s="442"/>
      <c r="F1491" s="442"/>
      <c r="G1491" s="442"/>
      <c r="H1491" s="442"/>
      <c r="I1491" s="442"/>
      <c r="J1491" s="442"/>
      <c r="K1491" s="442"/>
      <c r="L1491" s="442"/>
      <c r="M1491" s="442"/>
      <c r="N1491" s="442"/>
      <c r="O1491" s="442"/>
      <c r="P1491" s="442"/>
      <c r="Q1491" s="442"/>
    </row>
    <row r="1492" spans="1:17" x14ac:dyDescent="0.2">
      <c r="A1492" s="440"/>
      <c r="B1492" s="441"/>
      <c r="C1492" s="440"/>
      <c r="D1492" s="442"/>
      <c r="E1492" s="442"/>
      <c r="F1492" s="442"/>
      <c r="G1492" s="442"/>
      <c r="H1492" s="442"/>
      <c r="I1492" s="442"/>
      <c r="J1492" s="442"/>
      <c r="K1492" s="442"/>
      <c r="L1492" s="442"/>
      <c r="M1492" s="442"/>
      <c r="N1492" s="442"/>
      <c r="O1492" s="442"/>
      <c r="P1492" s="442"/>
      <c r="Q1492" s="442"/>
    </row>
    <row r="1493" spans="1:17" x14ac:dyDescent="0.2">
      <c r="A1493" s="440"/>
      <c r="B1493" s="441"/>
      <c r="C1493" s="440"/>
      <c r="D1493" s="442"/>
      <c r="E1493" s="442"/>
      <c r="F1493" s="442"/>
      <c r="G1493" s="442"/>
      <c r="H1493" s="442"/>
      <c r="I1493" s="442"/>
      <c r="J1493" s="442"/>
      <c r="K1493" s="442"/>
      <c r="L1493" s="442"/>
      <c r="M1493" s="442"/>
      <c r="N1493" s="442"/>
      <c r="O1493" s="442"/>
      <c r="P1493" s="442"/>
      <c r="Q1493" s="442"/>
    </row>
    <row r="1494" spans="1:17" x14ac:dyDescent="0.2">
      <c r="A1494" s="440"/>
      <c r="B1494" s="441"/>
      <c r="C1494" s="440"/>
      <c r="D1494" s="442"/>
      <c r="E1494" s="442"/>
      <c r="F1494" s="442"/>
      <c r="G1494" s="442"/>
      <c r="H1494" s="442"/>
      <c r="I1494" s="442"/>
      <c r="J1494" s="442"/>
      <c r="K1494" s="442"/>
      <c r="L1494" s="442"/>
      <c r="M1494" s="442"/>
      <c r="N1494" s="442"/>
      <c r="O1494" s="442"/>
      <c r="P1494" s="442"/>
      <c r="Q1494" s="442"/>
    </row>
    <row r="1495" spans="1:17" x14ac:dyDescent="0.2">
      <c r="A1495" s="440"/>
      <c r="B1495" s="441"/>
      <c r="C1495" s="440"/>
      <c r="D1495" s="442"/>
      <c r="E1495" s="442"/>
      <c r="F1495" s="442"/>
      <c r="G1495" s="442"/>
      <c r="H1495" s="442"/>
      <c r="I1495" s="442"/>
      <c r="J1495" s="442"/>
      <c r="K1495" s="442"/>
      <c r="L1495" s="442"/>
      <c r="M1495" s="442"/>
      <c r="N1495" s="442"/>
      <c r="O1495" s="442"/>
      <c r="P1495" s="442"/>
      <c r="Q1495" s="442"/>
    </row>
    <row r="1496" spans="1:17" x14ac:dyDescent="0.2">
      <c r="A1496" s="440"/>
      <c r="B1496" s="441"/>
      <c r="C1496" s="440"/>
      <c r="D1496" s="442"/>
      <c r="E1496" s="442"/>
      <c r="F1496" s="442"/>
      <c r="G1496" s="442"/>
      <c r="H1496" s="442"/>
      <c r="I1496" s="442"/>
      <c r="J1496" s="442"/>
      <c r="K1496" s="442"/>
      <c r="L1496" s="442"/>
      <c r="M1496" s="442"/>
      <c r="N1496" s="442"/>
      <c r="O1496" s="442"/>
      <c r="P1496" s="442"/>
      <c r="Q1496" s="442"/>
    </row>
    <row r="1497" spans="1:17" x14ac:dyDescent="0.2">
      <c r="A1497" s="440"/>
      <c r="B1497" s="441"/>
      <c r="C1497" s="440"/>
      <c r="D1497" s="442"/>
      <c r="E1497" s="442"/>
      <c r="F1497" s="442"/>
      <c r="G1497" s="442"/>
      <c r="H1497" s="442"/>
      <c r="I1497" s="442"/>
      <c r="J1497" s="442"/>
      <c r="K1497" s="442"/>
      <c r="L1497" s="442"/>
      <c r="M1497" s="442"/>
      <c r="N1497" s="442"/>
      <c r="O1497" s="442"/>
      <c r="P1497" s="442"/>
      <c r="Q1497" s="442"/>
    </row>
    <row r="1498" spans="1:17" x14ac:dyDescent="0.2">
      <c r="A1498" s="440"/>
      <c r="B1498" s="441"/>
      <c r="C1498" s="440"/>
      <c r="D1498" s="442"/>
      <c r="E1498" s="442"/>
      <c r="F1498" s="442"/>
      <c r="G1498" s="442"/>
      <c r="H1498" s="442"/>
      <c r="I1498" s="442"/>
      <c r="J1498" s="442"/>
      <c r="K1498" s="442"/>
      <c r="L1498" s="442"/>
      <c r="M1498" s="442"/>
      <c r="N1498" s="442"/>
      <c r="O1498" s="442"/>
      <c r="P1498" s="442"/>
      <c r="Q1498" s="442"/>
    </row>
    <row r="1499" spans="1:17" x14ac:dyDescent="0.2">
      <c r="A1499" s="440"/>
      <c r="B1499" s="441"/>
      <c r="C1499" s="440"/>
      <c r="D1499" s="442"/>
      <c r="E1499" s="442"/>
      <c r="F1499" s="442"/>
      <c r="G1499" s="442"/>
      <c r="H1499" s="442"/>
      <c r="I1499" s="442"/>
      <c r="J1499" s="442"/>
      <c r="K1499" s="442"/>
      <c r="L1499" s="442"/>
      <c r="M1499" s="442"/>
      <c r="N1499" s="442"/>
      <c r="O1499" s="442"/>
      <c r="P1499" s="442"/>
      <c r="Q1499" s="442"/>
    </row>
    <row r="1500" spans="1:17" x14ac:dyDescent="0.2">
      <c r="A1500" s="440"/>
      <c r="B1500" s="441"/>
      <c r="C1500" s="440"/>
      <c r="D1500" s="442"/>
      <c r="E1500" s="442"/>
      <c r="F1500" s="442"/>
      <c r="G1500" s="442"/>
      <c r="H1500" s="442"/>
      <c r="I1500" s="442"/>
      <c r="J1500" s="442"/>
      <c r="K1500" s="442"/>
      <c r="L1500" s="442"/>
      <c r="M1500" s="442"/>
      <c r="N1500" s="442"/>
      <c r="O1500" s="442"/>
      <c r="P1500" s="442"/>
      <c r="Q1500" s="442"/>
    </row>
    <row r="1501" spans="1:17" x14ac:dyDescent="0.2">
      <c r="A1501" s="440"/>
      <c r="B1501" s="441"/>
      <c r="C1501" s="440"/>
      <c r="D1501" s="442"/>
      <c r="E1501" s="442"/>
      <c r="F1501" s="442"/>
      <c r="G1501" s="442"/>
      <c r="H1501" s="442"/>
      <c r="I1501" s="442"/>
      <c r="J1501" s="442"/>
      <c r="K1501" s="442"/>
      <c r="L1501" s="442"/>
      <c r="M1501" s="442"/>
      <c r="N1501" s="442"/>
      <c r="O1501" s="442"/>
      <c r="P1501" s="442"/>
      <c r="Q1501" s="442"/>
    </row>
    <row r="1502" spans="1:17" x14ac:dyDescent="0.2">
      <c r="A1502" s="440"/>
      <c r="B1502" s="441"/>
      <c r="C1502" s="440"/>
      <c r="D1502" s="442"/>
      <c r="E1502" s="442"/>
      <c r="F1502" s="442"/>
      <c r="G1502" s="442"/>
      <c r="H1502" s="442"/>
      <c r="I1502" s="442"/>
      <c r="J1502" s="442"/>
      <c r="K1502" s="442"/>
      <c r="L1502" s="442"/>
      <c r="M1502" s="442"/>
      <c r="N1502" s="442"/>
      <c r="O1502" s="442"/>
      <c r="P1502" s="442"/>
      <c r="Q1502" s="442"/>
    </row>
    <row r="1503" spans="1:17" x14ac:dyDescent="0.2">
      <c r="A1503" s="440"/>
      <c r="B1503" s="441"/>
      <c r="C1503" s="440"/>
      <c r="D1503" s="442"/>
      <c r="E1503" s="442"/>
      <c r="F1503" s="442"/>
      <c r="G1503" s="442"/>
      <c r="H1503" s="442"/>
      <c r="I1503" s="442"/>
      <c r="J1503" s="442"/>
      <c r="K1503" s="442"/>
      <c r="L1503" s="442"/>
      <c r="M1503" s="442"/>
      <c r="N1503" s="442"/>
      <c r="O1503" s="442"/>
      <c r="P1503" s="442"/>
      <c r="Q1503" s="442"/>
    </row>
    <row r="1504" spans="1:17" x14ac:dyDescent="0.2">
      <c r="A1504" s="440"/>
      <c r="B1504" s="441"/>
      <c r="C1504" s="440"/>
      <c r="D1504" s="442"/>
      <c r="E1504" s="442"/>
      <c r="F1504" s="442"/>
      <c r="G1504" s="442"/>
      <c r="H1504" s="442"/>
      <c r="I1504" s="442"/>
      <c r="J1504" s="442"/>
      <c r="K1504" s="442"/>
      <c r="L1504" s="442"/>
      <c r="M1504" s="442"/>
      <c r="N1504" s="442"/>
      <c r="O1504" s="442"/>
      <c r="P1504" s="442"/>
      <c r="Q1504" s="442"/>
    </row>
    <row r="1505" spans="1:17" x14ac:dyDescent="0.2">
      <c r="A1505" s="440"/>
      <c r="B1505" s="441"/>
      <c r="C1505" s="440"/>
      <c r="D1505" s="442"/>
      <c r="E1505" s="442"/>
      <c r="F1505" s="442"/>
      <c r="G1505" s="442"/>
      <c r="H1505" s="442"/>
      <c r="I1505" s="442"/>
      <c r="J1505" s="442"/>
      <c r="K1505" s="442"/>
      <c r="L1505" s="442"/>
      <c r="M1505" s="442"/>
      <c r="N1505" s="442"/>
      <c r="O1505" s="442"/>
      <c r="P1505" s="442"/>
      <c r="Q1505" s="442"/>
    </row>
    <row r="1506" spans="1:17" x14ac:dyDescent="0.2">
      <c r="A1506" s="440"/>
      <c r="B1506" s="441"/>
      <c r="C1506" s="440"/>
      <c r="D1506" s="442"/>
      <c r="E1506" s="442"/>
      <c r="F1506" s="442"/>
      <c r="G1506" s="442"/>
      <c r="H1506" s="442"/>
      <c r="I1506" s="442"/>
      <c r="J1506" s="442"/>
      <c r="K1506" s="442"/>
      <c r="L1506" s="442"/>
      <c r="M1506" s="442"/>
      <c r="N1506" s="442"/>
      <c r="O1506" s="442"/>
      <c r="P1506" s="442"/>
      <c r="Q1506" s="442"/>
    </row>
    <row r="1507" spans="1:17" x14ac:dyDescent="0.2">
      <c r="A1507" s="440"/>
      <c r="B1507" s="441"/>
      <c r="C1507" s="440"/>
      <c r="D1507" s="442"/>
      <c r="E1507" s="442"/>
      <c r="F1507" s="442"/>
      <c r="G1507" s="442"/>
      <c r="H1507" s="442"/>
      <c r="I1507" s="442"/>
      <c r="J1507" s="442"/>
      <c r="K1507" s="442"/>
      <c r="L1507" s="442"/>
      <c r="M1507" s="442"/>
      <c r="N1507" s="442"/>
      <c r="O1507" s="442"/>
      <c r="P1507" s="442"/>
      <c r="Q1507" s="442"/>
    </row>
    <row r="1508" spans="1:17" x14ac:dyDescent="0.2">
      <c r="A1508" s="440"/>
      <c r="B1508" s="441"/>
      <c r="C1508" s="440"/>
      <c r="D1508" s="442"/>
      <c r="E1508" s="442"/>
      <c r="F1508" s="442"/>
      <c r="G1508" s="442"/>
      <c r="H1508" s="442"/>
      <c r="I1508" s="442"/>
      <c r="J1508" s="442"/>
      <c r="K1508" s="442"/>
      <c r="L1508" s="442"/>
      <c r="M1508" s="442"/>
      <c r="N1508" s="442"/>
      <c r="O1508" s="442"/>
      <c r="P1508" s="442"/>
      <c r="Q1508" s="442"/>
    </row>
    <row r="1509" spans="1:17" x14ac:dyDescent="0.2">
      <c r="A1509" s="440"/>
      <c r="B1509" s="441"/>
      <c r="C1509" s="440"/>
      <c r="D1509" s="442"/>
      <c r="E1509" s="442"/>
      <c r="F1509" s="442"/>
      <c r="G1509" s="442"/>
      <c r="H1509" s="442"/>
      <c r="I1509" s="442"/>
      <c r="J1509" s="442"/>
      <c r="K1509" s="442"/>
      <c r="L1509" s="442"/>
      <c r="M1509" s="442"/>
      <c r="N1509" s="442"/>
      <c r="O1509" s="442"/>
      <c r="P1509" s="442"/>
      <c r="Q1509" s="442"/>
    </row>
    <row r="1510" spans="1:17" x14ac:dyDescent="0.2">
      <c r="A1510" s="440"/>
      <c r="B1510" s="441"/>
      <c r="C1510" s="440"/>
      <c r="D1510" s="442"/>
      <c r="E1510" s="442"/>
      <c r="F1510" s="442"/>
      <c r="G1510" s="442"/>
      <c r="H1510" s="442"/>
      <c r="I1510" s="442"/>
      <c r="J1510" s="442"/>
      <c r="K1510" s="442"/>
      <c r="L1510" s="442"/>
      <c r="M1510" s="442"/>
      <c r="N1510" s="442"/>
      <c r="O1510" s="442"/>
      <c r="P1510" s="442"/>
      <c r="Q1510" s="442"/>
    </row>
    <row r="1511" spans="1:17" x14ac:dyDescent="0.2">
      <c r="A1511" s="440"/>
      <c r="B1511" s="441"/>
      <c r="C1511" s="440"/>
      <c r="D1511" s="442"/>
      <c r="E1511" s="442"/>
      <c r="F1511" s="442"/>
      <c r="G1511" s="442"/>
      <c r="H1511" s="442"/>
      <c r="I1511" s="442"/>
      <c r="J1511" s="442"/>
      <c r="K1511" s="442"/>
      <c r="L1511" s="442"/>
      <c r="M1511" s="442"/>
      <c r="N1511" s="442"/>
      <c r="O1511" s="442"/>
      <c r="P1511" s="442"/>
      <c r="Q1511" s="442"/>
    </row>
    <row r="1512" spans="1:17" x14ac:dyDescent="0.2">
      <c r="A1512" s="440"/>
      <c r="B1512" s="441"/>
      <c r="C1512" s="440"/>
      <c r="D1512" s="442"/>
      <c r="E1512" s="442"/>
      <c r="F1512" s="442"/>
      <c r="G1512" s="442"/>
      <c r="H1512" s="442"/>
      <c r="I1512" s="442"/>
      <c r="J1512" s="442"/>
      <c r="K1512" s="442"/>
      <c r="L1512" s="442"/>
      <c r="M1512" s="442"/>
      <c r="N1512" s="442"/>
      <c r="O1512" s="442"/>
      <c r="P1512" s="442"/>
      <c r="Q1512" s="442"/>
    </row>
    <row r="1513" spans="1:17" x14ac:dyDescent="0.2">
      <c r="A1513" s="440"/>
      <c r="B1513" s="441"/>
      <c r="C1513" s="440"/>
      <c r="D1513" s="442"/>
      <c r="E1513" s="442"/>
      <c r="F1513" s="442"/>
      <c r="G1513" s="442"/>
      <c r="H1513" s="442"/>
      <c r="I1513" s="442"/>
      <c r="J1513" s="442"/>
      <c r="K1513" s="442"/>
      <c r="L1513" s="442"/>
      <c r="M1513" s="442"/>
      <c r="N1513" s="442"/>
      <c r="O1513" s="442"/>
      <c r="P1513" s="442"/>
      <c r="Q1513" s="442"/>
    </row>
    <row r="1514" spans="1:17" x14ac:dyDescent="0.2">
      <c r="A1514" s="440"/>
      <c r="B1514" s="441"/>
      <c r="C1514" s="440"/>
      <c r="D1514" s="442"/>
      <c r="E1514" s="442"/>
      <c r="F1514" s="442"/>
      <c r="G1514" s="442"/>
      <c r="H1514" s="442"/>
      <c r="I1514" s="442"/>
      <c r="J1514" s="442"/>
      <c r="K1514" s="442"/>
      <c r="L1514" s="442"/>
      <c r="M1514" s="442"/>
      <c r="N1514" s="442"/>
      <c r="O1514" s="442"/>
      <c r="P1514" s="442"/>
      <c r="Q1514" s="442"/>
    </row>
    <row r="1515" spans="1:17" x14ac:dyDescent="0.2">
      <c r="A1515" s="440"/>
      <c r="B1515" s="441"/>
      <c r="C1515" s="440"/>
      <c r="D1515" s="442"/>
      <c r="E1515" s="442"/>
      <c r="F1515" s="442"/>
      <c r="G1515" s="442"/>
      <c r="H1515" s="442"/>
      <c r="I1515" s="442"/>
      <c r="J1515" s="442"/>
      <c r="K1515" s="442"/>
      <c r="L1515" s="442"/>
      <c r="M1515" s="442"/>
      <c r="N1515" s="442"/>
      <c r="O1515" s="442"/>
      <c r="P1515" s="442"/>
      <c r="Q1515" s="442"/>
    </row>
    <row r="1516" spans="1:17" x14ac:dyDescent="0.2">
      <c r="A1516" s="440"/>
      <c r="B1516" s="441"/>
      <c r="C1516" s="440"/>
      <c r="D1516" s="442"/>
      <c r="E1516" s="442"/>
      <c r="F1516" s="442"/>
      <c r="G1516" s="442"/>
      <c r="H1516" s="442"/>
      <c r="I1516" s="442"/>
      <c r="J1516" s="442"/>
      <c r="K1516" s="442"/>
      <c r="L1516" s="442"/>
      <c r="M1516" s="442"/>
      <c r="N1516" s="442"/>
      <c r="O1516" s="442"/>
      <c r="P1516" s="442"/>
      <c r="Q1516" s="442"/>
    </row>
    <row r="1517" spans="1:17" x14ac:dyDescent="0.2">
      <c r="A1517" s="440"/>
      <c r="B1517" s="441"/>
      <c r="C1517" s="440"/>
      <c r="D1517" s="442"/>
      <c r="E1517" s="442"/>
      <c r="F1517" s="442"/>
      <c r="G1517" s="442"/>
      <c r="H1517" s="442"/>
      <c r="I1517" s="442"/>
      <c r="J1517" s="442"/>
      <c r="K1517" s="442"/>
      <c r="L1517" s="442"/>
      <c r="M1517" s="442"/>
      <c r="N1517" s="442"/>
      <c r="O1517" s="442"/>
      <c r="P1517" s="442"/>
      <c r="Q1517" s="442"/>
    </row>
    <row r="1518" spans="1:17" x14ac:dyDescent="0.2">
      <c r="A1518" s="440"/>
      <c r="B1518" s="441"/>
      <c r="C1518" s="440"/>
      <c r="D1518" s="442"/>
      <c r="E1518" s="442"/>
      <c r="F1518" s="442"/>
      <c r="G1518" s="442"/>
      <c r="H1518" s="442"/>
      <c r="I1518" s="442"/>
      <c r="J1518" s="442"/>
      <c r="K1518" s="442"/>
      <c r="L1518" s="442"/>
      <c r="M1518" s="442"/>
      <c r="N1518" s="442"/>
      <c r="O1518" s="442"/>
      <c r="P1518" s="442"/>
      <c r="Q1518" s="442"/>
    </row>
    <row r="1519" spans="1:17" x14ac:dyDescent="0.2">
      <c r="A1519" s="440"/>
      <c r="B1519" s="441"/>
      <c r="C1519" s="440"/>
      <c r="D1519" s="442"/>
      <c r="E1519" s="442"/>
      <c r="F1519" s="442"/>
      <c r="G1519" s="442"/>
      <c r="H1519" s="442"/>
      <c r="I1519" s="442"/>
      <c r="J1519" s="442"/>
      <c r="K1519" s="442"/>
      <c r="L1519" s="442"/>
      <c r="M1519" s="442"/>
      <c r="N1519" s="442"/>
      <c r="O1519" s="442"/>
      <c r="P1519" s="442"/>
      <c r="Q1519" s="442"/>
    </row>
    <row r="1520" spans="1:17" x14ac:dyDescent="0.2">
      <c r="A1520" s="440"/>
      <c r="B1520" s="441"/>
      <c r="C1520" s="440"/>
      <c r="D1520" s="442"/>
      <c r="E1520" s="442"/>
      <c r="F1520" s="442"/>
      <c r="G1520" s="442"/>
      <c r="H1520" s="442"/>
      <c r="I1520" s="442"/>
      <c r="J1520" s="442"/>
      <c r="K1520" s="442"/>
      <c r="L1520" s="442"/>
      <c r="M1520" s="442"/>
      <c r="N1520" s="442"/>
      <c r="O1520" s="442"/>
      <c r="P1520" s="442"/>
      <c r="Q1520" s="442"/>
    </row>
    <row r="1521" spans="1:17" x14ac:dyDescent="0.2">
      <c r="A1521" s="440"/>
      <c r="B1521" s="441"/>
      <c r="C1521" s="440"/>
      <c r="D1521" s="442"/>
      <c r="E1521" s="442"/>
      <c r="F1521" s="442"/>
      <c r="G1521" s="442"/>
      <c r="H1521" s="442"/>
      <c r="I1521" s="442"/>
      <c r="J1521" s="442"/>
      <c r="K1521" s="442"/>
      <c r="L1521" s="442"/>
      <c r="M1521" s="442"/>
      <c r="N1521" s="442"/>
      <c r="O1521" s="442"/>
      <c r="P1521" s="442"/>
      <c r="Q1521" s="442"/>
    </row>
    <row r="1522" spans="1:17" x14ac:dyDescent="0.2">
      <c r="A1522" s="440"/>
      <c r="B1522" s="441"/>
      <c r="C1522" s="440"/>
      <c r="D1522" s="442"/>
      <c r="E1522" s="442"/>
      <c r="F1522" s="442"/>
      <c r="G1522" s="442"/>
      <c r="H1522" s="442"/>
      <c r="I1522" s="442"/>
      <c r="J1522" s="442"/>
      <c r="K1522" s="442"/>
      <c r="L1522" s="442"/>
      <c r="M1522" s="442"/>
      <c r="N1522" s="442"/>
      <c r="O1522" s="442"/>
      <c r="P1522" s="442"/>
      <c r="Q1522" s="442"/>
    </row>
    <row r="1523" spans="1:17" x14ac:dyDescent="0.2">
      <c r="A1523" s="440"/>
      <c r="B1523" s="441"/>
      <c r="C1523" s="440"/>
      <c r="D1523" s="442"/>
      <c r="E1523" s="442"/>
      <c r="F1523" s="442"/>
      <c r="G1523" s="442"/>
      <c r="H1523" s="442"/>
      <c r="I1523" s="442"/>
      <c r="J1523" s="442"/>
      <c r="K1523" s="442"/>
      <c r="L1523" s="442"/>
      <c r="M1523" s="442"/>
      <c r="N1523" s="442"/>
      <c r="O1523" s="442"/>
      <c r="P1523" s="442"/>
      <c r="Q1523" s="442"/>
    </row>
    <row r="1524" spans="1:17" x14ac:dyDescent="0.2">
      <c r="A1524" s="440"/>
      <c r="B1524" s="441"/>
      <c r="C1524" s="440"/>
      <c r="D1524" s="442"/>
      <c r="E1524" s="442"/>
      <c r="F1524" s="442"/>
      <c r="G1524" s="442"/>
      <c r="H1524" s="442"/>
      <c r="I1524" s="442"/>
      <c r="J1524" s="442"/>
      <c r="K1524" s="442"/>
      <c r="L1524" s="442"/>
      <c r="M1524" s="442"/>
      <c r="N1524" s="442"/>
      <c r="O1524" s="442"/>
      <c r="P1524" s="442"/>
      <c r="Q1524" s="442"/>
    </row>
    <row r="1525" spans="1:17" x14ac:dyDescent="0.2">
      <c r="A1525" s="440"/>
      <c r="B1525" s="441"/>
      <c r="C1525" s="440"/>
      <c r="D1525" s="442"/>
      <c r="E1525" s="442"/>
      <c r="F1525" s="442"/>
      <c r="G1525" s="442"/>
      <c r="H1525" s="442"/>
      <c r="I1525" s="442"/>
      <c r="J1525" s="442"/>
      <c r="K1525" s="442"/>
      <c r="L1525" s="442"/>
      <c r="M1525" s="442"/>
      <c r="N1525" s="442"/>
      <c r="O1525" s="442"/>
      <c r="P1525" s="442"/>
      <c r="Q1525" s="442"/>
    </row>
    <row r="1526" spans="1:17" x14ac:dyDescent="0.2">
      <c r="A1526" s="440"/>
      <c r="B1526" s="441"/>
      <c r="C1526" s="440"/>
      <c r="D1526" s="442"/>
      <c r="E1526" s="442"/>
      <c r="F1526" s="442"/>
      <c r="G1526" s="442"/>
      <c r="H1526" s="442"/>
      <c r="I1526" s="442"/>
      <c r="J1526" s="442"/>
      <c r="K1526" s="442"/>
      <c r="L1526" s="442"/>
      <c r="M1526" s="442"/>
      <c r="N1526" s="442"/>
      <c r="O1526" s="442"/>
      <c r="P1526" s="442"/>
      <c r="Q1526" s="442"/>
    </row>
    <row r="1527" spans="1:17" x14ac:dyDescent="0.2">
      <c r="A1527" s="440"/>
      <c r="B1527" s="441"/>
      <c r="C1527" s="440"/>
      <c r="D1527" s="442"/>
      <c r="E1527" s="442"/>
      <c r="F1527" s="442"/>
      <c r="G1527" s="442"/>
      <c r="H1527" s="442"/>
      <c r="I1527" s="442"/>
      <c r="J1527" s="442"/>
      <c r="K1527" s="442"/>
      <c r="L1527" s="442"/>
      <c r="M1527" s="442"/>
      <c r="N1527" s="442"/>
      <c r="O1527" s="442"/>
      <c r="P1527" s="442"/>
      <c r="Q1527" s="442"/>
    </row>
    <row r="1528" spans="1:17" x14ac:dyDescent="0.2">
      <c r="A1528" s="440"/>
      <c r="B1528" s="441"/>
      <c r="C1528" s="440"/>
      <c r="D1528" s="442"/>
      <c r="E1528" s="442"/>
      <c r="F1528" s="442"/>
      <c r="G1528" s="442"/>
      <c r="H1528" s="442"/>
      <c r="I1528" s="442"/>
      <c r="J1528" s="442"/>
      <c r="K1528" s="442"/>
      <c r="L1528" s="442"/>
      <c r="M1528" s="442"/>
      <c r="N1528" s="442"/>
      <c r="O1528" s="442"/>
      <c r="P1528" s="442"/>
      <c r="Q1528" s="442"/>
    </row>
    <row r="1529" spans="1:17" x14ac:dyDescent="0.2">
      <c r="A1529" s="440"/>
      <c r="B1529" s="441"/>
      <c r="C1529" s="440"/>
      <c r="D1529" s="442"/>
      <c r="E1529" s="442"/>
      <c r="F1529" s="442"/>
      <c r="G1529" s="442"/>
      <c r="H1529" s="442"/>
      <c r="I1529" s="442"/>
      <c r="J1529" s="442"/>
      <c r="K1529" s="442"/>
      <c r="L1529" s="442"/>
      <c r="M1529" s="442"/>
      <c r="N1529" s="442"/>
      <c r="O1529" s="442"/>
      <c r="P1529" s="442"/>
      <c r="Q1529" s="442"/>
    </row>
    <row r="1530" spans="1:17" x14ac:dyDescent="0.2">
      <c r="A1530" s="440"/>
      <c r="B1530" s="441"/>
      <c r="C1530" s="440"/>
      <c r="D1530" s="442"/>
      <c r="E1530" s="442"/>
      <c r="F1530" s="442"/>
      <c r="G1530" s="442"/>
      <c r="H1530" s="442"/>
      <c r="I1530" s="442"/>
      <c r="J1530" s="442"/>
      <c r="K1530" s="442"/>
      <c r="L1530" s="442"/>
      <c r="M1530" s="442"/>
      <c r="N1530" s="442"/>
      <c r="O1530" s="442"/>
      <c r="P1530" s="442"/>
      <c r="Q1530" s="442"/>
    </row>
    <row r="1531" spans="1:17" x14ac:dyDescent="0.2">
      <c r="A1531" s="440"/>
      <c r="B1531" s="441"/>
      <c r="C1531" s="440"/>
      <c r="D1531" s="442"/>
      <c r="E1531" s="442"/>
      <c r="F1531" s="442"/>
      <c r="G1531" s="442"/>
      <c r="H1531" s="442"/>
      <c r="I1531" s="442"/>
      <c r="J1531" s="442"/>
      <c r="K1531" s="442"/>
      <c r="L1531" s="442"/>
      <c r="M1531" s="442"/>
      <c r="N1531" s="442"/>
      <c r="O1531" s="442"/>
      <c r="P1531" s="442"/>
      <c r="Q1531" s="442"/>
    </row>
    <row r="1532" spans="1:17" x14ac:dyDescent="0.2">
      <c r="A1532" s="440"/>
      <c r="B1532" s="441"/>
      <c r="C1532" s="440"/>
      <c r="D1532" s="442"/>
      <c r="E1532" s="442"/>
      <c r="F1532" s="442"/>
      <c r="G1532" s="442"/>
      <c r="H1532" s="442"/>
      <c r="I1532" s="442"/>
      <c r="J1532" s="442"/>
      <c r="K1532" s="442"/>
      <c r="L1532" s="442"/>
      <c r="M1532" s="442"/>
      <c r="N1532" s="442"/>
      <c r="O1532" s="442"/>
      <c r="P1532" s="442"/>
      <c r="Q1532" s="442"/>
    </row>
    <row r="1533" spans="1:17" x14ac:dyDescent="0.2">
      <c r="A1533" s="440"/>
      <c r="B1533" s="441"/>
      <c r="C1533" s="440"/>
      <c r="D1533" s="442"/>
      <c r="E1533" s="442"/>
      <c r="F1533" s="442"/>
      <c r="G1533" s="442"/>
      <c r="H1533" s="442"/>
      <c r="I1533" s="442"/>
      <c r="J1533" s="442"/>
      <c r="K1533" s="442"/>
      <c r="L1533" s="442"/>
      <c r="M1533" s="442"/>
      <c r="N1533" s="442"/>
      <c r="O1533" s="442"/>
      <c r="P1533" s="442"/>
      <c r="Q1533" s="442"/>
    </row>
    <row r="1534" spans="1:17" x14ac:dyDescent="0.2">
      <c r="A1534" s="440"/>
      <c r="B1534" s="441"/>
      <c r="C1534" s="440"/>
      <c r="D1534" s="442"/>
      <c r="E1534" s="442"/>
      <c r="F1534" s="442"/>
      <c r="G1534" s="442"/>
      <c r="H1534" s="442"/>
      <c r="I1534" s="442"/>
      <c r="J1534" s="442"/>
      <c r="K1534" s="442"/>
      <c r="L1534" s="442"/>
      <c r="M1534" s="442"/>
      <c r="N1534" s="442"/>
      <c r="O1534" s="442"/>
      <c r="P1534" s="442"/>
      <c r="Q1534" s="442"/>
    </row>
    <row r="1535" spans="1:17" x14ac:dyDescent="0.2">
      <c r="A1535" s="440"/>
      <c r="B1535" s="441"/>
      <c r="C1535" s="440"/>
      <c r="D1535" s="442"/>
      <c r="E1535" s="442"/>
      <c r="F1535" s="442"/>
      <c r="G1535" s="442"/>
      <c r="H1535" s="442"/>
      <c r="I1535" s="442"/>
      <c r="J1535" s="442"/>
      <c r="K1535" s="442"/>
      <c r="L1535" s="442"/>
      <c r="M1535" s="442"/>
      <c r="N1535" s="442"/>
      <c r="O1535" s="442"/>
      <c r="P1535" s="442"/>
      <c r="Q1535" s="442"/>
    </row>
    <row r="1536" spans="1:17" x14ac:dyDescent="0.2">
      <c r="A1536" s="440"/>
      <c r="B1536" s="441"/>
      <c r="C1536" s="440"/>
      <c r="D1536" s="442"/>
      <c r="E1536" s="442"/>
      <c r="F1536" s="442"/>
      <c r="G1536" s="442"/>
      <c r="H1536" s="442"/>
      <c r="I1536" s="442"/>
      <c r="J1536" s="442"/>
      <c r="K1536" s="442"/>
      <c r="L1536" s="442"/>
      <c r="M1536" s="442"/>
      <c r="N1536" s="442"/>
      <c r="O1536" s="442"/>
      <c r="P1536" s="442"/>
      <c r="Q1536" s="442"/>
    </row>
    <row r="1537" spans="1:17" x14ac:dyDescent="0.2">
      <c r="A1537" s="440"/>
      <c r="B1537" s="441"/>
      <c r="C1537" s="440"/>
      <c r="D1537" s="442"/>
      <c r="E1537" s="442"/>
      <c r="F1537" s="442"/>
      <c r="G1537" s="442"/>
      <c r="H1537" s="442"/>
      <c r="I1537" s="442"/>
      <c r="J1537" s="442"/>
      <c r="K1537" s="442"/>
      <c r="L1537" s="442"/>
      <c r="M1537" s="442"/>
      <c r="N1537" s="442"/>
      <c r="O1537" s="442"/>
      <c r="P1537" s="442"/>
      <c r="Q1537" s="442"/>
    </row>
    <row r="1538" spans="1:17" x14ac:dyDescent="0.2">
      <c r="A1538" s="440"/>
      <c r="B1538" s="441"/>
      <c r="C1538" s="440"/>
      <c r="D1538" s="442"/>
      <c r="E1538" s="442"/>
      <c r="F1538" s="442"/>
      <c r="G1538" s="442"/>
      <c r="H1538" s="442"/>
      <c r="I1538" s="442"/>
      <c r="J1538" s="442"/>
      <c r="K1538" s="442"/>
      <c r="L1538" s="442"/>
      <c r="M1538" s="442"/>
      <c r="N1538" s="442"/>
      <c r="O1538" s="442"/>
      <c r="P1538" s="442"/>
      <c r="Q1538" s="442"/>
    </row>
    <row r="1539" spans="1:17" x14ac:dyDescent="0.2">
      <c r="A1539" s="440"/>
      <c r="B1539" s="441"/>
      <c r="C1539" s="440"/>
      <c r="D1539" s="442"/>
      <c r="E1539" s="442"/>
      <c r="F1539" s="442"/>
      <c r="G1539" s="442"/>
      <c r="H1539" s="442"/>
      <c r="I1539" s="442"/>
      <c r="J1539" s="442"/>
      <c r="K1539" s="442"/>
      <c r="L1539" s="442"/>
      <c r="M1539" s="442"/>
      <c r="N1539" s="442"/>
      <c r="O1539" s="442"/>
      <c r="P1539" s="442"/>
      <c r="Q1539" s="442"/>
    </row>
    <row r="1540" spans="1:17" x14ac:dyDescent="0.2">
      <c r="A1540" s="440"/>
      <c r="B1540" s="441"/>
      <c r="C1540" s="440"/>
      <c r="D1540" s="442"/>
      <c r="E1540" s="442"/>
      <c r="F1540" s="442"/>
      <c r="G1540" s="442"/>
      <c r="H1540" s="442"/>
      <c r="I1540" s="442"/>
      <c r="J1540" s="442"/>
      <c r="K1540" s="442"/>
      <c r="L1540" s="442"/>
      <c r="M1540" s="442"/>
      <c r="N1540" s="442"/>
      <c r="O1540" s="442"/>
      <c r="P1540" s="442"/>
      <c r="Q1540" s="442"/>
    </row>
    <row r="1541" spans="1:17" x14ac:dyDescent="0.2">
      <c r="A1541" s="440"/>
      <c r="B1541" s="441"/>
      <c r="C1541" s="440"/>
      <c r="D1541" s="442"/>
      <c r="E1541" s="442"/>
      <c r="F1541" s="442"/>
      <c r="G1541" s="442"/>
      <c r="H1541" s="442"/>
      <c r="I1541" s="442"/>
      <c r="J1541" s="442"/>
      <c r="K1541" s="442"/>
      <c r="L1541" s="442"/>
      <c r="M1541" s="442"/>
      <c r="N1541" s="442"/>
      <c r="O1541" s="442"/>
      <c r="P1541" s="442"/>
      <c r="Q1541" s="442"/>
    </row>
    <row r="1542" spans="1:17" x14ac:dyDescent="0.2">
      <c r="A1542" s="440"/>
      <c r="B1542" s="441"/>
      <c r="C1542" s="440"/>
      <c r="D1542" s="442"/>
      <c r="E1542" s="442"/>
      <c r="F1542" s="442"/>
      <c r="G1542" s="442"/>
      <c r="H1542" s="442"/>
      <c r="I1542" s="442"/>
      <c r="J1542" s="442"/>
      <c r="K1542" s="442"/>
      <c r="L1542" s="442"/>
      <c r="M1542" s="442"/>
      <c r="N1542" s="442"/>
      <c r="O1542" s="442"/>
      <c r="P1542" s="442"/>
      <c r="Q1542" s="442"/>
    </row>
    <row r="1543" spans="1:17" x14ac:dyDescent="0.2">
      <c r="A1543" s="440"/>
      <c r="B1543" s="441"/>
      <c r="C1543" s="440"/>
      <c r="D1543" s="442"/>
      <c r="E1543" s="442"/>
      <c r="F1543" s="442"/>
      <c r="G1543" s="442"/>
      <c r="H1543" s="442"/>
      <c r="I1543" s="442"/>
      <c r="J1543" s="442"/>
      <c r="K1543" s="442"/>
      <c r="L1543" s="442"/>
      <c r="M1543" s="442"/>
      <c r="N1543" s="442"/>
      <c r="O1543" s="442"/>
      <c r="P1543" s="442"/>
      <c r="Q1543" s="442"/>
    </row>
    <row r="1544" spans="1:17" x14ac:dyDescent="0.2">
      <c r="A1544" s="440"/>
      <c r="B1544" s="441"/>
      <c r="C1544" s="440"/>
      <c r="D1544" s="442"/>
      <c r="E1544" s="442"/>
      <c r="F1544" s="442"/>
      <c r="G1544" s="442"/>
      <c r="H1544" s="442"/>
      <c r="I1544" s="442"/>
      <c r="J1544" s="442"/>
      <c r="K1544" s="442"/>
      <c r="L1544" s="442"/>
      <c r="M1544" s="442"/>
      <c r="N1544" s="442"/>
      <c r="O1544" s="442"/>
      <c r="P1544" s="442"/>
      <c r="Q1544" s="442"/>
    </row>
    <row r="1545" spans="1:17" x14ac:dyDescent="0.2">
      <c r="A1545" s="440"/>
      <c r="B1545" s="441"/>
      <c r="C1545" s="440"/>
      <c r="D1545" s="442"/>
      <c r="E1545" s="442"/>
      <c r="F1545" s="442"/>
      <c r="G1545" s="442"/>
      <c r="H1545" s="442"/>
      <c r="I1545" s="442"/>
      <c r="J1545" s="442"/>
      <c r="K1545" s="442"/>
      <c r="L1545" s="442"/>
      <c r="M1545" s="442"/>
      <c r="N1545" s="442"/>
      <c r="O1545" s="442"/>
      <c r="P1545" s="442"/>
      <c r="Q1545" s="442"/>
    </row>
    <row r="1546" spans="1:17" x14ac:dyDescent="0.2">
      <c r="A1546" s="440"/>
      <c r="B1546" s="441"/>
      <c r="C1546" s="440"/>
      <c r="D1546" s="442"/>
      <c r="E1546" s="442"/>
      <c r="F1546" s="442"/>
      <c r="G1546" s="442"/>
      <c r="H1546" s="442"/>
      <c r="I1546" s="442"/>
      <c r="J1546" s="442"/>
      <c r="K1546" s="442"/>
      <c r="L1546" s="442"/>
      <c r="M1546" s="442"/>
      <c r="N1546" s="442"/>
      <c r="O1546" s="442"/>
      <c r="P1546" s="442"/>
      <c r="Q1546" s="442"/>
    </row>
    <row r="1547" spans="1:17" x14ac:dyDescent="0.2">
      <c r="A1547" s="440"/>
      <c r="B1547" s="441"/>
      <c r="C1547" s="440"/>
      <c r="D1547" s="442"/>
      <c r="E1547" s="442"/>
      <c r="F1547" s="442"/>
      <c r="G1547" s="442"/>
      <c r="H1547" s="442"/>
      <c r="I1547" s="442"/>
      <c r="J1547" s="442"/>
      <c r="K1547" s="442"/>
      <c r="L1547" s="442"/>
      <c r="M1547" s="442"/>
      <c r="N1547" s="442"/>
      <c r="O1547" s="442"/>
      <c r="P1547" s="442"/>
      <c r="Q1547" s="442"/>
    </row>
    <row r="1548" spans="1:17" x14ac:dyDescent="0.2">
      <c r="A1548" s="440"/>
      <c r="B1548" s="441"/>
      <c r="C1548" s="440"/>
      <c r="D1548" s="442"/>
      <c r="E1548" s="442"/>
      <c r="F1548" s="442"/>
      <c r="G1548" s="442"/>
      <c r="H1548" s="442"/>
      <c r="I1548" s="442"/>
      <c r="J1548" s="442"/>
      <c r="K1548" s="442"/>
      <c r="L1548" s="442"/>
      <c r="M1548" s="442"/>
      <c r="N1548" s="442"/>
      <c r="O1548" s="442"/>
      <c r="P1548" s="442"/>
      <c r="Q1548" s="442"/>
    </row>
    <row r="1549" spans="1:17" x14ac:dyDescent="0.2">
      <c r="A1549" s="440"/>
      <c r="B1549" s="441"/>
      <c r="C1549" s="440"/>
      <c r="D1549" s="442"/>
      <c r="E1549" s="442"/>
      <c r="F1549" s="442"/>
      <c r="G1549" s="442"/>
      <c r="H1549" s="442"/>
      <c r="I1549" s="442"/>
      <c r="J1549" s="442"/>
      <c r="K1549" s="442"/>
      <c r="L1549" s="442"/>
      <c r="M1549" s="442"/>
      <c r="N1549" s="442"/>
      <c r="O1549" s="442"/>
      <c r="P1549" s="442"/>
      <c r="Q1549" s="442"/>
    </row>
    <row r="1550" spans="1:17" x14ac:dyDescent="0.2">
      <c r="A1550" s="440"/>
      <c r="B1550" s="441"/>
      <c r="C1550" s="440"/>
      <c r="D1550" s="442"/>
      <c r="E1550" s="442"/>
      <c r="F1550" s="442"/>
      <c r="G1550" s="442"/>
      <c r="H1550" s="442"/>
      <c r="I1550" s="442"/>
      <c r="J1550" s="442"/>
      <c r="K1550" s="442"/>
      <c r="L1550" s="442"/>
      <c r="M1550" s="442"/>
      <c r="N1550" s="442"/>
      <c r="O1550" s="442"/>
      <c r="P1550" s="442"/>
      <c r="Q1550" s="442"/>
    </row>
    <row r="1551" spans="1:17" x14ac:dyDescent="0.2">
      <c r="A1551" s="440"/>
      <c r="B1551" s="441"/>
      <c r="C1551" s="440"/>
      <c r="D1551" s="442"/>
      <c r="E1551" s="442"/>
      <c r="F1551" s="442"/>
      <c r="G1551" s="442"/>
      <c r="H1551" s="442"/>
      <c r="I1551" s="442"/>
      <c r="J1551" s="442"/>
      <c r="K1551" s="442"/>
      <c r="L1551" s="442"/>
      <c r="M1551" s="442"/>
      <c r="N1551" s="442"/>
      <c r="O1551" s="442"/>
      <c r="P1551" s="442"/>
      <c r="Q1551" s="442"/>
    </row>
    <row r="1552" spans="1:17" x14ac:dyDescent="0.2">
      <c r="A1552" s="440"/>
      <c r="B1552" s="441"/>
      <c r="C1552" s="440"/>
      <c r="D1552" s="442"/>
      <c r="E1552" s="442"/>
      <c r="F1552" s="442"/>
      <c r="G1552" s="442"/>
      <c r="H1552" s="442"/>
      <c r="I1552" s="442"/>
      <c r="J1552" s="442"/>
      <c r="K1552" s="442"/>
      <c r="L1552" s="442"/>
      <c r="M1552" s="442"/>
      <c r="N1552" s="442"/>
      <c r="O1552" s="442"/>
      <c r="P1552" s="442"/>
      <c r="Q1552" s="442"/>
    </row>
    <row r="1553" spans="1:17" x14ac:dyDescent="0.2">
      <c r="A1553" s="440"/>
      <c r="B1553" s="441"/>
      <c r="C1553" s="440"/>
      <c r="D1553" s="442"/>
      <c r="E1553" s="442"/>
      <c r="F1553" s="442"/>
      <c r="G1553" s="442"/>
      <c r="H1553" s="442"/>
      <c r="I1553" s="442"/>
      <c r="J1553" s="442"/>
      <c r="K1553" s="442"/>
      <c r="L1553" s="442"/>
      <c r="M1553" s="442"/>
      <c r="N1553" s="442"/>
      <c r="O1553" s="442"/>
      <c r="P1553" s="442"/>
      <c r="Q1553" s="442"/>
    </row>
    <row r="1554" spans="1:17" x14ac:dyDescent="0.2">
      <c r="A1554" s="440"/>
      <c r="B1554" s="441"/>
      <c r="C1554" s="440"/>
      <c r="D1554" s="442"/>
      <c r="E1554" s="442"/>
      <c r="F1554" s="442"/>
      <c r="G1554" s="442"/>
      <c r="H1554" s="442"/>
      <c r="I1554" s="442"/>
      <c r="J1554" s="442"/>
      <c r="K1554" s="442"/>
      <c r="L1554" s="442"/>
      <c r="M1554" s="442"/>
      <c r="N1554" s="442"/>
      <c r="O1554" s="442"/>
      <c r="P1554" s="442"/>
      <c r="Q1554" s="442"/>
    </row>
    <row r="1555" spans="1:17" x14ac:dyDescent="0.2">
      <c r="A1555" s="440"/>
      <c r="B1555" s="441"/>
      <c r="C1555" s="440"/>
      <c r="D1555" s="442"/>
      <c r="E1555" s="442"/>
      <c r="F1555" s="442"/>
      <c r="G1555" s="442"/>
      <c r="H1555" s="442"/>
      <c r="I1555" s="442"/>
      <c r="J1555" s="442"/>
      <c r="K1555" s="442"/>
      <c r="L1555" s="442"/>
      <c r="M1555" s="442"/>
      <c r="N1555" s="442"/>
      <c r="O1555" s="442"/>
      <c r="P1555" s="442"/>
      <c r="Q1555" s="442"/>
    </row>
    <row r="1556" spans="1:17" x14ac:dyDescent="0.2">
      <c r="A1556" s="440"/>
      <c r="B1556" s="441"/>
      <c r="C1556" s="440"/>
      <c r="D1556" s="442"/>
      <c r="E1556" s="442"/>
      <c r="F1556" s="442"/>
      <c r="G1556" s="442"/>
      <c r="H1556" s="442"/>
      <c r="I1556" s="442"/>
      <c r="J1556" s="442"/>
      <c r="K1556" s="442"/>
      <c r="L1556" s="442"/>
      <c r="M1556" s="442"/>
      <c r="N1556" s="442"/>
      <c r="O1556" s="442"/>
      <c r="P1556" s="442"/>
      <c r="Q1556" s="442"/>
    </row>
    <row r="1557" spans="1:17" x14ac:dyDescent="0.2">
      <c r="A1557" s="440"/>
      <c r="B1557" s="441"/>
      <c r="C1557" s="440"/>
      <c r="D1557" s="442"/>
      <c r="E1557" s="442"/>
      <c r="F1557" s="442"/>
      <c r="G1557" s="442"/>
      <c r="H1557" s="442"/>
      <c r="I1557" s="442"/>
      <c r="J1557" s="442"/>
      <c r="K1557" s="442"/>
      <c r="L1557" s="442"/>
      <c r="M1557" s="442"/>
      <c r="N1557" s="442"/>
      <c r="O1557" s="442"/>
      <c r="P1557" s="442"/>
      <c r="Q1557" s="442"/>
    </row>
    <row r="1558" spans="1:17" x14ac:dyDescent="0.2">
      <c r="A1558" s="440"/>
      <c r="B1558" s="441"/>
      <c r="C1558" s="440"/>
      <c r="D1558" s="442"/>
      <c r="E1558" s="442"/>
      <c r="F1558" s="442"/>
      <c r="G1558" s="442"/>
      <c r="H1558" s="442"/>
      <c r="I1558" s="442"/>
      <c r="J1558" s="442"/>
      <c r="K1558" s="442"/>
      <c r="L1558" s="442"/>
      <c r="M1558" s="442"/>
      <c r="N1558" s="442"/>
      <c r="O1558" s="442"/>
      <c r="P1558" s="442"/>
      <c r="Q1558" s="442"/>
    </row>
    <row r="1559" spans="1:17" x14ac:dyDescent="0.2">
      <c r="A1559" s="440"/>
      <c r="B1559" s="441"/>
      <c r="C1559" s="440"/>
      <c r="D1559" s="442"/>
      <c r="E1559" s="442"/>
      <c r="F1559" s="442"/>
      <c r="G1559" s="442"/>
      <c r="H1559" s="442"/>
      <c r="I1559" s="442"/>
      <c r="J1559" s="442"/>
      <c r="K1559" s="442"/>
      <c r="L1559" s="442"/>
      <c r="M1559" s="442"/>
      <c r="N1559" s="442"/>
      <c r="O1559" s="442"/>
      <c r="P1559" s="442"/>
      <c r="Q1559" s="442"/>
    </row>
    <row r="1560" spans="1:17" x14ac:dyDescent="0.2">
      <c r="A1560" s="440"/>
      <c r="B1560" s="441"/>
      <c r="C1560" s="440"/>
      <c r="D1560" s="442"/>
      <c r="E1560" s="442"/>
      <c r="F1560" s="442"/>
      <c r="G1560" s="442"/>
      <c r="H1560" s="442"/>
      <c r="I1560" s="442"/>
      <c r="J1560" s="442"/>
      <c r="K1560" s="442"/>
      <c r="L1560" s="442"/>
      <c r="M1560" s="442"/>
      <c r="N1560" s="442"/>
      <c r="O1560" s="442"/>
      <c r="P1560" s="442"/>
      <c r="Q1560" s="442"/>
    </row>
    <row r="1561" spans="1:17" x14ac:dyDescent="0.2">
      <c r="A1561" s="440"/>
      <c r="B1561" s="441"/>
      <c r="C1561" s="440"/>
      <c r="D1561" s="442"/>
      <c r="E1561" s="442"/>
      <c r="F1561" s="442"/>
      <c r="G1561" s="442"/>
      <c r="H1561" s="442"/>
      <c r="I1561" s="442"/>
      <c r="J1561" s="442"/>
      <c r="K1561" s="442"/>
      <c r="L1561" s="442"/>
      <c r="M1561" s="442"/>
      <c r="N1561" s="442"/>
      <c r="O1561" s="442"/>
      <c r="P1561" s="442"/>
      <c r="Q1561" s="442"/>
    </row>
    <row r="1562" spans="1:17" x14ac:dyDescent="0.2">
      <c r="A1562" s="440"/>
      <c r="B1562" s="441"/>
      <c r="C1562" s="440"/>
      <c r="D1562" s="442"/>
      <c r="E1562" s="442"/>
      <c r="F1562" s="442"/>
      <c r="G1562" s="442"/>
      <c r="H1562" s="442"/>
      <c r="I1562" s="442"/>
      <c r="J1562" s="442"/>
      <c r="K1562" s="442"/>
      <c r="L1562" s="442"/>
      <c r="M1562" s="442"/>
      <c r="N1562" s="442"/>
      <c r="O1562" s="442"/>
      <c r="P1562" s="442"/>
      <c r="Q1562" s="442"/>
    </row>
    <row r="1563" spans="1:17" x14ac:dyDescent="0.2">
      <c r="A1563" s="440"/>
      <c r="B1563" s="441"/>
      <c r="C1563" s="440"/>
      <c r="D1563" s="442"/>
      <c r="E1563" s="442"/>
      <c r="F1563" s="442"/>
      <c r="G1563" s="442"/>
      <c r="H1563" s="442"/>
      <c r="I1563" s="442"/>
      <c r="J1563" s="442"/>
      <c r="K1563" s="442"/>
      <c r="L1563" s="442"/>
      <c r="M1563" s="442"/>
      <c r="N1563" s="442"/>
      <c r="O1563" s="442"/>
      <c r="P1563" s="442"/>
      <c r="Q1563" s="442"/>
    </row>
    <row r="1564" spans="1:17" x14ac:dyDescent="0.2">
      <c r="A1564" s="440"/>
      <c r="B1564" s="441"/>
      <c r="C1564" s="440"/>
      <c r="D1564" s="442"/>
      <c r="E1564" s="442"/>
      <c r="F1564" s="442"/>
      <c r="G1564" s="442"/>
      <c r="H1564" s="442"/>
      <c r="I1564" s="442"/>
      <c r="J1564" s="442"/>
      <c r="K1564" s="442"/>
      <c r="L1564" s="442"/>
      <c r="M1564" s="442"/>
      <c r="N1564" s="442"/>
      <c r="O1564" s="442"/>
      <c r="P1564" s="442"/>
      <c r="Q1564" s="442"/>
    </row>
    <row r="1565" spans="1:17" x14ac:dyDescent="0.2">
      <c r="A1565" s="440"/>
      <c r="B1565" s="441"/>
      <c r="C1565" s="440"/>
      <c r="D1565" s="442"/>
      <c r="E1565" s="442"/>
      <c r="F1565" s="442"/>
      <c r="G1565" s="442"/>
      <c r="H1565" s="442"/>
      <c r="I1565" s="442"/>
      <c r="J1565" s="442"/>
      <c r="K1565" s="442"/>
      <c r="L1565" s="442"/>
      <c r="M1565" s="442"/>
      <c r="N1565" s="442"/>
      <c r="O1565" s="442"/>
      <c r="P1565" s="442"/>
      <c r="Q1565" s="442"/>
    </row>
    <row r="1566" spans="1:17" x14ac:dyDescent="0.2">
      <c r="A1566" s="440"/>
      <c r="B1566" s="441"/>
      <c r="C1566" s="440"/>
      <c r="D1566" s="442"/>
      <c r="E1566" s="442"/>
      <c r="F1566" s="442"/>
      <c r="G1566" s="442"/>
      <c r="H1566" s="442"/>
      <c r="I1566" s="442"/>
      <c r="J1566" s="442"/>
      <c r="K1566" s="442"/>
      <c r="L1566" s="442"/>
      <c r="M1566" s="442"/>
      <c r="N1566" s="442"/>
      <c r="O1566" s="442"/>
      <c r="P1566" s="442"/>
      <c r="Q1566" s="442"/>
    </row>
    <row r="1567" spans="1:17" x14ac:dyDescent="0.2">
      <c r="A1567" s="440"/>
      <c r="B1567" s="441"/>
      <c r="C1567" s="440"/>
      <c r="D1567" s="442"/>
      <c r="E1567" s="442"/>
      <c r="F1567" s="442"/>
      <c r="G1567" s="442"/>
      <c r="H1567" s="442"/>
      <c r="I1567" s="442"/>
      <c r="J1567" s="442"/>
      <c r="K1567" s="442"/>
      <c r="L1567" s="442"/>
      <c r="M1567" s="442"/>
      <c r="N1567" s="442"/>
      <c r="O1567" s="442"/>
      <c r="P1567" s="442"/>
      <c r="Q1567" s="442"/>
    </row>
    <row r="1568" spans="1:17" x14ac:dyDescent="0.2">
      <c r="A1568" s="440"/>
      <c r="B1568" s="441"/>
      <c r="C1568" s="440"/>
      <c r="D1568" s="442"/>
      <c r="E1568" s="442"/>
      <c r="F1568" s="442"/>
      <c r="G1568" s="442"/>
      <c r="H1568" s="442"/>
      <c r="I1568" s="442"/>
      <c r="J1568" s="442"/>
      <c r="K1568" s="442"/>
      <c r="L1568" s="442"/>
      <c r="M1568" s="442"/>
      <c r="N1568" s="442"/>
      <c r="O1568" s="442"/>
      <c r="P1568" s="442"/>
      <c r="Q1568" s="442"/>
    </row>
    <row r="1569" spans="1:17" x14ac:dyDescent="0.2">
      <c r="A1569" s="440"/>
      <c r="B1569" s="441"/>
      <c r="C1569" s="440"/>
      <c r="D1569" s="442"/>
      <c r="E1569" s="442"/>
      <c r="F1569" s="442"/>
      <c r="G1569" s="442"/>
      <c r="H1569" s="442"/>
      <c r="I1569" s="442"/>
      <c r="J1569" s="442"/>
      <c r="K1569" s="442"/>
      <c r="L1569" s="442"/>
      <c r="M1569" s="442"/>
      <c r="N1569" s="442"/>
      <c r="O1569" s="442"/>
      <c r="P1569" s="442"/>
      <c r="Q1569" s="442"/>
    </row>
    <row r="1570" spans="1:17" x14ac:dyDescent="0.2">
      <c r="A1570" s="440"/>
      <c r="B1570" s="441"/>
      <c r="C1570" s="440"/>
      <c r="D1570" s="442"/>
      <c r="E1570" s="442"/>
      <c r="F1570" s="442"/>
      <c r="G1570" s="442"/>
      <c r="H1570" s="442"/>
      <c r="I1570" s="442"/>
      <c r="J1570" s="442"/>
      <c r="K1570" s="442"/>
      <c r="L1570" s="442"/>
      <c r="M1570" s="442"/>
      <c r="N1570" s="442"/>
      <c r="O1570" s="442"/>
      <c r="P1570" s="442"/>
      <c r="Q1570" s="442"/>
    </row>
    <row r="1571" spans="1:17" x14ac:dyDescent="0.2">
      <c r="A1571" s="440"/>
      <c r="B1571" s="441"/>
      <c r="C1571" s="440"/>
      <c r="D1571" s="442"/>
      <c r="E1571" s="442"/>
      <c r="F1571" s="442"/>
      <c r="G1571" s="442"/>
      <c r="H1571" s="442"/>
      <c r="I1571" s="442"/>
      <c r="J1571" s="442"/>
      <c r="K1571" s="442"/>
      <c r="L1571" s="442"/>
      <c r="M1571" s="442"/>
      <c r="N1571" s="442"/>
      <c r="O1571" s="442"/>
      <c r="P1571" s="442"/>
      <c r="Q1571" s="442"/>
    </row>
    <row r="1572" spans="1:17" x14ac:dyDescent="0.2">
      <c r="A1572" s="440"/>
      <c r="B1572" s="441"/>
      <c r="C1572" s="440"/>
      <c r="D1572" s="442"/>
      <c r="E1572" s="442"/>
      <c r="F1572" s="442"/>
      <c r="G1572" s="442"/>
      <c r="H1572" s="442"/>
      <c r="I1572" s="442"/>
      <c r="J1572" s="442"/>
      <c r="K1572" s="442"/>
      <c r="L1572" s="442"/>
      <c r="M1572" s="442"/>
      <c r="N1572" s="442"/>
      <c r="O1572" s="442"/>
      <c r="P1572" s="442"/>
      <c r="Q1572" s="442"/>
    </row>
    <row r="1573" spans="1:17" x14ac:dyDescent="0.2">
      <c r="A1573" s="440"/>
      <c r="B1573" s="441"/>
      <c r="C1573" s="440"/>
      <c r="D1573" s="442"/>
      <c r="E1573" s="442"/>
      <c r="F1573" s="442"/>
      <c r="G1573" s="442"/>
      <c r="H1573" s="442"/>
      <c r="I1573" s="442"/>
      <c r="J1573" s="442"/>
      <c r="K1573" s="442"/>
      <c r="L1573" s="442"/>
      <c r="M1573" s="442"/>
      <c r="N1573" s="442"/>
      <c r="O1573" s="442"/>
      <c r="P1573" s="442"/>
      <c r="Q1573" s="442"/>
    </row>
    <row r="1574" spans="1:17" x14ac:dyDescent="0.2">
      <c r="A1574" s="440"/>
      <c r="B1574" s="441"/>
      <c r="C1574" s="440"/>
      <c r="D1574" s="442"/>
      <c r="E1574" s="442"/>
      <c r="F1574" s="442"/>
      <c r="G1574" s="442"/>
      <c r="H1574" s="442"/>
      <c r="I1574" s="442"/>
      <c r="J1574" s="442"/>
      <c r="K1574" s="442"/>
      <c r="L1574" s="442"/>
      <c r="M1574" s="442"/>
      <c r="N1574" s="442"/>
      <c r="O1574" s="442"/>
      <c r="P1574" s="442"/>
      <c r="Q1574" s="442"/>
    </row>
    <row r="1575" spans="1:17" x14ac:dyDescent="0.2">
      <c r="A1575" s="440"/>
      <c r="B1575" s="441"/>
      <c r="C1575" s="440"/>
      <c r="D1575" s="442"/>
      <c r="E1575" s="442"/>
      <c r="F1575" s="442"/>
      <c r="G1575" s="442"/>
      <c r="H1575" s="442"/>
      <c r="I1575" s="442"/>
      <c r="J1575" s="442"/>
      <c r="K1575" s="442"/>
      <c r="L1575" s="442"/>
      <c r="M1575" s="442"/>
      <c r="N1575" s="442"/>
      <c r="O1575" s="442"/>
      <c r="P1575" s="442"/>
      <c r="Q1575" s="442"/>
    </row>
    <row r="1576" spans="1:17" x14ac:dyDescent="0.2">
      <c r="A1576" s="440"/>
      <c r="B1576" s="441"/>
      <c r="C1576" s="440"/>
      <c r="D1576" s="442"/>
      <c r="E1576" s="442"/>
      <c r="F1576" s="442"/>
      <c r="G1576" s="442"/>
      <c r="H1576" s="442"/>
      <c r="I1576" s="442"/>
      <c r="J1576" s="442"/>
      <c r="K1576" s="442"/>
      <c r="L1576" s="442"/>
      <c r="M1576" s="442"/>
      <c r="N1576" s="442"/>
      <c r="O1576" s="442"/>
      <c r="P1576" s="442"/>
      <c r="Q1576" s="442"/>
    </row>
    <row r="1577" spans="1:17" x14ac:dyDescent="0.2">
      <c r="A1577" s="440"/>
      <c r="B1577" s="441"/>
      <c r="C1577" s="440"/>
      <c r="D1577" s="442"/>
      <c r="E1577" s="442"/>
      <c r="F1577" s="442"/>
      <c r="G1577" s="442"/>
      <c r="H1577" s="442"/>
      <c r="I1577" s="442"/>
      <c r="J1577" s="442"/>
      <c r="K1577" s="442"/>
      <c r="L1577" s="442"/>
      <c r="M1577" s="442"/>
      <c r="N1577" s="442"/>
      <c r="O1577" s="442"/>
      <c r="P1577" s="442"/>
      <c r="Q1577" s="442"/>
    </row>
    <row r="1578" spans="1:17" x14ac:dyDescent="0.2">
      <c r="A1578" s="440"/>
      <c r="B1578" s="441"/>
      <c r="C1578" s="440"/>
      <c r="D1578" s="442"/>
      <c r="E1578" s="442"/>
      <c r="F1578" s="442"/>
      <c r="G1578" s="442"/>
      <c r="H1578" s="442"/>
      <c r="I1578" s="442"/>
      <c r="J1578" s="442"/>
      <c r="K1578" s="442"/>
      <c r="L1578" s="442"/>
      <c r="M1578" s="442"/>
      <c r="N1578" s="442"/>
      <c r="O1578" s="442"/>
      <c r="P1578" s="442"/>
      <c r="Q1578" s="442"/>
    </row>
    <row r="1579" spans="1:17" x14ac:dyDescent="0.2">
      <c r="A1579" s="440"/>
      <c r="B1579" s="441"/>
      <c r="C1579" s="440"/>
      <c r="D1579" s="442"/>
      <c r="E1579" s="442"/>
      <c r="F1579" s="442"/>
      <c r="G1579" s="442"/>
      <c r="H1579" s="442"/>
      <c r="I1579" s="442"/>
      <c r="J1579" s="442"/>
      <c r="K1579" s="442"/>
      <c r="L1579" s="442"/>
      <c r="M1579" s="442"/>
      <c r="N1579" s="442"/>
      <c r="O1579" s="442"/>
      <c r="P1579" s="442"/>
      <c r="Q1579" s="442"/>
    </row>
    <row r="1580" spans="1:17" x14ac:dyDescent="0.2">
      <c r="A1580" s="440"/>
      <c r="B1580" s="441"/>
      <c r="C1580" s="440"/>
      <c r="D1580" s="442"/>
      <c r="E1580" s="442"/>
      <c r="F1580" s="442"/>
      <c r="G1580" s="442"/>
      <c r="H1580" s="442"/>
      <c r="I1580" s="442"/>
      <c r="J1580" s="442"/>
      <c r="K1580" s="442"/>
      <c r="L1580" s="442"/>
      <c r="M1580" s="442"/>
      <c r="N1580" s="442"/>
      <c r="O1580" s="442"/>
      <c r="P1580" s="442"/>
      <c r="Q1580" s="442"/>
    </row>
    <row r="1581" spans="1:17" x14ac:dyDescent="0.2">
      <c r="A1581" s="440"/>
      <c r="B1581" s="441"/>
      <c r="C1581" s="440"/>
      <c r="D1581" s="442"/>
      <c r="E1581" s="442"/>
      <c r="F1581" s="442"/>
      <c r="G1581" s="442"/>
      <c r="H1581" s="442"/>
      <c r="I1581" s="442"/>
      <c r="J1581" s="442"/>
      <c r="K1581" s="442"/>
      <c r="L1581" s="442"/>
      <c r="M1581" s="442"/>
      <c r="N1581" s="442"/>
      <c r="O1581" s="442"/>
      <c r="P1581" s="442"/>
      <c r="Q1581" s="442"/>
    </row>
    <row r="1582" spans="1:17" x14ac:dyDescent="0.2">
      <c r="A1582" s="440"/>
      <c r="B1582" s="441"/>
      <c r="C1582" s="440"/>
      <c r="D1582" s="442"/>
      <c r="E1582" s="442"/>
      <c r="F1582" s="442"/>
      <c r="G1582" s="442"/>
      <c r="H1582" s="442"/>
      <c r="I1582" s="442"/>
      <c r="J1582" s="442"/>
      <c r="K1582" s="442"/>
      <c r="L1582" s="442"/>
      <c r="M1582" s="442"/>
      <c r="N1582" s="442"/>
      <c r="O1582" s="442"/>
      <c r="P1582" s="442"/>
      <c r="Q1582" s="442"/>
    </row>
    <row r="1583" spans="1:17" x14ac:dyDescent="0.2">
      <c r="A1583" s="440"/>
      <c r="B1583" s="441"/>
      <c r="C1583" s="440"/>
      <c r="D1583" s="442"/>
      <c r="E1583" s="442"/>
      <c r="F1583" s="442"/>
      <c r="G1583" s="442"/>
      <c r="H1583" s="442"/>
      <c r="I1583" s="442"/>
      <c r="J1583" s="442"/>
      <c r="K1583" s="442"/>
      <c r="L1583" s="442"/>
      <c r="M1583" s="442"/>
      <c r="N1583" s="442"/>
      <c r="O1583" s="442"/>
      <c r="P1583" s="442"/>
      <c r="Q1583" s="442"/>
    </row>
    <row r="1584" spans="1:17" x14ac:dyDescent="0.2">
      <c r="A1584" s="440"/>
      <c r="B1584" s="441"/>
      <c r="C1584" s="440"/>
      <c r="D1584" s="442"/>
      <c r="E1584" s="442"/>
      <c r="F1584" s="442"/>
      <c r="G1584" s="442"/>
      <c r="H1584" s="442"/>
      <c r="I1584" s="442"/>
      <c r="J1584" s="442"/>
      <c r="K1584" s="442"/>
      <c r="L1584" s="442"/>
      <c r="M1584" s="442"/>
      <c r="N1584" s="442"/>
      <c r="O1584" s="442"/>
      <c r="P1584" s="442"/>
      <c r="Q1584" s="442"/>
    </row>
    <row r="1585" spans="1:17" x14ac:dyDescent="0.2">
      <c r="A1585" s="440"/>
      <c r="B1585" s="441"/>
      <c r="C1585" s="440"/>
      <c r="D1585" s="442"/>
      <c r="E1585" s="442"/>
      <c r="F1585" s="442"/>
      <c r="G1585" s="442"/>
      <c r="H1585" s="442"/>
      <c r="I1585" s="442"/>
      <c r="J1585" s="442"/>
      <c r="K1585" s="442"/>
      <c r="L1585" s="442"/>
      <c r="M1585" s="442"/>
      <c r="N1585" s="442"/>
      <c r="O1585" s="442"/>
      <c r="P1585" s="442"/>
      <c r="Q1585" s="442"/>
    </row>
    <row r="1586" spans="1:17" x14ac:dyDescent="0.2">
      <c r="A1586" s="440"/>
      <c r="B1586" s="441"/>
      <c r="C1586" s="440"/>
      <c r="D1586" s="442"/>
      <c r="E1586" s="442"/>
      <c r="F1586" s="442"/>
      <c r="G1586" s="442"/>
      <c r="H1586" s="442"/>
      <c r="I1586" s="442"/>
      <c r="J1586" s="442"/>
      <c r="K1586" s="442"/>
      <c r="L1586" s="442"/>
      <c r="M1586" s="442"/>
      <c r="N1586" s="442"/>
      <c r="O1586" s="442"/>
      <c r="P1586" s="442"/>
      <c r="Q1586" s="442"/>
    </row>
    <row r="1587" spans="1:17" x14ac:dyDescent="0.2">
      <c r="A1587" s="440"/>
      <c r="B1587" s="441"/>
      <c r="C1587" s="440"/>
      <c r="D1587" s="442"/>
      <c r="E1587" s="442"/>
      <c r="F1587" s="442"/>
      <c r="G1587" s="442"/>
      <c r="H1587" s="442"/>
      <c r="I1587" s="442"/>
      <c r="J1587" s="442"/>
      <c r="K1587" s="442"/>
      <c r="L1587" s="442"/>
      <c r="M1587" s="442"/>
      <c r="N1587" s="442"/>
      <c r="O1587" s="442"/>
      <c r="P1587" s="442"/>
      <c r="Q1587" s="442"/>
    </row>
    <row r="1588" spans="1:17" x14ac:dyDescent="0.2">
      <c r="A1588" s="440"/>
      <c r="B1588" s="441"/>
      <c r="C1588" s="440"/>
      <c r="D1588" s="442"/>
      <c r="E1588" s="442"/>
      <c r="F1588" s="442"/>
      <c r="G1588" s="442"/>
      <c r="H1588" s="442"/>
      <c r="I1588" s="442"/>
      <c r="J1588" s="442"/>
      <c r="K1588" s="442"/>
      <c r="L1588" s="442"/>
      <c r="M1588" s="442"/>
      <c r="N1588" s="442"/>
      <c r="O1588" s="442"/>
      <c r="P1588" s="442"/>
      <c r="Q1588" s="442"/>
    </row>
    <row r="1589" spans="1:17" x14ac:dyDescent="0.2">
      <c r="A1589" s="440"/>
      <c r="B1589" s="441"/>
      <c r="C1589" s="440"/>
      <c r="D1589" s="442"/>
      <c r="E1589" s="442"/>
      <c r="F1589" s="442"/>
      <c r="G1589" s="442"/>
      <c r="H1589" s="442"/>
      <c r="I1589" s="442"/>
      <c r="J1589" s="442"/>
      <c r="K1589" s="442"/>
      <c r="L1589" s="442"/>
      <c r="M1589" s="442"/>
      <c r="N1589" s="442"/>
      <c r="O1589" s="442"/>
      <c r="P1589" s="442"/>
      <c r="Q1589" s="442"/>
    </row>
    <row r="1590" spans="1:17" x14ac:dyDescent="0.2">
      <c r="A1590" s="440"/>
      <c r="B1590" s="441"/>
      <c r="C1590" s="440"/>
      <c r="D1590" s="442"/>
      <c r="E1590" s="442"/>
      <c r="F1590" s="442"/>
      <c r="G1590" s="442"/>
      <c r="H1590" s="442"/>
      <c r="I1590" s="442"/>
      <c r="J1590" s="442"/>
      <c r="K1590" s="442"/>
      <c r="L1590" s="442"/>
      <c r="M1590" s="442"/>
      <c r="N1590" s="442"/>
      <c r="O1590" s="442"/>
      <c r="P1590" s="442"/>
      <c r="Q1590" s="442"/>
    </row>
    <row r="1591" spans="1:17" x14ac:dyDescent="0.2">
      <c r="A1591" s="440"/>
      <c r="B1591" s="441"/>
      <c r="C1591" s="440"/>
      <c r="D1591" s="442"/>
      <c r="E1591" s="442"/>
      <c r="F1591" s="442"/>
      <c r="G1591" s="442"/>
      <c r="H1591" s="442"/>
      <c r="I1591" s="442"/>
      <c r="J1591" s="442"/>
      <c r="K1591" s="442"/>
      <c r="L1591" s="442"/>
      <c r="M1591" s="442"/>
      <c r="N1591" s="442"/>
      <c r="O1591" s="442"/>
      <c r="P1591" s="442"/>
      <c r="Q1591" s="442"/>
    </row>
    <row r="1592" spans="1:17" x14ac:dyDescent="0.2">
      <c r="A1592" s="440"/>
      <c r="B1592" s="441"/>
      <c r="C1592" s="440"/>
      <c r="D1592" s="442"/>
      <c r="E1592" s="442"/>
      <c r="F1592" s="442"/>
      <c r="G1592" s="442"/>
      <c r="H1592" s="442"/>
      <c r="I1592" s="442"/>
      <c r="J1592" s="442"/>
      <c r="K1592" s="442"/>
      <c r="L1592" s="442"/>
      <c r="M1592" s="442"/>
      <c r="N1592" s="442"/>
      <c r="O1592" s="442"/>
      <c r="P1592" s="442"/>
      <c r="Q1592" s="442"/>
    </row>
    <row r="1593" spans="1:17" x14ac:dyDescent="0.2">
      <c r="A1593" s="440"/>
      <c r="B1593" s="441"/>
      <c r="C1593" s="440"/>
      <c r="D1593" s="442"/>
      <c r="E1593" s="442"/>
      <c r="F1593" s="442"/>
      <c r="G1593" s="442"/>
      <c r="H1593" s="442"/>
      <c r="I1593" s="442"/>
      <c r="J1593" s="442"/>
      <c r="K1593" s="442"/>
      <c r="L1593" s="442"/>
      <c r="M1593" s="442"/>
      <c r="N1593" s="442"/>
      <c r="O1593" s="442"/>
      <c r="P1593" s="442"/>
      <c r="Q1593" s="442"/>
    </row>
    <row r="1594" spans="1:17" x14ac:dyDescent="0.2">
      <c r="A1594" s="440"/>
      <c r="B1594" s="441"/>
      <c r="C1594" s="440"/>
      <c r="D1594" s="442"/>
      <c r="E1594" s="442"/>
      <c r="F1594" s="442"/>
      <c r="G1594" s="442"/>
      <c r="H1594" s="442"/>
      <c r="I1594" s="442"/>
      <c r="J1594" s="442"/>
      <c r="K1594" s="442"/>
      <c r="L1594" s="442"/>
      <c r="M1594" s="442"/>
      <c r="N1594" s="442"/>
      <c r="O1594" s="442"/>
      <c r="P1594" s="442"/>
      <c r="Q1594" s="442"/>
    </row>
    <row r="1595" spans="1:17" x14ac:dyDescent="0.2">
      <c r="A1595" s="440"/>
      <c r="B1595" s="441"/>
      <c r="C1595" s="440"/>
      <c r="D1595" s="442"/>
      <c r="E1595" s="442"/>
      <c r="F1595" s="442"/>
      <c r="G1595" s="442"/>
      <c r="H1595" s="442"/>
      <c r="I1595" s="442"/>
      <c r="J1595" s="442"/>
      <c r="K1595" s="442"/>
      <c r="L1595" s="442"/>
      <c r="M1595" s="442"/>
      <c r="N1595" s="442"/>
      <c r="O1595" s="442"/>
      <c r="P1595" s="442"/>
      <c r="Q1595" s="442"/>
    </row>
    <row r="1596" spans="1:17" x14ac:dyDescent="0.2">
      <c r="A1596" s="440"/>
      <c r="B1596" s="441"/>
      <c r="C1596" s="440"/>
      <c r="D1596" s="442"/>
      <c r="E1596" s="442"/>
      <c r="F1596" s="442"/>
      <c r="G1596" s="442"/>
      <c r="H1596" s="442"/>
      <c r="I1596" s="442"/>
      <c r="J1596" s="442"/>
      <c r="K1596" s="442"/>
      <c r="L1596" s="442"/>
      <c r="M1596" s="442"/>
      <c r="N1596" s="442"/>
      <c r="O1596" s="442"/>
      <c r="P1596" s="442"/>
      <c r="Q1596" s="442"/>
    </row>
    <row r="1597" spans="1:17" x14ac:dyDescent="0.2">
      <c r="A1597" s="440"/>
      <c r="B1597" s="441"/>
      <c r="C1597" s="440"/>
      <c r="D1597" s="442"/>
      <c r="E1597" s="442"/>
      <c r="F1597" s="442"/>
      <c r="G1597" s="442"/>
      <c r="H1597" s="442"/>
      <c r="I1597" s="442"/>
      <c r="J1597" s="442"/>
      <c r="K1597" s="442"/>
      <c r="L1597" s="442"/>
      <c r="M1597" s="442"/>
      <c r="N1597" s="442"/>
      <c r="O1597" s="442"/>
      <c r="P1597" s="442"/>
      <c r="Q1597" s="442"/>
    </row>
    <row r="1598" spans="1:17" x14ac:dyDescent="0.2">
      <c r="A1598" s="440"/>
      <c r="B1598" s="441"/>
      <c r="C1598" s="440"/>
      <c r="D1598" s="442"/>
      <c r="E1598" s="442"/>
      <c r="F1598" s="442"/>
      <c r="G1598" s="442"/>
      <c r="H1598" s="442"/>
      <c r="I1598" s="442"/>
      <c r="J1598" s="442"/>
      <c r="K1598" s="442"/>
      <c r="L1598" s="442"/>
      <c r="M1598" s="442"/>
      <c r="N1598" s="442"/>
      <c r="O1598" s="442"/>
      <c r="P1598" s="442"/>
      <c r="Q1598" s="442"/>
    </row>
    <row r="1599" spans="1:17" x14ac:dyDescent="0.2">
      <c r="A1599" s="440"/>
      <c r="B1599" s="441"/>
      <c r="C1599" s="440"/>
      <c r="D1599" s="442"/>
      <c r="E1599" s="442"/>
      <c r="F1599" s="442"/>
      <c r="G1599" s="442"/>
      <c r="H1599" s="442"/>
      <c r="I1599" s="442"/>
      <c r="J1599" s="442"/>
      <c r="K1599" s="442"/>
      <c r="L1599" s="442"/>
      <c r="M1599" s="442"/>
      <c r="N1599" s="442"/>
      <c r="O1599" s="442"/>
      <c r="P1599" s="442"/>
      <c r="Q1599" s="442"/>
    </row>
    <row r="1600" spans="1:17" x14ac:dyDescent="0.2">
      <c r="A1600" s="440"/>
      <c r="B1600" s="441"/>
      <c r="C1600" s="440"/>
      <c r="D1600" s="442"/>
      <c r="E1600" s="442"/>
      <c r="F1600" s="442"/>
      <c r="G1600" s="442"/>
      <c r="H1600" s="442"/>
      <c r="I1600" s="442"/>
      <c r="J1600" s="442"/>
      <c r="K1600" s="442"/>
      <c r="L1600" s="442"/>
      <c r="M1600" s="442"/>
      <c r="N1600" s="442"/>
      <c r="O1600" s="442"/>
      <c r="P1600" s="442"/>
      <c r="Q1600" s="442"/>
    </row>
    <row r="1601" spans="1:17" x14ac:dyDescent="0.2">
      <c r="A1601" s="440"/>
      <c r="B1601" s="441"/>
      <c r="C1601" s="440"/>
      <c r="D1601" s="442"/>
      <c r="E1601" s="442"/>
      <c r="F1601" s="442"/>
      <c r="G1601" s="442"/>
      <c r="H1601" s="442"/>
      <c r="I1601" s="442"/>
      <c r="J1601" s="442"/>
      <c r="K1601" s="442"/>
      <c r="L1601" s="442"/>
      <c r="M1601" s="442"/>
      <c r="N1601" s="442"/>
      <c r="O1601" s="442"/>
      <c r="P1601" s="442"/>
      <c r="Q1601" s="442"/>
    </row>
    <row r="1602" spans="1:17" x14ac:dyDescent="0.2">
      <c r="A1602" s="440"/>
      <c r="B1602" s="441"/>
      <c r="C1602" s="440"/>
      <c r="D1602" s="442"/>
      <c r="E1602" s="442"/>
      <c r="F1602" s="442"/>
      <c r="G1602" s="442"/>
      <c r="H1602" s="442"/>
      <c r="I1602" s="442"/>
      <c r="J1602" s="442"/>
      <c r="K1602" s="442"/>
      <c r="L1602" s="442"/>
      <c r="M1602" s="442"/>
      <c r="N1602" s="442"/>
      <c r="O1602" s="442"/>
      <c r="P1602" s="442"/>
      <c r="Q1602" s="442"/>
    </row>
    <row r="1603" spans="1:17" x14ac:dyDescent="0.2">
      <c r="A1603" s="440"/>
      <c r="B1603" s="441"/>
      <c r="C1603" s="440"/>
      <c r="D1603" s="442"/>
      <c r="E1603" s="442"/>
      <c r="F1603" s="442"/>
      <c r="G1603" s="442"/>
      <c r="H1603" s="442"/>
      <c r="I1603" s="442"/>
      <c r="J1603" s="442"/>
      <c r="K1603" s="442"/>
      <c r="L1603" s="442"/>
      <c r="M1603" s="442"/>
      <c r="N1603" s="442"/>
      <c r="O1603" s="442"/>
      <c r="P1603" s="442"/>
      <c r="Q1603" s="442"/>
    </row>
    <row r="1604" spans="1:17" x14ac:dyDescent="0.2">
      <c r="A1604" s="440"/>
      <c r="B1604" s="441"/>
      <c r="C1604" s="440"/>
      <c r="D1604" s="442"/>
      <c r="E1604" s="442"/>
      <c r="F1604" s="442"/>
      <c r="G1604" s="442"/>
      <c r="H1604" s="442"/>
      <c r="I1604" s="442"/>
      <c r="J1604" s="442"/>
      <c r="K1604" s="442"/>
      <c r="L1604" s="442"/>
      <c r="M1604" s="442"/>
      <c r="N1604" s="442"/>
      <c r="O1604" s="442"/>
      <c r="P1604" s="442"/>
      <c r="Q1604" s="442"/>
    </row>
    <row r="1605" spans="1:17" x14ac:dyDescent="0.2">
      <c r="A1605" s="440"/>
      <c r="B1605" s="441"/>
      <c r="C1605" s="440"/>
      <c r="D1605" s="442"/>
      <c r="E1605" s="442"/>
      <c r="F1605" s="442"/>
      <c r="G1605" s="442"/>
      <c r="H1605" s="442"/>
      <c r="I1605" s="442"/>
      <c r="J1605" s="442"/>
      <c r="K1605" s="442"/>
      <c r="L1605" s="442"/>
      <c r="M1605" s="442"/>
      <c r="N1605" s="442"/>
      <c r="O1605" s="442"/>
      <c r="P1605" s="442"/>
      <c r="Q1605" s="442"/>
    </row>
    <row r="1606" spans="1:17" x14ac:dyDescent="0.2">
      <c r="A1606" s="440"/>
      <c r="B1606" s="441"/>
      <c r="C1606" s="440"/>
      <c r="D1606" s="442"/>
      <c r="E1606" s="442"/>
      <c r="F1606" s="442"/>
      <c r="G1606" s="442"/>
      <c r="H1606" s="442"/>
      <c r="I1606" s="442"/>
      <c r="J1606" s="442"/>
      <c r="K1606" s="442"/>
      <c r="L1606" s="442"/>
      <c r="M1606" s="442"/>
      <c r="N1606" s="442"/>
      <c r="O1606" s="442"/>
      <c r="P1606" s="442"/>
      <c r="Q1606" s="442"/>
    </row>
    <row r="1607" spans="1:17" x14ac:dyDescent="0.2">
      <c r="A1607" s="440"/>
      <c r="B1607" s="441"/>
      <c r="C1607" s="440"/>
      <c r="D1607" s="442"/>
      <c r="E1607" s="442"/>
      <c r="F1607" s="442"/>
      <c r="G1607" s="442"/>
      <c r="H1607" s="442"/>
      <c r="I1607" s="442"/>
      <c r="J1607" s="442"/>
      <c r="K1607" s="442"/>
      <c r="L1607" s="442"/>
      <c r="M1607" s="442"/>
      <c r="N1607" s="442"/>
      <c r="O1607" s="442"/>
      <c r="P1607" s="442"/>
      <c r="Q1607" s="442"/>
    </row>
    <row r="1608" spans="1:17" x14ac:dyDescent="0.2">
      <c r="A1608" s="440"/>
      <c r="B1608" s="441"/>
      <c r="C1608" s="440"/>
      <c r="D1608" s="442"/>
      <c r="E1608" s="442"/>
      <c r="F1608" s="442"/>
      <c r="G1608" s="442"/>
      <c r="H1608" s="442"/>
      <c r="I1608" s="442"/>
      <c r="J1608" s="442"/>
      <c r="K1608" s="442"/>
      <c r="L1608" s="442"/>
      <c r="M1608" s="442"/>
      <c r="N1608" s="442"/>
      <c r="O1608" s="442"/>
      <c r="P1608" s="442"/>
      <c r="Q1608" s="442"/>
    </row>
    <row r="1609" spans="1:17" x14ac:dyDescent="0.2">
      <c r="A1609" s="440"/>
      <c r="B1609" s="441"/>
      <c r="C1609" s="440"/>
      <c r="D1609" s="442"/>
      <c r="E1609" s="442"/>
      <c r="F1609" s="442"/>
      <c r="G1609" s="442"/>
      <c r="H1609" s="442"/>
      <c r="I1609" s="442"/>
      <c r="J1609" s="442"/>
      <c r="K1609" s="442"/>
      <c r="L1609" s="442"/>
      <c r="M1609" s="442"/>
      <c r="N1609" s="442"/>
      <c r="O1609" s="442"/>
      <c r="P1609" s="442"/>
      <c r="Q1609" s="442"/>
    </row>
    <row r="1610" spans="1:17" x14ac:dyDescent="0.2">
      <c r="A1610" s="440"/>
      <c r="B1610" s="441"/>
      <c r="C1610" s="440"/>
      <c r="D1610" s="442"/>
      <c r="E1610" s="442"/>
      <c r="F1610" s="442"/>
      <c r="G1610" s="442"/>
      <c r="H1610" s="442"/>
      <c r="I1610" s="442"/>
      <c r="J1610" s="442"/>
      <c r="K1610" s="442"/>
      <c r="L1610" s="442"/>
      <c r="M1610" s="442"/>
      <c r="N1610" s="442"/>
      <c r="O1610" s="442"/>
      <c r="P1610" s="442"/>
      <c r="Q1610" s="442"/>
    </row>
    <row r="1611" spans="1:17" x14ac:dyDescent="0.2">
      <c r="A1611" s="440"/>
      <c r="B1611" s="441"/>
      <c r="C1611" s="440"/>
      <c r="D1611" s="442"/>
      <c r="E1611" s="442"/>
      <c r="F1611" s="442"/>
      <c r="G1611" s="442"/>
      <c r="H1611" s="442"/>
      <c r="I1611" s="442"/>
      <c r="J1611" s="442"/>
      <c r="K1611" s="442"/>
      <c r="L1611" s="442"/>
      <c r="M1611" s="442"/>
      <c r="N1611" s="442"/>
      <c r="O1611" s="442"/>
      <c r="P1611" s="442"/>
      <c r="Q1611" s="442"/>
    </row>
    <row r="1612" spans="1:17" x14ac:dyDescent="0.2">
      <c r="A1612" s="440"/>
      <c r="B1612" s="441"/>
      <c r="C1612" s="440"/>
      <c r="D1612" s="442"/>
      <c r="E1612" s="442"/>
      <c r="F1612" s="442"/>
      <c r="G1612" s="442"/>
      <c r="H1612" s="442"/>
      <c r="I1612" s="442"/>
      <c r="J1612" s="442"/>
      <c r="K1612" s="442"/>
      <c r="L1612" s="442"/>
      <c r="M1612" s="442"/>
      <c r="N1612" s="442"/>
      <c r="O1612" s="442"/>
      <c r="P1612" s="442"/>
      <c r="Q1612" s="442"/>
    </row>
    <row r="1613" spans="1:17" x14ac:dyDescent="0.2">
      <c r="A1613" s="440"/>
      <c r="B1613" s="441"/>
      <c r="C1613" s="440"/>
      <c r="D1613" s="442"/>
      <c r="E1613" s="442"/>
      <c r="F1613" s="442"/>
      <c r="G1613" s="442"/>
      <c r="H1613" s="442"/>
      <c r="I1613" s="442"/>
      <c r="J1613" s="442"/>
      <c r="K1613" s="442"/>
      <c r="L1613" s="442"/>
      <c r="M1613" s="442"/>
      <c r="N1613" s="442"/>
      <c r="O1613" s="442"/>
      <c r="P1613" s="442"/>
      <c r="Q1613" s="442"/>
    </row>
    <row r="1614" spans="1:17" x14ac:dyDescent="0.2">
      <c r="A1614" s="440"/>
      <c r="B1614" s="441"/>
      <c r="C1614" s="440"/>
      <c r="D1614" s="442"/>
      <c r="E1614" s="442"/>
      <c r="F1614" s="442"/>
      <c r="G1614" s="442"/>
      <c r="H1614" s="442"/>
      <c r="I1614" s="442"/>
      <c r="J1614" s="442"/>
      <c r="K1614" s="442"/>
      <c r="L1614" s="442"/>
      <c r="M1614" s="442"/>
      <c r="N1614" s="442"/>
      <c r="O1614" s="442"/>
      <c r="P1614" s="442"/>
      <c r="Q1614" s="442"/>
    </row>
    <row r="1615" spans="1:17" x14ac:dyDescent="0.2">
      <c r="A1615" s="440"/>
      <c r="B1615" s="441"/>
      <c r="C1615" s="440"/>
      <c r="D1615" s="442"/>
      <c r="E1615" s="442"/>
      <c r="F1615" s="442"/>
      <c r="G1615" s="442"/>
      <c r="H1615" s="442"/>
      <c r="I1615" s="442"/>
      <c r="J1615" s="442"/>
      <c r="K1615" s="442"/>
      <c r="L1615" s="442"/>
      <c r="M1615" s="442"/>
      <c r="N1615" s="442"/>
      <c r="O1615" s="442"/>
      <c r="P1615" s="442"/>
      <c r="Q1615" s="442"/>
    </row>
    <row r="1616" spans="1:17" x14ac:dyDescent="0.2">
      <c r="A1616" s="440"/>
      <c r="B1616" s="441"/>
      <c r="C1616" s="440"/>
      <c r="D1616" s="442"/>
      <c r="E1616" s="442"/>
      <c r="F1616" s="442"/>
      <c r="G1616" s="442"/>
      <c r="H1616" s="442"/>
      <c r="I1616" s="442"/>
      <c r="J1616" s="442"/>
      <c r="K1616" s="442"/>
      <c r="L1616" s="442"/>
      <c r="M1616" s="442"/>
      <c r="N1616" s="442"/>
      <c r="O1616" s="442"/>
      <c r="P1616" s="442"/>
      <c r="Q1616" s="442"/>
    </row>
    <row r="1617" spans="1:17" x14ac:dyDescent="0.2">
      <c r="A1617" s="440"/>
      <c r="B1617" s="441"/>
      <c r="C1617" s="440"/>
      <c r="D1617" s="442"/>
      <c r="E1617" s="442"/>
      <c r="F1617" s="442"/>
      <c r="G1617" s="442"/>
      <c r="H1617" s="442"/>
      <c r="I1617" s="442"/>
      <c r="J1617" s="442"/>
      <c r="K1617" s="442"/>
      <c r="L1617" s="442"/>
      <c r="M1617" s="442"/>
      <c r="N1617" s="442"/>
      <c r="O1617" s="442"/>
      <c r="P1617" s="442"/>
      <c r="Q1617" s="442"/>
    </row>
    <row r="1618" spans="1:17" x14ac:dyDescent="0.2">
      <c r="A1618" s="440"/>
      <c r="B1618" s="441"/>
      <c r="C1618" s="440"/>
      <c r="D1618" s="442"/>
      <c r="E1618" s="442"/>
      <c r="F1618" s="442"/>
      <c r="G1618" s="442"/>
      <c r="H1618" s="442"/>
      <c r="I1618" s="442"/>
      <c r="J1618" s="442"/>
      <c r="K1618" s="442"/>
      <c r="L1618" s="442"/>
      <c r="M1618" s="442"/>
      <c r="N1618" s="442"/>
      <c r="O1618" s="442"/>
      <c r="P1618" s="442"/>
      <c r="Q1618" s="442"/>
    </row>
    <row r="1619" spans="1:17" x14ac:dyDescent="0.2">
      <c r="A1619" s="440"/>
      <c r="B1619" s="441"/>
      <c r="C1619" s="440"/>
      <c r="D1619" s="442"/>
      <c r="E1619" s="442"/>
      <c r="F1619" s="442"/>
      <c r="G1619" s="442"/>
      <c r="H1619" s="442"/>
      <c r="I1619" s="442"/>
      <c r="J1619" s="442"/>
      <c r="K1619" s="442"/>
      <c r="L1619" s="442"/>
      <c r="M1619" s="442"/>
      <c r="N1619" s="442"/>
      <c r="O1619" s="442"/>
      <c r="P1619" s="442"/>
      <c r="Q1619" s="442"/>
    </row>
    <row r="1620" spans="1:17" x14ac:dyDescent="0.2">
      <c r="A1620" s="440"/>
      <c r="B1620" s="441"/>
      <c r="C1620" s="440"/>
      <c r="D1620" s="442"/>
      <c r="E1620" s="442"/>
      <c r="F1620" s="442"/>
      <c r="G1620" s="442"/>
      <c r="H1620" s="442"/>
      <c r="I1620" s="442"/>
      <c r="J1620" s="442"/>
      <c r="K1620" s="442"/>
      <c r="L1620" s="442"/>
      <c r="M1620" s="442"/>
      <c r="N1620" s="442"/>
      <c r="O1620" s="442"/>
      <c r="P1620" s="442"/>
      <c r="Q1620" s="442"/>
    </row>
    <row r="1621" spans="1:17" x14ac:dyDescent="0.2">
      <c r="A1621" s="440"/>
      <c r="B1621" s="441"/>
      <c r="C1621" s="440"/>
      <c r="D1621" s="442"/>
      <c r="E1621" s="442"/>
      <c r="F1621" s="442"/>
      <c r="G1621" s="442"/>
      <c r="H1621" s="442"/>
      <c r="I1621" s="442"/>
      <c r="J1621" s="442"/>
      <c r="K1621" s="442"/>
      <c r="L1621" s="442"/>
      <c r="M1621" s="442"/>
      <c r="N1621" s="442"/>
      <c r="O1621" s="442"/>
      <c r="P1621" s="442"/>
      <c r="Q1621" s="442"/>
    </row>
    <row r="1622" spans="1:17" x14ac:dyDescent="0.2">
      <c r="A1622" s="440"/>
      <c r="B1622" s="441"/>
      <c r="C1622" s="440"/>
      <c r="D1622" s="442"/>
      <c r="E1622" s="442"/>
      <c r="F1622" s="442"/>
      <c r="G1622" s="442"/>
      <c r="H1622" s="442"/>
      <c r="I1622" s="442"/>
      <c r="J1622" s="442"/>
      <c r="K1622" s="442"/>
      <c r="L1622" s="442"/>
      <c r="M1622" s="442"/>
      <c r="N1622" s="442"/>
      <c r="O1622" s="442"/>
      <c r="P1622" s="442"/>
      <c r="Q1622" s="442"/>
    </row>
    <row r="1623" spans="1:17" x14ac:dyDescent="0.2">
      <c r="A1623" s="440"/>
      <c r="B1623" s="441"/>
      <c r="C1623" s="440"/>
      <c r="D1623" s="442"/>
      <c r="E1623" s="442"/>
      <c r="F1623" s="442"/>
      <c r="G1623" s="442"/>
      <c r="H1623" s="442"/>
      <c r="I1623" s="442"/>
      <c r="J1623" s="442"/>
      <c r="K1623" s="442"/>
      <c r="L1623" s="442"/>
      <c r="M1623" s="442"/>
      <c r="N1623" s="442"/>
      <c r="O1623" s="442"/>
      <c r="P1623" s="442"/>
      <c r="Q1623" s="442"/>
    </row>
    <row r="1624" spans="1:17" x14ac:dyDescent="0.2">
      <c r="A1624" s="440"/>
      <c r="B1624" s="441"/>
      <c r="C1624" s="440"/>
      <c r="D1624" s="442"/>
      <c r="E1624" s="442"/>
      <c r="F1624" s="442"/>
      <c r="G1624" s="442"/>
      <c r="H1624" s="442"/>
      <c r="I1624" s="442"/>
      <c r="J1624" s="442"/>
      <c r="K1624" s="442"/>
      <c r="L1624" s="442"/>
      <c r="M1624" s="442"/>
      <c r="N1624" s="442"/>
      <c r="O1624" s="442"/>
      <c r="P1624" s="442"/>
      <c r="Q1624" s="442"/>
    </row>
    <row r="1625" spans="1:17" x14ac:dyDescent="0.2">
      <c r="A1625" s="440"/>
      <c r="B1625" s="441"/>
      <c r="C1625" s="440"/>
      <c r="D1625" s="442"/>
      <c r="E1625" s="442"/>
      <c r="F1625" s="442"/>
      <c r="G1625" s="442"/>
      <c r="H1625" s="442"/>
      <c r="I1625" s="442"/>
      <c r="J1625" s="442"/>
      <c r="K1625" s="442"/>
      <c r="L1625" s="442"/>
      <c r="M1625" s="442"/>
      <c r="N1625" s="442"/>
      <c r="O1625" s="442"/>
      <c r="P1625" s="442"/>
      <c r="Q1625" s="442"/>
    </row>
    <row r="1626" spans="1:17" x14ac:dyDescent="0.2">
      <c r="A1626" s="440"/>
      <c r="B1626" s="441"/>
      <c r="C1626" s="440"/>
      <c r="D1626" s="442"/>
      <c r="E1626" s="442"/>
      <c r="F1626" s="442"/>
      <c r="G1626" s="442"/>
      <c r="H1626" s="442"/>
      <c r="I1626" s="442"/>
      <c r="J1626" s="442"/>
      <c r="K1626" s="442"/>
      <c r="L1626" s="442"/>
      <c r="M1626" s="442"/>
      <c r="N1626" s="442"/>
      <c r="O1626" s="442"/>
      <c r="P1626" s="442"/>
      <c r="Q1626" s="442"/>
    </row>
    <row r="1627" spans="1:17" x14ac:dyDescent="0.2">
      <c r="A1627" s="440"/>
      <c r="B1627" s="441"/>
      <c r="C1627" s="440"/>
      <c r="D1627" s="442"/>
      <c r="E1627" s="442"/>
      <c r="F1627" s="442"/>
      <c r="G1627" s="442"/>
      <c r="H1627" s="442"/>
      <c r="I1627" s="442"/>
      <c r="J1627" s="442"/>
      <c r="K1627" s="442"/>
      <c r="L1627" s="442"/>
      <c r="M1627" s="442"/>
      <c r="N1627" s="442"/>
      <c r="O1627" s="442"/>
      <c r="P1627" s="442"/>
      <c r="Q1627" s="442"/>
    </row>
    <row r="1628" spans="1:17" x14ac:dyDescent="0.2">
      <c r="A1628" s="440"/>
      <c r="B1628" s="441"/>
      <c r="C1628" s="440"/>
      <c r="D1628" s="442"/>
      <c r="E1628" s="442"/>
      <c r="F1628" s="442"/>
      <c r="G1628" s="442"/>
      <c r="H1628" s="442"/>
      <c r="I1628" s="442"/>
      <c r="J1628" s="442"/>
      <c r="K1628" s="442"/>
      <c r="L1628" s="442"/>
      <c r="M1628" s="442"/>
      <c r="N1628" s="442"/>
      <c r="O1628" s="442"/>
      <c r="P1628" s="442"/>
      <c r="Q1628" s="442"/>
    </row>
    <row r="1629" spans="1:17" x14ac:dyDescent="0.2">
      <c r="A1629" s="440"/>
      <c r="B1629" s="441"/>
      <c r="C1629" s="440"/>
      <c r="D1629" s="442"/>
      <c r="E1629" s="442"/>
      <c r="F1629" s="442"/>
      <c r="G1629" s="442"/>
      <c r="H1629" s="442"/>
      <c r="I1629" s="442"/>
      <c r="J1629" s="442"/>
      <c r="K1629" s="442"/>
      <c r="L1629" s="442"/>
      <c r="M1629" s="442"/>
      <c r="N1629" s="442"/>
      <c r="O1629" s="442"/>
      <c r="P1629" s="442"/>
      <c r="Q1629" s="442"/>
    </row>
    <row r="1630" spans="1:17" x14ac:dyDescent="0.2">
      <c r="A1630" s="440"/>
      <c r="B1630" s="441"/>
      <c r="C1630" s="440"/>
      <c r="D1630" s="442"/>
      <c r="E1630" s="442"/>
      <c r="F1630" s="442"/>
      <c r="G1630" s="442"/>
      <c r="H1630" s="442"/>
      <c r="I1630" s="442"/>
      <c r="J1630" s="442"/>
      <c r="K1630" s="442"/>
      <c r="L1630" s="442"/>
      <c r="M1630" s="442"/>
      <c r="N1630" s="442"/>
      <c r="O1630" s="442"/>
      <c r="P1630" s="442"/>
      <c r="Q1630" s="442"/>
    </row>
    <row r="1631" spans="1:17" x14ac:dyDescent="0.2">
      <c r="A1631" s="440"/>
      <c r="B1631" s="441"/>
      <c r="C1631" s="440"/>
      <c r="D1631" s="442"/>
      <c r="E1631" s="442"/>
      <c r="F1631" s="442"/>
      <c r="G1631" s="442"/>
      <c r="H1631" s="442"/>
      <c r="I1631" s="442"/>
      <c r="J1631" s="442"/>
      <c r="K1631" s="442"/>
      <c r="L1631" s="442"/>
      <c r="M1631" s="442"/>
      <c r="N1631" s="442"/>
      <c r="O1631" s="442"/>
      <c r="P1631" s="442"/>
      <c r="Q1631" s="442"/>
    </row>
    <row r="1632" spans="1:17" x14ac:dyDescent="0.2">
      <c r="A1632" s="440"/>
      <c r="B1632" s="441"/>
      <c r="C1632" s="440"/>
      <c r="D1632" s="442"/>
      <c r="E1632" s="442"/>
      <c r="F1632" s="442"/>
      <c r="G1632" s="442"/>
      <c r="H1632" s="442"/>
      <c r="I1632" s="442"/>
      <c r="J1632" s="442"/>
      <c r="K1632" s="442"/>
      <c r="L1632" s="442"/>
      <c r="M1632" s="442"/>
      <c r="N1632" s="442"/>
      <c r="O1632" s="442"/>
      <c r="P1632" s="442"/>
      <c r="Q1632" s="442"/>
    </row>
    <row r="1633" spans="1:17" x14ac:dyDescent="0.2">
      <c r="A1633" s="440"/>
      <c r="B1633" s="441"/>
      <c r="C1633" s="440"/>
      <c r="D1633" s="442"/>
      <c r="E1633" s="442"/>
      <c r="F1633" s="442"/>
      <c r="G1633" s="442"/>
      <c r="H1633" s="442"/>
      <c r="I1633" s="442"/>
      <c r="J1633" s="442"/>
      <c r="K1633" s="442"/>
      <c r="L1633" s="442"/>
      <c r="M1633" s="442"/>
      <c r="N1633" s="442"/>
      <c r="O1633" s="442"/>
      <c r="P1633" s="442"/>
      <c r="Q1633" s="442"/>
    </row>
    <row r="1634" spans="1:17" x14ac:dyDescent="0.2">
      <c r="A1634" s="440"/>
      <c r="B1634" s="441"/>
      <c r="C1634" s="440"/>
      <c r="D1634" s="442"/>
      <c r="E1634" s="442"/>
      <c r="F1634" s="442"/>
      <c r="G1634" s="442"/>
      <c r="H1634" s="442"/>
      <c r="I1634" s="442"/>
      <c r="J1634" s="442"/>
      <c r="K1634" s="442"/>
      <c r="L1634" s="442"/>
      <c r="M1634" s="442"/>
      <c r="N1634" s="442"/>
      <c r="O1634" s="442"/>
      <c r="P1634" s="442"/>
      <c r="Q1634" s="442"/>
    </row>
    <row r="1635" spans="1:17" x14ac:dyDescent="0.2">
      <c r="A1635" s="440"/>
      <c r="B1635" s="441"/>
      <c r="C1635" s="440"/>
      <c r="D1635" s="442"/>
      <c r="E1635" s="442"/>
      <c r="F1635" s="442"/>
      <c r="G1635" s="442"/>
      <c r="H1635" s="442"/>
      <c r="I1635" s="442"/>
      <c r="J1635" s="442"/>
      <c r="K1635" s="442"/>
      <c r="L1635" s="442"/>
      <c r="M1635" s="442"/>
      <c r="N1635" s="442"/>
      <c r="O1635" s="442"/>
      <c r="P1635" s="442"/>
      <c r="Q1635" s="442"/>
    </row>
    <row r="1636" spans="1:17" x14ac:dyDescent="0.2">
      <c r="A1636" s="440"/>
      <c r="B1636" s="441"/>
      <c r="C1636" s="440"/>
      <c r="D1636" s="442"/>
      <c r="E1636" s="442"/>
      <c r="F1636" s="442"/>
      <c r="G1636" s="442"/>
      <c r="H1636" s="442"/>
      <c r="I1636" s="442"/>
      <c r="J1636" s="442"/>
      <c r="K1636" s="442"/>
      <c r="L1636" s="442"/>
      <c r="M1636" s="442"/>
      <c r="N1636" s="442"/>
      <c r="O1636" s="442"/>
      <c r="P1636" s="442"/>
      <c r="Q1636" s="442"/>
    </row>
    <row r="1637" spans="1:17" x14ac:dyDescent="0.2">
      <c r="A1637" s="440"/>
      <c r="B1637" s="441"/>
      <c r="C1637" s="440"/>
      <c r="D1637" s="442"/>
      <c r="E1637" s="442"/>
      <c r="F1637" s="442"/>
      <c r="G1637" s="442"/>
      <c r="H1637" s="442"/>
      <c r="I1637" s="442"/>
      <c r="J1637" s="442"/>
      <c r="K1637" s="442"/>
      <c r="L1637" s="442"/>
      <c r="M1637" s="442"/>
      <c r="N1637" s="442"/>
      <c r="O1637" s="442"/>
      <c r="P1637" s="442"/>
      <c r="Q1637" s="442"/>
    </row>
    <row r="1638" spans="1:17" x14ac:dyDescent="0.2">
      <c r="A1638" s="440"/>
      <c r="B1638" s="441"/>
      <c r="C1638" s="440"/>
      <c r="D1638" s="442"/>
      <c r="E1638" s="442"/>
      <c r="F1638" s="442"/>
      <c r="G1638" s="442"/>
      <c r="H1638" s="442"/>
      <c r="I1638" s="442"/>
      <c r="J1638" s="442"/>
      <c r="K1638" s="442"/>
      <c r="L1638" s="442"/>
      <c r="M1638" s="442"/>
      <c r="N1638" s="442"/>
      <c r="O1638" s="442"/>
      <c r="P1638" s="442"/>
      <c r="Q1638" s="442"/>
    </row>
    <row r="1639" spans="1:17" x14ac:dyDescent="0.2">
      <c r="A1639" s="440"/>
      <c r="B1639" s="441"/>
      <c r="C1639" s="440"/>
      <c r="D1639" s="442"/>
      <c r="E1639" s="442"/>
      <c r="F1639" s="442"/>
      <c r="G1639" s="442"/>
      <c r="H1639" s="442"/>
      <c r="I1639" s="442"/>
      <c r="J1639" s="442"/>
      <c r="K1639" s="442"/>
      <c r="L1639" s="442"/>
      <c r="M1639" s="442"/>
      <c r="N1639" s="442"/>
      <c r="O1639" s="442"/>
      <c r="P1639" s="442"/>
      <c r="Q1639" s="442"/>
    </row>
    <row r="1640" spans="1:17" x14ac:dyDescent="0.2">
      <c r="A1640" s="440"/>
      <c r="B1640" s="441"/>
      <c r="C1640" s="440"/>
      <c r="D1640" s="442"/>
      <c r="E1640" s="442"/>
      <c r="F1640" s="442"/>
      <c r="G1640" s="442"/>
      <c r="H1640" s="442"/>
      <c r="I1640" s="442"/>
      <c r="J1640" s="442"/>
      <c r="K1640" s="442"/>
      <c r="L1640" s="442"/>
      <c r="M1640" s="442"/>
      <c r="N1640" s="442"/>
      <c r="O1640" s="442"/>
      <c r="P1640" s="442"/>
      <c r="Q1640" s="442"/>
    </row>
    <row r="1641" spans="1:17" x14ac:dyDescent="0.2">
      <c r="A1641" s="440"/>
      <c r="B1641" s="441"/>
      <c r="C1641" s="440"/>
      <c r="D1641" s="442"/>
      <c r="E1641" s="442"/>
      <c r="F1641" s="442"/>
      <c r="G1641" s="442"/>
      <c r="H1641" s="442"/>
      <c r="I1641" s="442"/>
      <c r="J1641" s="442"/>
      <c r="K1641" s="442"/>
      <c r="L1641" s="442"/>
      <c r="M1641" s="442"/>
      <c r="N1641" s="442"/>
      <c r="O1641" s="442"/>
      <c r="P1641" s="442"/>
      <c r="Q1641" s="442"/>
    </row>
    <row r="1642" spans="1:17" x14ac:dyDescent="0.2">
      <c r="A1642" s="440"/>
      <c r="B1642" s="441"/>
      <c r="C1642" s="440"/>
      <c r="D1642" s="442"/>
      <c r="E1642" s="442"/>
      <c r="F1642" s="442"/>
      <c r="G1642" s="442"/>
      <c r="H1642" s="442"/>
      <c r="I1642" s="442"/>
      <c r="J1642" s="442"/>
      <c r="K1642" s="442"/>
      <c r="L1642" s="442"/>
      <c r="M1642" s="442"/>
      <c r="N1642" s="442"/>
      <c r="O1642" s="442"/>
      <c r="P1642" s="442"/>
      <c r="Q1642" s="442"/>
    </row>
    <row r="1643" spans="1:17" x14ac:dyDescent="0.2">
      <c r="A1643" s="440"/>
      <c r="B1643" s="441"/>
      <c r="C1643" s="440"/>
      <c r="D1643" s="442"/>
      <c r="E1643" s="442"/>
      <c r="F1643" s="442"/>
      <c r="G1643" s="442"/>
      <c r="H1643" s="442"/>
      <c r="I1643" s="442"/>
      <c r="J1643" s="442"/>
      <c r="K1643" s="442"/>
      <c r="L1643" s="442"/>
      <c r="M1643" s="442"/>
      <c r="N1643" s="442"/>
      <c r="O1643" s="442"/>
      <c r="P1643" s="442"/>
      <c r="Q1643" s="442"/>
    </row>
    <row r="1644" spans="1:17" x14ac:dyDescent="0.2">
      <c r="A1644" s="440"/>
      <c r="B1644" s="441"/>
      <c r="C1644" s="440"/>
      <c r="D1644" s="442"/>
      <c r="E1644" s="442"/>
      <c r="F1644" s="442"/>
      <c r="G1644" s="442"/>
      <c r="H1644" s="442"/>
      <c r="I1644" s="442"/>
      <c r="J1644" s="442"/>
      <c r="K1644" s="442"/>
      <c r="L1644" s="442"/>
      <c r="M1644" s="442"/>
      <c r="N1644" s="442"/>
      <c r="O1644" s="442"/>
      <c r="P1644" s="442"/>
      <c r="Q1644" s="442"/>
    </row>
    <row r="1645" spans="1:17" x14ac:dyDescent="0.2">
      <c r="A1645" s="440"/>
      <c r="B1645" s="441"/>
      <c r="C1645" s="440"/>
      <c r="D1645" s="442"/>
      <c r="E1645" s="442"/>
      <c r="F1645" s="442"/>
      <c r="G1645" s="442"/>
      <c r="H1645" s="442"/>
      <c r="I1645" s="442"/>
      <c r="J1645" s="442"/>
      <c r="K1645" s="442"/>
      <c r="L1645" s="442"/>
      <c r="M1645" s="442"/>
      <c r="N1645" s="442"/>
      <c r="O1645" s="442"/>
      <c r="P1645" s="442"/>
      <c r="Q1645" s="442"/>
    </row>
    <row r="1646" spans="1:17" x14ac:dyDescent="0.2">
      <c r="A1646" s="440"/>
      <c r="B1646" s="441"/>
      <c r="C1646" s="440"/>
      <c r="D1646" s="442"/>
      <c r="E1646" s="442"/>
      <c r="F1646" s="442"/>
      <c r="G1646" s="442"/>
      <c r="H1646" s="442"/>
      <c r="I1646" s="442"/>
      <c r="J1646" s="442"/>
      <c r="K1646" s="442"/>
      <c r="L1646" s="442"/>
      <c r="M1646" s="442"/>
      <c r="N1646" s="442"/>
      <c r="O1646" s="442"/>
      <c r="P1646" s="442"/>
      <c r="Q1646" s="442"/>
    </row>
    <row r="1647" spans="1:17" x14ac:dyDescent="0.2">
      <c r="A1647" s="440"/>
      <c r="B1647" s="441"/>
      <c r="C1647" s="440"/>
      <c r="D1647" s="442"/>
      <c r="E1647" s="442"/>
      <c r="F1647" s="442"/>
      <c r="G1647" s="442"/>
      <c r="H1647" s="442"/>
      <c r="I1647" s="442"/>
      <c r="J1647" s="442"/>
      <c r="K1647" s="442"/>
      <c r="L1647" s="442"/>
      <c r="M1647" s="442"/>
      <c r="N1647" s="442"/>
      <c r="O1647" s="442"/>
      <c r="P1647" s="442"/>
      <c r="Q1647" s="442"/>
    </row>
    <row r="1648" spans="1:17" x14ac:dyDescent="0.2">
      <c r="A1648" s="440"/>
      <c r="B1648" s="441"/>
      <c r="C1648" s="440"/>
      <c r="D1648" s="442"/>
      <c r="E1648" s="442"/>
      <c r="F1648" s="442"/>
      <c r="G1648" s="442"/>
      <c r="H1648" s="442"/>
      <c r="I1648" s="442"/>
      <c r="J1648" s="442"/>
      <c r="K1648" s="442"/>
      <c r="L1648" s="442"/>
      <c r="M1648" s="442"/>
      <c r="N1648" s="442"/>
      <c r="O1648" s="442"/>
      <c r="P1648" s="442"/>
      <c r="Q1648" s="442"/>
    </row>
    <row r="1649" spans="1:17" x14ac:dyDescent="0.2">
      <c r="A1649" s="440"/>
      <c r="B1649" s="441"/>
      <c r="C1649" s="440"/>
      <c r="D1649" s="442"/>
      <c r="E1649" s="442"/>
      <c r="F1649" s="442"/>
      <c r="G1649" s="442"/>
      <c r="H1649" s="442"/>
      <c r="I1649" s="442"/>
      <c r="J1649" s="442"/>
      <c r="K1649" s="442"/>
      <c r="L1649" s="442"/>
      <c r="M1649" s="442"/>
      <c r="N1649" s="442"/>
      <c r="O1649" s="442"/>
      <c r="P1649" s="442"/>
      <c r="Q1649" s="442"/>
    </row>
    <row r="1650" spans="1:17" x14ac:dyDescent="0.2">
      <c r="A1650" s="440"/>
      <c r="B1650" s="441"/>
      <c r="C1650" s="440"/>
      <c r="D1650" s="442"/>
      <c r="E1650" s="442"/>
      <c r="F1650" s="442"/>
      <c r="G1650" s="442"/>
      <c r="H1650" s="442"/>
      <c r="I1650" s="442"/>
      <c r="J1650" s="442"/>
      <c r="K1650" s="442"/>
      <c r="L1650" s="442"/>
      <c r="M1650" s="442"/>
      <c r="N1650" s="442"/>
      <c r="O1650" s="442"/>
      <c r="P1650" s="442"/>
      <c r="Q1650" s="442"/>
    </row>
    <row r="1651" spans="1:17" x14ac:dyDescent="0.2">
      <c r="A1651" s="440"/>
      <c r="B1651" s="441"/>
      <c r="C1651" s="440"/>
      <c r="D1651" s="442"/>
      <c r="E1651" s="442"/>
      <c r="F1651" s="442"/>
      <c r="G1651" s="442"/>
      <c r="H1651" s="442"/>
      <c r="I1651" s="442"/>
      <c r="J1651" s="442"/>
      <c r="K1651" s="442"/>
      <c r="L1651" s="442"/>
      <c r="M1651" s="442"/>
      <c r="N1651" s="442"/>
      <c r="O1651" s="442"/>
      <c r="P1651" s="442"/>
      <c r="Q1651" s="442"/>
    </row>
    <row r="1652" spans="1:17" x14ac:dyDescent="0.2">
      <c r="A1652" s="440"/>
      <c r="B1652" s="441"/>
      <c r="C1652" s="440"/>
      <c r="D1652" s="442"/>
      <c r="E1652" s="442"/>
      <c r="F1652" s="442"/>
      <c r="G1652" s="442"/>
      <c r="H1652" s="442"/>
      <c r="I1652" s="442"/>
      <c r="J1652" s="442"/>
      <c r="K1652" s="442"/>
      <c r="L1652" s="442"/>
      <c r="M1652" s="442"/>
      <c r="N1652" s="442"/>
      <c r="O1652" s="442"/>
      <c r="P1652" s="442"/>
      <c r="Q1652" s="442"/>
    </row>
    <row r="1653" spans="1:17" x14ac:dyDescent="0.2">
      <c r="A1653" s="440"/>
      <c r="B1653" s="441"/>
      <c r="C1653" s="440"/>
      <c r="D1653" s="442"/>
      <c r="E1653" s="442"/>
      <c r="F1653" s="442"/>
      <c r="G1653" s="442"/>
      <c r="H1653" s="442"/>
      <c r="I1653" s="442"/>
      <c r="J1653" s="442"/>
      <c r="K1653" s="442"/>
      <c r="L1653" s="442"/>
      <c r="M1653" s="442"/>
      <c r="N1653" s="442"/>
      <c r="O1653" s="442"/>
      <c r="P1653" s="442"/>
      <c r="Q1653" s="442"/>
    </row>
    <row r="1654" spans="1:17" x14ac:dyDescent="0.2">
      <c r="A1654" s="440"/>
      <c r="B1654" s="441"/>
      <c r="C1654" s="440"/>
      <c r="D1654" s="442"/>
      <c r="E1654" s="442"/>
      <c r="F1654" s="442"/>
      <c r="G1654" s="442"/>
      <c r="H1654" s="442"/>
      <c r="I1654" s="442"/>
      <c r="J1654" s="442"/>
      <c r="K1654" s="442"/>
      <c r="L1654" s="442"/>
      <c r="M1654" s="442"/>
      <c r="N1654" s="442"/>
      <c r="O1654" s="442"/>
      <c r="P1654" s="442"/>
      <c r="Q1654" s="442"/>
    </row>
    <row r="1655" spans="1:17" x14ac:dyDescent="0.2">
      <c r="A1655" s="440"/>
      <c r="B1655" s="441"/>
      <c r="C1655" s="440"/>
      <c r="D1655" s="442"/>
      <c r="E1655" s="442"/>
      <c r="F1655" s="442"/>
      <c r="G1655" s="442"/>
      <c r="H1655" s="442"/>
      <c r="I1655" s="442"/>
      <c r="J1655" s="442"/>
      <c r="K1655" s="442"/>
      <c r="L1655" s="442"/>
      <c r="M1655" s="442"/>
      <c r="N1655" s="442"/>
      <c r="O1655" s="442"/>
      <c r="P1655" s="442"/>
      <c r="Q1655" s="442"/>
    </row>
    <row r="1656" spans="1:17" x14ac:dyDescent="0.2">
      <c r="A1656" s="440"/>
      <c r="B1656" s="441"/>
      <c r="C1656" s="440"/>
      <c r="D1656" s="442"/>
      <c r="E1656" s="442"/>
      <c r="F1656" s="442"/>
      <c r="G1656" s="442"/>
      <c r="H1656" s="442"/>
      <c r="I1656" s="442"/>
      <c r="J1656" s="442"/>
      <c r="K1656" s="442"/>
      <c r="L1656" s="442"/>
      <c r="M1656" s="442"/>
      <c r="N1656" s="442"/>
      <c r="O1656" s="442"/>
      <c r="P1656" s="442"/>
      <c r="Q1656" s="442"/>
    </row>
    <row r="1657" spans="1:17" x14ac:dyDescent="0.2">
      <c r="A1657" s="440"/>
      <c r="B1657" s="441"/>
      <c r="C1657" s="440"/>
      <c r="D1657" s="442"/>
      <c r="E1657" s="442"/>
      <c r="F1657" s="442"/>
      <c r="G1657" s="442"/>
      <c r="H1657" s="442"/>
      <c r="I1657" s="442"/>
      <c r="J1657" s="442"/>
      <c r="K1657" s="442"/>
      <c r="L1657" s="442"/>
      <c r="M1657" s="442"/>
      <c r="N1657" s="442"/>
      <c r="O1657" s="442"/>
      <c r="P1657" s="442"/>
      <c r="Q1657" s="442"/>
    </row>
    <row r="1658" spans="1:17" x14ac:dyDescent="0.2">
      <c r="A1658" s="440"/>
      <c r="B1658" s="441"/>
      <c r="C1658" s="440"/>
      <c r="D1658" s="442"/>
      <c r="E1658" s="442"/>
      <c r="F1658" s="442"/>
      <c r="G1658" s="442"/>
      <c r="H1658" s="442"/>
      <c r="I1658" s="442"/>
      <c r="J1658" s="442"/>
      <c r="K1658" s="442"/>
      <c r="L1658" s="442"/>
      <c r="M1658" s="442"/>
      <c r="N1658" s="442"/>
      <c r="O1658" s="442"/>
      <c r="P1658" s="442"/>
      <c r="Q1658" s="442"/>
    </row>
    <row r="1659" spans="1:17" x14ac:dyDescent="0.2">
      <c r="A1659" s="440"/>
      <c r="B1659" s="441"/>
      <c r="C1659" s="440"/>
      <c r="D1659" s="442"/>
      <c r="E1659" s="442"/>
      <c r="F1659" s="442"/>
      <c r="G1659" s="442"/>
      <c r="H1659" s="442"/>
      <c r="I1659" s="442"/>
      <c r="J1659" s="442"/>
      <c r="K1659" s="442"/>
      <c r="L1659" s="442"/>
      <c r="M1659" s="442"/>
      <c r="N1659" s="442"/>
      <c r="O1659" s="442"/>
      <c r="P1659" s="442"/>
      <c r="Q1659" s="442"/>
    </row>
    <row r="1660" spans="1:17" x14ac:dyDescent="0.2">
      <c r="A1660" s="440"/>
      <c r="B1660" s="441"/>
      <c r="C1660" s="440"/>
      <c r="D1660" s="442"/>
      <c r="E1660" s="442"/>
      <c r="F1660" s="442"/>
      <c r="G1660" s="442"/>
      <c r="H1660" s="442"/>
      <c r="I1660" s="442"/>
      <c r="J1660" s="442"/>
      <c r="K1660" s="442"/>
      <c r="L1660" s="442"/>
      <c r="M1660" s="442"/>
      <c r="N1660" s="442"/>
      <c r="O1660" s="442"/>
      <c r="P1660" s="442"/>
      <c r="Q1660" s="442"/>
    </row>
    <row r="1661" spans="1:17" x14ac:dyDescent="0.2">
      <c r="A1661" s="440"/>
      <c r="B1661" s="441"/>
      <c r="C1661" s="440"/>
      <c r="D1661" s="442"/>
      <c r="E1661" s="442"/>
      <c r="F1661" s="442"/>
      <c r="G1661" s="442"/>
      <c r="H1661" s="442"/>
      <c r="I1661" s="442"/>
      <c r="J1661" s="442"/>
      <c r="K1661" s="442"/>
      <c r="L1661" s="442"/>
      <c r="M1661" s="442"/>
      <c r="N1661" s="442"/>
      <c r="O1661" s="442"/>
      <c r="P1661" s="442"/>
      <c r="Q1661" s="442"/>
    </row>
    <row r="1662" spans="1:17" x14ac:dyDescent="0.2">
      <c r="A1662" s="440"/>
      <c r="B1662" s="441"/>
      <c r="C1662" s="440"/>
      <c r="D1662" s="442"/>
      <c r="E1662" s="442"/>
      <c r="F1662" s="442"/>
      <c r="G1662" s="442"/>
      <c r="H1662" s="442"/>
      <c r="I1662" s="442"/>
      <c r="J1662" s="442"/>
      <c r="K1662" s="442"/>
      <c r="L1662" s="442"/>
      <c r="M1662" s="442"/>
      <c r="N1662" s="442"/>
      <c r="O1662" s="442"/>
      <c r="P1662" s="442"/>
      <c r="Q1662" s="442"/>
    </row>
    <row r="1663" spans="1:17" x14ac:dyDescent="0.2">
      <c r="A1663" s="440"/>
      <c r="B1663" s="441"/>
      <c r="C1663" s="440"/>
      <c r="D1663" s="442"/>
      <c r="E1663" s="442"/>
      <c r="F1663" s="442"/>
      <c r="G1663" s="442"/>
      <c r="H1663" s="442"/>
      <c r="I1663" s="442"/>
      <c r="J1663" s="442"/>
      <c r="K1663" s="442"/>
      <c r="L1663" s="442"/>
      <c r="M1663" s="442"/>
      <c r="N1663" s="442"/>
      <c r="O1663" s="442"/>
      <c r="P1663" s="442"/>
      <c r="Q1663" s="442"/>
    </row>
    <row r="1664" spans="1:17" x14ac:dyDescent="0.2">
      <c r="A1664" s="440"/>
      <c r="B1664" s="441"/>
      <c r="C1664" s="440"/>
      <c r="D1664" s="442"/>
      <c r="E1664" s="442"/>
      <c r="F1664" s="442"/>
      <c r="G1664" s="442"/>
      <c r="H1664" s="442"/>
      <c r="I1664" s="442"/>
      <c r="J1664" s="442"/>
      <c r="K1664" s="442"/>
      <c r="L1664" s="442"/>
      <c r="M1664" s="442"/>
      <c r="N1664" s="442"/>
      <c r="O1664" s="442"/>
      <c r="P1664" s="442"/>
      <c r="Q1664" s="442"/>
    </row>
    <row r="1665" spans="1:17" x14ac:dyDescent="0.2">
      <c r="A1665" s="440"/>
      <c r="B1665" s="441"/>
      <c r="C1665" s="440"/>
      <c r="D1665" s="442"/>
      <c r="E1665" s="442"/>
      <c r="F1665" s="442"/>
      <c r="G1665" s="442"/>
      <c r="H1665" s="442"/>
      <c r="I1665" s="442"/>
      <c r="J1665" s="442"/>
      <c r="K1665" s="442"/>
      <c r="L1665" s="442"/>
      <c r="M1665" s="442"/>
      <c r="N1665" s="442"/>
      <c r="O1665" s="442"/>
      <c r="P1665" s="442"/>
      <c r="Q1665" s="442"/>
    </row>
    <row r="1666" spans="1:17" x14ac:dyDescent="0.2">
      <c r="A1666" s="440"/>
      <c r="B1666" s="441"/>
      <c r="C1666" s="440"/>
      <c r="D1666" s="442"/>
      <c r="E1666" s="442"/>
      <c r="F1666" s="442"/>
      <c r="G1666" s="442"/>
      <c r="H1666" s="442"/>
      <c r="I1666" s="442"/>
      <c r="J1666" s="442"/>
      <c r="K1666" s="442"/>
      <c r="L1666" s="442"/>
      <c r="M1666" s="442"/>
      <c r="N1666" s="442"/>
      <c r="O1666" s="442"/>
      <c r="P1666" s="442"/>
      <c r="Q1666" s="442"/>
    </row>
    <row r="1667" spans="1:17" x14ac:dyDescent="0.2">
      <c r="A1667" s="440"/>
      <c r="B1667" s="441"/>
      <c r="C1667" s="440"/>
      <c r="D1667" s="442"/>
      <c r="E1667" s="442"/>
      <c r="F1667" s="442"/>
      <c r="G1667" s="442"/>
      <c r="H1667" s="442"/>
      <c r="I1667" s="442"/>
      <c r="J1667" s="442"/>
      <c r="K1667" s="442"/>
      <c r="L1667" s="442"/>
      <c r="M1667" s="442"/>
      <c r="N1667" s="442"/>
      <c r="O1667" s="442"/>
      <c r="P1667" s="442"/>
      <c r="Q1667" s="442"/>
    </row>
    <row r="1668" spans="1:17" x14ac:dyDescent="0.2">
      <c r="A1668" s="440"/>
      <c r="B1668" s="441"/>
      <c r="C1668" s="440"/>
      <c r="D1668" s="442"/>
      <c r="E1668" s="442"/>
      <c r="F1668" s="442"/>
      <c r="G1668" s="442"/>
      <c r="H1668" s="442"/>
      <c r="I1668" s="442"/>
      <c r="J1668" s="442"/>
      <c r="K1668" s="442"/>
      <c r="L1668" s="442"/>
      <c r="M1668" s="442"/>
      <c r="N1668" s="442"/>
      <c r="O1668" s="442"/>
      <c r="P1668" s="442"/>
      <c r="Q1668" s="442"/>
    </row>
    <row r="1669" spans="1:17" x14ac:dyDescent="0.2">
      <c r="A1669" s="440"/>
      <c r="B1669" s="441"/>
      <c r="C1669" s="440"/>
      <c r="D1669" s="442"/>
      <c r="E1669" s="442"/>
      <c r="F1669" s="442"/>
      <c r="G1669" s="442"/>
      <c r="H1669" s="442"/>
      <c r="I1669" s="442"/>
      <c r="J1669" s="442"/>
      <c r="K1669" s="442"/>
      <c r="L1669" s="442"/>
      <c r="M1669" s="442"/>
      <c r="N1669" s="442"/>
      <c r="O1669" s="442"/>
      <c r="P1669" s="442"/>
      <c r="Q1669" s="442"/>
    </row>
    <row r="1670" spans="1:17" x14ac:dyDescent="0.2">
      <c r="A1670" s="440"/>
      <c r="B1670" s="441"/>
      <c r="C1670" s="440"/>
      <c r="D1670" s="442"/>
      <c r="E1670" s="442"/>
      <c r="F1670" s="442"/>
      <c r="G1670" s="442"/>
      <c r="H1670" s="442"/>
      <c r="I1670" s="442"/>
      <c r="J1670" s="442"/>
      <c r="K1670" s="442"/>
      <c r="L1670" s="442"/>
      <c r="M1670" s="442"/>
      <c r="N1670" s="442"/>
      <c r="O1670" s="442"/>
      <c r="P1670" s="442"/>
      <c r="Q1670" s="442"/>
    </row>
    <row r="1671" spans="1:17" x14ac:dyDescent="0.2">
      <c r="A1671" s="440"/>
      <c r="B1671" s="441"/>
      <c r="C1671" s="440"/>
      <c r="D1671" s="442"/>
      <c r="E1671" s="442"/>
      <c r="F1671" s="442"/>
      <c r="G1671" s="442"/>
      <c r="H1671" s="442"/>
      <c r="I1671" s="442"/>
      <c r="J1671" s="442"/>
      <c r="K1671" s="442"/>
      <c r="L1671" s="442"/>
      <c r="M1671" s="442"/>
      <c r="N1671" s="442"/>
      <c r="O1671" s="442"/>
      <c r="P1671" s="442"/>
      <c r="Q1671" s="442"/>
    </row>
    <row r="1672" spans="1:17" x14ac:dyDescent="0.2">
      <c r="A1672" s="440"/>
      <c r="B1672" s="441"/>
      <c r="C1672" s="440"/>
      <c r="D1672" s="442"/>
      <c r="E1672" s="442"/>
      <c r="F1672" s="442"/>
      <c r="G1672" s="442"/>
      <c r="H1672" s="442"/>
      <c r="I1672" s="442"/>
      <c r="J1672" s="442"/>
      <c r="K1672" s="442"/>
      <c r="L1672" s="442"/>
      <c r="M1672" s="442"/>
      <c r="N1672" s="442"/>
      <c r="O1672" s="442"/>
      <c r="P1672" s="442"/>
      <c r="Q1672" s="442"/>
    </row>
    <row r="1673" spans="1:17" x14ac:dyDescent="0.2">
      <c r="A1673" s="440"/>
      <c r="B1673" s="441"/>
      <c r="C1673" s="440"/>
      <c r="D1673" s="442"/>
      <c r="E1673" s="442"/>
      <c r="F1673" s="442"/>
      <c r="G1673" s="442"/>
      <c r="H1673" s="442"/>
      <c r="I1673" s="442"/>
      <c r="J1673" s="442"/>
      <c r="K1673" s="442"/>
      <c r="L1673" s="442"/>
      <c r="M1673" s="442"/>
      <c r="N1673" s="442"/>
      <c r="O1673" s="442"/>
      <c r="P1673" s="442"/>
      <c r="Q1673" s="442"/>
    </row>
    <row r="1674" spans="1:17" x14ac:dyDescent="0.2">
      <c r="A1674" s="440"/>
      <c r="B1674" s="441"/>
      <c r="C1674" s="440"/>
      <c r="D1674" s="442"/>
      <c r="E1674" s="442"/>
      <c r="F1674" s="442"/>
      <c r="G1674" s="442"/>
      <c r="H1674" s="442"/>
      <c r="I1674" s="442"/>
      <c r="J1674" s="442"/>
      <c r="K1674" s="442"/>
      <c r="L1674" s="442"/>
      <c r="M1674" s="442"/>
      <c r="N1674" s="442"/>
      <c r="O1674" s="442"/>
      <c r="P1674" s="442"/>
      <c r="Q1674" s="442"/>
    </row>
    <row r="1675" spans="1:17" x14ac:dyDescent="0.2">
      <c r="A1675" s="440"/>
      <c r="B1675" s="441"/>
      <c r="C1675" s="440"/>
      <c r="D1675" s="442"/>
      <c r="E1675" s="442"/>
      <c r="F1675" s="442"/>
      <c r="G1675" s="442"/>
      <c r="H1675" s="442"/>
      <c r="I1675" s="442"/>
      <c r="J1675" s="442"/>
      <c r="K1675" s="442"/>
      <c r="L1675" s="442"/>
      <c r="M1675" s="442"/>
      <c r="N1675" s="442"/>
      <c r="O1675" s="442"/>
      <c r="P1675" s="442"/>
      <c r="Q1675" s="442"/>
    </row>
    <row r="1676" spans="1:17" x14ac:dyDescent="0.2">
      <c r="A1676" s="440"/>
      <c r="B1676" s="441"/>
      <c r="C1676" s="440"/>
      <c r="D1676" s="442"/>
      <c r="E1676" s="442"/>
      <c r="F1676" s="442"/>
      <c r="G1676" s="442"/>
      <c r="H1676" s="442"/>
      <c r="I1676" s="442"/>
      <c r="J1676" s="442"/>
      <c r="K1676" s="442"/>
      <c r="L1676" s="442"/>
      <c r="M1676" s="442"/>
      <c r="N1676" s="442"/>
      <c r="O1676" s="442"/>
      <c r="P1676" s="442"/>
      <c r="Q1676" s="442"/>
    </row>
    <row r="1677" spans="1:17" x14ac:dyDescent="0.2">
      <c r="A1677" s="440"/>
      <c r="B1677" s="441"/>
      <c r="C1677" s="440"/>
      <c r="D1677" s="442"/>
      <c r="E1677" s="442"/>
      <c r="F1677" s="442"/>
      <c r="G1677" s="442"/>
      <c r="H1677" s="442"/>
      <c r="I1677" s="442"/>
      <c r="J1677" s="442"/>
      <c r="K1677" s="442"/>
      <c r="L1677" s="442"/>
      <c r="M1677" s="442"/>
      <c r="N1677" s="442"/>
      <c r="O1677" s="442"/>
      <c r="P1677" s="442"/>
      <c r="Q1677" s="442"/>
    </row>
    <row r="1678" spans="1:17" x14ac:dyDescent="0.2">
      <c r="A1678" s="440"/>
      <c r="B1678" s="441"/>
      <c r="C1678" s="440"/>
      <c r="D1678" s="442"/>
      <c r="E1678" s="442"/>
      <c r="F1678" s="442"/>
      <c r="G1678" s="442"/>
      <c r="H1678" s="442"/>
      <c r="I1678" s="442"/>
      <c r="J1678" s="442"/>
      <c r="K1678" s="442"/>
      <c r="L1678" s="442"/>
      <c r="M1678" s="442"/>
      <c r="N1678" s="442"/>
      <c r="O1678" s="442"/>
      <c r="P1678" s="442"/>
      <c r="Q1678" s="442"/>
    </row>
    <row r="1679" spans="1:17" x14ac:dyDescent="0.2">
      <c r="A1679" s="440"/>
      <c r="B1679" s="441"/>
      <c r="C1679" s="440"/>
      <c r="D1679" s="442"/>
      <c r="E1679" s="442"/>
      <c r="F1679" s="442"/>
      <c r="G1679" s="442"/>
      <c r="H1679" s="442"/>
      <c r="I1679" s="442"/>
      <c r="J1679" s="442"/>
      <c r="K1679" s="442"/>
      <c r="L1679" s="442"/>
      <c r="M1679" s="442"/>
      <c r="N1679" s="442"/>
      <c r="O1679" s="442"/>
      <c r="P1679" s="442"/>
      <c r="Q1679" s="442"/>
    </row>
    <row r="1680" spans="1:17" x14ac:dyDescent="0.2">
      <c r="A1680" s="440"/>
      <c r="B1680" s="441"/>
      <c r="C1680" s="440"/>
      <c r="D1680" s="442"/>
      <c r="E1680" s="442"/>
      <c r="F1680" s="442"/>
      <c r="G1680" s="442"/>
      <c r="H1680" s="442"/>
      <c r="I1680" s="442"/>
      <c r="J1680" s="442"/>
      <c r="K1680" s="442"/>
      <c r="L1680" s="442"/>
      <c r="M1680" s="442"/>
      <c r="N1680" s="442"/>
      <c r="O1680" s="442"/>
      <c r="P1680" s="442"/>
      <c r="Q1680" s="442"/>
    </row>
    <row r="1681" spans="1:17" x14ac:dyDescent="0.2">
      <c r="A1681" s="440"/>
      <c r="B1681" s="441"/>
      <c r="C1681" s="440"/>
      <c r="D1681" s="442"/>
      <c r="E1681" s="442"/>
      <c r="F1681" s="442"/>
      <c r="G1681" s="442"/>
      <c r="H1681" s="442"/>
      <c r="I1681" s="442"/>
      <c r="J1681" s="442"/>
      <c r="K1681" s="442"/>
      <c r="L1681" s="442"/>
      <c r="M1681" s="442"/>
      <c r="N1681" s="442"/>
      <c r="O1681" s="442"/>
      <c r="P1681" s="442"/>
      <c r="Q1681" s="442"/>
    </row>
    <row r="1682" spans="1:17" x14ac:dyDescent="0.2">
      <c r="A1682" s="440"/>
      <c r="B1682" s="441"/>
      <c r="C1682" s="440"/>
      <c r="D1682" s="442"/>
      <c r="E1682" s="442"/>
      <c r="F1682" s="442"/>
      <c r="G1682" s="442"/>
      <c r="H1682" s="442"/>
      <c r="I1682" s="442"/>
      <c r="J1682" s="442"/>
      <c r="K1682" s="442"/>
      <c r="L1682" s="442"/>
      <c r="M1682" s="442"/>
      <c r="N1682" s="442"/>
      <c r="O1682" s="442"/>
      <c r="P1682" s="442"/>
      <c r="Q1682" s="442"/>
    </row>
    <row r="1683" spans="1:17" x14ac:dyDescent="0.2">
      <c r="A1683" s="440"/>
      <c r="B1683" s="441"/>
      <c r="C1683" s="440"/>
      <c r="D1683" s="442"/>
      <c r="E1683" s="442"/>
      <c r="F1683" s="442"/>
      <c r="G1683" s="442"/>
      <c r="H1683" s="442"/>
      <c r="I1683" s="442"/>
      <c r="J1683" s="442"/>
      <c r="K1683" s="442"/>
      <c r="L1683" s="442"/>
      <c r="M1683" s="442"/>
      <c r="N1683" s="442"/>
      <c r="O1683" s="442"/>
      <c r="P1683" s="442"/>
      <c r="Q1683" s="442"/>
    </row>
    <row r="1684" spans="1:17" x14ac:dyDescent="0.2">
      <c r="A1684" s="440"/>
      <c r="B1684" s="441"/>
      <c r="C1684" s="440"/>
      <c r="D1684" s="442"/>
      <c r="E1684" s="442"/>
      <c r="F1684" s="442"/>
      <c r="G1684" s="442"/>
      <c r="H1684" s="442"/>
      <c r="I1684" s="442"/>
      <c r="J1684" s="442"/>
      <c r="K1684" s="442"/>
      <c r="L1684" s="442"/>
      <c r="M1684" s="442"/>
      <c r="N1684" s="442"/>
      <c r="O1684" s="442"/>
      <c r="P1684" s="442"/>
      <c r="Q1684" s="442"/>
    </row>
    <row r="1685" spans="1:17" x14ac:dyDescent="0.2">
      <c r="A1685" s="440"/>
      <c r="B1685" s="441"/>
      <c r="C1685" s="440"/>
      <c r="D1685" s="442"/>
      <c r="E1685" s="442"/>
      <c r="F1685" s="442"/>
      <c r="G1685" s="442"/>
      <c r="H1685" s="442"/>
      <c r="I1685" s="442"/>
      <c r="J1685" s="442"/>
      <c r="K1685" s="442"/>
      <c r="L1685" s="442"/>
      <c r="M1685" s="442"/>
      <c r="N1685" s="442"/>
      <c r="O1685" s="442"/>
      <c r="P1685" s="442"/>
      <c r="Q1685" s="442"/>
    </row>
    <row r="1686" spans="1:17" x14ac:dyDescent="0.2">
      <c r="A1686" s="440"/>
      <c r="B1686" s="441"/>
      <c r="C1686" s="440"/>
      <c r="D1686" s="442"/>
      <c r="E1686" s="442"/>
      <c r="F1686" s="442"/>
      <c r="G1686" s="442"/>
      <c r="H1686" s="442"/>
      <c r="I1686" s="442"/>
      <c r="J1686" s="442"/>
      <c r="K1686" s="442"/>
      <c r="L1686" s="442"/>
      <c r="M1686" s="442"/>
      <c r="N1686" s="442"/>
      <c r="O1686" s="442"/>
      <c r="P1686" s="442"/>
      <c r="Q1686" s="442"/>
    </row>
    <row r="1687" spans="1:17" x14ac:dyDescent="0.2">
      <c r="A1687" s="440"/>
      <c r="B1687" s="441"/>
      <c r="C1687" s="440"/>
      <c r="D1687" s="442"/>
      <c r="E1687" s="442"/>
      <c r="F1687" s="442"/>
      <c r="G1687" s="442"/>
      <c r="H1687" s="442"/>
      <c r="I1687" s="442"/>
      <c r="J1687" s="442"/>
      <c r="K1687" s="442"/>
      <c r="L1687" s="442"/>
      <c r="M1687" s="442"/>
      <c r="N1687" s="442"/>
      <c r="O1687" s="442"/>
      <c r="P1687" s="442"/>
      <c r="Q1687" s="442"/>
    </row>
    <row r="1688" spans="1:17" x14ac:dyDescent="0.2">
      <c r="A1688" s="440"/>
      <c r="B1688" s="441"/>
      <c r="C1688" s="440"/>
      <c r="D1688" s="442"/>
      <c r="E1688" s="442"/>
      <c r="F1688" s="442"/>
      <c r="G1688" s="442"/>
      <c r="H1688" s="442"/>
      <c r="I1688" s="442"/>
      <c r="J1688" s="442"/>
      <c r="K1688" s="442"/>
      <c r="L1688" s="442"/>
      <c r="M1688" s="442"/>
      <c r="N1688" s="442"/>
      <c r="O1688" s="442"/>
      <c r="P1688" s="442"/>
      <c r="Q1688" s="442"/>
    </row>
    <row r="1689" spans="1:17" x14ac:dyDescent="0.2">
      <c r="A1689" s="440"/>
      <c r="B1689" s="441"/>
      <c r="C1689" s="440"/>
      <c r="D1689" s="442"/>
      <c r="E1689" s="442"/>
      <c r="F1689" s="442"/>
      <c r="G1689" s="442"/>
      <c r="H1689" s="442"/>
      <c r="I1689" s="442"/>
      <c r="J1689" s="442"/>
      <c r="K1689" s="442"/>
      <c r="L1689" s="442"/>
      <c r="M1689" s="442"/>
      <c r="N1689" s="442"/>
      <c r="O1689" s="442"/>
      <c r="P1689" s="442"/>
      <c r="Q1689" s="442"/>
    </row>
    <row r="1690" spans="1:17" x14ac:dyDescent="0.2">
      <c r="A1690" s="440"/>
      <c r="B1690" s="441"/>
      <c r="C1690" s="440"/>
      <c r="D1690" s="442"/>
      <c r="E1690" s="442"/>
      <c r="F1690" s="442"/>
      <c r="G1690" s="442"/>
      <c r="H1690" s="442"/>
      <c r="I1690" s="442"/>
      <c r="J1690" s="442"/>
      <c r="K1690" s="442"/>
      <c r="L1690" s="442"/>
      <c r="M1690" s="442"/>
      <c r="N1690" s="442"/>
      <c r="O1690" s="442"/>
      <c r="P1690" s="442"/>
      <c r="Q1690" s="442"/>
    </row>
    <row r="1691" spans="1:17" x14ac:dyDescent="0.2">
      <c r="A1691" s="440"/>
      <c r="B1691" s="441"/>
      <c r="C1691" s="440"/>
      <c r="D1691" s="442"/>
      <c r="E1691" s="442"/>
      <c r="F1691" s="442"/>
      <c r="G1691" s="442"/>
      <c r="H1691" s="442"/>
      <c r="I1691" s="442"/>
      <c r="J1691" s="442"/>
      <c r="K1691" s="442"/>
      <c r="L1691" s="442"/>
      <c r="M1691" s="442"/>
      <c r="N1691" s="442"/>
      <c r="O1691" s="442"/>
      <c r="P1691" s="442"/>
      <c r="Q1691" s="442"/>
    </row>
    <row r="1692" spans="1:17" x14ac:dyDescent="0.2">
      <c r="A1692" s="440"/>
      <c r="B1692" s="441"/>
      <c r="C1692" s="440"/>
      <c r="D1692" s="442"/>
      <c r="E1692" s="442"/>
      <c r="F1692" s="442"/>
      <c r="G1692" s="442"/>
      <c r="H1692" s="442"/>
      <c r="I1692" s="442"/>
      <c r="J1692" s="442"/>
      <c r="K1692" s="442"/>
      <c r="L1692" s="442"/>
      <c r="M1692" s="442"/>
      <c r="N1692" s="442"/>
      <c r="O1692" s="442"/>
      <c r="P1692" s="442"/>
      <c r="Q1692" s="442"/>
    </row>
    <row r="1693" spans="1:17" x14ac:dyDescent="0.2">
      <c r="A1693" s="440"/>
      <c r="B1693" s="441"/>
      <c r="C1693" s="440"/>
      <c r="D1693" s="442"/>
      <c r="E1693" s="442"/>
      <c r="F1693" s="442"/>
      <c r="G1693" s="442"/>
      <c r="H1693" s="442"/>
      <c r="I1693" s="442"/>
      <c r="J1693" s="442"/>
      <c r="K1693" s="442"/>
      <c r="L1693" s="442"/>
      <c r="M1693" s="442"/>
      <c r="N1693" s="442"/>
      <c r="O1693" s="442"/>
      <c r="P1693" s="442"/>
      <c r="Q1693" s="442"/>
    </row>
    <row r="1694" spans="1:17" x14ac:dyDescent="0.2">
      <c r="A1694" s="440"/>
      <c r="B1694" s="441"/>
      <c r="C1694" s="440"/>
      <c r="D1694" s="442"/>
      <c r="E1694" s="442"/>
      <c r="F1694" s="442"/>
      <c r="G1694" s="442"/>
      <c r="H1694" s="442"/>
      <c r="I1694" s="442"/>
      <c r="J1694" s="442"/>
      <c r="K1694" s="442"/>
      <c r="L1694" s="442"/>
      <c r="M1694" s="442"/>
      <c r="N1694" s="442"/>
      <c r="O1694" s="442"/>
      <c r="P1694" s="442"/>
      <c r="Q1694" s="442"/>
    </row>
    <row r="1695" spans="1:17" x14ac:dyDescent="0.2">
      <c r="A1695" s="440"/>
      <c r="B1695" s="441"/>
      <c r="C1695" s="440"/>
      <c r="D1695" s="442"/>
      <c r="E1695" s="442"/>
      <c r="F1695" s="442"/>
      <c r="G1695" s="442"/>
      <c r="H1695" s="442"/>
      <c r="I1695" s="442"/>
      <c r="J1695" s="442"/>
      <c r="K1695" s="442"/>
      <c r="L1695" s="442"/>
      <c r="M1695" s="442"/>
      <c r="N1695" s="442"/>
      <c r="O1695" s="442"/>
      <c r="P1695" s="442"/>
      <c r="Q1695" s="442"/>
    </row>
    <row r="1696" spans="1:17" x14ac:dyDescent="0.2">
      <c r="A1696" s="440"/>
      <c r="B1696" s="441"/>
      <c r="C1696" s="440"/>
      <c r="D1696" s="442"/>
      <c r="E1696" s="442"/>
      <c r="F1696" s="442"/>
      <c r="G1696" s="442"/>
      <c r="H1696" s="442"/>
      <c r="I1696" s="442"/>
      <c r="J1696" s="442"/>
      <c r="K1696" s="442"/>
      <c r="L1696" s="442"/>
      <c r="M1696" s="442"/>
      <c r="N1696" s="442"/>
      <c r="O1696" s="442"/>
      <c r="P1696" s="442"/>
      <c r="Q1696" s="442"/>
    </row>
    <row r="1697" spans="1:17" x14ac:dyDescent="0.2">
      <c r="A1697" s="440"/>
      <c r="B1697" s="441"/>
      <c r="C1697" s="440"/>
      <c r="D1697" s="442"/>
      <c r="E1697" s="442"/>
      <c r="F1697" s="442"/>
      <c r="G1697" s="442"/>
      <c r="H1697" s="442"/>
      <c r="I1697" s="442"/>
      <c r="J1697" s="442"/>
      <c r="K1697" s="442"/>
      <c r="L1697" s="442"/>
      <c r="M1697" s="442"/>
      <c r="N1697" s="442"/>
      <c r="O1697" s="442"/>
      <c r="P1697" s="442"/>
      <c r="Q1697" s="442"/>
    </row>
    <row r="1698" spans="1:17" x14ac:dyDescent="0.2">
      <c r="A1698" s="440"/>
      <c r="B1698" s="441"/>
      <c r="C1698" s="440"/>
      <c r="D1698" s="442"/>
      <c r="E1698" s="442"/>
      <c r="F1698" s="442"/>
      <c r="G1698" s="442"/>
      <c r="H1698" s="442"/>
      <c r="I1698" s="442"/>
      <c r="J1698" s="442"/>
      <c r="K1698" s="442"/>
      <c r="L1698" s="442"/>
      <c r="M1698" s="442"/>
      <c r="N1698" s="442"/>
      <c r="O1698" s="442"/>
      <c r="P1698" s="442"/>
      <c r="Q1698" s="442"/>
    </row>
    <row r="1699" spans="1:17" x14ac:dyDescent="0.2">
      <c r="A1699" s="440"/>
      <c r="B1699" s="441"/>
      <c r="C1699" s="440"/>
      <c r="D1699" s="442"/>
      <c r="E1699" s="442"/>
      <c r="F1699" s="442"/>
      <c r="G1699" s="442"/>
      <c r="H1699" s="442"/>
      <c r="I1699" s="442"/>
      <c r="J1699" s="442"/>
      <c r="K1699" s="442"/>
      <c r="L1699" s="442"/>
      <c r="M1699" s="442"/>
      <c r="N1699" s="442"/>
      <c r="O1699" s="442"/>
      <c r="P1699" s="442"/>
      <c r="Q1699" s="442"/>
    </row>
    <row r="1700" spans="1:17" x14ac:dyDescent="0.2">
      <c r="A1700" s="440"/>
      <c r="B1700" s="441"/>
      <c r="C1700" s="440"/>
      <c r="D1700" s="442"/>
      <c r="E1700" s="442"/>
      <c r="F1700" s="442"/>
      <c r="G1700" s="442"/>
      <c r="H1700" s="442"/>
      <c r="I1700" s="442"/>
      <c r="J1700" s="442"/>
      <c r="K1700" s="442"/>
      <c r="L1700" s="442"/>
      <c r="M1700" s="442"/>
      <c r="N1700" s="442"/>
      <c r="O1700" s="442"/>
      <c r="P1700" s="442"/>
      <c r="Q1700" s="442"/>
    </row>
    <row r="1701" spans="1:17" x14ac:dyDescent="0.2">
      <c r="A1701" s="440"/>
      <c r="B1701" s="441"/>
      <c r="C1701" s="440"/>
      <c r="D1701" s="442"/>
      <c r="E1701" s="442"/>
      <c r="F1701" s="442"/>
      <c r="G1701" s="442"/>
      <c r="H1701" s="442"/>
      <c r="I1701" s="442"/>
      <c r="J1701" s="442"/>
      <c r="K1701" s="442"/>
      <c r="L1701" s="442"/>
      <c r="M1701" s="442"/>
      <c r="N1701" s="442"/>
      <c r="O1701" s="442"/>
      <c r="P1701" s="442"/>
      <c r="Q1701" s="442"/>
    </row>
    <row r="1702" spans="1:17" x14ac:dyDescent="0.2">
      <c r="A1702" s="440"/>
      <c r="B1702" s="441"/>
      <c r="C1702" s="440"/>
      <c r="D1702" s="442"/>
      <c r="E1702" s="442"/>
      <c r="F1702" s="442"/>
      <c r="G1702" s="442"/>
      <c r="H1702" s="442"/>
      <c r="I1702" s="442"/>
      <c r="J1702" s="442"/>
      <c r="K1702" s="442"/>
      <c r="L1702" s="442"/>
      <c r="M1702" s="442"/>
      <c r="N1702" s="442"/>
      <c r="O1702" s="442"/>
      <c r="P1702" s="442"/>
      <c r="Q1702" s="442"/>
    </row>
    <row r="1703" spans="1:17" x14ac:dyDescent="0.2">
      <c r="A1703" s="440"/>
      <c r="B1703" s="441"/>
      <c r="C1703" s="440"/>
      <c r="D1703" s="442"/>
      <c r="E1703" s="442"/>
      <c r="F1703" s="442"/>
      <c r="G1703" s="442"/>
      <c r="H1703" s="442"/>
      <c r="I1703" s="442"/>
      <c r="J1703" s="442"/>
      <c r="K1703" s="442"/>
      <c r="L1703" s="442"/>
      <c r="M1703" s="442"/>
      <c r="N1703" s="442"/>
      <c r="O1703" s="442"/>
      <c r="P1703" s="442"/>
      <c r="Q1703" s="442"/>
    </row>
    <row r="1704" spans="1:17" x14ac:dyDescent="0.2">
      <c r="A1704" s="440"/>
      <c r="B1704" s="441"/>
      <c r="C1704" s="440"/>
      <c r="D1704" s="442"/>
      <c r="E1704" s="442"/>
      <c r="F1704" s="442"/>
      <c r="G1704" s="442"/>
      <c r="H1704" s="442"/>
      <c r="I1704" s="442"/>
      <c r="J1704" s="442"/>
      <c r="K1704" s="442"/>
      <c r="L1704" s="442"/>
      <c r="M1704" s="442"/>
      <c r="N1704" s="442"/>
      <c r="O1704" s="442"/>
      <c r="P1704" s="442"/>
      <c r="Q1704" s="442"/>
    </row>
    <row r="1705" spans="1:17" x14ac:dyDescent="0.2">
      <c r="A1705" s="440"/>
      <c r="B1705" s="441"/>
      <c r="C1705" s="440"/>
      <c r="D1705" s="442"/>
      <c r="E1705" s="442"/>
      <c r="F1705" s="442"/>
      <c r="G1705" s="442"/>
      <c r="H1705" s="442"/>
      <c r="I1705" s="442"/>
      <c r="J1705" s="442"/>
      <c r="K1705" s="442"/>
      <c r="L1705" s="442"/>
      <c r="M1705" s="442"/>
      <c r="N1705" s="442"/>
      <c r="O1705" s="442"/>
      <c r="P1705" s="442"/>
      <c r="Q1705" s="442"/>
    </row>
    <row r="1706" spans="1:17" x14ac:dyDescent="0.2">
      <c r="A1706" s="440"/>
      <c r="B1706" s="441"/>
      <c r="C1706" s="440"/>
      <c r="D1706" s="442"/>
      <c r="E1706" s="442"/>
      <c r="F1706" s="442"/>
      <c r="G1706" s="442"/>
      <c r="H1706" s="442"/>
      <c r="I1706" s="442"/>
      <c r="J1706" s="442"/>
      <c r="K1706" s="442"/>
      <c r="L1706" s="442"/>
      <c r="M1706" s="442"/>
      <c r="N1706" s="442"/>
      <c r="O1706" s="442"/>
      <c r="P1706" s="442"/>
      <c r="Q1706" s="442"/>
    </row>
    <row r="1707" spans="1:17" x14ac:dyDescent="0.2">
      <c r="A1707" s="440"/>
      <c r="B1707" s="441"/>
      <c r="C1707" s="440"/>
      <c r="D1707" s="442"/>
      <c r="E1707" s="442"/>
      <c r="F1707" s="442"/>
      <c r="G1707" s="442"/>
      <c r="H1707" s="442"/>
      <c r="I1707" s="442"/>
      <c r="J1707" s="442"/>
      <c r="K1707" s="442"/>
      <c r="L1707" s="442"/>
      <c r="M1707" s="442"/>
      <c r="N1707" s="442"/>
      <c r="O1707" s="442"/>
      <c r="P1707" s="442"/>
      <c r="Q1707" s="442"/>
    </row>
    <row r="1708" spans="1:17" x14ac:dyDescent="0.2">
      <c r="A1708" s="440"/>
      <c r="B1708" s="441"/>
      <c r="C1708" s="440"/>
      <c r="D1708" s="442"/>
      <c r="E1708" s="442"/>
      <c r="F1708" s="442"/>
      <c r="G1708" s="442"/>
      <c r="H1708" s="442"/>
      <c r="I1708" s="442"/>
      <c r="J1708" s="442"/>
      <c r="K1708" s="442"/>
      <c r="L1708" s="442"/>
      <c r="M1708" s="442"/>
      <c r="N1708" s="442"/>
      <c r="O1708" s="442"/>
      <c r="P1708" s="442"/>
      <c r="Q1708" s="442"/>
    </row>
    <row r="1709" spans="1:17" x14ac:dyDescent="0.2">
      <c r="A1709" s="440"/>
      <c r="B1709" s="441"/>
      <c r="C1709" s="440"/>
      <c r="D1709" s="442"/>
      <c r="E1709" s="442"/>
      <c r="F1709" s="442"/>
      <c r="G1709" s="442"/>
      <c r="H1709" s="442"/>
      <c r="I1709" s="442"/>
      <c r="J1709" s="442"/>
      <c r="K1709" s="442"/>
      <c r="L1709" s="442"/>
      <c r="M1709" s="442"/>
      <c r="N1709" s="442"/>
      <c r="O1709" s="442"/>
      <c r="P1709" s="442"/>
      <c r="Q1709" s="442"/>
    </row>
    <row r="1710" spans="1:17" x14ac:dyDescent="0.2">
      <c r="A1710" s="440"/>
      <c r="B1710" s="441"/>
      <c r="C1710" s="440"/>
      <c r="D1710" s="442"/>
      <c r="E1710" s="442"/>
      <c r="F1710" s="442"/>
      <c r="G1710" s="442"/>
      <c r="H1710" s="442"/>
      <c r="I1710" s="442"/>
      <c r="J1710" s="442"/>
      <c r="K1710" s="442"/>
      <c r="L1710" s="442"/>
      <c r="M1710" s="442"/>
      <c r="N1710" s="442"/>
      <c r="O1710" s="442"/>
      <c r="P1710" s="442"/>
      <c r="Q1710" s="442"/>
    </row>
    <row r="1711" spans="1:17" x14ac:dyDescent="0.2">
      <c r="A1711" s="440"/>
      <c r="B1711" s="441"/>
      <c r="C1711" s="440"/>
      <c r="D1711" s="442"/>
      <c r="E1711" s="442"/>
      <c r="F1711" s="442"/>
      <c r="G1711" s="442"/>
      <c r="H1711" s="442"/>
      <c r="I1711" s="442"/>
      <c r="J1711" s="442"/>
      <c r="K1711" s="442"/>
      <c r="L1711" s="442"/>
      <c r="M1711" s="442"/>
      <c r="N1711" s="442"/>
      <c r="O1711" s="442"/>
      <c r="P1711" s="442"/>
      <c r="Q1711" s="442"/>
    </row>
    <row r="1712" spans="1:17" x14ac:dyDescent="0.2">
      <c r="A1712" s="440"/>
      <c r="B1712" s="441"/>
      <c r="C1712" s="440"/>
      <c r="D1712" s="442"/>
      <c r="E1712" s="442"/>
      <c r="F1712" s="442"/>
      <c r="G1712" s="442"/>
      <c r="H1712" s="442"/>
      <c r="I1712" s="442"/>
      <c r="J1712" s="442"/>
      <c r="K1712" s="442"/>
      <c r="L1712" s="442"/>
      <c r="M1712" s="442"/>
      <c r="N1712" s="442"/>
      <c r="O1712" s="442"/>
      <c r="P1712" s="442"/>
      <c r="Q1712" s="442"/>
    </row>
    <row r="1713" spans="1:17" x14ac:dyDescent="0.2">
      <c r="A1713" s="440"/>
      <c r="B1713" s="441"/>
      <c r="C1713" s="440"/>
      <c r="D1713" s="442"/>
      <c r="E1713" s="442"/>
      <c r="F1713" s="442"/>
      <c r="G1713" s="442"/>
      <c r="H1713" s="442"/>
      <c r="I1713" s="442"/>
      <c r="J1713" s="442"/>
      <c r="K1713" s="442"/>
      <c r="L1713" s="442"/>
      <c r="M1713" s="442"/>
      <c r="N1713" s="442"/>
      <c r="O1713" s="442"/>
      <c r="P1713" s="442"/>
      <c r="Q1713" s="442"/>
    </row>
    <row r="1714" spans="1:17" x14ac:dyDescent="0.2">
      <c r="A1714" s="440"/>
      <c r="B1714" s="441"/>
      <c r="C1714" s="440"/>
      <c r="D1714" s="442"/>
      <c r="E1714" s="442"/>
      <c r="F1714" s="442"/>
      <c r="G1714" s="442"/>
      <c r="H1714" s="442"/>
      <c r="I1714" s="442"/>
      <c r="J1714" s="442"/>
      <c r="K1714" s="442"/>
      <c r="L1714" s="442"/>
      <c r="M1714" s="442"/>
      <c r="N1714" s="442"/>
      <c r="O1714" s="442"/>
      <c r="P1714" s="442"/>
      <c r="Q1714" s="442"/>
    </row>
    <row r="1715" spans="1:17" x14ac:dyDescent="0.2">
      <c r="A1715" s="440"/>
      <c r="B1715" s="441"/>
      <c r="C1715" s="440"/>
      <c r="D1715" s="442"/>
      <c r="E1715" s="442"/>
      <c r="F1715" s="442"/>
      <c r="G1715" s="442"/>
      <c r="H1715" s="442"/>
      <c r="I1715" s="442"/>
      <c r="J1715" s="442"/>
      <c r="K1715" s="442"/>
      <c r="L1715" s="442"/>
      <c r="M1715" s="442"/>
      <c r="N1715" s="442"/>
      <c r="O1715" s="442"/>
      <c r="P1715" s="442"/>
      <c r="Q1715" s="442"/>
    </row>
    <row r="1716" spans="1:17" x14ac:dyDescent="0.2">
      <c r="A1716" s="440"/>
      <c r="B1716" s="441"/>
      <c r="C1716" s="440"/>
      <c r="D1716" s="442"/>
      <c r="E1716" s="442"/>
      <c r="F1716" s="442"/>
      <c r="G1716" s="442"/>
      <c r="H1716" s="442"/>
      <c r="I1716" s="442"/>
      <c r="J1716" s="442"/>
      <c r="K1716" s="442"/>
      <c r="L1716" s="442"/>
      <c r="M1716" s="442"/>
      <c r="N1716" s="442"/>
      <c r="O1716" s="442"/>
      <c r="P1716" s="442"/>
      <c r="Q1716" s="442"/>
    </row>
    <row r="1717" spans="1:17" x14ac:dyDescent="0.2">
      <c r="A1717" s="440"/>
      <c r="B1717" s="441"/>
      <c r="C1717" s="440"/>
      <c r="D1717" s="442"/>
      <c r="E1717" s="442"/>
      <c r="F1717" s="442"/>
      <c r="G1717" s="442"/>
      <c r="H1717" s="442"/>
      <c r="I1717" s="442"/>
      <c r="J1717" s="442"/>
      <c r="K1717" s="442"/>
      <c r="L1717" s="442"/>
      <c r="M1717" s="442"/>
      <c r="N1717" s="442"/>
      <c r="O1717" s="442"/>
      <c r="P1717" s="442"/>
      <c r="Q1717" s="442"/>
    </row>
    <row r="1718" spans="1:17" x14ac:dyDescent="0.2">
      <c r="A1718" s="440"/>
      <c r="B1718" s="441"/>
      <c r="C1718" s="440"/>
      <c r="D1718" s="442"/>
      <c r="E1718" s="442"/>
      <c r="F1718" s="442"/>
      <c r="G1718" s="442"/>
      <c r="H1718" s="442"/>
      <c r="I1718" s="442"/>
      <c r="J1718" s="442"/>
      <c r="K1718" s="442"/>
      <c r="L1718" s="442"/>
      <c r="M1718" s="442"/>
      <c r="N1718" s="442"/>
      <c r="O1718" s="442"/>
      <c r="P1718" s="442"/>
      <c r="Q1718" s="442"/>
    </row>
    <row r="1719" spans="1:17" x14ac:dyDescent="0.2">
      <c r="A1719" s="440"/>
      <c r="B1719" s="441"/>
      <c r="C1719" s="440"/>
      <c r="D1719" s="442"/>
      <c r="E1719" s="442"/>
      <c r="F1719" s="442"/>
      <c r="G1719" s="442"/>
      <c r="H1719" s="442"/>
      <c r="I1719" s="442"/>
      <c r="J1719" s="442"/>
      <c r="K1719" s="442"/>
      <c r="L1719" s="442"/>
      <c r="M1719" s="442"/>
      <c r="N1719" s="442"/>
      <c r="O1719" s="442"/>
      <c r="P1719" s="442"/>
      <c r="Q1719" s="442"/>
    </row>
    <row r="1720" spans="1:17" x14ac:dyDescent="0.2">
      <c r="A1720" s="440"/>
      <c r="B1720" s="441"/>
      <c r="C1720" s="440"/>
      <c r="D1720" s="442"/>
      <c r="E1720" s="442"/>
      <c r="F1720" s="442"/>
      <c r="G1720" s="442"/>
      <c r="H1720" s="442"/>
      <c r="I1720" s="442"/>
      <c r="J1720" s="442"/>
      <c r="K1720" s="442"/>
      <c r="L1720" s="442"/>
      <c r="M1720" s="442"/>
      <c r="N1720" s="442"/>
      <c r="O1720" s="442"/>
      <c r="P1720" s="442"/>
      <c r="Q1720" s="442"/>
    </row>
    <row r="1721" spans="1:17" x14ac:dyDescent="0.2">
      <c r="A1721" s="440"/>
      <c r="B1721" s="441"/>
      <c r="C1721" s="440"/>
      <c r="D1721" s="442"/>
      <c r="E1721" s="442"/>
      <c r="F1721" s="442"/>
      <c r="G1721" s="442"/>
      <c r="H1721" s="442"/>
      <c r="I1721" s="442"/>
      <c r="J1721" s="442"/>
      <c r="K1721" s="442"/>
      <c r="L1721" s="442"/>
      <c r="M1721" s="442"/>
      <c r="N1721" s="442"/>
      <c r="O1721" s="442"/>
      <c r="P1721" s="442"/>
      <c r="Q1721" s="442"/>
    </row>
    <row r="1722" spans="1:17" x14ac:dyDescent="0.2">
      <c r="A1722" s="440"/>
      <c r="B1722" s="441"/>
      <c r="C1722" s="440"/>
      <c r="D1722" s="442"/>
      <c r="E1722" s="442"/>
      <c r="F1722" s="442"/>
      <c r="G1722" s="442"/>
      <c r="H1722" s="442"/>
      <c r="I1722" s="442"/>
      <c r="J1722" s="442"/>
      <c r="K1722" s="442"/>
      <c r="L1722" s="442"/>
      <c r="M1722" s="442"/>
      <c r="N1722" s="442"/>
      <c r="O1722" s="442"/>
      <c r="P1722" s="442"/>
      <c r="Q1722" s="442"/>
    </row>
    <row r="1723" spans="1:17" x14ac:dyDescent="0.2">
      <c r="A1723" s="440"/>
      <c r="B1723" s="441"/>
      <c r="C1723" s="440"/>
      <c r="D1723" s="442"/>
      <c r="E1723" s="442"/>
      <c r="F1723" s="442"/>
      <c r="G1723" s="442"/>
      <c r="H1723" s="442"/>
      <c r="I1723" s="442"/>
      <c r="J1723" s="442"/>
      <c r="K1723" s="442"/>
      <c r="L1723" s="442"/>
      <c r="M1723" s="442"/>
      <c r="N1723" s="442"/>
      <c r="O1723" s="442"/>
      <c r="P1723" s="442"/>
      <c r="Q1723" s="442"/>
    </row>
    <row r="1724" spans="1:17" x14ac:dyDescent="0.2">
      <c r="A1724" s="440"/>
      <c r="B1724" s="441"/>
      <c r="C1724" s="440"/>
      <c r="D1724" s="442"/>
      <c r="E1724" s="442"/>
      <c r="F1724" s="442"/>
      <c r="G1724" s="442"/>
      <c r="H1724" s="442"/>
      <c r="I1724" s="442"/>
      <c r="J1724" s="442"/>
      <c r="K1724" s="442"/>
      <c r="L1724" s="442"/>
      <c r="M1724" s="442"/>
      <c r="N1724" s="442"/>
      <c r="O1724" s="442"/>
      <c r="P1724" s="442"/>
      <c r="Q1724" s="442"/>
    </row>
    <row r="1725" spans="1:17" x14ac:dyDescent="0.2">
      <c r="A1725" s="440"/>
      <c r="B1725" s="441"/>
      <c r="C1725" s="440"/>
      <c r="D1725" s="442"/>
      <c r="E1725" s="442"/>
      <c r="F1725" s="442"/>
      <c r="G1725" s="442"/>
      <c r="H1725" s="442"/>
      <c r="I1725" s="442"/>
      <c r="J1725" s="442"/>
      <c r="K1725" s="442"/>
      <c r="L1725" s="442"/>
      <c r="M1725" s="442"/>
      <c r="N1725" s="442"/>
      <c r="O1725" s="442"/>
      <c r="P1725" s="442"/>
      <c r="Q1725" s="442"/>
    </row>
    <row r="1726" spans="1:17" x14ac:dyDescent="0.2">
      <c r="A1726" s="440"/>
      <c r="B1726" s="441"/>
      <c r="C1726" s="440"/>
      <c r="D1726" s="442"/>
      <c r="E1726" s="442"/>
      <c r="F1726" s="442"/>
      <c r="G1726" s="442"/>
      <c r="H1726" s="442"/>
      <c r="I1726" s="442"/>
      <c r="J1726" s="442"/>
      <c r="K1726" s="442"/>
      <c r="L1726" s="442"/>
      <c r="M1726" s="442"/>
      <c r="N1726" s="442"/>
      <c r="O1726" s="442"/>
      <c r="P1726" s="442"/>
      <c r="Q1726" s="442"/>
    </row>
    <row r="1727" spans="1:17" x14ac:dyDescent="0.2">
      <c r="A1727" s="440"/>
      <c r="B1727" s="441"/>
      <c r="C1727" s="440"/>
      <c r="D1727" s="442"/>
      <c r="E1727" s="442"/>
      <c r="F1727" s="442"/>
      <c r="G1727" s="442"/>
      <c r="H1727" s="442"/>
      <c r="I1727" s="442"/>
      <c r="J1727" s="442"/>
      <c r="K1727" s="442"/>
      <c r="L1727" s="442"/>
      <c r="M1727" s="442"/>
      <c r="N1727" s="442"/>
      <c r="O1727" s="442"/>
      <c r="P1727" s="442"/>
      <c r="Q1727" s="442"/>
    </row>
    <row r="1728" spans="1:17" x14ac:dyDescent="0.2">
      <c r="A1728" s="440"/>
      <c r="B1728" s="441"/>
      <c r="C1728" s="440"/>
      <c r="D1728" s="442"/>
      <c r="E1728" s="442"/>
      <c r="F1728" s="442"/>
      <c r="G1728" s="442"/>
      <c r="H1728" s="442"/>
      <c r="I1728" s="442"/>
      <c r="J1728" s="442"/>
      <c r="K1728" s="442"/>
      <c r="L1728" s="442"/>
      <c r="M1728" s="442"/>
      <c r="N1728" s="442"/>
      <c r="O1728" s="442"/>
      <c r="P1728" s="442"/>
      <c r="Q1728" s="442"/>
    </row>
    <row r="1729" spans="1:17" x14ac:dyDescent="0.2">
      <c r="A1729" s="440"/>
      <c r="B1729" s="441"/>
      <c r="C1729" s="440"/>
      <c r="D1729" s="442"/>
      <c r="E1729" s="442"/>
      <c r="F1729" s="442"/>
      <c r="G1729" s="442"/>
      <c r="H1729" s="442"/>
      <c r="I1729" s="442"/>
      <c r="J1729" s="442"/>
      <c r="K1729" s="442"/>
      <c r="L1729" s="442"/>
      <c r="M1729" s="442"/>
      <c r="N1729" s="442"/>
      <c r="O1729" s="442"/>
      <c r="P1729" s="442"/>
      <c r="Q1729" s="442"/>
    </row>
    <row r="1730" spans="1:17" x14ac:dyDescent="0.2">
      <c r="A1730" s="440"/>
      <c r="B1730" s="441"/>
      <c r="C1730" s="440"/>
      <c r="D1730" s="442"/>
      <c r="E1730" s="442"/>
      <c r="F1730" s="442"/>
      <c r="G1730" s="442"/>
      <c r="H1730" s="442"/>
      <c r="I1730" s="442"/>
      <c r="J1730" s="442"/>
      <c r="K1730" s="442"/>
      <c r="L1730" s="442"/>
      <c r="M1730" s="442"/>
      <c r="N1730" s="442"/>
      <c r="O1730" s="442"/>
      <c r="P1730" s="442"/>
      <c r="Q1730" s="442"/>
    </row>
    <row r="1731" spans="1:17" x14ac:dyDescent="0.2">
      <c r="A1731" s="440"/>
      <c r="B1731" s="441"/>
      <c r="C1731" s="440"/>
      <c r="D1731" s="442"/>
      <c r="E1731" s="442"/>
      <c r="F1731" s="442"/>
      <c r="G1731" s="442"/>
      <c r="H1731" s="442"/>
      <c r="I1731" s="442"/>
      <c r="J1731" s="442"/>
      <c r="K1731" s="442"/>
      <c r="L1731" s="442"/>
      <c r="M1731" s="442"/>
      <c r="N1731" s="442"/>
      <c r="O1731" s="442"/>
      <c r="P1731" s="442"/>
      <c r="Q1731" s="442"/>
    </row>
    <row r="1732" spans="1:17" x14ac:dyDescent="0.2">
      <c r="A1732" s="440"/>
      <c r="B1732" s="441"/>
      <c r="C1732" s="440"/>
      <c r="D1732" s="442"/>
      <c r="E1732" s="442"/>
      <c r="F1732" s="442"/>
      <c r="G1732" s="442"/>
      <c r="H1732" s="442"/>
      <c r="I1732" s="442"/>
      <c r="J1732" s="442"/>
      <c r="K1732" s="442"/>
      <c r="L1732" s="442"/>
      <c r="M1732" s="442"/>
      <c r="N1732" s="442"/>
      <c r="O1732" s="442"/>
      <c r="P1732" s="442"/>
      <c r="Q1732" s="442"/>
    </row>
    <row r="1733" spans="1:17" x14ac:dyDescent="0.2">
      <c r="A1733" s="440"/>
      <c r="B1733" s="441"/>
      <c r="C1733" s="440"/>
      <c r="D1733" s="442"/>
      <c r="E1733" s="442"/>
      <c r="F1733" s="442"/>
      <c r="G1733" s="442"/>
      <c r="H1733" s="442"/>
      <c r="I1733" s="442"/>
      <c r="J1733" s="442"/>
      <c r="K1733" s="442"/>
      <c r="L1733" s="442"/>
      <c r="M1733" s="442"/>
      <c r="N1733" s="442"/>
      <c r="O1733" s="442"/>
      <c r="P1733" s="442"/>
      <c r="Q1733" s="442"/>
    </row>
    <row r="1734" spans="1:17" x14ac:dyDescent="0.2">
      <c r="A1734" s="440"/>
      <c r="B1734" s="441"/>
      <c r="C1734" s="440"/>
      <c r="D1734" s="442"/>
      <c r="E1734" s="442"/>
      <c r="F1734" s="442"/>
      <c r="G1734" s="442"/>
      <c r="H1734" s="442"/>
      <c r="I1734" s="442"/>
      <c r="J1734" s="442"/>
      <c r="K1734" s="442"/>
      <c r="L1734" s="442"/>
      <c r="M1734" s="442"/>
      <c r="N1734" s="442"/>
      <c r="O1734" s="442"/>
      <c r="P1734" s="442"/>
      <c r="Q1734" s="442"/>
    </row>
    <row r="1735" spans="1:17" x14ac:dyDescent="0.2">
      <c r="A1735" s="440"/>
      <c r="B1735" s="441"/>
      <c r="C1735" s="440"/>
      <c r="D1735" s="442"/>
      <c r="E1735" s="442"/>
      <c r="F1735" s="442"/>
      <c r="G1735" s="442"/>
      <c r="H1735" s="442"/>
      <c r="I1735" s="442"/>
      <c r="J1735" s="442"/>
      <c r="K1735" s="442"/>
      <c r="L1735" s="442"/>
      <c r="M1735" s="442"/>
      <c r="N1735" s="442"/>
      <c r="O1735" s="442"/>
      <c r="P1735" s="442"/>
      <c r="Q1735" s="442"/>
    </row>
    <row r="1736" spans="1:17" x14ac:dyDescent="0.2">
      <c r="A1736" s="440"/>
      <c r="B1736" s="441"/>
      <c r="C1736" s="440"/>
      <c r="D1736" s="442"/>
      <c r="E1736" s="442"/>
      <c r="F1736" s="442"/>
      <c r="G1736" s="442"/>
      <c r="H1736" s="442"/>
      <c r="I1736" s="442"/>
      <c r="J1736" s="442"/>
      <c r="K1736" s="442"/>
      <c r="L1736" s="442"/>
      <c r="M1736" s="442"/>
      <c r="N1736" s="442"/>
      <c r="O1736" s="442"/>
      <c r="P1736" s="442"/>
      <c r="Q1736" s="442"/>
    </row>
    <row r="1737" spans="1:17" x14ac:dyDescent="0.2">
      <c r="A1737" s="440"/>
      <c r="B1737" s="441"/>
      <c r="C1737" s="440"/>
      <c r="D1737" s="442"/>
      <c r="E1737" s="442"/>
      <c r="F1737" s="442"/>
      <c r="G1737" s="442"/>
      <c r="H1737" s="442"/>
      <c r="I1737" s="442"/>
      <c r="J1737" s="442"/>
      <c r="K1737" s="442"/>
      <c r="L1737" s="442"/>
      <c r="M1737" s="442"/>
      <c r="N1737" s="442"/>
      <c r="O1737" s="442"/>
      <c r="P1737" s="442"/>
      <c r="Q1737" s="442"/>
    </row>
    <row r="1738" spans="1:17" x14ac:dyDescent="0.2">
      <c r="A1738" s="440"/>
      <c r="B1738" s="441"/>
      <c r="C1738" s="440"/>
      <c r="D1738" s="442"/>
      <c r="E1738" s="442"/>
      <c r="F1738" s="442"/>
      <c r="G1738" s="442"/>
      <c r="H1738" s="442"/>
      <c r="I1738" s="442"/>
      <c r="J1738" s="442"/>
      <c r="K1738" s="442"/>
      <c r="L1738" s="442"/>
      <c r="M1738" s="442"/>
      <c r="N1738" s="442"/>
      <c r="O1738" s="442"/>
      <c r="P1738" s="442"/>
      <c r="Q1738" s="442"/>
    </row>
    <row r="1739" spans="1:17" x14ac:dyDescent="0.2">
      <c r="A1739" s="440"/>
      <c r="B1739" s="441"/>
      <c r="C1739" s="440"/>
      <c r="D1739" s="442"/>
      <c r="E1739" s="442"/>
      <c r="F1739" s="442"/>
      <c r="G1739" s="442"/>
      <c r="H1739" s="442"/>
      <c r="I1739" s="442"/>
      <c r="J1739" s="442"/>
      <c r="K1739" s="442"/>
      <c r="L1739" s="442"/>
      <c r="M1739" s="442"/>
      <c r="N1739" s="442"/>
      <c r="O1739" s="442"/>
      <c r="P1739" s="442"/>
      <c r="Q1739" s="442"/>
    </row>
    <row r="1740" spans="1:17" x14ac:dyDescent="0.2">
      <c r="A1740" s="440"/>
      <c r="B1740" s="441"/>
      <c r="C1740" s="440"/>
      <c r="D1740" s="442"/>
      <c r="E1740" s="442"/>
      <c r="F1740" s="442"/>
      <c r="G1740" s="442"/>
      <c r="H1740" s="442"/>
      <c r="I1740" s="442"/>
      <c r="J1740" s="442"/>
      <c r="K1740" s="442"/>
      <c r="L1740" s="442"/>
      <c r="M1740" s="442"/>
      <c r="N1740" s="442"/>
      <c r="O1740" s="442"/>
      <c r="P1740" s="442"/>
      <c r="Q1740" s="442"/>
    </row>
    <row r="1741" spans="1:17" x14ac:dyDescent="0.2">
      <c r="A1741" s="440"/>
      <c r="B1741" s="441"/>
      <c r="C1741" s="440"/>
      <c r="D1741" s="442"/>
      <c r="E1741" s="442"/>
      <c r="F1741" s="442"/>
      <c r="G1741" s="442"/>
      <c r="H1741" s="442"/>
      <c r="I1741" s="442"/>
      <c r="J1741" s="442"/>
      <c r="K1741" s="442"/>
      <c r="L1741" s="442"/>
      <c r="M1741" s="442"/>
      <c r="N1741" s="442"/>
      <c r="O1741" s="442"/>
      <c r="P1741" s="442"/>
      <c r="Q1741" s="442"/>
    </row>
    <row r="1742" spans="1:17" x14ac:dyDescent="0.2">
      <c r="A1742" s="440"/>
      <c r="B1742" s="441"/>
      <c r="C1742" s="440"/>
      <c r="D1742" s="442"/>
      <c r="E1742" s="442"/>
      <c r="F1742" s="442"/>
      <c r="G1742" s="442"/>
      <c r="H1742" s="442"/>
      <c r="I1742" s="442"/>
      <c r="J1742" s="442"/>
      <c r="K1742" s="442"/>
      <c r="L1742" s="442"/>
      <c r="M1742" s="442"/>
      <c r="N1742" s="442"/>
      <c r="O1742" s="442"/>
      <c r="P1742" s="442"/>
      <c r="Q1742" s="442"/>
    </row>
    <row r="1743" spans="1:17" x14ac:dyDescent="0.2">
      <c r="A1743" s="440"/>
      <c r="B1743" s="441"/>
      <c r="C1743" s="440"/>
      <c r="D1743" s="442"/>
      <c r="E1743" s="442"/>
      <c r="F1743" s="442"/>
      <c r="G1743" s="442"/>
      <c r="H1743" s="442"/>
      <c r="I1743" s="442"/>
      <c r="J1743" s="442"/>
      <c r="K1743" s="442"/>
      <c r="L1743" s="442"/>
      <c r="M1743" s="442"/>
      <c r="N1743" s="442"/>
      <c r="O1743" s="442"/>
      <c r="P1743" s="442"/>
      <c r="Q1743" s="442"/>
    </row>
    <row r="1744" spans="1:17" x14ac:dyDescent="0.2">
      <c r="A1744" s="440"/>
      <c r="B1744" s="441"/>
      <c r="C1744" s="440"/>
      <c r="D1744" s="442"/>
      <c r="E1744" s="442"/>
      <c r="F1744" s="442"/>
      <c r="G1744" s="442"/>
      <c r="H1744" s="442"/>
      <c r="I1744" s="442"/>
      <c r="J1744" s="442"/>
      <c r="K1744" s="442"/>
      <c r="L1744" s="442"/>
      <c r="M1744" s="442"/>
      <c r="N1744" s="442"/>
      <c r="O1744" s="442"/>
      <c r="P1744" s="442"/>
      <c r="Q1744" s="442"/>
    </row>
    <row r="1745" spans="1:17" x14ac:dyDescent="0.2">
      <c r="A1745" s="440"/>
      <c r="B1745" s="441"/>
      <c r="C1745" s="440"/>
      <c r="D1745" s="442"/>
      <c r="E1745" s="442"/>
      <c r="F1745" s="442"/>
      <c r="G1745" s="442"/>
      <c r="H1745" s="442"/>
      <c r="I1745" s="442"/>
      <c r="J1745" s="442"/>
      <c r="K1745" s="442"/>
      <c r="L1745" s="442"/>
      <c r="M1745" s="442"/>
      <c r="N1745" s="442"/>
      <c r="O1745" s="442"/>
      <c r="P1745" s="442"/>
      <c r="Q1745" s="442"/>
    </row>
    <row r="1746" spans="1:17" x14ac:dyDescent="0.2">
      <c r="A1746" s="440"/>
      <c r="B1746" s="441"/>
      <c r="C1746" s="440"/>
      <c r="D1746" s="442"/>
      <c r="E1746" s="442"/>
      <c r="F1746" s="442"/>
      <c r="G1746" s="442"/>
      <c r="H1746" s="442"/>
      <c r="I1746" s="442"/>
      <c r="J1746" s="442"/>
      <c r="K1746" s="442"/>
      <c r="L1746" s="442"/>
      <c r="M1746" s="442"/>
      <c r="N1746" s="442"/>
      <c r="O1746" s="442"/>
      <c r="P1746" s="442"/>
      <c r="Q1746" s="442"/>
    </row>
    <row r="1747" spans="1:17" x14ac:dyDescent="0.2">
      <c r="A1747" s="440"/>
      <c r="B1747" s="441"/>
      <c r="C1747" s="440"/>
      <c r="D1747" s="442"/>
      <c r="E1747" s="442"/>
      <c r="F1747" s="442"/>
      <c r="G1747" s="442"/>
      <c r="H1747" s="442"/>
      <c r="I1747" s="442"/>
      <c r="J1747" s="442"/>
      <c r="K1747" s="442"/>
      <c r="L1747" s="442"/>
      <c r="M1747" s="442"/>
      <c r="N1747" s="442"/>
      <c r="O1747" s="442"/>
      <c r="P1747" s="442"/>
      <c r="Q1747" s="442"/>
    </row>
    <row r="1748" spans="1:17" x14ac:dyDescent="0.2">
      <c r="A1748" s="440"/>
      <c r="B1748" s="441"/>
      <c r="C1748" s="440"/>
      <c r="D1748" s="442"/>
      <c r="E1748" s="442"/>
      <c r="F1748" s="442"/>
      <c r="G1748" s="442"/>
      <c r="H1748" s="442"/>
      <c r="I1748" s="442"/>
      <c r="J1748" s="442"/>
      <c r="K1748" s="442"/>
      <c r="L1748" s="442"/>
      <c r="M1748" s="442"/>
      <c r="N1748" s="442"/>
      <c r="O1748" s="442"/>
      <c r="P1748" s="442"/>
      <c r="Q1748" s="442"/>
    </row>
    <row r="1749" spans="1:17" x14ac:dyDescent="0.2">
      <c r="A1749" s="440"/>
      <c r="B1749" s="441"/>
      <c r="C1749" s="440"/>
      <c r="D1749" s="442"/>
      <c r="E1749" s="442"/>
      <c r="F1749" s="442"/>
      <c r="G1749" s="442"/>
      <c r="H1749" s="442"/>
      <c r="I1749" s="442"/>
      <c r="J1749" s="442"/>
      <c r="K1749" s="442"/>
      <c r="L1749" s="442"/>
      <c r="M1749" s="442"/>
      <c r="N1749" s="442"/>
      <c r="O1749" s="442"/>
      <c r="P1749" s="442"/>
      <c r="Q1749" s="442"/>
    </row>
    <row r="1750" spans="1:17" x14ac:dyDescent="0.2">
      <c r="A1750" s="440"/>
      <c r="B1750" s="441"/>
      <c r="C1750" s="440"/>
      <c r="D1750" s="442"/>
      <c r="E1750" s="442"/>
      <c r="F1750" s="442"/>
      <c r="G1750" s="442"/>
      <c r="H1750" s="442"/>
      <c r="I1750" s="442"/>
      <c r="J1750" s="442"/>
      <c r="K1750" s="442"/>
      <c r="L1750" s="442"/>
      <c r="M1750" s="442"/>
      <c r="N1750" s="442"/>
      <c r="O1750" s="442"/>
      <c r="P1750" s="442"/>
      <c r="Q1750" s="442"/>
    </row>
    <row r="1751" spans="1:17" x14ac:dyDescent="0.2">
      <c r="A1751" s="440"/>
      <c r="B1751" s="441"/>
      <c r="C1751" s="440"/>
      <c r="D1751" s="442"/>
      <c r="E1751" s="442"/>
      <c r="F1751" s="442"/>
      <c r="G1751" s="442"/>
      <c r="H1751" s="442"/>
      <c r="I1751" s="442"/>
      <c r="J1751" s="442"/>
      <c r="K1751" s="442"/>
      <c r="L1751" s="442"/>
      <c r="M1751" s="442"/>
      <c r="N1751" s="442"/>
      <c r="O1751" s="442"/>
      <c r="P1751" s="442"/>
      <c r="Q1751" s="442"/>
    </row>
    <row r="1752" spans="1:17" x14ac:dyDescent="0.2">
      <c r="A1752" s="440"/>
      <c r="B1752" s="441"/>
      <c r="C1752" s="440"/>
      <c r="D1752" s="442"/>
      <c r="E1752" s="442"/>
      <c r="F1752" s="442"/>
      <c r="G1752" s="442"/>
      <c r="H1752" s="442"/>
      <c r="I1752" s="442"/>
      <c r="J1752" s="442"/>
      <c r="K1752" s="442"/>
      <c r="L1752" s="442"/>
      <c r="M1752" s="442"/>
      <c r="N1752" s="442"/>
      <c r="O1752" s="442"/>
      <c r="P1752" s="442"/>
      <c r="Q1752" s="442"/>
    </row>
    <row r="1753" spans="1:17" x14ac:dyDescent="0.2">
      <c r="A1753" s="440"/>
      <c r="B1753" s="441"/>
      <c r="C1753" s="440"/>
      <c r="D1753" s="442"/>
      <c r="E1753" s="442"/>
      <c r="F1753" s="442"/>
      <c r="G1753" s="442"/>
      <c r="H1753" s="442"/>
      <c r="I1753" s="442"/>
      <c r="J1753" s="442"/>
      <c r="K1753" s="442"/>
      <c r="L1753" s="442"/>
      <c r="M1753" s="442"/>
      <c r="N1753" s="442"/>
      <c r="O1753" s="442"/>
      <c r="P1753" s="442"/>
      <c r="Q1753" s="442"/>
    </row>
    <row r="1754" spans="1:17" x14ac:dyDescent="0.2">
      <c r="A1754" s="440"/>
      <c r="B1754" s="441"/>
      <c r="C1754" s="440"/>
      <c r="D1754" s="442"/>
      <c r="E1754" s="442"/>
      <c r="F1754" s="442"/>
      <c r="G1754" s="442"/>
      <c r="H1754" s="442"/>
      <c r="I1754" s="442"/>
      <c r="J1754" s="442"/>
      <c r="K1754" s="442"/>
      <c r="L1754" s="442"/>
      <c r="M1754" s="442"/>
      <c r="N1754" s="442"/>
      <c r="O1754" s="442"/>
      <c r="P1754" s="442"/>
      <c r="Q1754" s="442"/>
    </row>
    <row r="1755" spans="1:17" x14ac:dyDescent="0.2">
      <c r="A1755" s="440"/>
      <c r="B1755" s="441"/>
      <c r="C1755" s="440"/>
      <c r="D1755" s="442"/>
      <c r="E1755" s="442"/>
      <c r="F1755" s="442"/>
      <c r="G1755" s="442"/>
      <c r="H1755" s="442"/>
      <c r="I1755" s="442"/>
      <c r="J1755" s="442"/>
      <c r="K1755" s="442"/>
      <c r="L1755" s="442"/>
      <c r="M1755" s="442"/>
      <c r="N1755" s="442"/>
      <c r="O1755" s="442"/>
      <c r="P1755" s="442"/>
      <c r="Q1755" s="442"/>
    </row>
    <row r="1756" spans="1:17" x14ac:dyDescent="0.2">
      <c r="A1756" s="440"/>
      <c r="B1756" s="441"/>
      <c r="C1756" s="440"/>
      <c r="D1756" s="442"/>
      <c r="E1756" s="442"/>
      <c r="F1756" s="442"/>
      <c r="G1756" s="442"/>
      <c r="H1756" s="442"/>
      <c r="I1756" s="442"/>
      <c r="J1756" s="442"/>
      <c r="K1756" s="442"/>
      <c r="L1756" s="442"/>
      <c r="M1756" s="442"/>
      <c r="N1756" s="442"/>
      <c r="O1756" s="442"/>
      <c r="P1756" s="442"/>
      <c r="Q1756" s="442"/>
    </row>
    <row r="1757" spans="1:17" x14ac:dyDescent="0.2">
      <c r="A1757" s="440"/>
      <c r="B1757" s="441"/>
      <c r="C1757" s="440"/>
      <c r="D1757" s="442"/>
      <c r="E1757" s="442"/>
      <c r="F1757" s="442"/>
      <c r="G1757" s="442"/>
      <c r="H1757" s="442"/>
      <c r="I1757" s="442"/>
      <c r="J1757" s="442"/>
      <c r="K1757" s="442"/>
      <c r="L1757" s="442"/>
      <c r="M1757" s="442"/>
      <c r="N1757" s="442"/>
      <c r="O1757" s="442"/>
      <c r="P1757" s="442"/>
      <c r="Q1757" s="442"/>
    </row>
    <row r="1758" spans="1:17" x14ac:dyDescent="0.2">
      <c r="A1758" s="440"/>
      <c r="B1758" s="441"/>
      <c r="C1758" s="440"/>
      <c r="D1758" s="442"/>
      <c r="E1758" s="442"/>
      <c r="F1758" s="442"/>
      <c r="G1758" s="442"/>
      <c r="H1758" s="442"/>
      <c r="I1758" s="442"/>
      <c r="J1758" s="442"/>
      <c r="K1758" s="442"/>
      <c r="L1758" s="442"/>
      <c r="M1758" s="442"/>
      <c r="N1758" s="442"/>
      <c r="O1758" s="442"/>
      <c r="P1758" s="442"/>
      <c r="Q1758" s="442"/>
    </row>
    <row r="1759" spans="1:17" x14ac:dyDescent="0.2">
      <c r="A1759" s="440"/>
      <c r="B1759" s="441"/>
      <c r="C1759" s="440"/>
      <c r="D1759" s="442"/>
      <c r="E1759" s="442"/>
      <c r="F1759" s="442"/>
      <c r="G1759" s="442"/>
      <c r="H1759" s="442"/>
      <c r="I1759" s="442"/>
      <c r="J1759" s="442"/>
      <c r="K1759" s="442"/>
      <c r="L1759" s="442"/>
      <c r="M1759" s="442"/>
      <c r="N1759" s="442"/>
      <c r="O1759" s="442"/>
      <c r="P1759" s="442"/>
      <c r="Q1759" s="442"/>
    </row>
    <row r="1760" spans="1:17" x14ac:dyDescent="0.2">
      <c r="A1760" s="440"/>
      <c r="B1760" s="441"/>
      <c r="C1760" s="440"/>
      <c r="D1760" s="442"/>
      <c r="E1760" s="442"/>
      <c r="F1760" s="442"/>
      <c r="G1760" s="442"/>
      <c r="H1760" s="442"/>
      <c r="I1760" s="442"/>
      <c r="J1760" s="442"/>
      <c r="K1760" s="442"/>
      <c r="L1760" s="442"/>
      <c r="M1760" s="442"/>
      <c r="N1760" s="442"/>
      <c r="O1760" s="442"/>
      <c r="P1760" s="442"/>
      <c r="Q1760" s="442"/>
    </row>
    <row r="1761" spans="1:17" x14ac:dyDescent="0.2">
      <c r="A1761" s="440"/>
      <c r="B1761" s="441"/>
      <c r="C1761" s="440"/>
      <c r="D1761" s="442"/>
      <c r="E1761" s="442"/>
      <c r="F1761" s="442"/>
      <c r="G1761" s="442"/>
      <c r="H1761" s="442"/>
      <c r="I1761" s="442"/>
      <c r="J1761" s="442"/>
      <c r="K1761" s="442"/>
      <c r="L1761" s="442"/>
      <c r="M1761" s="442"/>
      <c r="N1761" s="442"/>
      <c r="O1761" s="442"/>
      <c r="P1761" s="442"/>
      <c r="Q1761" s="442"/>
    </row>
    <row r="1762" spans="1:17" x14ac:dyDescent="0.2">
      <c r="A1762" s="440"/>
      <c r="B1762" s="441"/>
      <c r="C1762" s="440"/>
      <c r="D1762" s="442"/>
      <c r="E1762" s="442"/>
      <c r="F1762" s="442"/>
      <c r="G1762" s="442"/>
      <c r="H1762" s="442"/>
      <c r="I1762" s="442"/>
      <c r="J1762" s="442"/>
      <c r="K1762" s="442"/>
      <c r="L1762" s="442"/>
      <c r="M1762" s="442"/>
      <c r="N1762" s="442"/>
      <c r="O1762" s="442"/>
      <c r="P1762" s="442"/>
      <c r="Q1762" s="442"/>
    </row>
    <row r="1763" spans="1:17" x14ac:dyDescent="0.2">
      <c r="A1763" s="440"/>
      <c r="B1763" s="441"/>
      <c r="C1763" s="440"/>
      <c r="D1763" s="442"/>
      <c r="E1763" s="442"/>
      <c r="F1763" s="442"/>
      <c r="G1763" s="442"/>
      <c r="H1763" s="442"/>
      <c r="I1763" s="442"/>
      <c r="J1763" s="442"/>
      <c r="K1763" s="442"/>
      <c r="L1763" s="442"/>
      <c r="M1763" s="442"/>
      <c r="N1763" s="442"/>
      <c r="O1763" s="442"/>
      <c r="P1763" s="442"/>
      <c r="Q1763" s="442"/>
    </row>
    <row r="1764" spans="1:17" x14ac:dyDescent="0.2">
      <c r="A1764" s="440"/>
      <c r="B1764" s="441"/>
      <c r="C1764" s="440"/>
      <c r="D1764" s="442"/>
      <c r="E1764" s="442"/>
      <c r="F1764" s="442"/>
      <c r="G1764" s="442"/>
      <c r="H1764" s="442"/>
      <c r="I1764" s="442"/>
      <c r="J1764" s="442"/>
      <c r="K1764" s="442"/>
      <c r="L1764" s="442"/>
      <c r="M1764" s="442"/>
      <c r="N1764" s="442"/>
      <c r="O1764" s="442"/>
      <c r="P1764" s="442"/>
      <c r="Q1764" s="442"/>
    </row>
    <row r="1765" spans="1:17" x14ac:dyDescent="0.2">
      <c r="A1765" s="440"/>
      <c r="B1765" s="441"/>
      <c r="C1765" s="440"/>
      <c r="D1765" s="442"/>
      <c r="E1765" s="442"/>
      <c r="F1765" s="442"/>
      <c r="G1765" s="442"/>
      <c r="H1765" s="442"/>
      <c r="I1765" s="442"/>
      <c r="J1765" s="442"/>
      <c r="K1765" s="442"/>
      <c r="L1765" s="442"/>
      <c r="M1765" s="442"/>
      <c r="N1765" s="442"/>
      <c r="O1765" s="442"/>
      <c r="P1765" s="442"/>
      <c r="Q1765" s="442"/>
    </row>
    <row r="1766" spans="1:17" x14ac:dyDescent="0.2">
      <c r="A1766" s="440"/>
      <c r="B1766" s="441"/>
      <c r="C1766" s="440"/>
      <c r="D1766" s="442"/>
      <c r="E1766" s="442"/>
      <c r="F1766" s="442"/>
      <c r="G1766" s="442"/>
      <c r="H1766" s="442"/>
      <c r="I1766" s="442"/>
      <c r="J1766" s="442"/>
      <c r="K1766" s="442"/>
      <c r="L1766" s="442"/>
      <c r="M1766" s="442"/>
      <c r="N1766" s="442"/>
      <c r="O1766" s="442"/>
      <c r="P1766" s="442"/>
      <c r="Q1766" s="442"/>
    </row>
    <row r="1767" spans="1:17" x14ac:dyDescent="0.2">
      <c r="A1767" s="440"/>
      <c r="B1767" s="441"/>
      <c r="C1767" s="440"/>
      <c r="D1767" s="442"/>
      <c r="E1767" s="442"/>
      <c r="F1767" s="442"/>
      <c r="G1767" s="442"/>
      <c r="H1767" s="442"/>
      <c r="I1767" s="442"/>
      <c r="J1767" s="442"/>
      <c r="K1767" s="442"/>
      <c r="L1767" s="442"/>
      <c r="M1767" s="442"/>
      <c r="N1767" s="442"/>
      <c r="O1767" s="442"/>
      <c r="P1767" s="442"/>
      <c r="Q1767" s="442"/>
    </row>
    <row r="1768" spans="1:17" x14ac:dyDescent="0.2">
      <c r="A1768" s="440"/>
      <c r="B1768" s="441"/>
      <c r="C1768" s="440"/>
      <c r="D1768" s="442"/>
      <c r="E1768" s="442"/>
      <c r="F1768" s="442"/>
      <c r="G1768" s="442"/>
      <c r="H1768" s="442"/>
      <c r="I1768" s="442"/>
      <c r="J1768" s="442"/>
      <c r="K1768" s="442"/>
      <c r="L1768" s="442"/>
      <c r="M1768" s="442"/>
      <c r="N1768" s="442"/>
      <c r="O1768" s="442"/>
      <c r="P1768" s="442"/>
      <c r="Q1768" s="442"/>
    </row>
    <row r="1769" spans="1:17" x14ac:dyDescent="0.2">
      <c r="A1769" s="440"/>
      <c r="B1769" s="441"/>
      <c r="C1769" s="440"/>
      <c r="D1769" s="442"/>
      <c r="E1769" s="442"/>
      <c r="F1769" s="442"/>
      <c r="G1769" s="442"/>
      <c r="H1769" s="442"/>
      <c r="I1769" s="442"/>
      <c r="J1769" s="442"/>
      <c r="K1769" s="442"/>
      <c r="L1769" s="442"/>
      <c r="M1769" s="442"/>
      <c r="N1769" s="442"/>
      <c r="O1769" s="442"/>
      <c r="P1769" s="442"/>
      <c r="Q1769" s="442"/>
    </row>
    <row r="1770" spans="1:17" x14ac:dyDescent="0.2">
      <c r="A1770" s="440"/>
      <c r="B1770" s="441"/>
      <c r="C1770" s="440"/>
      <c r="D1770" s="442"/>
      <c r="E1770" s="442"/>
      <c r="F1770" s="442"/>
      <c r="G1770" s="442"/>
      <c r="H1770" s="442"/>
      <c r="I1770" s="442"/>
      <c r="J1770" s="442"/>
      <c r="K1770" s="442"/>
      <c r="L1770" s="442"/>
      <c r="M1770" s="442"/>
      <c r="N1770" s="442"/>
      <c r="O1770" s="442"/>
      <c r="P1770" s="442"/>
      <c r="Q1770" s="442"/>
    </row>
    <row r="1771" spans="1:17" x14ac:dyDescent="0.2">
      <c r="A1771" s="440"/>
      <c r="B1771" s="441"/>
      <c r="C1771" s="440"/>
      <c r="D1771" s="442"/>
      <c r="E1771" s="442"/>
      <c r="F1771" s="442"/>
      <c r="G1771" s="442"/>
      <c r="H1771" s="442"/>
      <c r="I1771" s="442"/>
      <c r="J1771" s="442"/>
      <c r="K1771" s="442"/>
      <c r="L1771" s="442"/>
      <c r="M1771" s="442"/>
      <c r="N1771" s="442"/>
      <c r="O1771" s="442"/>
      <c r="P1771" s="442"/>
      <c r="Q1771" s="442"/>
    </row>
    <row r="1772" spans="1:17" x14ac:dyDescent="0.2">
      <c r="A1772" s="440"/>
      <c r="B1772" s="441"/>
      <c r="C1772" s="440"/>
      <c r="D1772" s="442"/>
      <c r="E1772" s="442"/>
      <c r="F1772" s="442"/>
      <c r="G1772" s="442"/>
      <c r="H1772" s="442"/>
      <c r="I1772" s="442"/>
      <c r="J1772" s="442"/>
      <c r="K1772" s="442"/>
      <c r="L1772" s="442"/>
      <c r="M1772" s="442"/>
      <c r="N1772" s="442"/>
      <c r="O1772" s="442"/>
      <c r="P1772" s="442"/>
      <c r="Q1772" s="442"/>
    </row>
    <row r="1773" spans="1:17" x14ac:dyDescent="0.2">
      <c r="A1773" s="440"/>
      <c r="B1773" s="441"/>
      <c r="C1773" s="440"/>
      <c r="D1773" s="442"/>
      <c r="E1773" s="442"/>
      <c r="F1773" s="442"/>
      <c r="G1773" s="442"/>
      <c r="H1773" s="442"/>
      <c r="I1773" s="442"/>
      <c r="J1773" s="442"/>
      <c r="K1773" s="442"/>
      <c r="L1773" s="442"/>
      <c r="M1773" s="442"/>
      <c r="N1773" s="442"/>
      <c r="O1773" s="442"/>
      <c r="P1773" s="442"/>
      <c r="Q1773" s="442"/>
    </row>
    <row r="1774" spans="1:17" x14ac:dyDescent="0.2">
      <c r="A1774" s="440"/>
      <c r="B1774" s="441"/>
      <c r="C1774" s="440"/>
      <c r="D1774" s="442"/>
      <c r="E1774" s="442"/>
      <c r="F1774" s="442"/>
      <c r="G1774" s="442"/>
      <c r="H1774" s="442"/>
      <c r="I1774" s="442"/>
      <c r="J1774" s="442"/>
      <c r="K1774" s="442"/>
      <c r="L1774" s="442"/>
      <c r="M1774" s="442"/>
      <c r="N1774" s="442"/>
      <c r="O1774" s="442"/>
      <c r="P1774" s="442"/>
      <c r="Q1774" s="442"/>
    </row>
    <row r="1775" spans="1:17" x14ac:dyDescent="0.2">
      <c r="A1775" s="440"/>
      <c r="B1775" s="441"/>
      <c r="C1775" s="440"/>
      <c r="D1775" s="442"/>
      <c r="E1775" s="442"/>
      <c r="F1775" s="442"/>
      <c r="G1775" s="442"/>
      <c r="H1775" s="442"/>
      <c r="I1775" s="442"/>
      <c r="J1775" s="442"/>
      <c r="K1775" s="442"/>
      <c r="L1775" s="442"/>
      <c r="M1775" s="442"/>
      <c r="N1775" s="442"/>
      <c r="O1775" s="442"/>
      <c r="P1775" s="442"/>
      <c r="Q1775" s="442"/>
    </row>
    <row r="1776" spans="1:17" x14ac:dyDescent="0.2">
      <c r="A1776" s="440"/>
      <c r="B1776" s="441"/>
      <c r="C1776" s="440"/>
      <c r="D1776" s="442"/>
      <c r="E1776" s="442"/>
      <c r="F1776" s="442"/>
      <c r="G1776" s="442"/>
      <c r="H1776" s="442"/>
      <c r="I1776" s="442"/>
      <c r="J1776" s="442"/>
      <c r="K1776" s="442"/>
      <c r="L1776" s="442"/>
      <c r="M1776" s="442"/>
      <c r="N1776" s="442"/>
      <c r="O1776" s="442"/>
      <c r="P1776" s="442"/>
      <c r="Q1776" s="442"/>
    </row>
    <row r="1777" spans="1:17" x14ac:dyDescent="0.2">
      <c r="A1777" s="440"/>
      <c r="B1777" s="441"/>
      <c r="C1777" s="440"/>
      <c r="D1777" s="442"/>
      <c r="E1777" s="442"/>
      <c r="F1777" s="442"/>
      <c r="G1777" s="442"/>
      <c r="H1777" s="442"/>
      <c r="I1777" s="442"/>
      <c r="J1777" s="442"/>
      <c r="K1777" s="442"/>
      <c r="L1777" s="442"/>
      <c r="M1777" s="442"/>
      <c r="N1777" s="442"/>
      <c r="O1777" s="442"/>
      <c r="P1777" s="442"/>
      <c r="Q1777" s="442"/>
    </row>
    <row r="1778" spans="1:17" x14ac:dyDescent="0.2">
      <c r="A1778" s="440"/>
      <c r="B1778" s="441"/>
      <c r="C1778" s="440"/>
      <c r="D1778" s="442"/>
      <c r="E1778" s="442"/>
      <c r="F1778" s="442"/>
      <c r="G1778" s="442"/>
      <c r="H1778" s="442"/>
      <c r="I1778" s="442"/>
      <c r="J1778" s="442"/>
      <c r="K1778" s="442"/>
      <c r="L1778" s="442"/>
      <c r="M1778" s="442"/>
      <c r="N1778" s="442"/>
      <c r="O1778" s="442"/>
      <c r="P1778" s="442"/>
      <c r="Q1778" s="442"/>
    </row>
    <row r="1779" spans="1:17" x14ac:dyDescent="0.2">
      <c r="A1779" s="440"/>
      <c r="B1779" s="441"/>
      <c r="C1779" s="440"/>
      <c r="D1779" s="442"/>
      <c r="E1779" s="442"/>
      <c r="F1779" s="442"/>
      <c r="G1779" s="442"/>
      <c r="H1779" s="442"/>
      <c r="I1779" s="442"/>
      <c r="J1779" s="442"/>
      <c r="K1779" s="442"/>
      <c r="L1779" s="442"/>
      <c r="M1779" s="442"/>
      <c r="N1779" s="442"/>
      <c r="O1779" s="442"/>
      <c r="P1779" s="442"/>
      <c r="Q1779" s="442"/>
    </row>
    <row r="1780" spans="1:17" x14ac:dyDescent="0.2">
      <c r="A1780" s="440"/>
      <c r="B1780" s="441"/>
      <c r="C1780" s="440"/>
      <c r="D1780" s="442"/>
      <c r="E1780" s="442"/>
      <c r="F1780" s="442"/>
      <c r="G1780" s="442"/>
      <c r="H1780" s="442"/>
      <c r="I1780" s="442"/>
      <c r="J1780" s="442"/>
      <c r="K1780" s="442"/>
      <c r="L1780" s="442"/>
      <c r="M1780" s="442"/>
      <c r="N1780" s="442"/>
      <c r="O1780" s="442"/>
      <c r="P1780" s="442"/>
      <c r="Q1780" s="442"/>
    </row>
    <row r="1781" spans="1:17" x14ac:dyDescent="0.2">
      <c r="A1781" s="440"/>
      <c r="B1781" s="441"/>
      <c r="C1781" s="440"/>
      <c r="D1781" s="442"/>
      <c r="E1781" s="442"/>
      <c r="F1781" s="442"/>
      <c r="G1781" s="442"/>
      <c r="H1781" s="442"/>
      <c r="I1781" s="442"/>
      <c r="J1781" s="442"/>
      <c r="K1781" s="442"/>
      <c r="L1781" s="442"/>
      <c r="M1781" s="442"/>
      <c r="N1781" s="442"/>
      <c r="O1781" s="442"/>
      <c r="P1781" s="442"/>
      <c r="Q1781" s="442"/>
    </row>
    <row r="1782" spans="1:17" x14ac:dyDescent="0.2">
      <c r="A1782" s="440"/>
      <c r="B1782" s="441"/>
      <c r="C1782" s="440"/>
      <c r="D1782" s="442"/>
      <c r="E1782" s="442"/>
      <c r="F1782" s="442"/>
      <c r="G1782" s="442"/>
      <c r="H1782" s="442"/>
      <c r="I1782" s="442"/>
      <c r="J1782" s="442"/>
      <c r="K1782" s="442"/>
      <c r="L1782" s="442"/>
      <c r="M1782" s="442"/>
      <c r="N1782" s="442"/>
      <c r="O1782" s="442"/>
      <c r="P1782" s="442"/>
      <c r="Q1782" s="442"/>
    </row>
    <row r="1783" spans="1:17" x14ac:dyDescent="0.2">
      <c r="A1783" s="440"/>
      <c r="B1783" s="441"/>
      <c r="C1783" s="440"/>
      <c r="D1783" s="442"/>
      <c r="E1783" s="442"/>
      <c r="F1783" s="442"/>
      <c r="G1783" s="442"/>
      <c r="H1783" s="442"/>
      <c r="I1783" s="442"/>
      <c r="J1783" s="442"/>
      <c r="K1783" s="442"/>
      <c r="L1783" s="442"/>
      <c r="M1783" s="442"/>
      <c r="N1783" s="442"/>
      <c r="O1783" s="442"/>
      <c r="P1783" s="442"/>
      <c r="Q1783" s="442"/>
    </row>
    <row r="1784" spans="1:17" x14ac:dyDescent="0.2">
      <c r="A1784" s="440"/>
      <c r="B1784" s="441"/>
      <c r="C1784" s="440"/>
      <c r="D1784" s="442"/>
      <c r="E1784" s="442"/>
      <c r="F1784" s="442"/>
      <c r="G1784" s="442"/>
      <c r="H1784" s="442"/>
      <c r="I1784" s="442"/>
      <c r="J1784" s="442"/>
      <c r="K1784" s="442"/>
      <c r="L1784" s="442"/>
      <c r="M1784" s="442"/>
      <c r="N1784" s="442"/>
      <c r="O1784" s="442"/>
      <c r="P1784" s="442"/>
      <c r="Q1784" s="442"/>
    </row>
    <row r="1785" spans="1:17" x14ac:dyDescent="0.2">
      <c r="A1785" s="440"/>
      <c r="B1785" s="441"/>
      <c r="C1785" s="440"/>
      <c r="D1785" s="442"/>
      <c r="E1785" s="442"/>
      <c r="F1785" s="442"/>
      <c r="G1785" s="442"/>
      <c r="H1785" s="442"/>
      <c r="I1785" s="442"/>
      <c r="J1785" s="442"/>
      <c r="K1785" s="442"/>
      <c r="L1785" s="442"/>
      <c r="M1785" s="442"/>
      <c r="N1785" s="442"/>
      <c r="O1785" s="442"/>
      <c r="P1785" s="442"/>
      <c r="Q1785" s="442"/>
    </row>
    <row r="1786" spans="1:17" x14ac:dyDescent="0.2">
      <c r="A1786" s="440"/>
      <c r="B1786" s="441"/>
      <c r="C1786" s="440"/>
      <c r="D1786" s="442"/>
      <c r="E1786" s="442"/>
      <c r="F1786" s="442"/>
      <c r="G1786" s="442"/>
      <c r="H1786" s="442"/>
      <c r="I1786" s="442"/>
      <c r="J1786" s="442"/>
      <c r="K1786" s="442"/>
      <c r="L1786" s="442"/>
      <c r="M1786" s="442"/>
      <c r="N1786" s="442"/>
      <c r="O1786" s="442"/>
      <c r="P1786" s="442"/>
      <c r="Q1786" s="442"/>
    </row>
    <row r="1787" spans="1:17" x14ac:dyDescent="0.2">
      <c r="A1787" s="440"/>
      <c r="B1787" s="441"/>
      <c r="C1787" s="440"/>
      <c r="D1787" s="442"/>
      <c r="E1787" s="442"/>
      <c r="F1787" s="442"/>
      <c r="G1787" s="442"/>
      <c r="H1787" s="442"/>
      <c r="I1787" s="442"/>
      <c r="J1787" s="442"/>
      <c r="K1787" s="442"/>
      <c r="L1787" s="442"/>
      <c r="M1787" s="442"/>
      <c r="N1787" s="442"/>
      <c r="O1787" s="442"/>
      <c r="P1787" s="442"/>
      <c r="Q1787" s="442"/>
    </row>
    <row r="1788" spans="1:17" x14ac:dyDescent="0.2">
      <c r="A1788" s="440"/>
      <c r="B1788" s="441"/>
      <c r="C1788" s="440"/>
      <c r="D1788" s="442"/>
      <c r="E1788" s="442"/>
      <c r="F1788" s="442"/>
      <c r="G1788" s="442"/>
      <c r="H1788" s="442"/>
      <c r="I1788" s="442"/>
      <c r="J1788" s="442"/>
      <c r="K1788" s="442"/>
      <c r="L1788" s="442"/>
      <c r="M1788" s="442"/>
      <c r="N1788" s="442"/>
      <c r="O1788" s="442"/>
      <c r="P1788" s="442"/>
      <c r="Q1788" s="442"/>
    </row>
    <row r="1789" spans="1:17" x14ac:dyDescent="0.2">
      <c r="A1789" s="440"/>
      <c r="B1789" s="441"/>
      <c r="C1789" s="440"/>
      <c r="D1789" s="442"/>
      <c r="E1789" s="442"/>
      <c r="F1789" s="442"/>
      <c r="G1789" s="442"/>
      <c r="H1789" s="442"/>
      <c r="I1789" s="442"/>
      <c r="J1789" s="442"/>
      <c r="K1789" s="442"/>
      <c r="L1789" s="442"/>
      <c r="M1789" s="442"/>
      <c r="N1789" s="442"/>
      <c r="O1789" s="442"/>
      <c r="P1789" s="442"/>
      <c r="Q1789" s="442"/>
    </row>
    <row r="1790" spans="1:17" x14ac:dyDescent="0.2">
      <c r="A1790" s="440"/>
      <c r="B1790" s="441"/>
      <c r="C1790" s="440"/>
      <c r="D1790" s="442"/>
      <c r="E1790" s="442"/>
      <c r="F1790" s="442"/>
      <c r="G1790" s="442"/>
      <c r="H1790" s="442"/>
      <c r="I1790" s="442"/>
      <c r="J1790" s="442"/>
      <c r="K1790" s="442"/>
      <c r="L1790" s="442"/>
      <c r="M1790" s="442"/>
      <c r="N1790" s="442"/>
      <c r="O1790" s="442"/>
      <c r="P1790" s="442"/>
      <c r="Q1790" s="442"/>
    </row>
    <row r="1791" spans="1:17" x14ac:dyDescent="0.2">
      <c r="A1791" s="440"/>
      <c r="B1791" s="441"/>
      <c r="C1791" s="440"/>
      <c r="D1791" s="442"/>
      <c r="E1791" s="442"/>
      <c r="F1791" s="442"/>
      <c r="G1791" s="442"/>
      <c r="H1791" s="442"/>
      <c r="I1791" s="442"/>
      <c r="J1791" s="442"/>
      <c r="K1791" s="442"/>
      <c r="L1791" s="442"/>
      <c r="M1791" s="442"/>
      <c r="N1791" s="442"/>
      <c r="O1791" s="442"/>
      <c r="P1791" s="442"/>
      <c r="Q1791" s="442"/>
    </row>
    <row r="1792" spans="1:17" x14ac:dyDescent="0.2">
      <c r="A1792" s="440"/>
      <c r="B1792" s="441"/>
      <c r="C1792" s="440"/>
      <c r="D1792" s="442"/>
      <c r="E1792" s="442"/>
      <c r="F1792" s="442"/>
      <c r="G1792" s="442"/>
      <c r="H1792" s="442"/>
      <c r="I1792" s="442"/>
      <c r="J1792" s="442"/>
      <c r="K1792" s="442"/>
      <c r="L1792" s="442"/>
      <c r="M1792" s="442"/>
      <c r="N1792" s="442"/>
      <c r="O1792" s="442"/>
      <c r="P1792" s="442"/>
      <c r="Q1792" s="442"/>
    </row>
    <row r="1793" spans="1:17" x14ac:dyDescent="0.2">
      <c r="A1793" s="440"/>
      <c r="B1793" s="441"/>
      <c r="C1793" s="440"/>
      <c r="D1793" s="442"/>
      <c r="E1793" s="442"/>
      <c r="F1793" s="442"/>
      <c r="G1793" s="442"/>
      <c r="H1793" s="442"/>
      <c r="I1793" s="442"/>
      <c r="J1793" s="442"/>
      <c r="K1793" s="442"/>
      <c r="L1793" s="442"/>
      <c r="M1793" s="442"/>
      <c r="N1793" s="442"/>
      <c r="O1793" s="442"/>
      <c r="P1793" s="442"/>
      <c r="Q1793" s="442"/>
    </row>
    <row r="1794" spans="1:17" x14ac:dyDescent="0.2">
      <c r="A1794" s="440"/>
      <c r="B1794" s="441"/>
      <c r="C1794" s="440"/>
      <c r="D1794" s="442"/>
      <c r="E1794" s="442"/>
      <c r="F1794" s="442"/>
      <c r="G1794" s="442"/>
      <c r="H1794" s="442"/>
      <c r="I1794" s="442"/>
      <c r="J1794" s="442"/>
      <c r="K1794" s="442"/>
      <c r="L1794" s="442"/>
      <c r="M1794" s="442"/>
      <c r="N1794" s="442"/>
      <c r="O1794" s="442"/>
      <c r="P1794" s="442"/>
      <c r="Q1794" s="442"/>
    </row>
    <row r="1795" spans="1:17" x14ac:dyDescent="0.2">
      <c r="A1795" s="440"/>
      <c r="B1795" s="441"/>
      <c r="C1795" s="440"/>
      <c r="D1795" s="442"/>
      <c r="E1795" s="442"/>
      <c r="F1795" s="442"/>
      <c r="G1795" s="442"/>
      <c r="H1795" s="442"/>
      <c r="I1795" s="442"/>
      <c r="J1795" s="442"/>
      <c r="K1795" s="442"/>
      <c r="L1795" s="442"/>
      <c r="M1795" s="442"/>
      <c r="N1795" s="442"/>
      <c r="O1795" s="442"/>
      <c r="P1795" s="442"/>
      <c r="Q1795" s="442"/>
    </row>
    <row r="1796" spans="1:17" x14ac:dyDescent="0.2">
      <c r="A1796" s="440"/>
      <c r="B1796" s="441"/>
      <c r="C1796" s="440"/>
      <c r="D1796" s="442"/>
      <c r="E1796" s="442"/>
      <c r="F1796" s="442"/>
      <c r="G1796" s="442"/>
      <c r="H1796" s="442"/>
      <c r="I1796" s="442"/>
      <c r="J1796" s="442"/>
      <c r="K1796" s="442"/>
      <c r="L1796" s="442"/>
      <c r="M1796" s="442"/>
      <c r="N1796" s="442"/>
      <c r="O1796" s="442"/>
      <c r="P1796" s="442"/>
      <c r="Q1796" s="442"/>
    </row>
    <row r="1797" spans="1:17" x14ac:dyDescent="0.2">
      <c r="A1797" s="440"/>
      <c r="B1797" s="441"/>
      <c r="C1797" s="440"/>
      <c r="D1797" s="442"/>
      <c r="E1797" s="442"/>
      <c r="F1797" s="442"/>
      <c r="G1797" s="442"/>
      <c r="H1797" s="442"/>
      <c r="I1797" s="442"/>
      <c r="J1797" s="442"/>
      <c r="K1797" s="442"/>
      <c r="L1797" s="442"/>
      <c r="M1797" s="442"/>
      <c r="N1797" s="442"/>
      <c r="O1797" s="442"/>
      <c r="P1797" s="442"/>
      <c r="Q1797" s="442"/>
    </row>
    <row r="1798" spans="1:17" x14ac:dyDescent="0.2">
      <c r="A1798" s="440"/>
      <c r="B1798" s="441"/>
      <c r="C1798" s="440"/>
      <c r="D1798" s="442"/>
      <c r="E1798" s="442"/>
      <c r="F1798" s="442"/>
      <c r="G1798" s="442"/>
      <c r="H1798" s="442"/>
      <c r="I1798" s="442"/>
      <c r="J1798" s="442"/>
      <c r="K1798" s="442"/>
      <c r="L1798" s="442"/>
      <c r="M1798" s="442"/>
      <c r="N1798" s="442"/>
      <c r="O1798" s="442"/>
      <c r="P1798" s="442"/>
      <c r="Q1798" s="442"/>
    </row>
    <row r="1799" spans="1:17" x14ac:dyDescent="0.2">
      <c r="A1799" s="440"/>
      <c r="B1799" s="441"/>
      <c r="C1799" s="440"/>
      <c r="D1799" s="442"/>
      <c r="E1799" s="442"/>
      <c r="F1799" s="442"/>
      <c r="G1799" s="442"/>
      <c r="H1799" s="442"/>
      <c r="I1799" s="442"/>
      <c r="J1799" s="442"/>
      <c r="K1799" s="442"/>
      <c r="L1799" s="442"/>
      <c r="M1799" s="442"/>
      <c r="N1799" s="442"/>
      <c r="O1799" s="442"/>
      <c r="P1799" s="442"/>
      <c r="Q1799" s="442"/>
    </row>
    <row r="1800" spans="1:17" x14ac:dyDescent="0.2">
      <c r="A1800" s="440"/>
      <c r="B1800" s="441"/>
      <c r="C1800" s="440"/>
      <c r="D1800" s="442"/>
      <c r="E1800" s="442"/>
      <c r="F1800" s="442"/>
      <c r="G1800" s="442"/>
      <c r="H1800" s="442"/>
      <c r="I1800" s="442"/>
      <c r="J1800" s="442"/>
      <c r="K1800" s="442"/>
      <c r="L1800" s="442"/>
      <c r="M1800" s="442"/>
      <c r="N1800" s="442"/>
      <c r="O1800" s="442"/>
      <c r="P1800" s="442"/>
      <c r="Q1800" s="442"/>
    </row>
    <row r="1801" spans="1:17" x14ac:dyDescent="0.2">
      <c r="A1801" s="440"/>
      <c r="B1801" s="441"/>
      <c r="C1801" s="440"/>
      <c r="D1801" s="442"/>
      <c r="E1801" s="442"/>
      <c r="F1801" s="442"/>
      <c r="G1801" s="442"/>
      <c r="H1801" s="442"/>
      <c r="I1801" s="442"/>
      <c r="J1801" s="442"/>
      <c r="K1801" s="442"/>
      <c r="L1801" s="442"/>
      <c r="M1801" s="442"/>
      <c r="N1801" s="442"/>
      <c r="O1801" s="442"/>
      <c r="P1801" s="442"/>
      <c r="Q1801" s="442"/>
    </row>
    <row r="1802" spans="1:17" x14ac:dyDescent="0.2">
      <c r="A1802" s="440"/>
      <c r="B1802" s="441"/>
      <c r="C1802" s="440"/>
      <c r="D1802" s="442"/>
      <c r="E1802" s="442"/>
      <c r="F1802" s="442"/>
      <c r="G1802" s="442"/>
      <c r="H1802" s="442"/>
      <c r="I1802" s="442"/>
      <c r="J1802" s="442"/>
      <c r="K1802" s="442"/>
      <c r="L1802" s="442"/>
      <c r="M1802" s="442"/>
      <c r="N1802" s="442"/>
      <c r="O1802" s="442"/>
      <c r="P1802" s="442"/>
      <c r="Q1802" s="442"/>
    </row>
    <row r="1803" spans="1:17" x14ac:dyDescent="0.2">
      <c r="A1803" s="440"/>
      <c r="B1803" s="441"/>
      <c r="C1803" s="440"/>
      <c r="D1803" s="442"/>
      <c r="E1803" s="442"/>
      <c r="F1803" s="442"/>
      <c r="G1803" s="442"/>
      <c r="H1803" s="442"/>
      <c r="I1803" s="442"/>
      <c r="J1803" s="442"/>
      <c r="K1803" s="442"/>
      <c r="L1803" s="442"/>
      <c r="M1803" s="442"/>
      <c r="N1803" s="442"/>
      <c r="O1803" s="442"/>
      <c r="P1803" s="442"/>
      <c r="Q1803" s="442"/>
    </row>
    <row r="1804" spans="1:17" x14ac:dyDescent="0.2">
      <c r="A1804" s="440"/>
      <c r="B1804" s="441"/>
      <c r="C1804" s="440"/>
      <c r="D1804" s="442"/>
      <c r="E1804" s="442"/>
      <c r="F1804" s="442"/>
      <c r="G1804" s="442"/>
      <c r="H1804" s="442"/>
      <c r="I1804" s="442"/>
      <c r="J1804" s="442"/>
      <c r="K1804" s="442"/>
      <c r="L1804" s="442"/>
      <c r="M1804" s="442"/>
      <c r="N1804" s="442"/>
      <c r="O1804" s="442"/>
      <c r="P1804" s="442"/>
      <c r="Q1804" s="442"/>
    </row>
    <row r="1805" spans="1:17" x14ac:dyDescent="0.2">
      <c r="A1805" s="440"/>
      <c r="B1805" s="441"/>
      <c r="C1805" s="440"/>
      <c r="D1805" s="442"/>
      <c r="E1805" s="442"/>
      <c r="F1805" s="442"/>
      <c r="G1805" s="442"/>
      <c r="H1805" s="442"/>
      <c r="I1805" s="442"/>
      <c r="J1805" s="442"/>
      <c r="K1805" s="442"/>
      <c r="L1805" s="442"/>
      <c r="M1805" s="442"/>
      <c r="N1805" s="442"/>
      <c r="O1805" s="442"/>
      <c r="P1805" s="442"/>
      <c r="Q1805" s="442"/>
    </row>
    <row r="1806" spans="1:17" x14ac:dyDescent="0.2">
      <c r="A1806" s="440"/>
      <c r="B1806" s="441"/>
      <c r="C1806" s="440"/>
      <c r="D1806" s="442"/>
      <c r="E1806" s="442"/>
      <c r="F1806" s="442"/>
      <c r="G1806" s="442"/>
      <c r="H1806" s="442"/>
      <c r="I1806" s="442"/>
      <c r="J1806" s="442"/>
      <c r="K1806" s="442"/>
      <c r="L1806" s="442"/>
      <c r="M1806" s="442"/>
      <c r="N1806" s="442"/>
      <c r="O1806" s="442"/>
      <c r="P1806" s="442"/>
      <c r="Q1806" s="442"/>
    </row>
    <row r="1807" spans="1:17" x14ac:dyDescent="0.2">
      <c r="A1807" s="440"/>
      <c r="B1807" s="441"/>
      <c r="C1807" s="440"/>
      <c r="D1807" s="442"/>
      <c r="E1807" s="442"/>
      <c r="F1807" s="442"/>
      <c r="G1807" s="442"/>
      <c r="H1807" s="442"/>
      <c r="I1807" s="442"/>
      <c r="J1807" s="442"/>
      <c r="K1807" s="442"/>
      <c r="L1807" s="442"/>
      <c r="M1807" s="442"/>
      <c r="N1807" s="442"/>
      <c r="O1807" s="442"/>
      <c r="P1807" s="442"/>
      <c r="Q1807" s="442"/>
    </row>
    <row r="1808" spans="1:17" x14ac:dyDescent="0.2">
      <c r="A1808" s="440"/>
      <c r="B1808" s="441"/>
      <c r="C1808" s="440"/>
      <c r="D1808" s="442"/>
      <c r="E1808" s="442"/>
      <c r="F1808" s="442"/>
      <c r="G1808" s="442"/>
      <c r="H1808" s="442"/>
      <c r="I1808" s="442"/>
      <c r="J1808" s="442"/>
      <c r="K1808" s="442"/>
      <c r="L1808" s="442"/>
      <c r="M1808" s="442"/>
      <c r="N1808" s="442"/>
      <c r="O1808" s="442"/>
      <c r="P1808" s="442"/>
      <c r="Q1808" s="442"/>
    </row>
    <row r="1809" spans="1:17" x14ac:dyDescent="0.2">
      <c r="A1809" s="440"/>
      <c r="B1809" s="441"/>
      <c r="C1809" s="440"/>
      <c r="D1809" s="442"/>
      <c r="E1809" s="442"/>
      <c r="F1809" s="442"/>
      <c r="G1809" s="442"/>
      <c r="H1809" s="442"/>
      <c r="I1809" s="442"/>
      <c r="J1809" s="442"/>
      <c r="K1809" s="442"/>
      <c r="L1809" s="442"/>
      <c r="M1809" s="442"/>
      <c r="N1809" s="442"/>
      <c r="O1809" s="442"/>
      <c r="P1809" s="442"/>
      <c r="Q1809" s="442"/>
    </row>
    <row r="1810" spans="1:17" x14ac:dyDescent="0.2">
      <c r="A1810" s="440"/>
      <c r="B1810" s="441"/>
      <c r="C1810" s="440"/>
      <c r="D1810" s="442"/>
      <c r="E1810" s="442"/>
      <c r="F1810" s="442"/>
      <c r="G1810" s="442"/>
      <c r="H1810" s="442"/>
      <c r="I1810" s="442"/>
      <c r="J1810" s="442"/>
      <c r="K1810" s="442"/>
      <c r="L1810" s="442"/>
      <c r="M1810" s="442"/>
      <c r="N1810" s="442"/>
      <c r="O1810" s="442"/>
      <c r="P1810" s="442"/>
      <c r="Q1810" s="442"/>
    </row>
    <row r="1811" spans="1:17" x14ac:dyDescent="0.2">
      <c r="A1811" s="440"/>
      <c r="B1811" s="441"/>
      <c r="C1811" s="440"/>
      <c r="D1811" s="442"/>
      <c r="E1811" s="442"/>
      <c r="F1811" s="442"/>
      <c r="G1811" s="442"/>
      <c r="H1811" s="442"/>
      <c r="I1811" s="442"/>
      <c r="J1811" s="442"/>
      <c r="K1811" s="442"/>
      <c r="L1811" s="442"/>
      <c r="M1811" s="442"/>
      <c r="N1811" s="442"/>
      <c r="O1811" s="442"/>
      <c r="P1811" s="442"/>
      <c r="Q1811" s="442"/>
    </row>
    <row r="1812" spans="1:17" x14ac:dyDescent="0.2">
      <c r="A1812" s="440"/>
      <c r="B1812" s="441"/>
      <c r="C1812" s="440"/>
      <c r="D1812" s="442"/>
      <c r="E1812" s="442"/>
      <c r="F1812" s="442"/>
      <c r="G1812" s="442"/>
      <c r="H1812" s="442"/>
      <c r="I1812" s="442"/>
      <c r="J1812" s="442"/>
      <c r="K1812" s="442"/>
      <c r="L1812" s="442"/>
      <c r="M1812" s="442"/>
      <c r="N1812" s="442"/>
      <c r="O1812" s="442"/>
      <c r="P1812" s="442"/>
      <c r="Q1812" s="442"/>
    </row>
    <row r="1813" spans="1:17" x14ac:dyDescent="0.2">
      <c r="A1813" s="440"/>
      <c r="B1813" s="441"/>
      <c r="C1813" s="440"/>
      <c r="D1813" s="442"/>
      <c r="E1813" s="442"/>
      <c r="F1813" s="442"/>
      <c r="G1813" s="442"/>
      <c r="H1813" s="442"/>
      <c r="I1813" s="442"/>
      <c r="J1813" s="442"/>
      <c r="K1813" s="442"/>
      <c r="L1813" s="442"/>
      <c r="M1813" s="442"/>
      <c r="N1813" s="442"/>
      <c r="O1813" s="442"/>
      <c r="P1813" s="442"/>
      <c r="Q1813" s="442"/>
    </row>
    <row r="1814" spans="1:17" x14ac:dyDescent="0.2">
      <c r="A1814" s="440"/>
      <c r="B1814" s="441"/>
      <c r="C1814" s="440"/>
      <c r="D1814" s="442"/>
      <c r="E1814" s="442"/>
      <c r="F1814" s="442"/>
      <c r="G1814" s="442"/>
      <c r="H1814" s="442"/>
      <c r="I1814" s="442"/>
      <c r="J1814" s="442"/>
      <c r="K1814" s="442"/>
      <c r="L1814" s="442"/>
      <c r="M1814" s="442"/>
      <c r="N1814" s="442"/>
      <c r="O1814" s="442"/>
      <c r="P1814" s="442"/>
      <c r="Q1814" s="442"/>
    </row>
    <row r="1815" spans="1:17" x14ac:dyDescent="0.2">
      <c r="A1815" s="440"/>
      <c r="B1815" s="441"/>
      <c r="C1815" s="440"/>
      <c r="D1815" s="442"/>
      <c r="E1815" s="442"/>
      <c r="F1815" s="442"/>
      <c r="G1815" s="442"/>
      <c r="H1815" s="442"/>
      <c r="I1815" s="442"/>
      <c r="J1815" s="442"/>
      <c r="K1815" s="442"/>
      <c r="L1815" s="442"/>
      <c r="M1815" s="442"/>
      <c r="N1815" s="442"/>
      <c r="O1815" s="442"/>
      <c r="P1815" s="442"/>
      <c r="Q1815" s="442"/>
    </row>
    <row r="1816" spans="1:17" x14ac:dyDescent="0.2">
      <c r="A1816" s="440"/>
      <c r="B1816" s="441"/>
      <c r="C1816" s="440"/>
      <c r="D1816" s="442"/>
      <c r="E1816" s="442"/>
      <c r="F1816" s="442"/>
      <c r="G1816" s="442"/>
      <c r="H1816" s="442"/>
      <c r="I1816" s="442"/>
      <c r="J1816" s="442"/>
      <c r="K1816" s="442"/>
      <c r="L1816" s="442"/>
      <c r="M1816" s="442"/>
      <c r="N1816" s="442"/>
      <c r="O1816" s="442"/>
      <c r="P1816" s="442"/>
      <c r="Q1816" s="442"/>
    </row>
    <row r="1817" spans="1:17" x14ac:dyDescent="0.2">
      <c r="A1817" s="440"/>
      <c r="B1817" s="441"/>
      <c r="C1817" s="440"/>
      <c r="D1817" s="442"/>
      <c r="E1817" s="442"/>
      <c r="F1817" s="442"/>
      <c r="G1817" s="442"/>
      <c r="H1817" s="442"/>
      <c r="I1817" s="442"/>
      <c r="J1817" s="442"/>
      <c r="K1817" s="442"/>
      <c r="L1817" s="442"/>
      <c r="M1817" s="442"/>
      <c r="N1817" s="442"/>
      <c r="O1817" s="442"/>
      <c r="P1817" s="442"/>
      <c r="Q1817" s="442"/>
    </row>
    <row r="1818" spans="1:17" x14ac:dyDescent="0.2">
      <c r="A1818" s="440"/>
      <c r="B1818" s="441"/>
      <c r="C1818" s="440"/>
      <c r="D1818" s="442"/>
      <c r="E1818" s="442"/>
      <c r="F1818" s="442"/>
      <c r="G1818" s="442"/>
      <c r="H1818" s="442"/>
      <c r="I1818" s="442"/>
      <c r="J1818" s="442"/>
      <c r="K1818" s="442"/>
      <c r="L1818" s="442"/>
      <c r="M1818" s="442"/>
      <c r="N1818" s="442"/>
      <c r="O1818" s="442"/>
      <c r="P1818" s="442"/>
      <c r="Q1818" s="442"/>
    </row>
    <row r="1819" spans="1:17" x14ac:dyDescent="0.2">
      <c r="A1819" s="440"/>
      <c r="B1819" s="441"/>
      <c r="C1819" s="440"/>
      <c r="D1819" s="442"/>
      <c r="E1819" s="442"/>
      <c r="F1819" s="442"/>
      <c r="G1819" s="442"/>
      <c r="H1819" s="442"/>
      <c r="I1819" s="442"/>
      <c r="J1819" s="442"/>
      <c r="K1819" s="442"/>
      <c r="L1819" s="442"/>
      <c r="M1819" s="442"/>
      <c r="N1819" s="442"/>
      <c r="O1819" s="442"/>
      <c r="P1819" s="442"/>
      <c r="Q1819" s="442"/>
    </row>
    <row r="1820" spans="1:17" x14ac:dyDescent="0.2">
      <c r="A1820" s="440"/>
      <c r="B1820" s="441"/>
      <c r="C1820" s="440"/>
      <c r="D1820" s="442"/>
      <c r="E1820" s="442"/>
      <c r="F1820" s="442"/>
      <c r="G1820" s="442"/>
      <c r="H1820" s="442"/>
      <c r="I1820" s="442"/>
      <c r="J1820" s="442"/>
      <c r="K1820" s="442"/>
      <c r="L1820" s="442"/>
      <c r="M1820" s="442"/>
      <c r="N1820" s="442"/>
      <c r="O1820" s="442"/>
      <c r="P1820" s="442"/>
      <c r="Q1820" s="442"/>
    </row>
    <row r="1821" spans="1:17" x14ac:dyDescent="0.2">
      <c r="A1821" s="440"/>
      <c r="B1821" s="441"/>
      <c r="C1821" s="440"/>
      <c r="D1821" s="442"/>
      <c r="E1821" s="442"/>
      <c r="F1821" s="442"/>
      <c r="G1821" s="442"/>
      <c r="H1821" s="442"/>
      <c r="I1821" s="442"/>
      <c r="J1821" s="442"/>
      <c r="K1821" s="442"/>
      <c r="L1821" s="442"/>
      <c r="M1821" s="442"/>
      <c r="N1821" s="442"/>
      <c r="O1821" s="442"/>
      <c r="P1821" s="442"/>
      <c r="Q1821" s="442"/>
    </row>
    <row r="1822" spans="1:17" x14ac:dyDescent="0.2">
      <c r="A1822" s="440"/>
      <c r="B1822" s="441"/>
      <c r="C1822" s="440"/>
      <c r="D1822" s="442"/>
      <c r="E1822" s="442"/>
      <c r="F1822" s="442"/>
      <c r="G1822" s="442"/>
      <c r="H1822" s="442"/>
      <c r="I1822" s="442"/>
      <c r="J1822" s="442"/>
      <c r="K1822" s="442"/>
      <c r="L1822" s="442"/>
      <c r="M1822" s="442"/>
      <c r="N1822" s="442"/>
      <c r="O1822" s="442"/>
      <c r="P1822" s="442"/>
      <c r="Q1822" s="442"/>
    </row>
    <row r="1823" spans="1:17" x14ac:dyDescent="0.2">
      <c r="A1823" s="440"/>
      <c r="B1823" s="441"/>
      <c r="C1823" s="440"/>
      <c r="D1823" s="442"/>
      <c r="E1823" s="442"/>
      <c r="F1823" s="442"/>
      <c r="G1823" s="442"/>
      <c r="H1823" s="442"/>
      <c r="I1823" s="442"/>
      <c r="J1823" s="442"/>
      <c r="K1823" s="442"/>
      <c r="L1823" s="442"/>
      <c r="M1823" s="442"/>
      <c r="N1823" s="442"/>
      <c r="O1823" s="442"/>
      <c r="P1823" s="442"/>
      <c r="Q1823" s="442"/>
    </row>
    <row r="1824" spans="1:17" x14ac:dyDescent="0.2">
      <c r="A1824" s="440"/>
      <c r="B1824" s="441"/>
      <c r="C1824" s="440"/>
      <c r="D1824" s="442"/>
      <c r="E1824" s="442"/>
      <c r="F1824" s="442"/>
      <c r="G1824" s="442"/>
      <c r="H1824" s="442"/>
      <c r="I1824" s="442"/>
      <c r="J1824" s="442"/>
      <c r="K1824" s="442"/>
      <c r="L1824" s="442"/>
      <c r="M1824" s="442"/>
      <c r="N1824" s="442"/>
      <c r="O1824" s="442"/>
      <c r="P1824" s="442"/>
      <c r="Q1824" s="442"/>
    </row>
    <row r="1825" spans="1:17" x14ac:dyDescent="0.2">
      <c r="A1825" s="440"/>
      <c r="B1825" s="441"/>
      <c r="C1825" s="440"/>
      <c r="D1825" s="442"/>
      <c r="E1825" s="442"/>
      <c r="F1825" s="442"/>
      <c r="G1825" s="442"/>
      <c r="H1825" s="442"/>
      <c r="I1825" s="442"/>
      <c r="J1825" s="442"/>
      <c r="K1825" s="442"/>
      <c r="L1825" s="442"/>
      <c r="M1825" s="442"/>
      <c r="N1825" s="442"/>
      <c r="O1825" s="442"/>
      <c r="P1825" s="442"/>
      <c r="Q1825" s="442"/>
    </row>
    <row r="1826" spans="1:17" x14ac:dyDescent="0.2">
      <c r="A1826" s="440"/>
      <c r="B1826" s="441"/>
      <c r="C1826" s="440"/>
      <c r="D1826" s="442"/>
      <c r="E1826" s="442"/>
      <c r="F1826" s="442"/>
      <c r="G1826" s="442"/>
      <c r="H1826" s="442"/>
      <c r="I1826" s="442"/>
      <c r="J1826" s="442"/>
      <c r="K1826" s="442"/>
      <c r="L1826" s="442"/>
      <c r="M1826" s="442"/>
      <c r="N1826" s="442"/>
      <c r="O1826" s="442"/>
      <c r="P1826" s="442"/>
      <c r="Q1826" s="442"/>
    </row>
    <row r="1827" spans="1:17" x14ac:dyDescent="0.2">
      <c r="A1827" s="440"/>
      <c r="B1827" s="441"/>
      <c r="C1827" s="440"/>
      <c r="D1827" s="442"/>
      <c r="E1827" s="442"/>
      <c r="F1827" s="442"/>
      <c r="G1827" s="442"/>
      <c r="H1827" s="442"/>
      <c r="I1827" s="442"/>
      <c r="J1827" s="442"/>
      <c r="K1827" s="442"/>
      <c r="L1827" s="442"/>
      <c r="M1827" s="442"/>
      <c r="N1827" s="442"/>
      <c r="O1827" s="442"/>
      <c r="P1827" s="442"/>
      <c r="Q1827" s="442"/>
    </row>
    <row r="1828" spans="1:17" x14ac:dyDescent="0.2">
      <c r="A1828" s="440"/>
      <c r="B1828" s="441"/>
      <c r="C1828" s="440"/>
      <c r="D1828" s="442"/>
      <c r="E1828" s="442"/>
      <c r="F1828" s="442"/>
      <c r="G1828" s="442"/>
      <c r="H1828" s="442"/>
      <c r="I1828" s="442"/>
      <c r="J1828" s="442"/>
      <c r="K1828" s="442"/>
      <c r="L1828" s="442"/>
      <c r="M1828" s="442"/>
      <c r="N1828" s="442"/>
      <c r="O1828" s="442"/>
      <c r="P1828" s="442"/>
      <c r="Q1828" s="442"/>
    </row>
    <row r="1829" spans="1:17" x14ac:dyDescent="0.2">
      <c r="A1829" s="440"/>
      <c r="B1829" s="441"/>
      <c r="C1829" s="440"/>
      <c r="D1829" s="442"/>
      <c r="E1829" s="442"/>
      <c r="F1829" s="442"/>
      <c r="G1829" s="442"/>
      <c r="H1829" s="442"/>
      <c r="I1829" s="442"/>
      <c r="J1829" s="442"/>
      <c r="K1829" s="442"/>
      <c r="L1829" s="442"/>
      <c r="M1829" s="442"/>
      <c r="N1829" s="442"/>
      <c r="O1829" s="442"/>
      <c r="P1829" s="442"/>
      <c r="Q1829" s="442"/>
    </row>
    <row r="1830" spans="1:17" x14ac:dyDescent="0.2">
      <c r="A1830" s="440"/>
      <c r="B1830" s="441"/>
      <c r="C1830" s="440"/>
      <c r="D1830" s="442"/>
      <c r="E1830" s="442"/>
      <c r="F1830" s="442"/>
      <c r="G1830" s="442"/>
      <c r="H1830" s="442"/>
      <c r="I1830" s="442"/>
      <c r="J1830" s="442"/>
      <c r="K1830" s="442"/>
      <c r="L1830" s="442"/>
      <c r="M1830" s="442"/>
      <c r="N1830" s="442"/>
      <c r="O1830" s="442"/>
      <c r="P1830" s="442"/>
      <c r="Q1830" s="442"/>
    </row>
    <row r="1831" spans="1:17" x14ac:dyDescent="0.2">
      <c r="A1831" s="440"/>
      <c r="B1831" s="441"/>
      <c r="C1831" s="440"/>
      <c r="D1831" s="442"/>
      <c r="E1831" s="442"/>
      <c r="F1831" s="442"/>
      <c r="G1831" s="442"/>
      <c r="H1831" s="442"/>
      <c r="I1831" s="442"/>
      <c r="J1831" s="442"/>
      <c r="K1831" s="442"/>
      <c r="L1831" s="442"/>
      <c r="M1831" s="442"/>
      <c r="N1831" s="442"/>
      <c r="O1831" s="442"/>
      <c r="P1831" s="442"/>
      <c r="Q1831" s="442"/>
    </row>
    <row r="1832" spans="1:17" x14ac:dyDescent="0.2">
      <c r="A1832" s="440"/>
      <c r="B1832" s="441"/>
      <c r="C1832" s="440"/>
      <c r="D1832" s="442"/>
      <c r="E1832" s="442"/>
      <c r="F1832" s="442"/>
      <c r="G1832" s="442"/>
      <c r="H1832" s="442"/>
      <c r="I1832" s="442"/>
      <c r="J1832" s="442"/>
      <c r="K1832" s="442"/>
      <c r="L1832" s="442"/>
      <c r="M1832" s="442"/>
      <c r="N1832" s="442"/>
      <c r="O1832" s="442"/>
      <c r="P1832" s="442"/>
      <c r="Q1832" s="442"/>
    </row>
    <row r="1833" spans="1:17" x14ac:dyDescent="0.2">
      <c r="A1833" s="440"/>
      <c r="B1833" s="441"/>
      <c r="C1833" s="440"/>
      <c r="D1833" s="442"/>
      <c r="E1833" s="442"/>
      <c r="F1833" s="442"/>
      <c r="G1833" s="442"/>
      <c r="H1833" s="442"/>
      <c r="I1833" s="442"/>
      <c r="J1833" s="442"/>
      <c r="K1833" s="442"/>
      <c r="L1833" s="442"/>
      <c r="M1833" s="442"/>
      <c r="N1833" s="442"/>
      <c r="O1833" s="442"/>
      <c r="P1833" s="442"/>
      <c r="Q1833" s="442"/>
    </row>
    <row r="1834" spans="1:17" x14ac:dyDescent="0.2">
      <c r="A1834" s="440"/>
      <c r="B1834" s="441"/>
      <c r="C1834" s="440"/>
      <c r="D1834" s="442"/>
      <c r="E1834" s="442"/>
      <c r="F1834" s="442"/>
      <c r="G1834" s="442"/>
      <c r="H1834" s="442"/>
      <c r="I1834" s="442"/>
      <c r="J1834" s="442"/>
      <c r="K1834" s="442"/>
      <c r="L1834" s="442"/>
      <c r="M1834" s="442"/>
      <c r="N1834" s="442"/>
      <c r="O1834" s="442"/>
      <c r="P1834" s="442"/>
      <c r="Q1834" s="442"/>
    </row>
    <row r="1835" spans="1:17" x14ac:dyDescent="0.2">
      <c r="A1835" s="440"/>
      <c r="B1835" s="441"/>
      <c r="C1835" s="440"/>
      <c r="D1835" s="442"/>
      <c r="E1835" s="442"/>
      <c r="F1835" s="442"/>
      <c r="G1835" s="442"/>
      <c r="H1835" s="442"/>
      <c r="I1835" s="442"/>
      <c r="J1835" s="442"/>
      <c r="K1835" s="442"/>
      <c r="L1835" s="442"/>
      <c r="M1835" s="442"/>
      <c r="N1835" s="442"/>
      <c r="O1835" s="442"/>
      <c r="P1835" s="442"/>
      <c r="Q1835" s="442"/>
    </row>
    <row r="1836" spans="1:17" x14ac:dyDescent="0.2">
      <c r="A1836" s="440"/>
      <c r="B1836" s="441"/>
      <c r="C1836" s="440"/>
      <c r="D1836" s="442"/>
      <c r="E1836" s="442"/>
      <c r="F1836" s="442"/>
      <c r="G1836" s="442"/>
      <c r="H1836" s="442"/>
      <c r="I1836" s="442"/>
      <c r="J1836" s="442"/>
      <c r="K1836" s="442"/>
      <c r="L1836" s="442"/>
      <c r="M1836" s="442"/>
      <c r="N1836" s="442"/>
      <c r="O1836" s="442"/>
      <c r="P1836" s="442"/>
      <c r="Q1836" s="442"/>
    </row>
    <row r="1837" spans="1:17" x14ac:dyDescent="0.2">
      <c r="A1837" s="440"/>
      <c r="B1837" s="441"/>
      <c r="C1837" s="440"/>
      <c r="D1837" s="442"/>
      <c r="E1837" s="442"/>
      <c r="F1837" s="442"/>
      <c r="G1837" s="442"/>
      <c r="H1837" s="442"/>
      <c r="I1837" s="442"/>
      <c r="J1837" s="442"/>
      <c r="K1837" s="442"/>
      <c r="L1837" s="442"/>
      <c r="M1837" s="442"/>
      <c r="N1837" s="442"/>
      <c r="O1837" s="442"/>
      <c r="P1837" s="442"/>
      <c r="Q1837" s="442"/>
    </row>
    <row r="1838" spans="1:17" x14ac:dyDescent="0.2">
      <c r="A1838" s="440"/>
      <c r="B1838" s="441"/>
      <c r="C1838" s="440"/>
      <c r="D1838" s="442"/>
      <c r="E1838" s="442"/>
      <c r="F1838" s="442"/>
      <c r="G1838" s="442"/>
      <c r="H1838" s="442"/>
      <c r="I1838" s="442"/>
      <c r="J1838" s="442"/>
      <c r="K1838" s="442"/>
      <c r="L1838" s="442"/>
      <c r="M1838" s="442"/>
      <c r="N1838" s="442"/>
      <c r="O1838" s="442"/>
      <c r="P1838" s="442"/>
      <c r="Q1838" s="442"/>
    </row>
    <row r="1839" spans="1:17" x14ac:dyDescent="0.2">
      <c r="A1839" s="440"/>
      <c r="B1839" s="441"/>
      <c r="C1839" s="440"/>
      <c r="D1839" s="442"/>
      <c r="E1839" s="442"/>
      <c r="F1839" s="442"/>
      <c r="G1839" s="442"/>
      <c r="H1839" s="442"/>
      <c r="I1839" s="442"/>
      <c r="J1839" s="442"/>
      <c r="K1839" s="442"/>
      <c r="L1839" s="442"/>
      <c r="M1839" s="442"/>
      <c r="N1839" s="442"/>
      <c r="O1839" s="442"/>
      <c r="P1839" s="442"/>
      <c r="Q1839" s="442"/>
    </row>
    <row r="1840" spans="1:17" x14ac:dyDescent="0.2">
      <c r="A1840" s="440"/>
      <c r="B1840" s="441"/>
      <c r="C1840" s="440"/>
      <c r="D1840" s="442"/>
      <c r="E1840" s="442"/>
      <c r="F1840" s="442"/>
      <c r="G1840" s="442"/>
      <c r="H1840" s="442"/>
      <c r="I1840" s="442"/>
      <c r="J1840" s="442"/>
      <c r="K1840" s="442"/>
      <c r="L1840" s="442"/>
      <c r="M1840" s="442"/>
      <c r="N1840" s="442"/>
      <c r="O1840" s="442"/>
      <c r="P1840" s="442"/>
      <c r="Q1840" s="442"/>
    </row>
    <row r="1841" spans="1:17" x14ac:dyDescent="0.2">
      <c r="A1841" s="440"/>
      <c r="B1841" s="441"/>
      <c r="C1841" s="440"/>
      <c r="D1841" s="442"/>
      <c r="E1841" s="442"/>
      <c r="F1841" s="442"/>
      <c r="G1841" s="442"/>
      <c r="H1841" s="442"/>
      <c r="I1841" s="442"/>
      <c r="J1841" s="442"/>
      <c r="K1841" s="442"/>
      <c r="L1841" s="442"/>
      <c r="M1841" s="442"/>
      <c r="N1841" s="442"/>
      <c r="O1841" s="442"/>
      <c r="P1841" s="442"/>
      <c r="Q1841" s="442"/>
    </row>
    <row r="1842" spans="1:17" x14ac:dyDescent="0.2">
      <c r="A1842" s="440"/>
      <c r="B1842" s="441"/>
      <c r="C1842" s="440"/>
      <c r="D1842" s="442"/>
      <c r="E1842" s="442"/>
      <c r="F1842" s="442"/>
      <c r="G1842" s="442"/>
      <c r="H1842" s="442"/>
      <c r="I1842" s="442"/>
      <c r="J1842" s="442"/>
      <c r="K1842" s="442"/>
      <c r="L1842" s="442"/>
      <c r="M1842" s="442"/>
      <c r="N1842" s="442"/>
      <c r="O1842" s="442"/>
      <c r="P1842" s="442"/>
      <c r="Q1842" s="442"/>
    </row>
    <row r="1843" spans="1:17" x14ac:dyDescent="0.2">
      <c r="A1843" s="440"/>
      <c r="B1843" s="441"/>
      <c r="C1843" s="440"/>
      <c r="D1843" s="442"/>
      <c r="E1843" s="442"/>
      <c r="F1843" s="442"/>
      <c r="G1843" s="442"/>
      <c r="H1843" s="442"/>
      <c r="I1843" s="442"/>
      <c r="J1843" s="442"/>
      <c r="K1843" s="442"/>
      <c r="L1843" s="442"/>
      <c r="M1843" s="442"/>
      <c r="N1843" s="442"/>
      <c r="O1843" s="442"/>
      <c r="P1843" s="442"/>
      <c r="Q1843" s="442"/>
    </row>
    <row r="1844" spans="1:17" x14ac:dyDescent="0.2">
      <c r="A1844" s="440"/>
      <c r="B1844" s="441"/>
      <c r="C1844" s="440"/>
      <c r="D1844" s="442"/>
      <c r="E1844" s="442"/>
      <c r="F1844" s="442"/>
      <c r="G1844" s="442"/>
      <c r="H1844" s="442"/>
      <c r="I1844" s="442"/>
      <c r="J1844" s="442"/>
      <c r="K1844" s="442"/>
      <c r="L1844" s="442"/>
      <c r="M1844" s="442"/>
      <c r="N1844" s="442"/>
      <c r="O1844" s="442"/>
      <c r="P1844" s="442"/>
      <c r="Q1844" s="442"/>
    </row>
    <row r="1845" spans="1:17" x14ac:dyDescent="0.2">
      <c r="A1845" s="440"/>
      <c r="B1845" s="441"/>
      <c r="C1845" s="440"/>
      <c r="D1845" s="442"/>
      <c r="E1845" s="442"/>
      <c r="F1845" s="442"/>
      <c r="G1845" s="442"/>
      <c r="H1845" s="442"/>
      <c r="I1845" s="442"/>
      <c r="J1845" s="442"/>
      <c r="K1845" s="442"/>
      <c r="L1845" s="442"/>
      <c r="M1845" s="442"/>
      <c r="N1845" s="442"/>
      <c r="O1845" s="442"/>
      <c r="P1845" s="442"/>
      <c r="Q1845" s="442"/>
    </row>
    <row r="1846" spans="1:17" x14ac:dyDescent="0.2">
      <c r="A1846" s="440"/>
      <c r="B1846" s="441"/>
      <c r="C1846" s="440"/>
      <c r="D1846" s="442"/>
      <c r="E1846" s="442"/>
      <c r="F1846" s="442"/>
      <c r="G1846" s="442"/>
      <c r="H1846" s="442"/>
      <c r="I1846" s="442"/>
      <c r="J1846" s="442"/>
      <c r="K1846" s="442"/>
      <c r="L1846" s="442"/>
      <c r="M1846" s="442"/>
      <c r="N1846" s="442"/>
      <c r="O1846" s="442"/>
      <c r="P1846" s="442"/>
      <c r="Q1846" s="442"/>
    </row>
    <row r="1847" spans="1:17" x14ac:dyDescent="0.2">
      <c r="A1847" s="440"/>
      <c r="B1847" s="441"/>
      <c r="C1847" s="440"/>
      <c r="D1847" s="442"/>
      <c r="E1847" s="442"/>
      <c r="F1847" s="442"/>
      <c r="G1847" s="442"/>
      <c r="H1847" s="442"/>
      <c r="I1847" s="442"/>
      <c r="J1847" s="442"/>
      <c r="K1847" s="442"/>
      <c r="L1847" s="442"/>
      <c r="M1847" s="442"/>
      <c r="N1847" s="442"/>
      <c r="O1847" s="442"/>
      <c r="P1847" s="442"/>
      <c r="Q1847" s="442"/>
    </row>
    <row r="1848" spans="1:17" x14ac:dyDescent="0.2">
      <c r="A1848" s="440"/>
      <c r="B1848" s="441"/>
      <c r="C1848" s="440"/>
      <c r="D1848" s="442"/>
      <c r="E1848" s="442"/>
      <c r="F1848" s="442"/>
      <c r="G1848" s="442"/>
      <c r="H1848" s="442"/>
      <c r="I1848" s="442"/>
      <c r="J1848" s="442"/>
      <c r="K1848" s="442"/>
      <c r="L1848" s="442"/>
      <c r="M1848" s="442"/>
      <c r="N1848" s="442"/>
      <c r="O1848" s="442"/>
      <c r="P1848" s="442"/>
      <c r="Q1848" s="442"/>
    </row>
    <row r="1849" spans="1:17" x14ac:dyDescent="0.2">
      <c r="A1849" s="440"/>
      <c r="B1849" s="441"/>
      <c r="C1849" s="440"/>
      <c r="D1849" s="442"/>
      <c r="E1849" s="442"/>
      <c r="F1849" s="442"/>
      <c r="G1849" s="442"/>
      <c r="H1849" s="442"/>
      <c r="I1849" s="442"/>
      <c r="J1849" s="442"/>
      <c r="K1849" s="442"/>
      <c r="L1849" s="442"/>
      <c r="M1849" s="442"/>
      <c r="N1849" s="442"/>
      <c r="O1849" s="442"/>
      <c r="P1849" s="442"/>
      <c r="Q1849" s="442"/>
    </row>
    <row r="1850" spans="1:17" x14ac:dyDescent="0.2">
      <c r="A1850" s="440"/>
      <c r="B1850" s="441"/>
      <c r="C1850" s="440"/>
      <c r="D1850" s="442"/>
      <c r="E1850" s="442"/>
      <c r="F1850" s="442"/>
      <c r="G1850" s="442"/>
      <c r="H1850" s="442"/>
      <c r="I1850" s="442"/>
      <c r="J1850" s="442"/>
      <c r="K1850" s="442"/>
      <c r="L1850" s="442"/>
      <c r="M1850" s="442"/>
      <c r="N1850" s="442"/>
      <c r="O1850" s="442"/>
      <c r="P1850" s="442"/>
      <c r="Q1850" s="442"/>
    </row>
    <row r="1851" spans="1:17" x14ac:dyDescent="0.2">
      <c r="A1851" s="440"/>
      <c r="B1851" s="441"/>
      <c r="C1851" s="440"/>
      <c r="D1851" s="442"/>
      <c r="E1851" s="442"/>
      <c r="F1851" s="442"/>
      <c r="G1851" s="442"/>
      <c r="H1851" s="442"/>
      <c r="I1851" s="442"/>
      <c r="J1851" s="442"/>
      <c r="K1851" s="442"/>
      <c r="L1851" s="442"/>
      <c r="M1851" s="442"/>
      <c r="N1851" s="442"/>
      <c r="O1851" s="442"/>
      <c r="P1851" s="442"/>
      <c r="Q1851" s="442"/>
    </row>
    <row r="1852" spans="1:17" x14ac:dyDescent="0.2">
      <c r="A1852" s="440"/>
      <c r="B1852" s="441"/>
      <c r="C1852" s="440"/>
      <c r="D1852" s="442"/>
      <c r="E1852" s="442"/>
      <c r="F1852" s="442"/>
      <c r="G1852" s="442"/>
      <c r="H1852" s="442"/>
      <c r="I1852" s="442"/>
      <c r="J1852" s="442"/>
      <c r="K1852" s="442"/>
      <c r="L1852" s="442"/>
      <c r="M1852" s="442"/>
      <c r="N1852" s="442"/>
      <c r="O1852" s="442"/>
      <c r="P1852" s="442"/>
      <c r="Q1852" s="442"/>
    </row>
    <row r="1853" spans="1:17" x14ac:dyDescent="0.2">
      <c r="A1853" s="440"/>
      <c r="B1853" s="441"/>
      <c r="C1853" s="440"/>
      <c r="D1853" s="442"/>
      <c r="E1853" s="442"/>
      <c r="F1853" s="442"/>
      <c r="G1853" s="442"/>
      <c r="H1853" s="442"/>
      <c r="I1853" s="442"/>
      <c r="J1853" s="442"/>
      <c r="K1853" s="442"/>
      <c r="L1853" s="442"/>
      <c r="M1853" s="442"/>
      <c r="N1853" s="442"/>
      <c r="O1853" s="442"/>
      <c r="P1853" s="442"/>
      <c r="Q1853" s="442"/>
    </row>
    <row r="1854" spans="1:17" x14ac:dyDescent="0.2">
      <c r="A1854" s="440"/>
      <c r="B1854" s="441"/>
      <c r="C1854" s="440"/>
      <c r="D1854" s="442"/>
      <c r="E1854" s="442"/>
      <c r="F1854" s="442"/>
      <c r="G1854" s="442"/>
      <c r="H1854" s="442"/>
      <c r="I1854" s="442"/>
      <c r="J1854" s="442"/>
      <c r="K1854" s="442"/>
      <c r="L1854" s="442"/>
      <c r="M1854" s="442"/>
      <c r="N1854" s="442"/>
      <c r="O1854" s="442"/>
      <c r="P1854" s="442"/>
      <c r="Q1854" s="442"/>
    </row>
    <row r="1855" spans="1:17" x14ac:dyDescent="0.2">
      <c r="A1855" s="440"/>
      <c r="B1855" s="441"/>
      <c r="C1855" s="440"/>
      <c r="D1855" s="442"/>
      <c r="E1855" s="442"/>
      <c r="F1855" s="442"/>
      <c r="G1855" s="442"/>
      <c r="H1855" s="442"/>
      <c r="I1855" s="442"/>
      <c r="J1855" s="442"/>
      <c r="K1855" s="442"/>
      <c r="L1855" s="442"/>
      <c r="M1855" s="442"/>
      <c r="N1855" s="442"/>
      <c r="O1855" s="442"/>
      <c r="P1855" s="442"/>
      <c r="Q1855" s="442"/>
    </row>
    <row r="1856" spans="1:17" x14ac:dyDescent="0.2">
      <c r="A1856" s="440"/>
      <c r="B1856" s="441"/>
      <c r="C1856" s="440"/>
      <c r="D1856" s="442"/>
      <c r="E1856" s="442"/>
      <c r="F1856" s="442"/>
      <c r="G1856" s="442"/>
      <c r="H1856" s="442"/>
      <c r="I1856" s="442"/>
      <c r="J1856" s="442"/>
      <c r="K1856" s="442"/>
      <c r="L1856" s="442"/>
      <c r="M1856" s="442"/>
      <c r="N1856" s="442"/>
      <c r="O1856" s="442"/>
      <c r="P1856" s="442"/>
      <c r="Q1856" s="442"/>
    </row>
    <row r="1857" spans="1:17" x14ac:dyDescent="0.2">
      <c r="A1857" s="440"/>
      <c r="B1857" s="441"/>
      <c r="C1857" s="440"/>
      <c r="D1857" s="442"/>
      <c r="E1857" s="442"/>
      <c r="F1857" s="442"/>
      <c r="G1857" s="442"/>
      <c r="H1857" s="442"/>
      <c r="I1857" s="442"/>
      <c r="J1857" s="442"/>
      <c r="K1857" s="442"/>
      <c r="L1857" s="442"/>
      <c r="M1857" s="442"/>
      <c r="N1857" s="442"/>
      <c r="O1857" s="442"/>
      <c r="P1857" s="442"/>
      <c r="Q1857" s="442"/>
    </row>
    <row r="1858" spans="1:17" x14ac:dyDescent="0.2">
      <c r="A1858" s="440"/>
      <c r="B1858" s="441"/>
      <c r="C1858" s="440"/>
      <c r="D1858" s="442"/>
      <c r="E1858" s="442"/>
      <c r="F1858" s="442"/>
      <c r="G1858" s="442"/>
      <c r="H1858" s="442"/>
      <c r="I1858" s="442"/>
      <c r="J1858" s="442"/>
      <c r="K1858" s="442"/>
      <c r="L1858" s="442"/>
      <c r="M1858" s="442"/>
      <c r="N1858" s="442"/>
      <c r="O1858" s="442"/>
      <c r="P1858" s="442"/>
      <c r="Q1858" s="442"/>
    </row>
    <row r="1859" spans="1:17" x14ac:dyDescent="0.2">
      <c r="A1859" s="440"/>
      <c r="B1859" s="441"/>
      <c r="C1859" s="440"/>
      <c r="D1859" s="442"/>
      <c r="E1859" s="442"/>
      <c r="F1859" s="442"/>
      <c r="G1859" s="442"/>
      <c r="H1859" s="442"/>
      <c r="I1859" s="442"/>
      <c r="J1859" s="442"/>
      <c r="K1859" s="442"/>
      <c r="L1859" s="442"/>
      <c r="M1859" s="442"/>
      <c r="N1859" s="442"/>
      <c r="O1859" s="442"/>
      <c r="P1859" s="442"/>
      <c r="Q1859" s="442"/>
    </row>
    <row r="1860" spans="1:17" x14ac:dyDescent="0.2">
      <c r="A1860" s="440"/>
      <c r="B1860" s="441"/>
      <c r="C1860" s="440"/>
      <c r="D1860" s="442"/>
      <c r="E1860" s="442"/>
      <c r="F1860" s="442"/>
      <c r="G1860" s="442"/>
      <c r="H1860" s="442"/>
      <c r="I1860" s="442"/>
      <c r="J1860" s="442"/>
      <c r="K1860" s="442"/>
      <c r="L1860" s="442"/>
      <c r="M1860" s="442"/>
      <c r="N1860" s="442"/>
      <c r="O1860" s="442"/>
      <c r="P1860" s="442"/>
      <c r="Q1860" s="442"/>
    </row>
    <row r="1861" spans="1:17" x14ac:dyDescent="0.2">
      <c r="A1861" s="440"/>
      <c r="B1861" s="441"/>
      <c r="C1861" s="440"/>
      <c r="D1861" s="442"/>
      <c r="E1861" s="442"/>
      <c r="F1861" s="442"/>
      <c r="G1861" s="442"/>
      <c r="H1861" s="442"/>
      <c r="I1861" s="442"/>
      <c r="J1861" s="442"/>
      <c r="K1861" s="442"/>
      <c r="L1861" s="442"/>
      <c r="M1861" s="442"/>
      <c r="N1861" s="442"/>
      <c r="O1861" s="442"/>
      <c r="P1861" s="442"/>
      <c r="Q1861" s="442"/>
    </row>
    <row r="1862" spans="1:17" x14ac:dyDescent="0.2">
      <c r="A1862" s="440"/>
      <c r="B1862" s="441"/>
      <c r="C1862" s="440"/>
      <c r="D1862" s="442"/>
      <c r="E1862" s="442"/>
      <c r="F1862" s="442"/>
      <c r="G1862" s="442"/>
      <c r="H1862" s="442"/>
      <c r="I1862" s="442"/>
      <c r="J1862" s="442"/>
      <c r="K1862" s="442"/>
      <c r="L1862" s="442"/>
      <c r="M1862" s="442"/>
      <c r="N1862" s="442"/>
      <c r="O1862" s="442"/>
      <c r="P1862" s="442"/>
      <c r="Q1862" s="442"/>
    </row>
    <row r="1863" spans="1:17" x14ac:dyDescent="0.2">
      <c r="A1863" s="440"/>
      <c r="B1863" s="441"/>
      <c r="C1863" s="440"/>
      <c r="D1863" s="442"/>
      <c r="E1863" s="442"/>
      <c r="F1863" s="442"/>
      <c r="G1863" s="442"/>
      <c r="H1863" s="442"/>
      <c r="I1863" s="442"/>
      <c r="J1863" s="442"/>
      <c r="K1863" s="442"/>
      <c r="L1863" s="442"/>
      <c r="M1863" s="442"/>
      <c r="N1863" s="442"/>
      <c r="O1863" s="442"/>
      <c r="P1863" s="442"/>
      <c r="Q1863" s="442"/>
    </row>
    <row r="1864" spans="1:17" x14ac:dyDescent="0.2">
      <c r="A1864" s="440"/>
      <c r="B1864" s="441"/>
      <c r="C1864" s="440"/>
      <c r="D1864" s="442"/>
      <c r="E1864" s="442"/>
      <c r="F1864" s="442"/>
      <c r="G1864" s="442"/>
      <c r="H1864" s="442"/>
      <c r="I1864" s="442"/>
      <c r="J1864" s="442"/>
      <c r="K1864" s="442"/>
      <c r="L1864" s="442"/>
      <c r="M1864" s="442"/>
      <c r="N1864" s="442"/>
      <c r="O1864" s="442"/>
      <c r="P1864" s="442"/>
      <c r="Q1864" s="442"/>
    </row>
    <row r="1865" spans="1:17" x14ac:dyDescent="0.2">
      <c r="A1865" s="440"/>
      <c r="B1865" s="441"/>
      <c r="C1865" s="440"/>
      <c r="D1865" s="442"/>
      <c r="E1865" s="442"/>
      <c r="F1865" s="442"/>
      <c r="G1865" s="442"/>
      <c r="H1865" s="442"/>
      <c r="I1865" s="442"/>
      <c r="J1865" s="442"/>
      <c r="K1865" s="442"/>
      <c r="L1865" s="442"/>
      <c r="M1865" s="442"/>
      <c r="N1865" s="442"/>
      <c r="O1865" s="442"/>
      <c r="P1865" s="442"/>
      <c r="Q1865" s="442"/>
    </row>
    <row r="1866" spans="1:17" x14ac:dyDescent="0.2">
      <c r="A1866" s="440"/>
      <c r="B1866" s="441"/>
      <c r="C1866" s="440"/>
      <c r="D1866" s="442"/>
      <c r="E1866" s="442"/>
      <c r="F1866" s="442"/>
      <c r="G1866" s="442"/>
      <c r="H1866" s="442"/>
      <c r="I1866" s="442"/>
      <c r="J1866" s="442"/>
      <c r="K1866" s="442"/>
      <c r="L1866" s="442"/>
      <c r="M1866" s="442"/>
      <c r="N1866" s="442"/>
      <c r="O1866" s="442"/>
      <c r="P1866" s="442"/>
      <c r="Q1866" s="442"/>
    </row>
    <row r="1867" spans="1:17" x14ac:dyDescent="0.2">
      <c r="A1867" s="440"/>
      <c r="B1867" s="441"/>
      <c r="C1867" s="440"/>
      <c r="D1867" s="442"/>
      <c r="E1867" s="442"/>
      <c r="F1867" s="442"/>
      <c r="G1867" s="442"/>
      <c r="H1867" s="442"/>
      <c r="I1867" s="442"/>
      <c r="J1867" s="442"/>
      <c r="K1867" s="442"/>
      <c r="L1867" s="442"/>
      <c r="M1867" s="442"/>
      <c r="N1867" s="442"/>
      <c r="O1867" s="442"/>
      <c r="P1867" s="442"/>
      <c r="Q1867" s="442"/>
    </row>
    <row r="1868" spans="1:17" x14ac:dyDescent="0.2">
      <c r="A1868" s="440"/>
      <c r="B1868" s="441"/>
      <c r="C1868" s="440"/>
      <c r="D1868" s="442"/>
      <c r="E1868" s="442"/>
      <c r="F1868" s="442"/>
      <c r="G1868" s="442"/>
      <c r="H1868" s="442"/>
      <c r="I1868" s="442"/>
      <c r="J1868" s="442"/>
      <c r="K1868" s="442"/>
      <c r="L1868" s="442"/>
      <c r="M1868" s="442"/>
      <c r="N1868" s="442"/>
      <c r="O1868" s="442"/>
      <c r="P1868" s="442"/>
      <c r="Q1868" s="442"/>
    </row>
    <row r="1869" spans="1:17" x14ac:dyDescent="0.2">
      <c r="A1869" s="440"/>
      <c r="B1869" s="441"/>
      <c r="C1869" s="440"/>
      <c r="D1869" s="442"/>
      <c r="E1869" s="442"/>
      <c r="F1869" s="442"/>
      <c r="G1869" s="442"/>
      <c r="H1869" s="442"/>
      <c r="I1869" s="442"/>
      <c r="J1869" s="442"/>
      <c r="K1869" s="442"/>
      <c r="L1869" s="442"/>
      <c r="M1869" s="442"/>
      <c r="N1869" s="442"/>
      <c r="O1869" s="442"/>
      <c r="P1869" s="442"/>
      <c r="Q1869" s="442"/>
    </row>
    <row r="1870" spans="1:17" x14ac:dyDescent="0.2">
      <c r="A1870" s="440"/>
      <c r="B1870" s="441"/>
      <c r="C1870" s="440"/>
      <c r="D1870" s="442"/>
      <c r="E1870" s="442"/>
      <c r="F1870" s="442"/>
      <c r="G1870" s="442"/>
      <c r="H1870" s="442"/>
      <c r="I1870" s="442"/>
      <c r="J1870" s="442"/>
      <c r="K1870" s="442"/>
      <c r="L1870" s="442"/>
      <c r="M1870" s="442"/>
      <c r="N1870" s="442"/>
      <c r="O1870" s="442"/>
      <c r="P1870" s="442"/>
      <c r="Q1870" s="442"/>
    </row>
    <row r="1871" spans="1:17" x14ac:dyDescent="0.2">
      <c r="A1871" s="440"/>
      <c r="B1871" s="441"/>
      <c r="C1871" s="440"/>
      <c r="D1871" s="442"/>
      <c r="E1871" s="442"/>
      <c r="F1871" s="442"/>
      <c r="G1871" s="442"/>
      <c r="H1871" s="442"/>
      <c r="I1871" s="442"/>
      <c r="J1871" s="442"/>
      <c r="K1871" s="442"/>
      <c r="L1871" s="442"/>
      <c r="M1871" s="442"/>
      <c r="N1871" s="442"/>
      <c r="O1871" s="442"/>
      <c r="P1871" s="442"/>
      <c r="Q1871" s="442"/>
    </row>
    <row r="1872" spans="1:17" x14ac:dyDescent="0.2">
      <c r="A1872" s="440"/>
      <c r="B1872" s="441"/>
      <c r="C1872" s="440"/>
      <c r="D1872" s="442"/>
      <c r="E1872" s="442"/>
      <c r="F1872" s="442"/>
      <c r="G1872" s="442"/>
      <c r="H1872" s="442"/>
      <c r="I1872" s="442"/>
      <c r="J1872" s="442"/>
      <c r="K1872" s="442"/>
      <c r="L1872" s="442"/>
      <c r="M1872" s="442"/>
      <c r="N1872" s="442"/>
      <c r="O1872" s="442"/>
      <c r="P1872" s="442"/>
      <c r="Q1872" s="442"/>
    </row>
    <row r="1873" spans="1:17" x14ac:dyDescent="0.2">
      <c r="A1873" s="440"/>
      <c r="B1873" s="441"/>
      <c r="C1873" s="440"/>
      <c r="D1873" s="442"/>
      <c r="E1873" s="442"/>
      <c r="F1873" s="442"/>
      <c r="G1873" s="442"/>
      <c r="H1873" s="442"/>
      <c r="I1873" s="442"/>
      <c r="J1873" s="442"/>
      <c r="K1873" s="442"/>
      <c r="L1873" s="442"/>
      <c r="M1873" s="442"/>
      <c r="N1873" s="442"/>
      <c r="O1873" s="442"/>
      <c r="P1873" s="442"/>
      <c r="Q1873" s="442"/>
    </row>
    <row r="1874" spans="1:17" x14ac:dyDescent="0.2">
      <c r="A1874" s="440"/>
      <c r="B1874" s="441"/>
      <c r="C1874" s="440"/>
      <c r="D1874" s="442"/>
      <c r="E1874" s="442"/>
      <c r="F1874" s="442"/>
      <c r="G1874" s="442"/>
      <c r="H1874" s="442"/>
      <c r="I1874" s="442"/>
      <c r="J1874" s="442"/>
      <c r="K1874" s="442"/>
      <c r="L1874" s="442"/>
      <c r="M1874" s="442"/>
      <c r="N1874" s="442"/>
      <c r="O1874" s="442"/>
      <c r="P1874" s="442"/>
      <c r="Q1874" s="442"/>
    </row>
    <row r="1875" spans="1:17" x14ac:dyDescent="0.2">
      <c r="A1875" s="440"/>
      <c r="B1875" s="441"/>
      <c r="C1875" s="440"/>
      <c r="D1875" s="442"/>
      <c r="E1875" s="442"/>
      <c r="F1875" s="442"/>
      <c r="G1875" s="442"/>
      <c r="H1875" s="442"/>
      <c r="I1875" s="442"/>
      <c r="J1875" s="442"/>
      <c r="K1875" s="442"/>
      <c r="L1875" s="442"/>
      <c r="M1875" s="442"/>
      <c r="N1875" s="442"/>
      <c r="O1875" s="442"/>
      <c r="P1875" s="442"/>
      <c r="Q1875" s="442"/>
    </row>
    <row r="1876" spans="1:17" x14ac:dyDescent="0.2">
      <c r="A1876" s="440"/>
      <c r="B1876" s="441"/>
      <c r="C1876" s="440"/>
      <c r="D1876" s="442"/>
      <c r="E1876" s="442"/>
      <c r="F1876" s="442"/>
      <c r="G1876" s="442"/>
      <c r="H1876" s="442"/>
      <c r="I1876" s="442"/>
      <c r="J1876" s="442"/>
      <c r="K1876" s="442"/>
      <c r="L1876" s="442"/>
      <c r="M1876" s="442"/>
      <c r="N1876" s="442"/>
      <c r="O1876" s="442"/>
      <c r="P1876" s="442"/>
      <c r="Q1876" s="442"/>
    </row>
    <row r="1877" spans="1:17" x14ac:dyDescent="0.2">
      <c r="A1877" s="440"/>
      <c r="B1877" s="441"/>
      <c r="C1877" s="440"/>
      <c r="D1877" s="442"/>
      <c r="E1877" s="442"/>
      <c r="F1877" s="442"/>
      <c r="G1877" s="442"/>
      <c r="H1877" s="442"/>
      <c r="I1877" s="442"/>
      <c r="J1877" s="442"/>
      <c r="K1877" s="442"/>
      <c r="L1877" s="442"/>
      <c r="M1877" s="442"/>
      <c r="N1877" s="442"/>
      <c r="O1877" s="442"/>
      <c r="P1877" s="442"/>
      <c r="Q1877" s="442"/>
    </row>
    <row r="1878" spans="1:17" x14ac:dyDescent="0.2">
      <c r="A1878" s="440"/>
      <c r="B1878" s="441"/>
      <c r="C1878" s="440"/>
      <c r="D1878" s="442"/>
      <c r="E1878" s="442"/>
      <c r="F1878" s="442"/>
      <c r="G1878" s="442"/>
      <c r="H1878" s="442"/>
      <c r="I1878" s="442"/>
      <c r="J1878" s="442"/>
      <c r="K1878" s="442"/>
      <c r="L1878" s="442"/>
      <c r="M1878" s="442"/>
      <c r="N1878" s="442"/>
      <c r="O1878" s="442"/>
      <c r="P1878" s="442"/>
      <c r="Q1878" s="442"/>
    </row>
    <row r="1879" spans="1:17" x14ac:dyDescent="0.2">
      <c r="A1879" s="440"/>
      <c r="B1879" s="441"/>
      <c r="C1879" s="440"/>
      <c r="D1879" s="442"/>
      <c r="E1879" s="442"/>
      <c r="F1879" s="442"/>
      <c r="G1879" s="442"/>
      <c r="H1879" s="442"/>
      <c r="I1879" s="442"/>
      <c r="J1879" s="442"/>
      <c r="K1879" s="442"/>
      <c r="L1879" s="442"/>
      <c r="M1879" s="442"/>
      <c r="N1879" s="442"/>
      <c r="O1879" s="442"/>
      <c r="P1879" s="442"/>
      <c r="Q1879" s="442"/>
    </row>
    <row r="1880" spans="1:17" x14ac:dyDescent="0.2">
      <c r="A1880" s="440"/>
      <c r="B1880" s="441"/>
      <c r="C1880" s="440"/>
      <c r="D1880" s="442"/>
      <c r="E1880" s="442"/>
      <c r="F1880" s="442"/>
      <c r="G1880" s="442"/>
      <c r="H1880" s="442"/>
      <c r="I1880" s="442"/>
      <c r="J1880" s="442"/>
      <c r="K1880" s="442"/>
      <c r="L1880" s="442"/>
      <c r="M1880" s="442"/>
      <c r="N1880" s="442"/>
      <c r="O1880" s="442"/>
      <c r="P1880" s="442"/>
      <c r="Q1880" s="442"/>
    </row>
    <row r="1881" spans="1:17" x14ac:dyDescent="0.2">
      <c r="A1881" s="440"/>
      <c r="B1881" s="441"/>
      <c r="C1881" s="440"/>
      <c r="D1881" s="442"/>
      <c r="E1881" s="442"/>
      <c r="F1881" s="442"/>
      <c r="G1881" s="442"/>
      <c r="H1881" s="442"/>
      <c r="I1881" s="442"/>
      <c r="J1881" s="442"/>
      <c r="K1881" s="442"/>
      <c r="L1881" s="442"/>
      <c r="M1881" s="442"/>
      <c r="N1881" s="442"/>
      <c r="O1881" s="442"/>
      <c r="P1881" s="442"/>
      <c r="Q1881" s="442"/>
    </row>
    <row r="1882" spans="1:17" x14ac:dyDescent="0.2">
      <c r="A1882" s="440"/>
      <c r="B1882" s="441"/>
      <c r="C1882" s="440"/>
      <c r="D1882" s="442"/>
      <c r="E1882" s="442"/>
      <c r="F1882" s="442"/>
      <c r="G1882" s="442"/>
      <c r="H1882" s="442"/>
      <c r="I1882" s="442"/>
      <c r="J1882" s="442"/>
      <c r="K1882" s="442"/>
      <c r="L1882" s="442"/>
      <c r="M1882" s="442"/>
      <c r="N1882" s="442"/>
      <c r="O1882" s="442"/>
      <c r="P1882" s="442"/>
      <c r="Q1882" s="442"/>
    </row>
    <row r="1883" spans="1:17" x14ac:dyDescent="0.2">
      <c r="A1883" s="440"/>
      <c r="B1883" s="441"/>
      <c r="C1883" s="440"/>
      <c r="D1883" s="442"/>
      <c r="E1883" s="442"/>
      <c r="F1883" s="442"/>
      <c r="G1883" s="442"/>
      <c r="H1883" s="442"/>
      <c r="I1883" s="442"/>
      <c r="J1883" s="442"/>
      <c r="K1883" s="442"/>
      <c r="L1883" s="442"/>
      <c r="M1883" s="442"/>
      <c r="N1883" s="442"/>
      <c r="O1883" s="442"/>
      <c r="P1883" s="442"/>
      <c r="Q1883" s="442"/>
    </row>
    <row r="1884" spans="1:17" x14ac:dyDescent="0.2">
      <c r="A1884" s="440"/>
      <c r="B1884" s="441"/>
      <c r="C1884" s="440"/>
      <c r="D1884" s="442"/>
      <c r="E1884" s="442"/>
      <c r="F1884" s="442"/>
      <c r="G1884" s="442"/>
      <c r="H1884" s="442"/>
      <c r="I1884" s="442"/>
      <c r="J1884" s="442"/>
      <c r="K1884" s="442"/>
      <c r="L1884" s="442"/>
      <c r="M1884" s="442"/>
      <c r="N1884" s="442"/>
      <c r="O1884" s="442"/>
      <c r="P1884" s="442"/>
      <c r="Q1884" s="442"/>
    </row>
    <row r="1885" spans="1:17" x14ac:dyDescent="0.2">
      <c r="A1885" s="440"/>
      <c r="B1885" s="441"/>
      <c r="C1885" s="440"/>
      <c r="D1885" s="442"/>
      <c r="E1885" s="442"/>
      <c r="F1885" s="442"/>
      <c r="G1885" s="442"/>
      <c r="H1885" s="442"/>
      <c r="I1885" s="442"/>
      <c r="J1885" s="442"/>
      <c r="K1885" s="442"/>
      <c r="L1885" s="442"/>
      <c r="M1885" s="442"/>
      <c r="N1885" s="442"/>
      <c r="O1885" s="442"/>
      <c r="P1885" s="442"/>
      <c r="Q1885" s="442"/>
    </row>
    <row r="1886" spans="1:17" x14ac:dyDescent="0.2">
      <c r="A1886" s="440"/>
      <c r="B1886" s="441"/>
      <c r="C1886" s="440"/>
      <c r="D1886" s="442"/>
      <c r="E1886" s="442"/>
      <c r="F1886" s="442"/>
      <c r="G1886" s="442"/>
      <c r="H1886" s="442"/>
      <c r="I1886" s="442"/>
      <c r="J1886" s="442"/>
      <c r="K1886" s="442"/>
      <c r="L1886" s="442"/>
      <c r="M1886" s="442"/>
      <c r="N1886" s="442"/>
      <c r="O1886" s="442"/>
      <c r="P1886" s="442"/>
      <c r="Q1886" s="442"/>
    </row>
    <row r="1887" spans="1:17" x14ac:dyDescent="0.2">
      <c r="A1887" s="440"/>
      <c r="B1887" s="441"/>
      <c r="C1887" s="440"/>
      <c r="D1887" s="442"/>
      <c r="E1887" s="442"/>
      <c r="F1887" s="442"/>
      <c r="G1887" s="442"/>
      <c r="H1887" s="442"/>
      <c r="I1887" s="442"/>
      <c r="J1887" s="442"/>
      <c r="K1887" s="442"/>
      <c r="L1887" s="442"/>
      <c r="M1887" s="442"/>
      <c r="N1887" s="442"/>
      <c r="O1887" s="442"/>
      <c r="P1887" s="442"/>
      <c r="Q1887" s="442"/>
    </row>
    <row r="1888" spans="1:17" x14ac:dyDescent="0.2">
      <c r="A1888" s="440"/>
      <c r="B1888" s="441"/>
      <c r="C1888" s="440"/>
      <c r="D1888" s="442"/>
      <c r="E1888" s="442"/>
      <c r="F1888" s="442"/>
      <c r="G1888" s="442"/>
      <c r="H1888" s="442"/>
      <c r="I1888" s="442"/>
      <c r="J1888" s="442"/>
      <c r="K1888" s="442"/>
      <c r="L1888" s="442"/>
      <c r="M1888" s="442"/>
      <c r="N1888" s="442"/>
      <c r="O1888" s="442"/>
      <c r="P1888" s="442"/>
      <c r="Q1888" s="442"/>
    </row>
    <row r="1889" spans="1:17" x14ac:dyDescent="0.2">
      <c r="A1889" s="440"/>
      <c r="B1889" s="441"/>
      <c r="C1889" s="440"/>
      <c r="D1889" s="442"/>
      <c r="E1889" s="442"/>
      <c r="F1889" s="442"/>
      <c r="G1889" s="442"/>
      <c r="H1889" s="442"/>
      <c r="I1889" s="442"/>
      <c r="J1889" s="442"/>
      <c r="K1889" s="442"/>
      <c r="L1889" s="442"/>
      <c r="M1889" s="442"/>
      <c r="N1889" s="442"/>
      <c r="O1889" s="442"/>
      <c r="P1889" s="442"/>
      <c r="Q1889" s="442"/>
    </row>
    <row r="1890" spans="1:17" x14ac:dyDescent="0.2">
      <c r="A1890" s="440"/>
      <c r="B1890" s="441"/>
      <c r="C1890" s="440"/>
      <c r="D1890" s="442"/>
      <c r="E1890" s="442"/>
      <c r="F1890" s="442"/>
      <c r="G1890" s="442"/>
      <c r="H1890" s="442"/>
      <c r="I1890" s="442"/>
      <c r="J1890" s="442"/>
      <c r="K1890" s="442"/>
      <c r="L1890" s="442"/>
      <c r="M1890" s="442"/>
      <c r="N1890" s="442"/>
      <c r="O1890" s="442"/>
      <c r="P1890" s="442"/>
      <c r="Q1890" s="442"/>
    </row>
    <row r="1891" spans="1:17" x14ac:dyDescent="0.2">
      <c r="A1891" s="440"/>
      <c r="B1891" s="441"/>
      <c r="C1891" s="440"/>
      <c r="D1891" s="442"/>
      <c r="E1891" s="442"/>
      <c r="F1891" s="442"/>
      <c r="G1891" s="442"/>
      <c r="H1891" s="442"/>
      <c r="I1891" s="442"/>
      <c r="J1891" s="442"/>
      <c r="K1891" s="442"/>
      <c r="L1891" s="442"/>
      <c r="M1891" s="442"/>
      <c r="N1891" s="442"/>
      <c r="O1891" s="442"/>
      <c r="P1891" s="442"/>
      <c r="Q1891" s="442"/>
    </row>
    <row r="1892" spans="1:17" x14ac:dyDescent="0.2">
      <c r="A1892" s="440"/>
      <c r="B1892" s="441"/>
      <c r="C1892" s="440"/>
      <c r="D1892" s="442"/>
      <c r="E1892" s="442"/>
      <c r="F1892" s="442"/>
      <c r="G1892" s="442"/>
      <c r="H1892" s="442"/>
      <c r="I1892" s="442"/>
      <c r="J1892" s="442"/>
      <c r="K1892" s="442"/>
      <c r="L1892" s="442"/>
      <c r="M1892" s="442"/>
      <c r="N1892" s="442"/>
      <c r="O1892" s="442"/>
      <c r="P1892" s="442"/>
      <c r="Q1892" s="442"/>
    </row>
    <row r="1893" spans="1:17" x14ac:dyDescent="0.2">
      <c r="A1893" s="440"/>
      <c r="B1893" s="441"/>
      <c r="C1893" s="440"/>
      <c r="D1893" s="442"/>
      <c r="E1893" s="442"/>
      <c r="F1893" s="442"/>
      <c r="G1893" s="442"/>
      <c r="H1893" s="442"/>
      <c r="I1893" s="442"/>
      <c r="J1893" s="442"/>
      <c r="K1893" s="442"/>
      <c r="L1893" s="442"/>
      <c r="M1893" s="442"/>
      <c r="N1893" s="442"/>
      <c r="O1893" s="442"/>
      <c r="P1893" s="442"/>
      <c r="Q1893" s="442"/>
    </row>
    <row r="1894" spans="1:17" x14ac:dyDescent="0.2">
      <c r="A1894" s="440"/>
      <c r="B1894" s="441"/>
      <c r="C1894" s="440"/>
      <c r="D1894" s="442"/>
      <c r="E1894" s="442"/>
      <c r="F1894" s="442"/>
      <c r="G1894" s="442"/>
      <c r="H1894" s="442"/>
      <c r="I1894" s="442"/>
      <c r="J1894" s="442"/>
      <c r="K1894" s="442"/>
      <c r="L1894" s="442"/>
      <c r="M1894" s="442"/>
      <c r="N1894" s="442"/>
      <c r="O1894" s="442"/>
      <c r="P1894" s="442"/>
      <c r="Q1894" s="442"/>
    </row>
    <row r="1895" spans="1:17" x14ac:dyDescent="0.2">
      <c r="A1895" s="440"/>
      <c r="B1895" s="441"/>
      <c r="C1895" s="440"/>
      <c r="D1895" s="442"/>
      <c r="E1895" s="442"/>
      <c r="F1895" s="442"/>
      <c r="G1895" s="442"/>
      <c r="H1895" s="442"/>
      <c r="I1895" s="442"/>
      <c r="J1895" s="442"/>
      <c r="K1895" s="442"/>
      <c r="L1895" s="442"/>
      <c r="M1895" s="442"/>
      <c r="N1895" s="442"/>
      <c r="O1895" s="442"/>
      <c r="P1895" s="442"/>
      <c r="Q1895" s="442"/>
    </row>
    <row r="1896" spans="1:17" x14ac:dyDescent="0.2">
      <c r="A1896" s="440"/>
      <c r="B1896" s="441"/>
      <c r="C1896" s="440"/>
      <c r="D1896" s="442"/>
      <c r="E1896" s="442"/>
      <c r="F1896" s="442"/>
      <c r="G1896" s="442"/>
      <c r="H1896" s="442"/>
      <c r="I1896" s="442"/>
      <c r="J1896" s="442"/>
      <c r="K1896" s="442"/>
      <c r="L1896" s="442"/>
      <c r="M1896" s="442"/>
      <c r="N1896" s="442"/>
      <c r="O1896" s="442"/>
      <c r="P1896" s="442"/>
      <c r="Q1896" s="442"/>
    </row>
    <row r="1897" spans="1:17" x14ac:dyDescent="0.2">
      <c r="A1897" s="440"/>
      <c r="B1897" s="441"/>
      <c r="C1897" s="440"/>
      <c r="D1897" s="442"/>
      <c r="E1897" s="442"/>
      <c r="F1897" s="442"/>
      <c r="G1897" s="442"/>
      <c r="H1897" s="442"/>
      <c r="I1897" s="442"/>
      <c r="J1897" s="442"/>
      <c r="K1897" s="442"/>
      <c r="L1897" s="442"/>
      <c r="M1897" s="442"/>
      <c r="N1897" s="442"/>
      <c r="O1897" s="442"/>
      <c r="P1897" s="442"/>
      <c r="Q1897" s="442"/>
    </row>
    <row r="1898" spans="1:17" x14ac:dyDescent="0.2">
      <c r="A1898" s="440"/>
      <c r="B1898" s="441"/>
      <c r="C1898" s="440"/>
      <c r="D1898" s="442"/>
      <c r="E1898" s="442"/>
      <c r="F1898" s="442"/>
      <c r="G1898" s="442"/>
      <c r="H1898" s="442"/>
      <c r="I1898" s="442"/>
      <c r="J1898" s="442"/>
      <c r="K1898" s="442"/>
      <c r="L1898" s="442"/>
      <c r="M1898" s="442"/>
      <c r="N1898" s="442"/>
      <c r="O1898" s="442"/>
      <c r="P1898" s="442"/>
      <c r="Q1898" s="442"/>
    </row>
    <row r="1899" spans="1:17" x14ac:dyDescent="0.2">
      <c r="A1899" s="440"/>
      <c r="B1899" s="441"/>
      <c r="C1899" s="440"/>
      <c r="D1899" s="442"/>
      <c r="E1899" s="442"/>
      <c r="F1899" s="442"/>
      <c r="G1899" s="442"/>
      <c r="H1899" s="442"/>
      <c r="I1899" s="442"/>
      <c r="J1899" s="442"/>
      <c r="K1899" s="442"/>
      <c r="L1899" s="442"/>
      <c r="M1899" s="442"/>
      <c r="N1899" s="442"/>
      <c r="O1899" s="442"/>
      <c r="P1899" s="442"/>
      <c r="Q1899" s="442"/>
    </row>
    <row r="1900" spans="1:17" x14ac:dyDescent="0.2">
      <c r="A1900" s="440"/>
      <c r="B1900" s="441"/>
      <c r="C1900" s="440"/>
      <c r="D1900" s="442"/>
      <c r="E1900" s="442"/>
      <c r="F1900" s="442"/>
      <c r="G1900" s="442"/>
      <c r="H1900" s="442"/>
      <c r="I1900" s="442"/>
      <c r="J1900" s="442"/>
      <c r="K1900" s="442"/>
      <c r="L1900" s="442"/>
      <c r="M1900" s="442"/>
      <c r="N1900" s="442"/>
      <c r="O1900" s="442"/>
      <c r="P1900" s="442"/>
      <c r="Q1900" s="442"/>
    </row>
    <row r="1901" spans="1:17" x14ac:dyDescent="0.2">
      <c r="A1901" s="443"/>
      <c r="B1901" s="444"/>
      <c r="C1901" s="443"/>
      <c r="D1901" s="445"/>
      <c r="E1901" s="445"/>
      <c r="F1901" s="445"/>
      <c r="G1901" s="445"/>
      <c r="H1901" s="445"/>
      <c r="I1901" s="445"/>
      <c r="J1901" s="445"/>
      <c r="K1901" s="445"/>
      <c r="L1901" s="445"/>
      <c r="M1901" s="445"/>
      <c r="N1901" s="445"/>
      <c r="O1901" s="445"/>
      <c r="P1901" s="445"/>
      <c r="Q1901" s="445"/>
    </row>
    <row r="1902" spans="1:17" x14ac:dyDescent="0.2">
      <c r="A1902" s="440"/>
      <c r="B1902" s="441"/>
      <c r="C1902" s="446"/>
      <c r="D1902" s="447"/>
      <c r="E1902" s="447"/>
      <c r="F1902" s="447"/>
      <c r="G1902" s="447"/>
      <c r="H1902" s="447"/>
      <c r="I1902" s="447"/>
      <c r="J1902" s="447"/>
      <c r="K1902" s="447"/>
      <c r="L1902" s="447"/>
      <c r="M1902" s="447"/>
      <c r="N1902" s="447"/>
      <c r="O1902" s="447"/>
      <c r="P1902" s="447"/>
      <c r="Q1902" s="447"/>
    </row>
    <row r="1903" spans="1:17" x14ac:dyDescent="0.2">
      <c r="A1903" s="440"/>
      <c r="B1903" s="441"/>
      <c r="C1903" s="446"/>
      <c r="D1903" s="447"/>
      <c r="E1903" s="447"/>
      <c r="F1903" s="447"/>
      <c r="G1903" s="447"/>
      <c r="H1903" s="447"/>
      <c r="I1903" s="447"/>
      <c r="J1903" s="447"/>
      <c r="K1903" s="447"/>
      <c r="L1903" s="447"/>
      <c r="M1903" s="447"/>
      <c r="N1903" s="447"/>
      <c r="O1903" s="447"/>
      <c r="P1903" s="447"/>
      <c r="Q1903" s="447"/>
    </row>
    <row r="1904" spans="1:17" x14ac:dyDescent="0.2">
      <c r="A1904" s="440"/>
      <c r="B1904" s="441"/>
      <c r="C1904" s="446"/>
      <c r="D1904" s="447"/>
      <c r="E1904" s="447"/>
      <c r="F1904" s="447"/>
      <c r="G1904" s="447"/>
      <c r="H1904" s="447"/>
      <c r="I1904" s="447"/>
      <c r="J1904" s="447"/>
      <c r="K1904" s="447"/>
      <c r="L1904" s="447"/>
      <c r="M1904" s="447"/>
      <c r="N1904" s="447"/>
      <c r="O1904" s="447"/>
      <c r="P1904" s="447"/>
      <c r="Q1904" s="447"/>
    </row>
    <row r="1905" spans="1:17" x14ac:dyDescent="0.2">
      <c r="A1905" s="440"/>
      <c r="B1905" s="441"/>
      <c r="C1905" s="446"/>
      <c r="D1905" s="447"/>
      <c r="E1905" s="447"/>
      <c r="F1905" s="447"/>
      <c r="G1905" s="447"/>
      <c r="H1905" s="447"/>
      <c r="I1905" s="447"/>
      <c r="J1905" s="447"/>
      <c r="K1905" s="447"/>
      <c r="L1905" s="447"/>
      <c r="M1905" s="447"/>
      <c r="N1905" s="447"/>
      <c r="O1905" s="447"/>
      <c r="P1905" s="447"/>
      <c r="Q1905" s="447"/>
    </row>
    <row r="1906" spans="1:17" x14ac:dyDescent="0.2">
      <c r="A1906" s="440"/>
      <c r="B1906" s="441"/>
      <c r="C1906" s="446"/>
      <c r="D1906" s="447"/>
      <c r="E1906" s="447"/>
      <c r="F1906" s="447"/>
      <c r="G1906" s="447"/>
      <c r="H1906" s="447"/>
      <c r="I1906" s="447"/>
      <c r="J1906" s="447"/>
      <c r="K1906" s="447"/>
      <c r="L1906" s="447"/>
      <c r="M1906" s="447"/>
      <c r="N1906" s="447"/>
      <c r="O1906" s="447"/>
      <c r="P1906" s="447"/>
      <c r="Q1906" s="447"/>
    </row>
    <row r="1907" spans="1:17" x14ac:dyDescent="0.2">
      <c r="A1907" s="440"/>
      <c r="B1907" s="441"/>
      <c r="C1907" s="446"/>
      <c r="D1907" s="447"/>
      <c r="E1907" s="447"/>
      <c r="F1907" s="447"/>
      <c r="G1907" s="447"/>
      <c r="H1907" s="447"/>
      <c r="I1907" s="447"/>
      <c r="J1907" s="447"/>
      <c r="K1907" s="447"/>
      <c r="L1907" s="447"/>
      <c r="M1907" s="447"/>
      <c r="N1907" s="447"/>
      <c r="O1907" s="447"/>
      <c r="P1907" s="447"/>
      <c r="Q1907" s="447"/>
    </row>
    <row r="1908" spans="1:17" x14ac:dyDescent="0.2">
      <c r="A1908" s="440"/>
      <c r="B1908" s="441"/>
      <c r="C1908" s="446"/>
      <c r="D1908" s="447"/>
      <c r="E1908" s="447"/>
      <c r="F1908" s="447"/>
      <c r="G1908" s="447"/>
      <c r="H1908" s="447"/>
      <c r="I1908" s="447"/>
      <c r="J1908" s="447"/>
      <c r="K1908" s="447"/>
      <c r="L1908" s="447"/>
      <c r="M1908" s="447"/>
      <c r="N1908" s="447"/>
      <c r="O1908" s="447"/>
      <c r="P1908" s="447"/>
      <c r="Q1908" s="447"/>
    </row>
    <row r="1909" spans="1:17" x14ac:dyDescent="0.2">
      <c r="A1909" s="440"/>
      <c r="B1909" s="441"/>
      <c r="C1909" s="446"/>
      <c r="D1909" s="447"/>
      <c r="E1909" s="447"/>
      <c r="F1909" s="447"/>
      <c r="G1909" s="447"/>
      <c r="H1909" s="447"/>
      <c r="I1909" s="447"/>
      <c r="J1909" s="447"/>
      <c r="K1909" s="447"/>
      <c r="L1909" s="447"/>
      <c r="M1909" s="447"/>
      <c r="N1909" s="447"/>
      <c r="O1909" s="447"/>
      <c r="P1909" s="447"/>
      <c r="Q1909" s="447"/>
    </row>
    <row r="1910" spans="1:17" x14ac:dyDescent="0.2">
      <c r="A1910" s="440"/>
      <c r="B1910" s="441"/>
      <c r="C1910" s="446"/>
      <c r="D1910" s="447"/>
      <c r="E1910" s="447"/>
      <c r="F1910" s="447"/>
      <c r="G1910" s="447"/>
      <c r="H1910" s="447"/>
      <c r="I1910" s="447"/>
      <c r="J1910" s="447"/>
      <c r="K1910" s="447"/>
      <c r="L1910" s="447"/>
      <c r="M1910" s="447"/>
      <c r="N1910" s="447"/>
      <c r="O1910" s="447"/>
      <c r="P1910" s="447"/>
      <c r="Q1910" s="447"/>
    </row>
    <row r="1911" spans="1:17" x14ac:dyDescent="0.2">
      <c r="A1911" s="440"/>
      <c r="B1911" s="441"/>
      <c r="C1911" s="446"/>
      <c r="D1911" s="447"/>
      <c r="E1911" s="447"/>
      <c r="F1911" s="447"/>
      <c r="G1911" s="447"/>
      <c r="H1911" s="447"/>
      <c r="I1911" s="447"/>
      <c r="J1911" s="447"/>
      <c r="K1911" s="447"/>
      <c r="L1911" s="447"/>
      <c r="M1911" s="447"/>
      <c r="N1911" s="447"/>
      <c r="O1911" s="447"/>
      <c r="P1911" s="447"/>
      <c r="Q1911" s="447"/>
    </row>
    <row r="1912" spans="1:17" x14ac:dyDescent="0.2">
      <c r="A1912" s="440"/>
      <c r="B1912" s="441"/>
      <c r="C1912" s="446"/>
      <c r="D1912" s="447"/>
      <c r="E1912" s="447"/>
      <c r="F1912" s="447"/>
      <c r="G1912" s="447"/>
      <c r="H1912" s="447"/>
      <c r="I1912" s="447"/>
      <c r="J1912" s="447"/>
      <c r="K1912" s="447"/>
      <c r="L1912" s="447"/>
      <c r="M1912" s="447"/>
      <c r="N1912" s="447"/>
      <c r="O1912" s="447"/>
      <c r="P1912" s="447"/>
      <c r="Q1912" s="447"/>
    </row>
    <row r="1913" spans="1:17" x14ac:dyDescent="0.2">
      <c r="A1913" s="440"/>
      <c r="B1913" s="441"/>
      <c r="C1913" s="446"/>
      <c r="D1913" s="447"/>
      <c r="E1913" s="447"/>
      <c r="F1913" s="447"/>
      <c r="G1913" s="447"/>
      <c r="H1913" s="447"/>
      <c r="I1913" s="447"/>
      <c r="J1913" s="447"/>
      <c r="K1913" s="447"/>
      <c r="L1913" s="447"/>
      <c r="M1913" s="447"/>
      <c r="N1913" s="447"/>
      <c r="O1913" s="447"/>
      <c r="P1913" s="447"/>
      <c r="Q1913" s="447"/>
    </row>
    <row r="1914" spans="1:17" x14ac:dyDescent="0.2">
      <c r="A1914" s="440"/>
      <c r="B1914" s="441"/>
      <c r="C1914" s="446"/>
      <c r="D1914" s="447"/>
      <c r="E1914" s="447"/>
      <c r="F1914" s="447"/>
      <c r="G1914" s="447"/>
      <c r="H1914" s="447"/>
      <c r="I1914" s="447"/>
      <c r="J1914" s="447"/>
      <c r="K1914" s="447"/>
      <c r="L1914" s="447"/>
      <c r="M1914" s="447"/>
      <c r="N1914" s="447"/>
      <c r="O1914" s="447"/>
      <c r="P1914" s="447"/>
      <c r="Q1914" s="447"/>
    </row>
    <row r="1915" spans="1:17" x14ac:dyDescent="0.2">
      <c r="A1915" s="440"/>
      <c r="B1915" s="441"/>
      <c r="C1915" s="446"/>
      <c r="D1915" s="447"/>
      <c r="E1915" s="447"/>
      <c r="F1915" s="447"/>
      <c r="G1915" s="447"/>
      <c r="H1915" s="447"/>
      <c r="I1915" s="447"/>
      <c r="J1915" s="447"/>
      <c r="K1915" s="447"/>
      <c r="L1915" s="447"/>
      <c r="M1915" s="447"/>
      <c r="N1915" s="447"/>
      <c r="O1915" s="447"/>
      <c r="P1915" s="447"/>
      <c r="Q1915" s="447"/>
    </row>
    <row r="1916" spans="1:17" x14ac:dyDescent="0.2">
      <c r="A1916" s="440"/>
      <c r="B1916" s="441"/>
      <c r="C1916" s="446"/>
      <c r="D1916" s="447"/>
      <c r="E1916" s="447"/>
      <c r="F1916" s="447"/>
      <c r="G1916" s="447"/>
      <c r="H1916" s="447"/>
      <c r="I1916" s="447"/>
      <c r="J1916" s="447"/>
      <c r="K1916" s="447"/>
      <c r="L1916" s="447"/>
      <c r="M1916" s="447"/>
      <c r="N1916" s="447"/>
      <c r="O1916" s="447"/>
      <c r="P1916" s="447"/>
      <c r="Q1916" s="447"/>
    </row>
    <row r="1917" spans="1:17" x14ac:dyDescent="0.2">
      <c r="A1917" s="443"/>
      <c r="B1917" s="444"/>
      <c r="C1917" s="443"/>
      <c r="D1917" s="442"/>
      <c r="E1917" s="442"/>
      <c r="F1917" s="442"/>
      <c r="G1917" s="442"/>
      <c r="H1917" s="442"/>
      <c r="I1917" s="442"/>
      <c r="J1917" s="442"/>
      <c r="K1917" s="442"/>
      <c r="L1917" s="442"/>
      <c r="M1917" s="442"/>
      <c r="N1917" s="442"/>
      <c r="O1917" s="442"/>
      <c r="P1917" s="442"/>
      <c r="Q1917" s="442"/>
    </row>
    <row r="1918" spans="1:17" x14ac:dyDescent="0.2">
      <c r="A1918" s="443"/>
      <c r="B1918" s="444"/>
      <c r="C1918" s="443"/>
      <c r="D1918" s="442"/>
      <c r="E1918" s="442"/>
      <c r="F1918" s="442"/>
      <c r="G1918" s="442"/>
      <c r="H1918" s="442"/>
      <c r="I1918" s="442"/>
      <c r="J1918" s="442"/>
      <c r="K1918" s="442"/>
      <c r="L1918" s="442"/>
      <c r="M1918" s="442"/>
      <c r="N1918" s="442"/>
      <c r="O1918" s="442"/>
      <c r="P1918" s="442"/>
      <c r="Q1918" s="442"/>
    </row>
    <row r="1919" spans="1:17" x14ac:dyDescent="0.2">
      <c r="A1919" s="443"/>
      <c r="B1919" s="444"/>
      <c r="C1919" s="443"/>
      <c r="D1919" s="442"/>
      <c r="E1919" s="442"/>
      <c r="F1919" s="442"/>
      <c r="G1919" s="442"/>
      <c r="H1919" s="442"/>
      <c r="I1919" s="442"/>
      <c r="J1919" s="442"/>
      <c r="K1919" s="442"/>
      <c r="L1919" s="442"/>
      <c r="M1919" s="442"/>
      <c r="N1919" s="442"/>
      <c r="O1919" s="442"/>
      <c r="P1919" s="442"/>
      <c r="Q1919" s="442"/>
    </row>
    <row r="1920" spans="1:17" x14ac:dyDescent="0.2">
      <c r="A1920" s="443"/>
      <c r="B1920" s="444"/>
      <c r="C1920" s="443"/>
      <c r="D1920" s="442"/>
      <c r="E1920" s="442"/>
      <c r="F1920" s="442"/>
      <c r="G1920" s="442"/>
      <c r="H1920" s="442"/>
      <c r="I1920" s="442"/>
      <c r="J1920" s="442"/>
      <c r="K1920" s="442"/>
      <c r="L1920" s="442"/>
      <c r="M1920" s="442"/>
      <c r="N1920" s="442"/>
      <c r="O1920" s="442"/>
      <c r="P1920" s="442"/>
      <c r="Q1920" s="442"/>
    </row>
    <row r="1921" spans="1:17" x14ac:dyDescent="0.2">
      <c r="A1921" s="443"/>
      <c r="B1921" s="444"/>
      <c r="C1921" s="443"/>
      <c r="D1921" s="442"/>
      <c r="E1921" s="442"/>
      <c r="F1921" s="442"/>
      <c r="G1921" s="442"/>
      <c r="H1921" s="442"/>
      <c r="I1921" s="442"/>
      <c r="J1921" s="442"/>
      <c r="K1921" s="442"/>
      <c r="L1921" s="442"/>
      <c r="M1921" s="442"/>
      <c r="N1921" s="442"/>
      <c r="O1921" s="442"/>
      <c r="P1921" s="442"/>
      <c r="Q1921" s="442"/>
    </row>
    <row r="1922" spans="1:17" x14ac:dyDescent="0.2">
      <c r="A1922" s="443"/>
      <c r="B1922" s="444"/>
      <c r="C1922" s="443"/>
      <c r="D1922" s="442"/>
      <c r="E1922" s="442"/>
      <c r="F1922" s="442"/>
      <c r="G1922" s="442"/>
      <c r="H1922" s="442"/>
      <c r="I1922" s="442"/>
      <c r="J1922" s="442"/>
      <c r="K1922" s="442"/>
      <c r="L1922" s="442"/>
      <c r="M1922" s="442"/>
      <c r="N1922" s="442"/>
      <c r="O1922" s="442"/>
      <c r="P1922" s="442"/>
      <c r="Q1922" s="442"/>
    </row>
    <row r="1923" spans="1:17" x14ac:dyDescent="0.2">
      <c r="A1923" s="443"/>
      <c r="B1923" s="444"/>
      <c r="C1923" s="443"/>
      <c r="D1923" s="442"/>
      <c r="E1923" s="442"/>
      <c r="F1923" s="442"/>
      <c r="G1923" s="442"/>
      <c r="H1923" s="442"/>
      <c r="I1923" s="442"/>
      <c r="J1923" s="442"/>
      <c r="K1923" s="442"/>
      <c r="L1923" s="442"/>
      <c r="M1923" s="442"/>
      <c r="N1923" s="442"/>
      <c r="O1923" s="442"/>
      <c r="P1923" s="442"/>
      <c r="Q1923" s="442"/>
    </row>
    <row r="1924" spans="1:17" x14ac:dyDescent="0.2">
      <c r="A1924" s="443"/>
      <c r="B1924" s="444"/>
      <c r="C1924" s="443"/>
      <c r="D1924" s="442"/>
      <c r="E1924" s="442"/>
      <c r="F1924" s="442"/>
      <c r="G1924" s="442"/>
      <c r="H1924" s="442"/>
      <c r="I1924" s="442"/>
      <c r="J1924" s="442"/>
      <c r="K1924" s="442"/>
      <c r="L1924" s="442"/>
      <c r="M1924" s="442"/>
      <c r="N1924" s="442"/>
      <c r="O1924" s="442"/>
      <c r="P1924" s="442"/>
      <c r="Q1924" s="442"/>
    </row>
    <row r="1925" spans="1:17" x14ac:dyDescent="0.2">
      <c r="A1925" s="443"/>
      <c r="B1925" s="444"/>
      <c r="C1925" s="443"/>
      <c r="D1925" s="442"/>
      <c r="E1925" s="442"/>
      <c r="F1925" s="442"/>
      <c r="G1925" s="442"/>
      <c r="H1925" s="442"/>
      <c r="I1925" s="442"/>
      <c r="J1925" s="442"/>
      <c r="K1925" s="442"/>
      <c r="L1925" s="442"/>
      <c r="M1925" s="442"/>
      <c r="N1925" s="442"/>
      <c r="O1925" s="442"/>
      <c r="P1925" s="442"/>
      <c r="Q1925" s="442"/>
    </row>
    <row r="1926" spans="1:17" x14ac:dyDescent="0.2">
      <c r="A1926" s="443"/>
      <c r="B1926" s="444"/>
      <c r="C1926" s="443"/>
      <c r="D1926" s="442"/>
      <c r="E1926" s="442"/>
      <c r="F1926" s="442"/>
      <c r="G1926" s="442"/>
      <c r="H1926" s="442"/>
      <c r="I1926" s="442"/>
      <c r="J1926" s="442"/>
      <c r="K1926" s="442"/>
      <c r="L1926" s="442"/>
      <c r="M1926" s="442"/>
      <c r="N1926" s="442"/>
      <c r="O1926" s="442"/>
      <c r="P1926" s="442"/>
      <c r="Q1926" s="442"/>
    </row>
    <row r="1927" spans="1:17" x14ac:dyDescent="0.2">
      <c r="A1927" s="443"/>
      <c r="B1927" s="444"/>
      <c r="C1927" s="443"/>
      <c r="D1927" s="442"/>
      <c r="E1927" s="442"/>
      <c r="F1927" s="442"/>
      <c r="G1927" s="442"/>
      <c r="H1927" s="442"/>
      <c r="I1927" s="442"/>
      <c r="J1927" s="442"/>
      <c r="K1927" s="442"/>
      <c r="L1927" s="442"/>
      <c r="M1927" s="442"/>
      <c r="N1927" s="442"/>
      <c r="O1927" s="442"/>
      <c r="P1927" s="442"/>
      <c r="Q1927" s="442"/>
    </row>
    <row r="1928" spans="1:17" x14ac:dyDescent="0.2">
      <c r="A1928" s="443"/>
      <c r="B1928" s="444"/>
      <c r="C1928" s="443"/>
      <c r="D1928" s="442"/>
      <c r="E1928" s="442"/>
      <c r="F1928" s="442"/>
      <c r="G1928" s="442"/>
      <c r="H1928" s="442"/>
      <c r="I1928" s="442"/>
      <c r="J1928" s="442"/>
      <c r="K1928" s="442"/>
      <c r="L1928" s="442"/>
      <c r="M1928" s="442"/>
      <c r="N1928" s="442"/>
      <c r="O1928" s="442"/>
      <c r="P1928" s="442"/>
      <c r="Q1928" s="442"/>
    </row>
    <row r="1929" spans="1:17" x14ac:dyDescent="0.2">
      <c r="A1929" s="443"/>
      <c r="B1929" s="444"/>
      <c r="C1929" s="443"/>
      <c r="D1929" s="442"/>
      <c r="E1929" s="442"/>
      <c r="F1929" s="442"/>
      <c r="G1929" s="442"/>
      <c r="H1929" s="442"/>
      <c r="I1929" s="442"/>
      <c r="J1929" s="442"/>
      <c r="K1929" s="442"/>
      <c r="L1929" s="442"/>
      <c r="M1929" s="442"/>
      <c r="N1929" s="442"/>
      <c r="O1929" s="442"/>
      <c r="P1929" s="442"/>
      <c r="Q1929" s="442"/>
    </row>
    <row r="1930" spans="1:17" x14ac:dyDescent="0.2">
      <c r="A1930" s="443"/>
      <c r="B1930" s="444"/>
      <c r="C1930" s="443"/>
      <c r="D1930" s="442"/>
      <c r="E1930" s="442"/>
      <c r="F1930" s="442"/>
      <c r="G1930" s="442"/>
      <c r="H1930" s="442"/>
      <c r="I1930" s="442"/>
      <c r="J1930" s="442"/>
      <c r="K1930" s="442"/>
      <c r="L1930" s="442"/>
      <c r="M1930" s="442"/>
      <c r="N1930" s="442"/>
      <c r="O1930" s="442"/>
      <c r="P1930" s="442"/>
      <c r="Q1930" s="442"/>
    </row>
    <row r="1931" spans="1:17" x14ac:dyDescent="0.2">
      <c r="A1931" s="443"/>
      <c r="B1931" s="444"/>
      <c r="C1931" s="443"/>
      <c r="D1931" s="442"/>
      <c r="E1931" s="442"/>
      <c r="F1931" s="442"/>
      <c r="G1931" s="442"/>
      <c r="H1931" s="442"/>
      <c r="I1931" s="442"/>
      <c r="J1931" s="442"/>
      <c r="K1931" s="442"/>
      <c r="L1931" s="442"/>
      <c r="M1931" s="442"/>
      <c r="N1931" s="442"/>
      <c r="O1931" s="442"/>
      <c r="P1931" s="442"/>
      <c r="Q1931" s="442"/>
    </row>
    <row r="1932" spans="1:17" x14ac:dyDescent="0.2">
      <c r="A1932" s="443"/>
      <c r="B1932" s="444"/>
      <c r="C1932" s="443"/>
      <c r="D1932" s="442"/>
      <c r="E1932" s="442"/>
      <c r="F1932" s="442"/>
      <c r="G1932" s="442"/>
      <c r="H1932" s="442"/>
      <c r="I1932" s="442"/>
      <c r="J1932" s="442"/>
      <c r="K1932" s="442"/>
      <c r="L1932" s="442"/>
      <c r="M1932" s="442"/>
      <c r="N1932" s="442"/>
      <c r="O1932" s="442"/>
      <c r="P1932" s="442"/>
      <c r="Q1932" s="442"/>
    </row>
    <row r="1933" spans="1:17" x14ac:dyDescent="0.2">
      <c r="A1933" s="443"/>
      <c r="B1933" s="444"/>
      <c r="C1933" s="443"/>
      <c r="D1933" s="442"/>
      <c r="E1933" s="442"/>
      <c r="F1933" s="442"/>
      <c r="G1933" s="442"/>
      <c r="H1933" s="442"/>
      <c r="I1933" s="442"/>
      <c r="J1933" s="442"/>
      <c r="K1933" s="442"/>
      <c r="L1933" s="442"/>
      <c r="M1933" s="442"/>
      <c r="N1933" s="442"/>
      <c r="O1933" s="442"/>
      <c r="P1933" s="442"/>
      <c r="Q1933" s="442"/>
    </row>
    <row r="1934" spans="1:17" x14ac:dyDescent="0.2">
      <c r="A1934" s="443"/>
      <c r="B1934" s="444"/>
      <c r="C1934" s="443"/>
      <c r="D1934" s="442"/>
      <c r="E1934" s="442"/>
      <c r="F1934" s="442"/>
      <c r="G1934" s="442"/>
      <c r="H1934" s="442"/>
      <c r="I1934" s="442"/>
      <c r="J1934" s="442"/>
      <c r="K1934" s="442"/>
      <c r="L1934" s="442"/>
      <c r="M1934" s="442"/>
      <c r="N1934" s="442"/>
      <c r="O1934" s="442"/>
      <c r="P1934" s="442"/>
      <c r="Q1934" s="442"/>
    </row>
    <row r="1935" spans="1:17" x14ac:dyDescent="0.2">
      <c r="A1935" s="443"/>
      <c r="B1935" s="444"/>
      <c r="C1935" s="443"/>
      <c r="D1935" s="442"/>
      <c r="E1935" s="442"/>
      <c r="F1935" s="442"/>
      <c r="G1935" s="442"/>
      <c r="H1935" s="442"/>
      <c r="I1935" s="442"/>
      <c r="J1935" s="442"/>
      <c r="K1935" s="442"/>
      <c r="L1935" s="442"/>
      <c r="M1935" s="442"/>
      <c r="N1935" s="442"/>
      <c r="O1935" s="442"/>
      <c r="P1935" s="442"/>
      <c r="Q1935" s="442"/>
    </row>
    <row r="1936" spans="1:17" x14ac:dyDescent="0.2">
      <c r="A1936" s="443"/>
      <c r="B1936" s="444"/>
      <c r="C1936" s="443"/>
      <c r="D1936" s="442"/>
      <c r="E1936" s="442"/>
      <c r="F1936" s="442"/>
      <c r="G1936" s="442"/>
      <c r="H1936" s="442"/>
      <c r="I1936" s="442"/>
      <c r="J1936" s="442"/>
      <c r="K1936" s="442"/>
      <c r="L1936" s="442"/>
      <c r="M1936" s="442"/>
      <c r="N1936" s="442"/>
      <c r="O1936" s="442"/>
      <c r="P1936" s="442"/>
      <c r="Q1936" s="442"/>
    </row>
    <row r="1937" spans="1:17" x14ac:dyDescent="0.2">
      <c r="A1937" s="443"/>
      <c r="B1937" s="444"/>
      <c r="C1937" s="443"/>
      <c r="D1937" s="442"/>
      <c r="E1937" s="442"/>
      <c r="F1937" s="442"/>
      <c r="G1937" s="442"/>
      <c r="H1937" s="442"/>
      <c r="I1937" s="442"/>
      <c r="J1937" s="442"/>
      <c r="K1937" s="442"/>
      <c r="L1937" s="442"/>
      <c r="M1937" s="442"/>
      <c r="N1937" s="442"/>
      <c r="O1937" s="442"/>
      <c r="P1937" s="442"/>
      <c r="Q1937" s="442"/>
    </row>
    <row r="1938" spans="1:17" x14ac:dyDescent="0.2">
      <c r="A1938" s="443"/>
      <c r="B1938" s="444"/>
      <c r="C1938" s="443"/>
      <c r="D1938" s="442"/>
      <c r="E1938" s="442"/>
      <c r="F1938" s="442"/>
      <c r="G1938" s="442"/>
      <c r="H1938" s="442"/>
      <c r="I1938" s="442"/>
      <c r="J1938" s="442"/>
      <c r="K1938" s="442"/>
      <c r="L1938" s="442"/>
      <c r="M1938" s="442"/>
      <c r="N1938" s="442"/>
      <c r="O1938" s="442"/>
      <c r="P1938" s="442"/>
      <c r="Q1938" s="442"/>
    </row>
    <row r="1939" spans="1:17" x14ac:dyDescent="0.2">
      <c r="A1939" s="443"/>
      <c r="B1939" s="444"/>
      <c r="C1939" s="443"/>
      <c r="D1939" s="442"/>
      <c r="E1939" s="442"/>
      <c r="F1939" s="442"/>
      <c r="G1939" s="442"/>
      <c r="H1939" s="442"/>
      <c r="I1939" s="442"/>
      <c r="J1939" s="442"/>
      <c r="K1939" s="442"/>
      <c r="L1939" s="442"/>
      <c r="M1939" s="442"/>
      <c r="N1939" s="442"/>
      <c r="O1939" s="442"/>
      <c r="P1939" s="442"/>
      <c r="Q1939" s="442"/>
    </row>
    <row r="1940" spans="1:17" x14ac:dyDescent="0.2">
      <c r="A1940" s="443"/>
      <c r="B1940" s="444"/>
      <c r="C1940" s="443"/>
      <c r="D1940" s="442"/>
      <c r="E1940" s="442"/>
      <c r="F1940" s="442"/>
      <c r="G1940" s="442"/>
      <c r="H1940" s="442"/>
      <c r="I1940" s="442"/>
      <c r="J1940" s="442"/>
      <c r="K1940" s="442"/>
      <c r="L1940" s="442"/>
      <c r="M1940" s="442"/>
      <c r="N1940" s="442"/>
      <c r="O1940" s="442"/>
      <c r="P1940" s="442"/>
      <c r="Q1940" s="442"/>
    </row>
    <row r="1941" spans="1:17" x14ac:dyDescent="0.2">
      <c r="A1941" s="443"/>
      <c r="B1941" s="444"/>
      <c r="C1941" s="443"/>
      <c r="D1941" s="442"/>
      <c r="E1941" s="442"/>
      <c r="F1941" s="442"/>
      <c r="G1941" s="442"/>
      <c r="H1941" s="442"/>
      <c r="I1941" s="442"/>
      <c r="J1941" s="442"/>
      <c r="K1941" s="442"/>
      <c r="L1941" s="442"/>
      <c r="M1941" s="442"/>
      <c r="N1941" s="442"/>
      <c r="O1941" s="442"/>
      <c r="P1941" s="442"/>
      <c r="Q1941" s="442"/>
    </row>
    <row r="1942" spans="1:17" x14ac:dyDescent="0.2">
      <c r="A1942" s="443"/>
      <c r="B1942" s="444"/>
      <c r="C1942" s="443"/>
      <c r="D1942" s="442"/>
      <c r="E1942" s="442"/>
      <c r="F1942" s="442"/>
      <c r="G1942" s="442"/>
      <c r="H1942" s="442"/>
      <c r="I1942" s="442"/>
      <c r="J1942" s="442"/>
      <c r="K1942" s="442"/>
      <c r="L1942" s="442"/>
      <c r="M1942" s="442"/>
      <c r="N1942" s="442"/>
      <c r="O1942" s="442"/>
      <c r="P1942" s="442"/>
      <c r="Q1942" s="442"/>
    </row>
    <row r="1943" spans="1:17" x14ac:dyDescent="0.2">
      <c r="A1943" s="443"/>
      <c r="B1943" s="444"/>
      <c r="C1943" s="443"/>
      <c r="D1943" s="442"/>
      <c r="E1943" s="442"/>
      <c r="F1943" s="442"/>
      <c r="G1943" s="442"/>
      <c r="H1943" s="442"/>
      <c r="I1943" s="442"/>
      <c r="J1943" s="442"/>
      <c r="K1943" s="442"/>
      <c r="L1943" s="442"/>
      <c r="M1943" s="442"/>
      <c r="N1943" s="442"/>
      <c r="O1943" s="442"/>
      <c r="P1943" s="442"/>
      <c r="Q1943" s="442"/>
    </row>
    <row r="1944" spans="1:17" x14ac:dyDescent="0.2">
      <c r="A1944" s="443"/>
      <c r="B1944" s="444"/>
      <c r="C1944" s="443"/>
      <c r="D1944" s="442"/>
      <c r="E1944" s="442"/>
      <c r="F1944" s="442"/>
      <c r="G1944" s="442"/>
      <c r="H1944" s="442"/>
      <c r="I1944" s="442"/>
      <c r="J1944" s="442"/>
      <c r="K1944" s="442"/>
      <c r="L1944" s="442"/>
      <c r="M1944" s="442"/>
      <c r="N1944" s="442"/>
      <c r="O1944" s="442"/>
      <c r="P1944" s="442"/>
      <c r="Q1944" s="442"/>
    </row>
    <row r="1945" spans="1:17" x14ac:dyDescent="0.2">
      <c r="A1945" s="443"/>
      <c r="B1945" s="444"/>
      <c r="C1945" s="443"/>
      <c r="D1945" s="442"/>
      <c r="E1945" s="442"/>
      <c r="F1945" s="442"/>
      <c r="G1945" s="442"/>
      <c r="H1945" s="442"/>
      <c r="I1945" s="442"/>
      <c r="J1945" s="442"/>
      <c r="K1945" s="442"/>
      <c r="L1945" s="442"/>
      <c r="M1945" s="442"/>
      <c r="N1945" s="442"/>
      <c r="O1945" s="442"/>
      <c r="P1945" s="442"/>
      <c r="Q1945" s="442"/>
    </row>
    <row r="1946" spans="1:17" x14ac:dyDescent="0.2">
      <c r="A1946" s="443"/>
      <c r="B1946" s="444"/>
      <c r="C1946" s="443"/>
      <c r="D1946" s="442"/>
      <c r="E1946" s="442"/>
      <c r="F1946" s="442"/>
      <c r="G1946" s="442"/>
      <c r="H1946" s="442"/>
      <c r="I1946" s="442"/>
      <c r="J1946" s="442"/>
      <c r="K1946" s="442"/>
      <c r="L1946" s="442"/>
      <c r="M1946" s="442"/>
      <c r="N1946" s="442"/>
      <c r="O1946" s="442"/>
      <c r="P1946" s="442"/>
      <c r="Q1946" s="442"/>
    </row>
    <row r="1947" spans="1:17" x14ac:dyDescent="0.2">
      <c r="A1947" s="443"/>
      <c r="B1947" s="444"/>
      <c r="C1947" s="443"/>
      <c r="D1947" s="442"/>
      <c r="E1947" s="442"/>
      <c r="F1947" s="442"/>
      <c r="G1947" s="442"/>
      <c r="H1947" s="442"/>
      <c r="I1947" s="442"/>
      <c r="J1947" s="442"/>
      <c r="K1947" s="442"/>
      <c r="L1947" s="442"/>
      <c r="M1947" s="442"/>
      <c r="N1947" s="442"/>
      <c r="O1947" s="442"/>
      <c r="P1947" s="442"/>
      <c r="Q1947" s="442"/>
    </row>
    <row r="1948" spans="1:17" x14ac:dyDescent="0.2">
      <c r="A1948" s="443"/>
      <c r="B1948" s="444"/>
      <c r="C1948" s="443"/>
      <c r="D1948" s="442"/>
      <c r="E1948" s="442"/>
      <c r="F1948" s="442"/>
      <c r="G1948" s="442"/>
      <c r="H1948" s="442"/>
      <c r="I1948" s="442"/>
      <c r="J1948" s="442"/>
      <c r="K1948" s="442"/>
      <c r="L1948" s="442"/>
      <c r="M1948" s="442"/>
      <c r="N1948" s="442"/>
      <c r="O1948" s="442"/>
      <c r="P1948" s="442"/>
      <c r="Q1948" s="442"/>
    </row>
    <row r="1949" spans="1:17" x14ac:dyDescent="0.2">
      <c r="A1949" s="443"/>
      <c r="B1949" s="444"/>
      <c r="C1949" s="443"/>
      <c r="D1949" s="442"/>
      <c r="E1949" s="442"/>
      <c r="F1949" s="442"/>
      <c r="G1949" s="442"/>
      <c r="H1949" s="442"/>
      <c r="I1949" s="442"/>
      <c r="J1949" s="442"/>
      <c r="K1949" s="442"/>
      <c r="L1949" s="442"/>
      <c r="M1949" s="442"/>
      <c r="N1949" s="442"/>
      <c r="O1949" s="442"/>
      <c r="P1949" s="442"/>
      <c r="Q1949" s="442"/>
    </row>
    <row r="1950" spans="1:17" x14ac:dyDescent="0.2">
      <c r="A1950" s="443"/>
      <c r="B1950" s="444"/>
      <c r="C1950" s="443"/>
      <c r="D1950" s="442"/>
      <c r="E1950" s="442"/>
      <c r="F1950" s="442"/>
      <c r="G1950" s="442"/>
      <c r="H1950" s="442"/>
      <c r="I1950" s="442"/>
      <c r="J1950" s="442"/>
      <c r="K1950" s="442"/>
      <c r="L1950" s="442"/>
      <c r="M1950" s="442"/>
      <c r="N1950" s="442"/>
      <c r="O1950" s="442"/>
      <c r="P1950" s="442"/>
      <c r="Q1950" s="442"/>
    </row>
    <row r="1951" spans="1:17" x14ac:dyDescent="0.2">
      <c r="A1951" s="443"/>
      <c r="B1951" s="444"/>
      <c r="C1951" s="443"/>
      <c r="D1951" s="442"/>
      <c r="E1951" s="442"/>
      <c r="F1951" s="442"/>
      <c r="G1951" s="442"/>
      <c r="H1951" s="442"/>
      <c r="I1951" s="442"/>
      <c r="J1951" s="442"/>
      <c r="K1951" s="442"/>
      <c r="L1951" s="442"/>
      <c r="M1951" s="442"/>
      <c r="N1951" s="442"/>
      <c r="O1951" s="442"/>
      <c r="P1951" s="442"/>
      <c r="Q1951" s="442"/>
    </row>
    <row r="1952" spans="1:17" x14ac:dyDescent="0.2">
      <c r="A1952" s="443"/>
      <c r="B1952" s="444"/>
      <c r="C1952" s="443"/>
      <c r="D1952" s="442"/>
      <c r="E1952" s="442"/>
      <c r="F1952" s="442"/>
      <c r="G1952" s="442"/>
      <c r="H1952" s="442"/>
      <c r="I1952" s="442"/>
      <c r="J1952" s="442"/>
      <c r="K1952" s="442"/>
      <c r="L1952" s="442"/>
      <c r="M1952" s="442"/>
      <c r="N1952" s="442"/>
      <c r="O1952" s="442"/>
      <c r="P1952" s="442"/>
      <c r="Q1952" s="442"/>
    </row>
    <row r="1953" spans="1:17" x14ac:dyDescent="0.2">
      <c r="A1953" s="443"/>
      <c r="B1953" s="444"/>
      <c r="C1953" s="443"/>
      <c r="D1953" s="442"/>
      <c r="E1953" s="442"/>
      <c r="F1953" s="442"/>
      <c r="G1953" s="442"/>
      <c r="H1953" s="442"/>
      <c r="I1953" s="442"/>
      <c r="J1953" s="442"/>
      <c r="K1953" s="442"/>
      <c r="L1953" s="442"/>
      <c r="M1953" s="442"/>
      <c r="N1953" s="442"/>
      <c r="O1953" s="442"/>
      <c r="P1953" s="442"/>
      <c r="Q1953" s="442"/>
    </row>
    <row r="1954" spans="1:17" x14ac:dyDescent="0.2">
      <c r="A1954" s="443"/>
      <c r="B1954" s="444"/>
      <c r="C1954" s="443"/>
      <c r="D1954" s="442"/>
      <c r="E1954" s="442"/>
      <c r="F1954" s="442"/>
      <c r="G1954" s="442"/>
      <c r="H1954" s="442"/>
      <c r="I1954" s="442"/>
      <c r="J1954" s="442"/>
      <c r="K1954" s="442"/>
      <c r="L1954" s="442"/>
      <c r="M1954" s="442"/>
      <c r="N1954" s="442"/>
      <c r="O1954" s="442"/>
      <c r="P1954" s="442"/>
      <c r="Q1954" s="442"/>
    </row>
    <row r="1955" spans="1:17" x14ac:dyDescent="0.2">
      <c r="A1955" s="443"/>
      <c r="B1955" s="444"/>
      <c r="C1955" s="443"/>
      <c r="D1955" s="442"/>
      <c r="E1955" s="442"/>
      <c r="F1955" s="442"/>
      <c r="G1955" s="442"/>
      <c r="H1955" s="442"/>
      <c r="I1955" s="442"/>
      <c r="J1955" s="442"/>
      <c r="K1955" s="442"/>
      <c r="L1955" s="442"/>
      <c r="M1955" s="442"/>
      <c r="N1955" s="442"/>
      <c r="O1955" s="442"/>
      <c r="P1955" s="442"/>
      <c r="Q1955" s="442"/>
    </row>
    <row r="1956" spans="1:17" x14ac:dyDescent="0.2">
      <c r="A1956" s="443"/>
      <c r="B1956" s="444"/>
      <c r="C1956" s="443"/>
      <c r="D1956" s="442"/>
      <c r="E1956" s="442"/>
      <c r="F1956" s="442"/>
      <c r="G1956" s="442"/>
      <c r="H1956" s="442"/>
      <c r="I1956" s="442"/>
      <c r="J1956" s="442"/>
      <c r="K1956" s="442"/>
      <c r="L1956" s="442"/>
      <c r="M1956" s="442"/>
      <c r="N1956" s="442"/>
      <c r="O1956" s="442"/>
      <c r="P1956" s="442"/>
      <c r="Q1956" s="442"/>
    </row>
    <row r="1957" spans="1:17" x14ac:dyDescent="0.2">
      <c r="A1957" s="443"/>
      <c r="B1957" s="448"/>
      <c r="C1957" s="443"/>
      <c r="D1957" s="442"/>
      <c r="E1957" s="442"/>
      <c r="F1957" s="442"/>
      <c r="G1957" s="442"/>
      <c r="H1957" s="442"/>
      <c r="I1957" s="442"/>
      <c r="J1957" s="442"/>
      <c r="K1957" s="442"/>
      <c r="L1957" s="442"/>
      <c r="M1957" s="442"/>
      <c r="N1957" s="442"/>
      <c r="O1957" s="442"/>
      <c r="P1957" s="442"/>
      <c r="Q1957" s="442"/>
    </row>
    <row r="1958" spans="1:17" x14ac:dyDescent="0.2">
      <c r="A1958" s="443"/>
      <c r="B1958" s="448"/>
      <c r="C1958" s="443"/>
      <c r="D1958" s="449"/>
      <c r="E1958" s="449"/>
      <c r="F1958" s="449"/>
      <c r="G1958" s="449"/>
      <c r="H1958" s="449"/>
      <c r="I1958" s="449"/>
      <c r="J1958" s="449"/>
      <c r="K1958" s="449"/>
      <c r="L1958" s="449"/>
      <c r="M1958" s="449"/>
      <c r="N1958" s="449"/>
      <c r="O1958" s="449"/>
      <c r="P1958" s="449"/>
      <c r="Q1958" s="449"/>
    </row>
    <row r="1959" spans="1:17" x14ac:dyDescent="0.2">
      <c r="A1959" s="443"/>
      <c r="B1959" s="448"/>
      <c r="C1959" s="443"/>
      <c r="D1959" s="442"/>
      <c r="E1959" s="442"/>
      <c r="F1959" s="442"/>
      <c r="G1959" s="442"/>
      <c r="H1959" s="442"/>
      <c r="I1959" s="442"/>
      <c r="J1959" s="442"/>
      <c r="K1959" s="442"/>
      <c r="L1959" s="442"/>
      <c r="M1959" s="442"/>
      <c r="N1959" s="442"/>
      <c r="O1959" s="442"/>
      <c r="P1959" s="442"/>
      <c r="Q1959" s="442"/>
    </row>
    <row r="1960" spans="1:17" x14ac:dyDescent="0.2">
      <c r="A1960" s="443"/>
      <c r="B1960" s="448"/>
      <c r="C1960" s="443"/>
      <c r="D1960" s="442"/>
      <c r="E1960" s="442"/>
      <c r="F1960" s="442"/>
      <c r="G1960" s="442"/>
      <c r="H1960" s="442"/>
      <c r="I1960" s="442"/>
      <c r="J1960" s="442"/>
      <c r="K1960" s="442"/>
      <c r="L1960" s="442"/>
      <c r="M1960" s="442"/>
      <c r="N1960" s="442"/>
      <c r="O1960" s="442"/>
      <c r="P1960" s="442"/>
      <c r="Q1960" s="442"/>
    </row>
    <row r="1961" spans="1:17" x14ac:dyDescent="0.2">
      <c r="A1961" s="443"/>
      <c r="B1961" s="448"/>
      <c r="C1961" s="443"/>
      <c r="D1961" s="442"/>
      <c r="E1961" s="442"/>
      <c r="F1961" s="442"/>
      <c r="G1961" s="442"/>
      <c r="H1961" s="442"/>
      <c r="I1961" s="442"/>
      <c r="J1961" s="442"/>
      <c r="K1961" s="442"/>
      <c r="L1961" s="442"/>
      <c r="M1961" s="442"/>
      <c r="N1961" s="442"/>
      <c r="O1961" s="442"/>
      <c r="P1961" s="442"/>
      <c r="Q1961" s="442"/>
    </row>
    <row r="1962" spans="1:17" x14ac:dyDescent="0.2">
      <c r="A1962" s="443"/>
      <c r="B1962" s="448"/>
      <c r="C1962" s="443"/>
      <c r="D1962" s="442"/>
      <c r="E1962" s="442"/>
      <c r="F1962" s="442"/>
      <c r="G1962" s="442"/>
      <c r="H1962" s="442"/>
      <c r="I1962" s="442"/>
      <c r="J1962" s="442"/>
      <c r="K1962" s="442"/>
      <c r="L1962" s="442"/>
      <c r="M1962" s="442"/>
      <c r="N1962" s="442"/>
      <c r="O1962" s="442"/>
      <c r="P1962" s="442"/>
      <c r="Q1962" s="442"/>
    </row>
    <row r="1963" spans="1:17" x14ac:dyDescent="0.2">
      <c r="A1963" s="443"/>
      <c r="B1963" s="448"/>
      <c r="C1963" s="443"/>
      <c r="D1963" s="442"/>
      <c r="E1963" s="442"/>
      <c r="F1963" s="442"/>
      <c r="G1963" s="442"/>
      <c r="H1963" s="442"/>
      <c r="I1963" s="442"/>
      <c r="J1963" s="442"/>
      <c r="K1963" s="442"/>
      <c r="L1963" s="442"/>
      <c r="M1963" s="442"/>
      <c r="N1963" s="442"/>
      <c r="O1963" s="442"/>
      <c r="P1963" s="442"/>
      <c r="Q1963" s="442"/>
    </row>
    <row r="1964" spans="1:17" x14ac:dyDescent="0.2">
      <c r="A1964" s="443"/>
      <c r="B1964" s="448"/>
      <c r="C1964" s="443"/>
      <c r="D1964" s="442"/>
      <c r="E1964" s="442"/>
      <c r="F1964" s="442"/>
      <c r="G1964" s="442"/>
      <c r="H1964" s="442"/>
      <c r="I1964" s="442"/>
      <c r="J1964" s="442"/>
      <c r="K1964" s="442"/>
      <c r="L1964" s="442"/>
      <c r="M1964" s="442"/>
      <c r="N1964" s="442"/>
      <c r="O1964" s="442"/>
      <c r="P1964" s="442"/>
      <c r="Q1964" s="442"/>
    </row>
    <row r="1965" spans="1:17" x14ac:dyDescent="0.2">
      <c r="A1965" s="443"/>
      <c r="B1965" s="448"/>
      <c r="C1965" s="443"/>
      <c r="D1965" s="442"/>
      <c r="E1965" s="442"/>
      <c r="F1965" s="442"/>
      <c r="G1965" s="442"/>
      <c r="H1965" s="442"/>
      <c r="I1965" s="442"/>
      <c r="J1965" s="442"/>
      <c r="K1965" s="442"/>
      <c r="L1965" s="442"/>
      <c r="M1965" s="442"/>
      <c r="N1965" s="442"/>
      <c r="O1965" s="442"/>
      <c r="P1965" s="442"/>
      <c r="Q1965" s="442"/>
    </row>
    <row r="1966" spans="1:17" x14ac:dyDescent="0.2">
      <c r="A1966" s="443"/>
      <c r="B1966" s="448"/>
      <c r="C1966" s="443"/>
      <c r="D1966" s="442"/>
      <c r="E1966" s="442"/>
      <c r="F1966" s="442"/>
      <c r="G1966" s="442"/>
      <c r="H1966" s="442"/>
      <c r="I1966" s="442"/>
      <c r="J1966" s="442"/>
      <c r="K1966" s="442"/>
      <c r="L1966" s="442"/>
      <c r="M1966" s="442"/>
      <c r="N1966" s="442"/>
      <c r="O1966" s="442"/>
      <c r="P1966" s="442"/>
      <c r="Q1966" s="442"/>
    </row>
    <row r="1967" spans="1:17" x14ac:dyDescent="0.2">
      <c r="A1967" s="443"/>
      <c r="B1967" s="448"/>
      <c r="C1967" s="443"/>
      <c r="D1967" s="442"/>
      <c r="E1967" s="442"/>
      <c r="F1967" s="442"/>
      <c r="G1967" s="442"/>
      <c r="H1967" s="442"/>
      <c r="I1967" s="442"/>
      <c r="J1967" s="442"/>
      <c r="K1967" s="442"/>
      <c r="L1967" s="442"/>
      <c r="M1967" s="442"/>
      <c r="N1967" s="442"/>
      <c r="O1967" s="442"/>
      <c r="P1967" s="442"/>
      <c r="Q1967" s="442"/>
    </row>
    <row r="1968" spans="1:17" x14ac:dyDescent="0.2">
      <c r="A1968" s="443"/>
      <c r="B1968" s="448"/>
      <c r="C1968" s="443"/>
      <c r="D1968" s="442"/>
      <c r="E1968" s="442"/>
      <c r="F1968" s="442"/>
      <c r="G1968" s="442"/>
      <c r="H1968" s="442"/>
      <c r="I1968" s="442"/>
      <c r="J1968" s="442"/>
      <c r="K1968" s="442"/>
      <c r="L1968" s="442"/>
      <c r="M1968" s="442"/>
      <c r="N1968" s="442"/>
      <c r="O1968" s="442"/>
      <c r="P1968" s="442"/>
      <c r="Q1968" s="442"/>
    </row>
    <row r="1969" spans="1:17" x14ac:dyDescent="0.2">
      <c r="A1969" s="443"/>
      <c r="B1969" s="448"/>
      <c r="C1969" s="443"/>
      <c r="D1969" s="442"/>
      <c r="E1969" s="442"/>
      <c r="F1969" s="442"/>
      <c r="G1969" s="442"/>
      <c r="H1969" s="442"/>
      <c r="I1969" s="442"/>
      <c r="J1969" s="442"/>
      <c r="K1969" s="442"/>
      <c r="L1969" s="442"/>
      <c r="M1969" s="442"/>
      <c r="N1969" s="442"/>
      <c r="O1969" s="442"/>
      <c r="P1969" s="442"/>
      <c r="Q1969" s="442"/>
    </row>
    <row r="1970" spans="1:17" x14ac:dyDescent="0.2">
      <c r="A1970" s="443"/>
      <c r="B1970" s="448"/>
      <c r="C1970" s="443"/>
      <c r="D1970" s="442"/>
      <c r="E1970" s="442"/>
      <c r="F1970" s="442"/>
      <c r="G1970" s="442"/>
      <c r="H1970" s="442"/>
      <c r="I1970" s="442"/>
      <c r="J1970" s="442"/>
      <c r="K1970" s="442"/>
      <c r="L1970" s="442"/>
      <c r="M1970" s="442"/>
      <c r="N1970" s="442"/>
      <c r="O1970" s="442"/>
      <c r="P1970" s="442"/>
      <c r="Q1970" s="442"/>
    </row>
    <row r="1971" spans="1:17" x14ac:dyDescent="0.2">
      <c r="A1971" s="443"/>
      <c r="B1971" s="448"/>
      <c r="C1971" s="443"/>
      <c r="D1971" s="442"/>
      <c r="E1971" s="442"/>
      <c r="F1971" s="442"/>
      <c r="G1971" s="442"/>
      <c r="H1971" s="442"/>
      <c r="I1971" s="442"/>
      <c r="J1971" s="442"/>
      <c r="K1971" s="442"/>
      <c r="L1971" s="442"/>
      <c r="M1971" s="442"/>
      <c r="N1971" s="442"/>
      <c r="O1971" s="442"/>
      <c r="P1971" s="442"/>
      <c r="Q1971" s="442"/>
    </row>
    <row r="1972" spans="1:17" x14ac:dyDescent="0.2">
      <c r="A1972" s="443"/>
      <c r="B1972" s="448"/>
      <c r="C1972" s="443"/>
      <c r="D1972" s="442"/>
      <c r="E1972" s="442"/>
      <c r="F1972" s="442"/>
      <c r="G1972" s="442"/>
      <c r="H1972" s="442"/>
      <c r="I1972" s="442"/>
      <c r="J1972" s="442"/>
      <c r="K1972" s="442"/>
      <c r="L1972" s="442"/>
      <c r="M1972" s="442"/>
      <c r="N1972" s="442"/>
      <c r="O1972" s="442"/>
      <c r="P1972" s="442"/>
      <c r="Q1972" s="442"/>
    </row>
    <row r="1973" spans="1:17" x14ac:dyDescent="0.2">
      <c r="A1973" s="443"/>
      <c r="B1973" s="448"/>
      <c r="C1973" s="443"/>
      <c r="D1973" s="442"/>
      <c r="E1973" s="442"/>
      <c r="F1973" s="442"/>
      <c r="G1973" s="442"/>
      <c r="H1973" s="442"/>
      <c r="I1973" s="442"/>
      <c r="J1973" s="442"/>
      <c r="K1973" s="442"/>
      <c r="L1973" s="442"/>
      <c r="M1973" s="442"/>
      <c r="N1973" s="442"/>
      <c r="O1973" s="442"/>
      <c r="P1973" s="442"/>
      <c r="Q1973" s="442"/>
    </row>
    <row r="1974" spans="1:17" x14ac:dyDescent="0.2">
      <c r="A1974" s="443"/>
      <c r="B1974" s="448"/>
      <c r="C1974" s="443"/>
      <c r="D1974" s="442"/>
      <c r="E1974" s="442"/>
      <c r="F1974" s="442"/>
      <c r="G1974" s="442"/>
      <c r="H1974" s="442"/>
      <c r="I1974" s="442"/>
      <c r="J1974" s="442"/>
      <c r="K1974" s="442"/>
      <c r="L1974" s="442"/>
      <c r="M1974" s="442"/>
      <c r="N1974" s="442"/>
      <c r="O1974" s="442"/>
      <c r="P1974" s="442"/>
      <c r="Q1974" s="442"/>
    </row>
    <row r="1975" spans="1:17" x14ac:dyDescent="0.2">
      <c r="A1975" s="443"/>
      <c r="B1975" s="448"/>
      <c r="C1975" s="443"/>
      <c r="D1975" s="442"/>
      <c r="E1975" s="442"/>
      <c r="F1975" s="442"/>
      <c r="G1975" s="442"/>
      <c r="H1975" s="442"/>
      <c r="I1975" s="442"/>
      <c r="J1975" s="442"/>
      <c r="K1975" s="442"/>
      <c r="L1975" s="442"/>
      <c r="M1975" s="442"/>
      <c r="N1975" s="442"/>
      <c r="O1975" s="442"/>
      <c r="P1975" s="442"/>
      <c r="Q1975" s="442"/>
    </row>
    <row r="1976" spans="1:17" x14ac:dyDescent="0.2">
      <c r="A1976" s="443"/>
      <c r="B1976" s="448"/>
      <c r="C1976" s="443"/>
      <c r="D1976" s="442"/>
      <c r="E1976" s="442"/>
      <c r="F1976" s="442"/>
      <c r="G1976" s="442"/>
      <c r="H1976" s="442"/>
      <c r="I1976" s="442"/>
      <c r="J1976" s="442"/>
      <c r="K1976" s="442"/>
      <c r="L1976" s="442"/>
      <c r="M1976" s="442"/>
      <c r="N1976" s="442"/>
      <c r="O1976" s="442"/>
      <c r="P1976" s="442"/>
      <c r="Q1976" s="442"/>
    </row>
    <row r="1977" spans="1:17" x14ac:dyDescent="0.2">
      <c r="A1977" s="440"/>
      <c r="B1977" s="450"/>
      <c r="C1977" s="440"/>
      <c r="D1977" s="442"/>
      <c r="E1977" s="442"/>
      <c r="F1977" s="442"/>
      <c r="G1977" s="442"/>
      <c r="H1977" s="442"/>
      <c r="I1977" s="442"/>
      <c r="J1977" s="442"/>
      <c r="K1977" s="442"/>
      <c r="L1977" s="442"/>
      <c r="M1977" s="442"/>
      <c r="N1977" s="442"/>
      <c r="O1977" s="442"/>
      <c r="P1977" s="442"/>
      <c r="Q1977" s="442"/>
    </row>
    <row r="1978" spans="1:17" x14ac:dyDescent="0.2">
      <c r="A1978" s="440"/>
      <c r="B1978" s="450"/>
      <c r="C1978" s="440"/>
      <c r="D1978" s="442"/>
      <c r="E1978" s="442"/>
      <c r="F1978" s="442"/>
      <c r="G1978" s="442"/>
      <c r="H1978" s="442"/>
      <c r="I1978" s="442"/>
      <c r="J1978" s="442"/>
      <c r="K1978" s="442"/>
      <c r="L1978" s="442"/>
      <c r="M1978" s="442"/>
      <c r="N1978" s="442"/>
      <c r="O1978" s="442"/>
      <c r="P1978" s="442"/>
      <c r="Q1978" s="442"/>
    </row>
    <row r="1979" spans="1:17" x14ac:dyDescent="0.2">
      <c r="A1979" s="440"/>
      <c r="B1979" s="450"/>
      <c r="C1979" s="440"/>
      <c r="D1979" s="442"/>
      <c r="E1979" s="442"/>
      <c r="F1979" s="442"/>
      <c r="G1979" s="442"/>
      <c r="H1979" s="442"/>
      <c r="I1979" s="442"/>
      <c r="J1979" s="442"/>
      <c r="K1979" s="442"/>
      <c r="L1979" s="442"/>
      <c r="M1979" s="442"/>
      <c r="N1979" s="442"/>
      <c r="O1979" s="442"/>
      <c r="P1979" s="442"/>
      <c r="Q1979" s="442"/>
    </row>
    <row r="1980" spans="1:17" x14ac:dyDescent="0.2">
      <c r="A1980" s="440"/>
      <c r="B1980" s="450"/>
      <c r="C1980" s="440"/>
      <c r="D1980" s="442"/>
      <c r="E1980" s="442"/>
      <c r="F1980" s="442"/>
      <c r="G1980" s="442"/>
      <c r="H1980" s="442"/>
      <c r="I1980" s="442"/>
      <c r="J1980" s="442"/>
      <c r="K1980" s="442"/>
      <c r="L1980" s="442"/>
      <c r="M1980" s="442"/>
      <c r="N1980" s="442"/>
      <c r="O1980" s="442"/>
      <c r="P1980" s="442"/>
      <c r="Q1980" s="442"/>
    </row>
    <row r="1981" spans="1:17" x14ac:dyDescent="0.2">
      <c r="A1981" s="443"/>
      <c r="B1981" s="448"/>
      <c r="C1981" s="443"/>
      <c r="D1981" s="451"/>
      <c r="E1981" s="451"/>
      <c r="F1981" s="451"/>
      <c r="G1981" s="451"/>
      <c r="H1981" s="451"/>
      <c r="I1981" s="451"/>
      <c r="J1981" s="451"/>
      <c r="K1981" s="451"/>
      <c r="L1981" s="451"/>
      <c r="M1981" s="451"/>
      <c r="N1981" s="451"/>
      <c r="O1981" s="451"/>
      <c r="P1981" s="451"/>
      <c r="Q1981" s="451"/>
    </row>
    <row r="1983" spans="1:17" x14ac:dyDescent="0.2">
      <c r="D1983" s="452"/>
      <c r="E1983" s="452"/>
      <c r="F1983" s="452"/>
      <c r="G1983" s="452"/>
      <c r="H1983" s="452"/>
      <c r="I1983" s="452"/>
      <c r="J1983" s="452"/>
      <c r="K1983" s="452"/>
      <c r="L1983" s="452"/>
      <c r="M1983" s="452"/>
      <c r="N1983" s="452"/>
      <c r="O1983" s="452"/>
      <c r="P1983" s="452"/>
      <c r="Q1983" s="452"/>
    </row>
    <row r="1985" spans="7:17" x14ac:dyDescent="0.2">
      <c r="G1985" s="453"/>
      <c r="Q1985" s="453"/>
    </row>
  </sheetData>
  <autoFilter ref="A2:W121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C55"/>
  <sheetViews>
    <sheetView showGridLines="0" zoomScale="73" workbookViewId="0">
      <pane ySplit="3" topLeftCell="A4" activePane="bottomLeft" state="frozen"/>
      <selection activeCell="AJ86" sqref="AJ86"/>
      <selection pane="bottomLeft" activeCell="T18" sqref="T18"/>
    </sheetView>
  </sheetViews>
  <sheetFormatPr defaultRowHeight="12.75" outlineLevelCol="1" x14ac:dyDescent="0.2"/>
  <cols>
    <col min="1" max="1" width="26.140625" style="400" customWidth="1"/>
    <col min="2" max="2" width="13.42578125" style="405" customWidth="1"/>
    <col min="3" max="4" width="12.7109375" style="405" customWidth="1"/>
    <col min="5" max="5" width="11.7109375" style="405" customWidth="1"/>
    <col min="6" max="6" width="11.7109375" style="405" hidden="1" customWidth="1" outlineLevel="1"/>
    <col min="7" max="7" width="13.42578125" style="405" customWidth="1" collapsed="1"/>
    <col min="8" max="8" width="12.7109375" style="416" customWidth="1"/>
    <col min="9" max="13" width="11.7109375" style="405" hidden="1" customWidth="1" outlineLevel="1"/>
    <col min="14" max="14" width="12.7109375" style="405" bestFit="1" customWidth="1" collapsed="1"/>
    <col min="15" max="15" width="13.140625" style="405" customWidth="1"/>
    <col min="16" max="16" width="13" style="405" customWidth="1"/>
    <col min="17" max="17" width="14.85546875" style="405" hidden="1" customWidth="1" outlineLevel="1"/>
    <col min="18" max="18" width="13" style="405" hidden="1" customWidth="1" outlineLevel="1" collapsed="1"/>
    <col min="19" max="19" width="13" style="405" hidden="1" customWidth="1" outlineLevel="1"/>
    <col min="20" max="20" width="12.7109375" style="405" customWidth="1" collapsed="1"/>
    <col min="21" max="21" width="17" style="405" hidden="1" customWidth="1" outlineLevel="1"/>
    <col min="22" max="22" width="12.85546875" style="405" customWidth="1" collapsed="1"/>
    <col min="23" max="23" width="13.42578125" style="405" customWidth="1"/>
    <col min="24" max="24" width="25.28515625" style="405" customWidth="1"/>
    <col min="25" max="26" width="9.140625" style="405"/>
    <col min="27" max="27" width="12.7109375" style="405" customWidth="1"/>
    <col min="28" max="16384" width="9.140625" style="405"/>
  </cols>
  <sheetData>
    <row r="1" spans="1:29" x14ac:dyDescent="0.2">
      <c r="A1" s="400" t="s">
        <v>130</v>
      </c>
      <c r="B1" s="401">
        <f>+'IPE GASOIL'!$B$67</f>
        <v>-22510</v>
      </c>
      <c r="C1" s="401">
        <f>+'2%GASOIL CIF'!B67</f>
        <v>0</v>
      </c>
      <c r="D1" s="401">
        <f>+'EN590'!B67</f>
        <v>0</v>
      </c>
      <c r="E1" s="401">
        <f>+UNL!B67</f>
        <v>0</v>
      </c>
      <c r="F1" s="401">
        <f>+NAPTHA!B67</f>
        <v>0</v>
      </c>
      <c r="G1" s="402">
        <f>+BRENT!B67</f>
        <v>0</v>
      </c>
      <c r="H1" s="403">
        <f>+CRUDE!B67</f>
        <v>0</v>
      </c>
      <c r="I1" s="402"/>
      <c r="J1" s="404"/>
      <c r="K1" s="404"/>
      <c r="L1" s="404"/>
      <c r="M1" s="402">
        <f>+'Jet , Kero'!B67</f>
        <v>0</v>
      </c>
      <c r="N1" s="402">
        <f>+Dubai!B67</f>
        <v>0</v>
      </c>
      <c r="O1" s="402">
        <f>+HO!B67</f>
        <v>0</v>
      </c>
      <c r="P1" s="402">
        <f>+'Singapore Gasoil'!B67</f>
        <v>0</v>
      </c>
      <c r="Q1" s="402"/>
      <c r="R1" s="402"/>
      <c r="S1" s="402"/>
      <c r="T1" s="402">
        <f>+'Jet , Kero'!B67</f>
        <v>0</v>
      </c>
      <c r="U1" s="402">
        <f>'2%GASOIL FOB'!B67</f>
        <v>0</v>
      </c>
      <c r="V1" s="402">
        <f>+Freight!D67</f>
        <v>0</v>
      </c>
      <c r="W1" s="400">
        <f>SUM(B1:U1)</f>
        <v>-22510</v>
      </c>
    </row>
    <row r="2" spans="1:29" s="400" customFormat="1" x14ac:dyDescent="0.2">
      <c r="A2" s="400" t="s">
        <v>131</v>
      </c>
      <c r="B2" s="406">
        <f>+'IPE GASOIL'!$M$38</f>
        <v>0</v>
      </c>
      <c r="C2" s="406">
        <f>+'2%GASOIL CIF'!M38</f>
        <v>0</v>
      </c>
      <c r="D2" s="406">
        <f>+'EN590'!M38</f>
        <v>0</v>
      </c>
      <c r="E2" s="406">
        <f>+UNL!M38</f>
        <v>0</v>
      </c>
      <c r="F2" s="406">
        <f>+NAPTHA!M38</f>
        <v>0</v>
      </c>
      <c r="G2" s="406">
        <f>+BRENT!M38</f>
        <v>0</v>
      </c>
      <c r="H2" s="407">
        <f>+CRUDE!M38</f>
        <v>0</v>
      </c>
      <c r="I2" s="406"/>
      <c r="J2" s="404"/>
      <c r="K2" s="404"/>
      <c r="L2" s="404"/>
      <c r="M2" s="406">
        <f>+'Jet , Kero'!M38</f>
        <v>0</v>
      </c>
      <c r="N2" s="406">
        <f>+Dubai!M38</f>
        <v>0</v>
      </c>
      <c r="O2" s="406">
        <f>+HO!M38</f>
        <v>0</v>
      </c>
      <c r="P2" s="406">
        <f>+'Singapore Gasoil'!M38</f>
        <v>0</v>
      </c>
      <c r="Q2" s="406"/>
      <c r="R2" s="406"/>
      <c r="S2" s="406"/>
      <c r="T2" s="406">
        <f>+'Jet , Kero'!M38</f>
        <v>0</v>
      </c>
      <c r="U2" s="406">
        <f>'2%GASOIL FOB'!M38</f>
        <v>0</v>
      </c>
      <c r="V2" s="406">
        <f>+Freight!O38</f>
        <v>0</v>
      </c>
      <c r="W2" s="408">
        <f>SUM(B2:U2)</f>
        <v>0</v>
      </c>
    </row>
    <row r="3" spans="1:29" s="400" customFormat="1" x14ac:dyDescent="0.2">
      <c r="A3" s="437">
        <v>36622</v>
      </c>
      <c r="B3" s="409" t="s">
        <v>5</v>
      </c>
      <c r="C3" s="409" t="s">
        <v>132</v>
      </c>
      <c r="D3" s="409" t="s">
        <v>8</v>
      </c>
      <c r="E3" s="409" t="s">
        <v>133</v>
      </c>
      <c r="F3" s="409" t="s">
        <v>134</v>
      </c>
      <c r="G3" s="409" t="s">
        <v>135</v>
      </c>
      <c r="H3" s="410" t="s">
        <v>136</v>
      </c>
      <c r="I3" s="409" t="s">
        <v>137</v>
      </c>
      <c r="J3" s="411" t="s">
        <v>138</v>
      </c>
      <c r="K3" s="412" t="s">
        <v>139</v>
      </c>
      <c r="L3" s="413" t="s">
        <v>140</v>
      </c>
      <c r="M3" s="409" t="s">
        <v>141</v>
      </c>
      <c r="N3" s="409" t="s">
        <v>142</v>
      </c>
      <c r="O3" s="409" t="s">
        <v>14</v>
      </c>
      <c r="P3" s="409" t="s">
        <v>143</v>
      </c>
      <c r="Q3" s="409" t="s">
        <v>345</v>
      </c>
      <c r="R3" s="409"/>
      <c r="S3" s="409"/>
      <c r="T3" s="409" t="s">
        <v>13</v>
      </c>
      <c r="U3" s="409" t="s">
        <v>383</v>
      </c>
      <c r="V3" s="409" t="s">
        <v>144</v>
      </c>
      <c r="W3" s="409" t="s">
        <v>118</v>
      </c>
      <c r="X3" s="400" t="s">
        <v>145</v>
      </c>
    </row>
    <row r="4" spans="1:29" x14ac:dyDescent="0.2">
      <c r="B4" s="454"/>
      <c r="C4" s="454"/>
      <c r="D4" s="454"/>
      <c r="E4" s="454"/>
      <c r="F4" s="455"/>
      <c r="G4" s="454"/>
      <c r="H4" s="456"/>
      <c r="I4" s="455"/>
      <c r="J4" s="455"/>
      <c r="K4" s="455"/>
      <c r="L4" s="455"/>
      <c r="M4" s="455"/>
      <c r="N4" s="455"/>
      <c r="O4" s="455"/>
      <c r="P4" s="455"/>
      <c r="Q4" s="455"/>
      <c r="R4" s="455"/>
      <c r="S4" s="455"/>
      <c r="T4" s="455"/>
      <c r="U4" s="455"/>
      <c r="V4" s="455"/>
      <c r="W4" s="400"/>
    </row>
    <row r="5" spans="1:29" x14ac:dyDescent="0.2">
      <c r="B5" s="457"/>
      <c r="C5" s="454"/>
      <c r="D5" s="454"/>
      <c r="E5" s="454"/>
      <c r="F5" s="458"/>
      <c r="G5" s="458"/>
      <c r="H5" s="459"/>
      <c r="I5" s="458"/>
      <c r="J5" s="454"/>
      <c r="K5" s="454"/>
      <c r="L5" s="454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00"/>
    </row>
    <row r="6" spans="1:29" x14ac:dyDescent="0.2">
      <c r="B6" s="414"/>
      <c r="C6" s="415"/>
      <c r="D6" s="415"/>
      <c r="E6" s="415"/>
      <c r="J6" s="415"/>
      <c r="K6" s="415"/>
      <c r="L6" s="415"/>
      <c r="W6" s="400"/>
    </row>
    <row r="7" spans="1:29" x14ac:dyDescent="0.2">
      <c r="A7" s="400" t="s">
        <v>115</v>
      </c>
      <c r="B7" s="415">
        <f>'New Top Sheet'!D17+'New Top Sheet'!D57+'New Top Sheet'!D62+'New Top Sheet'!D82</f>
        <v>-16431232.6348</v>
      </c>
      <c r="C7" s="415">
        <f>+'New Top Sheet'!$D22+'New Top Sheet'!$D42+'New Top Sheet'!$D102</f>
        <v>361778.97099999996</v>
      </c>
      <c r="D7" s="415">
        <f>+'New Top Sheet'!$D7+'New Top Sheet'!$D12+'New Top Sheet'!$D92</f>
        <v>2785417.7280000001</v>
      </c>
      <c r="E7" s="415">
        <f>+'New Top Sheet'!$D77+'New Top Sheet'!D107</f>
        <v>-135032.1777</v>
      </c>
      <c r="F7" s="417">
        <v>0</v>
      </c>
      <c r="G7" s="415">
        <f>+'New Top Sheet'!$D2</f>
        <v>16883299.684700001</v>
      </c>
      <c r="H7" s="415">
        <f>+'New Top Sheet'!$D32</f>
        <v>655832.69140000001</v>
      </c>
      <c r="I7" s="417"/>
      <c r="J7" s="417"/>
      <c r="K7" s="417"/>
      <c r="L7" s="417"/>
      <c r="M7" s="417"/>
      <c r="N7" s="415">
        <f>+'New Top Sheet'!$D67</f>
        <v>-602706.39199999999</v>
      </c>
      <c r="O7" s="415">
        <f>+'New Top Sheet'!$D27</f>
        <v>-948743.14859999996</v>
      </c>
      <c r="P7" s="415">
        <f>+'New Top Sheet'!$D37</f>
        <v>1225836.8999999999</v>
      </c>
      <c r="Q7" s="415">
        <f>+'New Top Sheet'!$D87</f>
        <v>963770</v>
      </c>
      <c r="R7" s="417"/>
      <c r="S7" s="417"/>
      <c r="T7" s="415">
        <f>+'New Top Sheet'!$D47+'New Top Sheet'!$D52+'New Top Sheet'!$D97</f>
        <v>-2747188.1112000002</v>
      </c>
      <c r="U7" s="417">
        <f>[1]Input!$L6</f>
        <v>388522.1936</v>
      </c>
      <c r="V7" s="415">
        <f>+'New Top Sheet'!$D72</f>
        <v>313000</v>
      </c>
      <c r="W7" s="400">
        <f>SUM(B7:V7)-Q7</f>
        <v>1748785.7044000011</v>
      </c>
      <c r="X7" s="400" t="s">
        <v>115</v>
      </c>
    </row>
    <row r="8" spans="1:29" x14ac:dyDescent="0.2">
      <c r="A8" s="400" t="s">
        <v>117</v>
      </c>
      <c r="B8" s="415">
        <f>'New Top Sheet'!D20+'New Top Sheet'!D60+'New Top Sheet'!D65+'New Top Sheet'!D85</f>
        <v>-4182275</v>
      </c>
      <c r="C8" s="415">
        <f>+'New Top Sheet'!$D25+'New Top Sheet'!$D45+'New Top Sheet'!$D105</f>
        <v>0</v>
      </c>
      <c r="D8" s="415">
        <f>+'New Top Sheet'!$D10+'New Top Sheet'!$D15+'New Top Sheet'!$D95</f>
        <v>0</v>
      </c>
      <c r="E8" s="415">
        <f>+'New Top Sheet'!$D80</f>
        <v>0</v>
      </c>
      <c r="F8" s="405">
        <v>0</v>
      </c>
      <c r="G8" s="415">
        <f>+'New Top Sheet'!$D5</f>
        <v>-35852590</v>
      </c>
      <c r="H8" s="415">
        <f>+'New Top Sheet'!$D35</f>
        <v>0</v>
      </c>
      <c r="I8" s="405">
        <v>0</v>
      </c>
      <c r="J8" s="405">
        <v>0</v>
      </c>
      <c r="K8" s="405">
        <v>0</v>
      </c>
      <c r="L8" s="405">
        <v>0</v>
      </c>
      <c r="M8" s="405">
        <v>0</v>
      </c>
      <c r="N8" s="415">
        <f>+'New Top Sheet'!$D70</f>
        <v>0</v>
      </c>
      <c r="O8" s="415">
        <f>+'New Top Sheet'!$D30</f>
        <v>0</v>
      </c>
      <c r="P8" s="415">
        <f>+'New Top Sheet'!$D40</f>
        <v>0</v>
      </c>
      <c r="Q8" s="415">
        <f>+'New Top Sheet'!$D90</f>
        <v>0</v>
      </c>
      <c r="R8" s="417"/>
      <c r="S8" s="417"/>
      <c r="T8" s="415">
        <f>+'New Top Sheet'!$D50+'New Top Sheet'!$D55+'New Top Sheet'!$D100</f>
        <v>0</v>
      </c>
      <c r="U8" s="417">
        <f>[1]Input!$L7</f>
        <v>0</v>
      </c>
      <c r="V8" s="415">
        <f>+'New Top Sheet'!$D75</f>
        <v>0</v>
      </c>
      <c r="W8" s="400">
        <f>SUM(B8:V8)-Q8</f>
        <v>-40034865</v>
      </c>
      <c r="X8" s="400" t="s">
        <v>117</v>
      </c>
    </row>
    <row r="9" spans="1:29" x14ac:dyDescent="0.2">
      <c r="A9" s="400" t="s">
        <v>146</v>
      </c>
      <c r="B9" s="415">
        <f>'New Top Sheet'!D19+'New Top Sheet'!D59+'New Top Sheet'!D64+'New Top Sheet'!D84</f>
        <v>0</v>
      </c>
      <c r="C9" s="415">
        <f>+'New Top Sheet'!$D24+'New Top Sheet'!$D44+'New Top Sheet'!$D104</f>
        <v>0</v>
      </c>
      <c r="D9" s="415">
        <f>+'New Top Sheet'!$D9+'New Top Sheet'!$D14+'New Top Sheet'!$D94</f>
        <v>0</v>
      </c>
      <c r="E9" s="415">
        <f>+'New Top Sheet'!$D79</f>
        <v>0</v>
      </c>
      <c r="F9" s="405">
        <v>0</v>
      </c>
      <c r="G9" s="415">
        <f>+'New Top Sheet'!$D4</f>
        <v>-265000</v>
      </c>
      <c r="H9" s="415">
        <f>+'New Top Sheet'!$D34</f>
        <v>0</v>
      </c>
      <c r="I9" s="405">
        <v>0</v>
      </c>
      <c r="J9" s="405">
        <v>0</v>
      </c>
      <c r="K9" s="405">
        <v>0</v>
      </c>
      <c r="L9" s="405">
        <v>0</v>
      </c>
      <c r="M9" s="405">
        <v>0</v>
      </c>
      <c r="N9" s="415">
        <f>+'New Top Sheet'!$D69</f>
        <v>0</v>
      </c>
      <c r="O9" s="415">
        <f>+'New Top Sheet'!$D29</f>
        <v>0</v>
      </c>
      <c r="P9" s="415">
        <f>+'New Top Sheet'!$D39</f>
        <v>0</v>
      </c>
      <c r="Q9" s="415">
        <f>+'New Top Sheet'!$D89</f>
        <v>0</v>
      </c>
      <c r="R9" s="417"/>
      <c r="S9" s="417"/>
      <c r="T9" s="415">
        <f>+'New Top Sheet'!$D49+'New Top Sheet'!$D54+'New Top Sheet'!$D99</f>
        <v>0</v>
      </c>
      <c r="U9" s="417">
        <f>[1]Input!$L8</f>
        <v>0</v>
      </c>
      <c r="V9" s="415">
        <f>+'New Top Sheet'!$D74</f>
        <v>0</v>
      </c>
      <c r="W9" s="400">
        <f>SUM(B9:V9)-Q9</f>
        <v>-265000</v>
      </c>
      <c r="X9" s="400" t="s">
        <v>146</v>
      </c>
    </row>
    <row r="10" spans="1:29" x14ac:dyDescent="0.2">
      <c r="A10" s="400" t="s">
        <v>116</v>
      </c>
      <c r="B10" s="415">
        <f>'New Top Sheet'!D18+'New Top Sheet'!D58+'New Top Sheet'!D63+'New Top Sheet'!D83</f>
        <v>0</v>
      </c>
      <c r="C10" s="415">
        <f>'New Top Sheet'!$D23+'New Top Sheet'!$D43+'New Top Sheet'!$D103</f>
        <v>0</v>
      </c>
      <c r="D10" s="415">
        <f>'New Top Sheet'!$D8+'New Top Sheet'!$D13+'New Top Sheet'!$D93</f>
        <v>-80770.282800000001</v>
      </c>
      <c r="E10" s="415">
        <f>'New Top Sheet'!$D78</f>
        <v>0</v>
      </c>
      <c r="F10" s="419">
        <v>0</v>
      </c>
      <c r="G10" s="415">
        <f>'New Top Sheet'!$D3</f>
        <v>-7797.2272000000003</v>
      </c>
      <c r="H10" s="415">
        <f>'New Top Sheet'!$D33</f>
        <v>0</v>
      </c>
      <c r="I10" s="419"/>
      <c r="J10" s="417"/>
      <c r="K10" s="417"/>
      <c r="L10" s="417"/>
      <c r="M10" s="419"/>
      <c r="N10" s="415">
        <f>'New Top Sheet'!$D68</f>
        <v>0</v>
      </c>
      <c r="O10" s="415">
        <f>'New Top Sheet'!$D28</f>
        <v>0</v>
      </c>
      <c r="P10" s="415">
        <f>'New Top Sheet'!$D38</f>
        <v>0</v>
      </c>
      <c r="Q10" s="415">
        <f>'New Top Sheet'!$D88</f>
        <v>0</v>
      </c>
      <c r="R10" s="417"/>
      <c r="S10" s="417"/>
      <c r="T10" s="415">
        <f>'New Top Sheet'!$D23+'New Top Sheet'!$D43+'New Top Sheet'!$D103</f>
        <v>0</v>
      </c>
      <c r="U10" s="417">
        <f>[1]Input!$L9</f>
        <v>0</v>
      </c>
      <c r="V10" s="415">
        <f>'New Top Sheet'!$D73</f>
        <v>0</v>
      </c>
      <c r="W10" s="400">
        <f>SUM(B10:V10)-Q10</f>
        <v>-88567.51</v>
      </c>
      <c r="X10" s="400" t="s">
        <v>116</v>
      </c>
    </row>
    <row r="11" spans="1:29" x14ac:dyDescent="0.2">
      <c r="A11" s="400" t="s">
        <v>147</v>
      </c>
      <c r="B11" s="405">
        <v>0</v>
      </c>
      <c r="C11" s="405">
        <v>0</v>
      </c>
      <c r="D11" s="405">
        <v>0</v>
      </c>
      <c r="E11" s="415">
        <v>0</v>
      </c>
      <c r="F11" s="419">
        <v>0</v>
      </c>
      <c r="G11" s="415">
        <v>0</v>
      </c>
      <c r="H11" s="418">
        <v>0</v>
      </c>
      <c r="I11" s="419"/>
      <c r="J11" s="417"/>
      <c r="K11" s="417"/>
      <c r="L11" s="417"/>
      <c r="M11" s="419"/>
      <c r="N11" s="418">
        <v>0</v>
      </c>
      <c r="O11" s="418">
        <v>0</v>
      </c>
      <c r="P11" s="418">
        <v>0</v>
      </c>
      <c r="Q11" s="418">
        <v>0</v>
      </c>
      <c r="R11" s="417"/>
      <c r="S11" s="417"/>
      <c r="T11" s="417">
        <v>0</v>
      </c>
      <c r="U11" s="417">
        <v>0</v>
      </c>
      <c r="V11" s="418">
        <v>0</v>
      </c>
      <c r="W11" s="400">
        <f>SUM(B11:V11)-Q11</f>
        <v>0</v>
      </c>
      <c r="X11" s="400" t="s">
        <v>147</v>
      </c>
    </row>
    <row r="12" spans="1:29" hidden="1" x14ac:dyDescent="0.2">
      <c r="A12" s="400" t="s">
        <v>148</v>
      </c>
      <c r="B12" s="405">
        <v>5859</v>
      </c>
      <c r="C12" s="405">
        <v>-4690</v>
      </c>
      <c r="D12" s="405">
        <v>-1375</v>
      </c>
      <c r="E12" s="405">
        <v>-970</v>
      </c>
      <c r="F12" s="419">
        <v>10</v>
      </c>
      <c r="G12" s="405">
        <v>266</v>
      </c>
      <c r="H12" s="418">
        <v>-397</v>
      </c>
      <c r="I12" s="419"/>
      <c r="J12" s="417"/>
      <c r="K12" s="417"/>
      <c r="L12" s="417"/>
      <c r="M12" s="419"/>
      <c r="N12" s="419">
        <v>-437</v>
      </c>
      <c r="O12" s="419">
        <v>-437</v>
      </c>
      <c r="P12" s="419">
        <v>37</v>
      </c>
      <c r="Q12" s="419">
        <v>0</v>
      </c>
      <c r="R12" s="419"/>
      <c r="S12" s="419"/>
      <c r="T12" s="419">
        <v>-80</v>
      </c>
      <c r="U12" s="417">
        <f>[1]Input!$L11</f>
        <v>0</v>
      </c>
      <c r="V12" s="419">
        <v>0</v>
      </c>
      <c r="W12" s="400">
        <f>SUM(B12:U12)-Q12</f>
        <v>-2214</v>
      </c>
      <c r="X12" s="400"/>
    </row>
    <row r="13" spans="1:29" hidden="1" x14ac:dyDescent="0.2">
      <c r="A13" s="400" t="s">
        <v>149</v>
      </c>
      <c r="B13" s="405">
        <v>-18557.294160559424</v>
      </c>
      <c r="C13" s="405">
        <v>255182.30086823064</v>
      </c>
      <c r="D13" s="405">
        <v>25722.715876753442</v>
      </c>
      <c r="E13" s="405">
        <v>-0.45994510082527995</v>
      </c>
      <c r="F13" s="419">
        <v>0</v>
      </c>
      <c r="G13" s="405">
        <v>-206.06125395419076</v>
      </c>
      <c r="H13" s="418">
        <v>1168.9127502854681</v>
      </c>
      <c r="I13" s="419"/>
      <c r="J13" s="417"/>
      <c r="K13" s="417"/>
      <c r="L13" s="417"/>
      <c r="M13" s="419">
        <v>6017.7198490924784</v>
      </c>
      <c r="N13" s="419">
        <v>23.861228654859588</v>
      </c>
      <c r="O13" s="419">
        <v>23.861228654859588</v>
      </c>
      <c r="P13" s="419">
        <v>-0.43884220474865288</v>
      </c>
      <c r="Q13" s="419">
        <v>-0.43884220474865288</v>
      </c>
      <c r="R13" s="419"/>
      <c r="S13" s="419"/>
      <c r="T13" s="419">
        <v>6017.7198490924784</v>
      </c>
      <c r="U13" s="417">
        <f>[1]Input!$L12</f>
        <v>0</v>
      </c>
      <c r="V13" s="419">
        <v>0</v>
      </c>
      <c r="W13" s="400">
        <f>SUM(B13:U13)-Q13</f>
        <v>275392.83744894504</v>
      </c>
      <c r="X13" s="400"/>
    </row>
    <row r="14" spans="1:29" ht="13.5" customHeight="1" x14ac:dyDescent="0.2">
      <c r="H14" s="405"/>
      <c r="W14" s="400"/>
      <c r="X14" s="400"/>
    </row>
    <row r="15" spans="1:29" s="400" customFormat="1" x14ac:dyDescent="0.2">
      <c r="A15" s="400" t="s">
        <v>118</v>
      </c>
      <c r="B15" s="400">
        <f>SUM(B7:B11)</f>
        <v>-20613507.634800002</v>
      </c>
      <c r="C15" s="400">
        <f t="shared" ref="C15:T15" si="0">SUM(C7:C11)</f>
        <v>361778.97099999996</v>
      </c>
      <c r="D15" s="400">
        <f>SUM(D7:D11)</f>
        <v>2704647.4452</v>
      </c>
      <c r="E15" s="400">
        <f t="shared" si="0"/>
        <v>-135032.1777</v>
      </c>
      <c r="F15" s="400">
        <f t="shared" si="0"/>
        <v>0</v>
      </c>
      <c r="G15" s="400">
        <f t="shared" si="0"/>
        <v>-19242087.5425</v>
      </c>
      <c r="H15" s="400">
        <f t="shared" si="0"/>
        <v>655832.69140000001</v>
      </c>
      <c r="I15" s="400">
        <f t="shared" si="0"/>
        <v>0</v>
      </c>
      <c r="J15" s="400">
        <f t="shared" si="0"/>
        <v>0</v>
      </c>
      <c r="K15" s="400">
        <f t="shared" si="0"/>
        <v>0</v>
      </c>
      <c r="L15" s="400">
        <f t="shared" si="0"/>
        <v>0</v>
      </c>
      <c r="M15" s="400">
        <f t="shared" si="0"/>
        <v>0</v>
      </c>
      <c r="N15" s="400">
        <f>SUM(N7:N11)</f>
        <v>-602706.39199999999</v>
      </c>
      <c r="O15" s="400">
        <f t="shared" si="0"/>
        <v>-948743.14859999996</v>
      </c>
      <c r="P15" s="400">
        <f t="shared" si="0"/>
        <v>1225836.8999999999</v>
      </c>
      <c r="Q15" s="400">
        <f>SUM(Q7:Q11)</f>
        <v>963770</v>
      </c>
      <c r="T15" s="400">
        <f t="shared" si="0"/>
        <v>-2747188.1112000002</v>
      </c>
      <c r="U15" s="400">
        <f>[1]Input!$L$10</f>
        <v>388522.1936</v>
      </c>
      <c r="V15" s="400">
        <f>SUM(V7:V11)</f>
        <v>313000</v>
      </c>
      <c r="W15" s="400">
        <f>SUM(W7:W11)</f>
        <v>-38639646.805599995</v>
      </c>
      <c r="X15" s="400" t="s">
        <v>118</v>
      </c>
    </row>
    <row r="16" spans="1:29" x14ac:dyDescent="0.2">
      <c r="A16" s="400" t="s">
        <v>150</v>
      </c>
      <c r="C16" s="414"/>
      <c r="J16" s="415"/>
      <c r="K16" s="415"/>
      <c r="L16" s="415"/>
      <c r="W16" s="400"/>
      <c r="X16" s="400" t="s">
        <v>150</v>
      </c>
      <c r="AB16" s="466" t="s">
        <v>234</v>
      </c>
      <c r="AC16" s="466" t="s">
        <v>382</v>
      </c>
    </row>
    <row r="17" spans="1:29" x14ac:dyDescent="0.2">
      <c r="A17" s="400" t="s">
        <v>119</v>
      </c>
      <c r="B17" s="405">
        <f>SUM('New Top Sheet'!$H$17:$H$21)+SUM('New Top Sheet'!$H$57:$H$66)+SUM('New Top Sheet'!$H$82:$H$86)</f>
        <v>346659.57209999999</v>
      </c>
      <c r="C17" s="405">
        <f>SUM('New Top Sheet'!$H$22:$H$26)+SUM('New Top Sheet'!$H$42:$H$46)+SUM('New Top Sheet'!$H$102:$H$106)-13421</f>
        <v>361321.05249999999</v>
      </c>
      <c r="D17" s="405">
        <f>SUM('New Top Sheet'!$H$7:$H$11)+SUM('New Top Sheet'!$H$12:$H$16)+SUM('New Top Sheet'!$H$92:$H$96)-5000</f>
        <v>115265.05569999997</v>
      </c>
      <c r="E17" s="405">
        <f>SUM('New Top Sheet'!$H$77:$H$81)+SUM('New Top Sheet'!H107:H111)</f>
        <v>9040.0910000000003</v>
      </c>
      <c r="F17" s="405">
        <v>0</v>
      </c>
      <c r="G17" s="405">
        <f>SUM('New Top Sheet'!$H$2:$H$6)</f>
        <v>-221638.8321</v>
      </c>
      <c r="H17" s="405">
        <f>SUM('New Top Sheet'!$H$32:$H$36)</f>
        <v>-7374.6566000000003</v>
      </c>
      <c r="I17" s="405">
        <v>0</v>
      </c>
      <c r="J17" s="405">
        <v>0</v>
      </c>
      <c r="K17" s="405">
        <v>0</v>
      </c>
      <c r="L17" s="405">
        <v>0</v>
      </c>
      <c r="M17" s="405">
        <v>0</v>
      </c>
      <c r="N17" s="405">
        <f>SUM('New Top Sheet'!$H$67:$H$71)</f>
        <v>-1E-4</v>
      </c>
      <c r="O17" s="405">
        <f>SUM('New Top Sheet'!$H$27:$H$31)</f>
        <v>0</v>
      </c>
      <c r="P17" s="405">
        <f>SUM('New Top Sheet'!$H$37:$H$41)</f>
        <v>33395.041799999999</v>
      </c>
      <c r="Q17" s="405">
        <f>SUM('New Top Sheet'!$H$87:$H$91)</f>
        <v>0</v>
      </c>
      <c r="R17" s="417"/>
      <c r="S17" s="417"/>
      <c r="T17" s="405">
        <f>SUM('New Top Sheet'!$H$47:$H$51)+SUM('New Top Sheet'!$H$52:$H$56)+SUM('New Top Sheet'!$H$97:$H$101)+110000</f>
        <v>-29569.083899999998</v>
      </c>
      <c r="U17" s="405">
        <f>[1]Input!$L12</f>
        <v>0</v>
      </c>
      <c r="V17" s="405">
        <f>SUM('New Top Sheet'!$H$72:$H$76)</f>
        <v>0</v>
      </c>
      <c r="W17" s="400">
        <f t="shared" ref="W17:W30" si="1">SUM(B17:V17)-Q17</f>
        <v>607098.24040000001</v>
      </c>
      <c r="X17" s="400" t="s">
        <v>119</v>
      </c>
      <c r="AA17" s="460" t="s">
        <v>375</v>
      </c>
      <c r="AB17" s="464"/>
      <c r="AC17" s="464"/>
    </row>
    <row r="18" spans="1:29" x14ac:dyDescent="0.2">
      <c r="A18" s="400" t="s">
        <v>120</v>
      </c>
      <c r="B18" s="405">
        <f>SUM('New Top Sheet'!$G$17:$G$21)+SUM('New Top Sheet'!$G$57:$G$66)+SUM('New Top Sheet'!$G$82:$G$86)</f>
        <v>-27679.310700000002</v>
      </c>
      <c r="C18" s="405">
        <f>SUM('New Top Sheet'!$G$22:$G$26)+SUM('New Top Sheet'!$G$42:$G$46)+SUM('New Top Sheet'!$G$102:$G$106)</f>
        <v>-43254.25</v>
      </c>
      <c r="D18" s="405">
        <f>SUM('New Top Sheet'!$G$7:$G$11)+SUM('New Top Sheet'!$G$12:$G$16)+SUM('New Top Sheet'!$G$92:$G$96)</f>
        <v>0</v>
      </c>
      <c r="E18" s="405">
        <f>SUM('New Top Sheet'!$G$77:$G$81)+SUM('New Top Sheet'!G107:G111)</f>
        <v>0</v>
      </c>
      <c r="F18" s="405">
        <v>0</v>
      </c>
      <c r="G18" s="405">
        <f>SUM('New Top Sheet'!$G$2:$G$6)</f>
        <v>0</v>
      </c>
      <c r="H18" s="405">
        <f>SUM('New Top Sheet'!$G$32:$G$36)</f>
        <v>0</v>
      </c>
      <c r="I18" s="405">
        <v>0</v>
      </c>
      <c r="J18" s="405">
        <v>0</v>
      </c>
      <c r="K18" s="405">
        <v>0</v>
      </c>
      <c r="L18" s="405">
        <v>0</v>
      </c>
      <c r="M18" s="405">
        <v>0</v>
      </c>
      <c r="N18" s="405">
        <f>SUM('New Top Sheet'!$G$67:$G$71)</f>
        <v>0</v>
      </c>
      <c r="O18" s="405">
        <f>SUM('New Top Sheet'!$G$27:$G$31)</f>
        <v>0</v>
      </c>
      <c r="P18" s="405">
        <f>SUM('New Top Sheet'!$G$37:$G$41)</f>
        <v>0</v>
      </c>
      <c r="Q18" s="405">
        <f>SUM('New Top Sheet'!$G$87:$G$91)</f>
        <v>0</v>
      </c>
      <c r="R18" s="417"/>
      <c r="S18" s="417"/>
      <c r="T18" s="405">
        <f>SUM('New Top Sheet'!$G$47:$G$51)+SUM('New Top Sheet'!$G$52:$G$56)+SUM('New Top Sheet'!$G$97:$G$101)</f>
        <v>0</v>
      </c>
      <c r="U18" s="405">
        <f>[1]Input!$L13</f>
        <v>0</v>
      </c>
      <c r="V18" s="405">
        <f>SUM('New Top Sheet'!$G$72:$G$76)</f>
        <v>0</v>
      </c>
      <c r="W18" s="400">
        <f t="shared" si="1"/>
        <v>-70933.560700000002</v>
      </c>
      <c r="X18" s="400" t="s">
        <v>120</v>
      </c>
      <c r="AA18" s="461" t="s">
        <v>376</v>
      </c>
      <c r="AB18" s="463">
        <v>19</v>
      </c>
      <c r="AC18" s="464"/>
    </row>
    <row r="19" spans="1:29" x14ac:dyDescent="0.2">
      <c r="A19" s="429" t="s">
        <v>151</v>
      </c>
      <c r="B19" s="415">
        <f>+B11-B54</f>
        <v>0</v>
      </c>
      <c r="C19" s="415">
        <f>+C11-C54</f>
        <v>0</v>
      </c>
      <c r="D19" s="415">
        <f>+D11-D54</f>
        <v>0</v>
      </c>
      <c r="E19" s="415">
        <f t="shared" ref="E19:T19" si="2">+E11-E54</f>
        <v>0</v>
      </c>
      <c r="F19" s="415">
        <v>0</v>
      </c>
      <c r="G19" s="415">
        <f>+G11-G54</f>
        <v>0</v>
      </c>
      <c r="H19" s="415">
        <f t="shared" si="2"/>
        <v>0</v>
      </c>
      <c r="I19" s="415">
        <f t="shared" si="2"/>
        <v>0</v>
      </c>
      <c r="J19" s="415">
        <f t="shared" si="2"/>
        <v>0</v>
      </c>
      <c r="K19" s="415">
        <f t="shared" si="2"/>
        <v>0</v>
      </c>
      <c r="L19" s="415">
        <f t="shared" si="2"/>
        <v>0</v>
      </c>
      <c r="M19" s="415">
        <f t="shared" si="2"/>
        <v>0</v>
      </c>
      <c r="N19" s="415">
        <f>+N11-N54</f>
        <v>0</v>
      </c>
      <c r="O19" s="415">
        <f t="shared" si="2"/>
        <v>0</v>
      </c>
      <c r="P19" s="415">
        <f t="shared" si="2"/>
        <v>0</v>
      </c>
      <c r="Q19" s="415">
        <f>+Q11-Q54</f>
        <v>0</v>
      </c>
      <c r="R19" s="415"/>
      <c r="S19" s="415"/>
      <c r="T19" s="415">
        <f t="shared" si="2"/>
        <v>0</v>
      </c>
      <c r="U19" s="405">
        <v>0</v>
      </c>
      <c r="V19" s="415">
        <f>+V11-V54</f>
        <v>0</v>
      </c>
      <c r="W19" s="429">
        <f t="shared" si="1"/>
        <v>0</v>
      </c>
      <c r="X19" s="429" t="s">
        <v>151</v>
      </c>
      <c r="AA19" s="461" t="s">
        <v>377</v>
      </c>
      <c r="AB19" s="463"/>
      <c r="AC19" s="464"/>
    </row>
    <row r="20" spans="1:29" x14ac:dyDescent="0.2">
      <c r="A20" s="400" t="s">
        <v>152</v>
      </c>
      <c r="B20" s="405">
        <f>SUM('New Top Sheet'!$E$17:$E$21)+SUM('New Top Sheet'!$E$57:$E$66)+SUM('New Top Sheet'!$E$82:$E$86)-B55</f>
        <v>0.11600000038743019</v>
      </c>
      <c r="C20" s="405">
        <f>SUM('New Top Sheet'!$E$22:$E$26)+SUM('New Top Sheet'!$E$42:$E$46)+SUM('New Top Sheet'!$E$102:$E$106)-C55+13421</f>
        <v>1.1999999987892807E-2</v>
      </c>
      <c r="D20" s="405">
        <f>SUM('New Top Sheet'!$E$7:$E$11)+SUM('New Top Sheet'!$E$12:$E$16)+SUM('New Top Sheet'!$E$92:$E$96)-D55+5000</f>
        <v>-3.2000001519918442E-3</v>
      </c>
      <c r="E20" s="405">
        <f>SUM('New Top Sheet'!$E$77:$E$81)+SUM('New Top Sheet'!E107:E111)-E55</f>
        <v>0</v>
      </c>
      <c r="F20" s="405">
        <v>0</v>
      </c>
      <c r="G20" s="405">
        <f>SUM('New Top Sheet'!$E$2:$E$6)-G55</f>
        <v>150.00009999796748</v>
      </c>
      <c r="H20" s="405">
        <f>SUM('New Top Sheet'!$E$32:$E$36)-H55</f>
        <v>0</v>
      </c>
      <c r="I20" s="405">
        <v>0</v>
      </c>
      <c r="J20" s="405">
        <v>0</v>
      </c>
      <c r="K20" s="405">
        <v>0</v>
      </c>
      <c r="L20" s="405">
        <v>0</v>
      </c>
      <c r="M20" s="405">
        <v>0</v>
      </c>
      <c r="N20" s="405">
        <f>SUM('New Top Sheet'!$E$67:$E$71)-N55</f>
        <v>0</v>
      </c>
      <c r="O20" s="405">
        <f>SUM('New Top Sheet'!$E$27:$E$31)-O55</f>
        <v>0</v>
      </c>
      <c r="P20" s="405">
        <f>SUM('New Top Sheet'!$E$37:$E$41)-P55</f>
        <v>0</v>
      </c>
      <c r="Q20" s="405">
        <f>SUM('New Top Sheet'!$E$87:$E$91)-Q55</f>
        <v>0</v>
      </c>
      <c r="T20" s="405">
        <f>SUM('New Top Sheet'!$E$47:$E$51)+SUM('New Top Sheet'!$E$52:$E$56)+SUM('New Top Sheet'!$E$97:$E$101)-T55-110000</f>
        <v>-6.0000000521540642E-3</v>
      </c>
      <c r="U20" s="405">
        <f>[1]Input!$L14</f>
        <v>0</v>
      </c>
      <c r="V20" s="405">
        <f>SUM('New Top Sheet'!$E$72:$E$76)-V55</f>
        <v>0</v>
      </c>
      <c r="W20" s="400">
        <f t="shared" si="1"/>
        <v>150.11889999813866</v>
      </c>
      <c r="X20" s="400" t="s">
        <v>152</v>
      </c>
      <c r="AA20" s="461" t="s">
        <v>378</v>
      </c>
      <c r="AB20" s="463"/>
      <c r="AC20" s="464"/>
    </row>
    <row r="21" spans="1:29" x14ac:dyDescent="0.2">
      <c r="A21" s="400" t="s">
        <v>121</v>
      </c>
      <c r="B21" s="405">
        <f>SUM('New Top Sheet'!$I$17:$I$21)+SUM('New Top Sheet'!$I$57:$I$66)+SUM('New Top Sheet'!$I$82:$I$86)</f>
        <v>0</v>
      </c>
      <c r="C21" s="405">
        <f>SUM('New Top Sheet'!$I$22:$I$26)+SUM('New Top Sheet'!$I$42:$I$46)+SUM('New Top Sheet'!$I$102:$I$106)</f>
        <v>0</v>
      </c>
      <c r="D21" s="405">
        <f>SUM('New Top Sheet'!$I$7:$I$11)+SUM('New Top Sheet'!$I$12:$I$16)+SUM('New Top Sheet'!$I$92:$I$96)</f>
        <v>0</v>
      </c>
      <c r="E21" s="405">
        <f>SUM('New Top Sheet'!$I$77:$I$81)+SUM('New Top Sheet'!I107:I111)</f>
        <v>0</v>
      </c>
      <c r="F21" s="405">
        <v>0</v>
      </c>
      <c r="G21" s="405">
        <f>SUM('New Top Sheet'!$I$2:$I$6)</f>
        <v>-31.0916</v>
      </c>
      <c r="H21" s="405">
        <f>SUM('New Top Sheet'!$I$32:$I$36)</f>
        <v>0</v>
      </c>
      <c r="I21" s="405">
        <v>0</v>
      </c>
      <c r="J21" s="405">
        <v>0</v>
      </c>
      <c r="K21" s="405">
        <v>0</v>
      </c>
      <c r="L21" s="405">
        <v>0</v>
      </c>
      <c r="M21" s="405">
        <v>0</v>
      </c>
      <c r="N21" s="405">
        <f>SUM('New Top Sheet'!$I$67:$I$71)</f>
        <v>0</v>
      </c>
      <c r="O21" s="405">
        <f>SUM('New Top Sheet'!$I$27:$I$31)</f>
        <v>0</v>
      </c>
      <c r="P21" s="405">
        <f>SUM('New Top Sheet'!$I$37:$I$41)</f>
        <v>0</v>
      </c>
      <c r="Q21" s="405">
        <f>SUM('New Top Sheet'!$I$87:$I$91)</f>
        <v>0</v>
      </c>
      <c r="R21" s="417"/>
      <c r="S21" s="417"/>
      <c r="T21" s="405">
        <f>SUM('New Top Sheet'!$I$47:$I$51)+SUM('New Top Sheet'!$I$52:$I$56)+SUM('New Top Sheet'!$I$97:$I$101)</f>
        <v>0</v>
      </c>
      <c r="U21" s="405">
        <f>[1]Input!$L15</f>
        <v>0</v>
      </c>
      <c r="V21" s="405">
        <f>SUM('New Top Sheet'!$I$72:$I$76)</f>
        <v>0</v>
      </c>
      <c r="W21" s="400">
        <f t="shared" si="1"/>
        <v>-31.0916</v>
      </c>
      <c r="X21" s="400" t="s">
        <v>121</v>
      </c>
      <c r="AA21" s="461" t="s">
        <v>379</v>
      </c>
      <c r="AB21" s="463"/>
      <c r="AC21" s="464"/>
    </row>
    <row r="22" spans="1:29" x14ac:dyDescent="0.2">
      <c r="A22" s="400" t="s">
        <v>122</v>
      </c>
      <c r="B22" s="405">
        <f>SUM('New Top Sheet'!$J$17:$J$21)+SUM('New Top Sheet'!$J$57:$J$66)+SUM('New Top Sheet'!$J$82:$J$86)</f>
        <v>0</v>
      </c>
      <c r="C22" s="405">
        <f>SUM('New Top Sheet'!$J$22:$J$26)+SUM('New Top Sheet'!$J$42:$J$46)+SUM('New Top Sheet'!$J$102:$J$106)</f>
        <v>0</v>
      </c>
      <c r="D22" s="405">
        <f>SUM('New Top Sheet'!$J$7:$J$11)+SUM('New Top Sheet'!$J$12:$J$16)+SUM('New Top Sheet'!$J$92:$J$96)</f>
        <v>0</v>
      </c>
      <c r="E22" s="405">
        <f>SUM('New Top Sheet'!$J$77:$J$81)+SUM('New Top Sheet'!J107:J111)</f>
        <v>0</v>
      </c>
      <c r="F22" s="405">
        <v>0</v>
      </c>
      <c r="G22" s="405">
        <f>SUM('New Top Sheet'!$J$2:$J$6)</f>
        <v>2372.2966999999999</v>
      </c>
      <c r="H22" s="405">
        <f>SUM('New Top Sheet'!$J$32:$J$36)</f>
        <v>0</v>
      </c>
      <c r="I22" s="405">
        <v>0</v>
      </c>
      <c r="J22" s="405">
        <v>0</v>
      </c>
      <c r="K22" s="405">
        <v>0</v>
      </c>
      <c r="L22" s="405">
        <v>0</v>
      </c>
      <c r="M22" s="405">
        <v>0</v>
      </c>
      <c r="N22" s="405">
        <f>SUM('New Top Sheet'!$J$67:$J$71)</f>
        <v>0</v>
      </c>
      <c r="O22" s="405">
        <f>SUM('New Top Sheet'!$J$27:$J$31)</f>
        <v>0</v>
      </c>
      <c r="P22" s="405">
        <f>SUM('New Top Sheet'!$J$37:$J$41)</f>
        <v>0</v>
      </c>
      <c r="Q22" s="405">
        <f>SUM('New Top Sheet'!$J$87:$J$91)</f>
        <v>0</v>
      </c>
      <c r="R22" s="417"/>
      <c r="S22" s="417"/>
      <c r="T22" s="405">
        <f>SUM('New Top Sheet'!$J$47:$J$51)+SUM('New Top Sheet'!$J$52:$J$56)+SUM('New Top Sheet'!$J$97:$J$101)</f>
        <v>0</v>
      </c>
      <c r="U22" s="405">
        <f>[1]Input!$L16</f>
        <v>0</v>
      </c>
      <c r="V22" s="405">
        <f>SUM('New Top Sheet'!$J$72:$J$76)</f>
        <v>0</v>
      </c>
      <c r="W22" s="400">
        <f t="shared" si="1"/>
        <v>2372.2966999999999</v>
      </c>
      <c r="X22" s="400" t="s">
        <v>122</v>
      </c>
      <c r="AA22" s="461" t="s">
        <v>380</v>
      </c>
      <c r="AB22" s="463">
        <v>4</v>
      </c>
      <c r="AC22" s="464"/>
    </row>
    <row r="23" spans="1:29" x14ac:dyDescent="0.2">
      <c r="A23" s="400" t="s">
        <v>123</v>
      </c>
      <c r="B23" s="405">
        <f>SUM('New Top Sheet'!$K$17:$K$21)+SUM('New Top Sheet'!$K$57:$K$66)+SUM('New Top Sheet'!$K$82:$K$86)</f>
        <v>0</v>
      </c>
      <c r="C23" s="405">
        <f>SUM('New Top Sheet'!$K$22:$K$26)+SUM('New Top Sheet'!$K$42:$K$46)+SUM('New Top Sheet'!$K$102:$K$106)</f>
        <v>0</v>
      </c>
      <c r="D23" s="405">
        <f>SUM('New Top Sheet'!$K$7:$K$11)+SUM('New Top Sheet'!$K$12:$K$16)+SUM('New Top Sheet'!$K$92:$K$96)</f>
        <v>673.41909999999996</v>
      </c>
      <c r="E23" s="405">
        <f>SUM('New Top Sheet'!$K$77:$K$81)+SUM('New Top Sheet'!K107:K111)</f>
        <v>0</v>
      </c>
      <c r="F23" s="405">
        <v>0</v>
      </c>
      <c r="G23" s="405">
        <f>SUM('New Top Sheet'!$K$2:$K$6)</f>
        <v>-54.344200000000001</v>
      </c>
      <c r="H23" s="405">
        <f>SUM('New Top Sheet'!$K$32:$K$36)</f>
        <v>0</v>
      </c>
      <c r="I23" s="405">
        <v>0</v>
      </c>
      <c r="J23" s="405">
        <v>0</v>
      </c>
      <c r="K23" s="405">
        <v>0</v>
      </c>
      <c r="L23" s="405">
        <v>0</v>
      </c>
      <c r="M23" s="405">
        <v>0</v>
      </c>
      <c r="N23" s="405">
        <f>SUM('New Top Sheet'!$K$67:$K$71)</f>
        <v>0</v>
      </c>
      <c r="O23" s="405">
        <f>SUM('New Top Sheet'!$K$27:$K$31)</f>
        <v>0</v>
      </c>
      <c r="P23" s="405">
        <f>SUM('New Top Sheet'!$K$37:$K$41)</f>
        <v>0</v>
      </c>
      <c r="Q23" s="405">
        <f>SUM('New Top Sheet'!$K$87:$K$91)</f>
        <v>0</v>
      </c>
      <c r="R23" s="417"/>
      <c r="S23" s="417"/>
      <c r="T23" s="405">
        <f>SUM('New Top Sheet'!$K$47:$K$51)+SUM('New Top Sheet'!$K$52:$K$56)+SUM('New Top Sheet'!$K$97:$K$101)</f>
        <v>0</v>
      </c>
      <c r="U23" s="405">
        <f>[1]Input!$L17</f>
        <v>0</v>
      </c>
      <c r="V23" s="405">
        <f>SUM('New Top Sheet'!$K$72:$K$76)</f>
        <v>0</v>
      </c>
      <c r="W23" s="400">
        <f t="shared" si="1"/>
        <v>619.07489999999996</v>
      </c>
      <c r="X23" s="400" t="s">
        <v>123</v>
      </c>
      <c r="AA23" s="461" t="s">
        <v>115</v>
      </c>
      <c r="AB23" s="463"/>
      <c r="AC23" s="463"/>
    </row>
    <row r="24" spans="1:29" x14ac:dyDescent="0.2">
      <c r="A24" s="420" t="s">
        <v>83</v>
      </c>
      <c r="B24" s="405">
        <f>SUM('New Top Sheet'!$L$17:$L$21)+SUM('New Top Sheet'!$L$57:$L$66)+SUM('New Top Sheet'!$L$82:$L$86)</f>
        <v>-250.97499999999999</v>
      </c>
      <c r="C24" s="405">
        <f>SUM('New Top Sheet'!$L$22:$L$26)+SUM('New Top Sheet'!$L$42:$L$46)+SUM('New Top Sheet'!$L$102:$L$106)</f>
        <v>-1.8248</v>
      </c>
      <c r="D24" s="405">
        <f>SUM('New Top Sheet'!$L$7:$L$11)+SUM('New Top Sheet'!$L$12:$L$16)+SUM('New Top Sheet'!$L$92:$L$96)</f>
        <v>7.0314999999999994</v>
      </c>
      <c r="E24" s="405">
        <f>SUM('New Top Sheet'!$L$77:$L$81)+SUM('New Top Sheet'!L107:L111)</f>
        <v>-0.77680000000000005</v>
      </c>
      <c r="F24" s="421">
        <v>0</v>
      </c>
      <c r="G24" s="405">
        <f>SUM('New Top Sheet'!$L$2:$L$6)</f>
        <v>259.42519999999996</v>
      </c>
      <c r="H24" s="405">
        <f>SUM('New Top Sheet'!$L$32:$L$36)</f>
        <v>-2.4268000000000001</v>
      </c>
      <c r="I24" s="421">
        <v>0</v>
      </c>
      <c r="J24" s="421">
        <v>0</v>
      </c>
      <c r="K24" s="421">
        <v>0</v>
      </c>
      <c r="L24" s="421">
        <v>0</v>
      </c>
      <c r="M24" s="421">
        <v>0</v>
      </c>
      <c r="N24" s="405">
        <f>SUM('New Top Sheet'!$L$67:$L$71)</f>
        <v>-2.7951000000000001</v>
      </c>
      <c r="O24" s="405">
        <f>SUM('New Top Sheet'!$L$27:$L$31)</f>
        <v>0</v>
      </c>
      <c r="P24" s="405">
        <f>SUM('New Top Sheet'!$L$37:$L$41)</f>
        <v>14.018599999999999</v>
      </c>
      <c r="Q24" s="405">
        <f>SUM('New Top Sheet'!$L$87:$L$91)</f>
        <v>0</v>
      </c>
      <c r="R24" s="422"/>
      <c r="S24" s="422"/>
      <c r="T24" s="405">
        <f>SUM('New Top Sheet'!$L$47:$L$51)+SUM('New Top Sheet'!$L$52:$L$56)+SUM('New Top Sheet'!$L$97:$L$101)</f>
        <v>-37.415300000000002</v>
      </c>
      <c r="U24" s="405">
        <f>[1]Input!$L18</f>
        <v>0</v>
      </c>
      <c r="V24" s="405">
        <f>SUM('New Top Sheet'!$L$72:$L$76)</f>
        <v>0</v>
      </c>
      <c r="W24" s="423">
        <f t="shared" si="1"/>
        <v>-15.738500000000059</v>
      </c>
      <c r="X24" s="420" t="s">
        <v>83</v>
      </c>
      <c r="AA24" s="462" t="s">
        <v>381</v>
      </c>
      <c r="AB24" s="463">
        <v>1</v>
      </c>
      <c r="AC24" s="464">
        <v>0</v>
      </c>
    </row>
    <row r="25" spans="1:29" x14ac:dyDescent="0.2">
      <c r="A25" s="423" t="s">
        <v>84</v>
      </c>
      <c r="B25" s="405">
        <f>SUM('New Top Sheet'!$M$17:$M$21)+SUM('New Top Sheet'!$M$57:$M$66)+SUM('New Top Sheet'!$M$82:$M$86)+SUM('New Top Sheet'!$P$17:$P$21)+SUM('New Top Sheet'!$P$57:$P$66)+SUM('New Top Sheet'!$P$82:$P$86)</f>
        <v>-2130.9551999999999</v>
      </c>
      <c r="C25" s="405">
        <f>SUM('New Top Sheet'!$M$22:$M$26)+SUM('New Top Sheet'!$M$42:$M$46)+SUM('New Top Sheet'!$M$102:$M$106)+SUM('New Top Sheet'!$P$22:$P$26)+SUM('New Top Sheet'!$P$42:$P$46)+SUM('New Top Sheet'!$P$102:$P$106)</f>
        <v>-14.611000000000001</v>
      </c>
      <c r="D25" s="405">
        <f>SUM('New Top Sheet'!$M$7:$M$11)+SUM('New Top Sheet'!$M$12:$M$16)+SUM('New Top Sheet'!$M$92:$M$96)+SUM('New Top Sheet'!$P$7:$P$11)+SUM('New Top Sheet'!$P$12:$P$16)+SUM('New Top Sheet'!$P$92:$P$96)</f>
        <v>120.26430000000001</v>
      </c>
      <c r="E25" s="405">
        <f>SUM('New Top Sheet'!$M$77:$M$81)+SUM('New Top Sheet'!$P$77:$P$81)+SUM('New Top Sheet'!M107:M111)+SUM('New Top Sheet'!P107:P111)</f>
        <v>-18.305800000000001</v>
      </c>
      <c r="F25" s="421">
        <v>0</v>
      </c>
      <c r="G25" s="405">
        <f>SUM('New Top Sheet'!$M$2:$M$6)+SUM('New Top Sheet'!$P$2:$P$6)</f>
        <v>3103.5193999999997</v>
      </c>
      <c r="H25" s="405">
        <f>SUM('New Top Sheet'!$M$32:$M$36)+SUM('New Top Sheet'!$P$32:$P$36)</f>
        <v>66.381900000000002</v>
      </c>
      <c r="I25" s="421">
        <v>0</v>
      </c>
      <c r="J25" s="421">
        <v>0</v>
      </c>
      <c r="K25" s="421">
        <v>0</v>
      </c>
      <c r="L25" s="421">
        <v>0</v>
      </c>
      <c r="M25" s="421">
        <v>0</v>
      </c>
      <c r="N25" s="405">
        <f>SUM('New Top Sheet'!$M$67:$M$71)+SUM('New Top Sheet'!$P$67:$P$71)</f>
        <v>-71.586700000000008</v>
      </c>
      <c r="O25" s="405">
        <f>SUM('New Top Sheet'!$M$27:$M$31)+SUM('New Top Sheet'!$P$27:$P$31)</f>
        <v>0</v>
      </c>
      <c r="P25" s="405">
        <f>SUM('New Top Sheet'!$M$37:$M$41)+SUM('New Top Sheet'!$P$37:$P$41)</f>
        <v>106.9294</v>
      </c>
      <c r="Q25" s="405">
        <f>SUM('New Top Sheet'!$M$87:$M$91)+SUM('New Top Sheet'!$P$87:$P$91)</f>
        <v>0</v>
      </c>
      <c r="R25" s="422"/>
      <c r="S25" s="422"/>
      <c r="T25" s="405">
        <f>SUM('New Top Sheet'!$M$47:$M$51)+SUM('New Top Sheet'!$M$52:$M$56)+SUM('New Top Sheet'!$M$97:$M$101)+SUM('New Top Sheet'!$P$47:$P$51)+SUM('New Top Sheet'!$P$52:$P$56)+SUM('New Top Sheet'!$P$97:$P$101)</f>
        <v>-440.3399</v>
      </c>
      <c r="U25" s="405">
        <f>[1]Input!$L19</f>
        <v>0</v>
      </c>
      <c r="V25" s="405">
        <f>SUM('New Top Sheet'!$M$72:$M$76)+SUM('New Top Sheet'!$P$72:$P$76)+SUM('New Top Sheet'!$P$72:$P$76)</f>
        <v>0</v>
      </c>
      <c r="W25" s="423">
        <f t="shared" si="1"/>
        <v>721.29639999999995</v>
      </c>
      <c r="X25" s="423" t="s">
        <v>84</v>
      </c>
    </row>
    <row r="26" spans="1:29" x14ac:dyDescent="0.2">
      <c r="A26" s="423" t="s">
        <v>124</v>
      </c>
      <c r="B26" s="405">
        <f>SUM('New Top Sheet'!$N$17:$N$21)+SUM('New Top Sheet'!$N$57:$N$66)+SUM('New Top Sheet'!$N$82:$N$86)</f>
        <v>0</v>
      </c>
      <c r="C26" s="405">
        <f>SUM('New Top Sheet'!$N$22:$N$26)+SUM('New Top Sheet'!$N$42:$N$46)+SUM('New Top Sheet'!$N$102:$N$106)</f>
        <v>0</v>
      </c>
      <c r="D26" s="405">
        <f>SUM('New Top Sheet'!$N$7:$N$11)+SUM('New Top Sheet'!$N$12:$N$16)+SUM('New Top Sheet'!$N$92:$N$96)</f>
        <v>0</v>
      </c>
      <c r="E26" s="405">
        <f>SUM('New Top Sheet'!$N$77:$N$81)+SUM('New Top Sheet'!N107:N111)</f>
        <v>0</v>
      </c>
      <c r="F26" s="421">
        <v>0</v>
      </c>
      <c r="G26" s="405">
        <f>SUM('New Top Sheet'!$N$2:$N$6)</f>
        <v>0</v>
      </c>
      <c r="H26" s="405">
        <f>SUM('New Top Sheet'!$N$32:$N$36)</f>
        <v>0</v>
      </c>
      <c r="I26" s="421">
        <v>0</v>
      </c>
      <c r="J26" s="421">
        <v>0</v>
      </c>
      <c r="K26" s="421">
        <v>0</v>
      </c>
      <c r="L26" s="421">
        <v>0</v>
      </c>
      <c r="M26" s="421">
        <v>0</v>
      </c>
      <c r="N26" s="405">
        <f>SUM('New Top Sheet'!$N$67:$N$71)</f>
        <v>0</v>
      </c>
      <c r="O26" s="405">
        <f>SUM('New Top Sheet'!$N$27:$N$31)</f>
        <v>0</v>
      </c>
      <c r="P26" s="405">
        <f>SUM('New Top Sheet'!$N$37:$N$41)</f>
        <v>0</v>
      </c>
      <c r="Q26" s="405">
        <f>SUM('New Top Sheet'!$N$87:$N$91)</f>
        <v>0</v>
      </c>
      <c r="R26" s="422"/>
      <c r="S26" s="422"/>
      <c r="T26" s="405">
        <f>SUM('New Top Sheet'!$N$47:$N$51)+SUM('New Top Sheet'!$N$52:$N$56)+SUM('New Top Sheet'!$N$97:$N$101)</f>
        <v>0</v>
      </c>
      <c r="U26" s="405">
        <f>[1]Input!$L20</f>
        <v>0</v>
      </c>
      <c r="V26" s="405">
        <f>SUM('New Top Sheet'!$N$72:$N$76)</f>
        <v>0</v>
      </c>
      <c r="W26" s="423">
        <f t="shared" si="1"/>
        <v>0</v>
      </c>
      <c r="X26" s="423" t="s">
        <v>124</v>
      </c>
    </row>
    <row r="27" spans="1:29" x14ac:dyDescent="0.2">
      <c r="A27" s="400" t="s">
        <v>125</v>
      </c>
      <c r="B27" s="405">
        <f>SUM('New Top Sheet'!$O$17:$O$21)+SUM('New Top Sheet'!$O$57:$O$66)+SUM('New Top Sheet'!$O$82:$O$86)</f>
        <v>0</v>
      </c>
      <c r="C27" s="405">
        <f>SUM('New Top Sheet'!$O$22:$O$26)+SUM('New Top Sheet'!$O$42:$O$46)+SUM('New Top Sheet'!$O$102:$O$106)</f>
        <v>0</v>
      </c>
      <c r="D27" s="405">
        <f>SUM('New Top Sheet'!$O$7:$O$11)+SUM('New Top Sheet'!$O$12:$O$16)+SUM('New Top Sheet'!$O$92:$O$96)</f>
        <v>0</v>
      </c>
      <c r="E27" s="405">
        <f>SUM('New Top Sheet'!$O$77:$O$81)+SUM('New Top Sheet'!O107:O111)</f>
        <v>0</v>
      </c>
      <c r="F27" s="405">
        <v>0</v>
      </c>
      <c r="G27" s="405">
        <f>SUM('New Top Sheet'!$O$2:$O$6)</f>
        <v>0</v>
      </c>
      <c r="H27" s="405">
        <f>SUM('New Top Sheet'!$O$32:$O$36)</f>
        <v>0</v>
      </c>
      <c r="I27" s="405">
        <v>0</v>
      </c>
      <c r="J27" s="405">
        <v>0</v>
      </c>
      <c r="K27" s="405">
        <v>0</v>
      </c>
      <c r="L27" s="405">
        <v>0</v>
      </c>
      <c r="M27" s="405">
        <v>0</v>
      </c>
      <c r="N27" s="405">
        <f>SUM('New Top Sheet'!$O$67:$O$71)</f>
        <v>0</v>
      </c>
      <c r="O27" s="405">
        <f>SUM('New Top Sheet'!$O$27:$O$31)</f>
        <v>0</v>
      </c>
      <c r="P27" s="405">
        <f>SUM('New Top Sheet'!$O$37:$O$41)</f>
        <v>0</v>
      </c>
      <c r="Q27" s="405">
        <f>SUM('New Top Sheet'!$O$87:$O$91)</f>
        <v>0</v>
      </c>
      <c r="R27" s="417"/>
      <c r="S27" s="417"/>
      <c r="T27" s="405">
        <f>SUM('New Top Sheet'!$O$47:$O$51)+SUM('New Top Sheet'!$O$52:$O$56)+SUM('New Top Sheet'!$O$97:$O$101)</f>
        <v>0</v>
      </c>
      <c r="U27" s="405">
        <f>[1]Input!$L21</f>
        <v>0</v>
      </c>
      <c r="V27" s="405">
        <f>SUM('New Top Sheet'!$O$72:$O$76)</f>
        <v>0</v>
      </c>
      <c r="W27" s="400">
        <f t="shared" si="1"/>
        <v>0</v>
      </c>
      <c r="X27" s="400" t="s">
        <v>125</v>
      </c>
    </row>
    <row r="28" spans="1:29" x14ac:dyDescent="0.2">
      <c r="A28" s="400" t="s">
        <v>126</v>
      </c>
      <c r="B28" s="405">
        <v>0</v>
      </c>
      <c r="C28" s="405">
        <v>0</v>
      </c>
      <c r="D28" s="405">
        <v>0</v>
      </c>
      <c r="E28" s="405">
        <v>0</v>
      </c>
      <c r="F28" s="405">
        <v>0</v>
      </c>
      <c r="G28" s="405">
        <v>0</v>
      </c>
      <c r="H28" s="405">
        <v>0</v>
      </c>
      <c r="I28" s="405">
        <v>0</v>
      </c>
      <c r="J28" s="405">
        <v>0</v>
      </c>
      <c r="K28" s="405">
        <v>0</v>
      </c>
      <c r="L28" s="405">
        <v>0</v>
      </c>
      <c r="M28" s="405">
        <v>0</v>
      </c>
      <c r="N28" s="405">
        <v>0</v>
      </c>
      <c r="O28" s="405">
        <v>0</v>
      </c>
      <c r="P28" s="405">
        <v>0</v>
      </c>
      <c r="Q28" s="405">
        <v>0</v>
      </c>
      <c r="R28" s="417"/>
      <c r="S28" s="417"/>
      <c r="T28" s="405">
        <v>0</v>
      </c>
      <c r="U28" s="405">
        <f>[1]Input!$L22</f>
        <v>0</v>
      </c>
      <c r="V28" s="405">
        <v>0</v>
      </c>
      <c r="W28" s="400">
        <f t="shared" si="1"/>
        <v>0</v>
      </c>
      <c r="X28" s="400" t="s">
        <v>126</v>
      </c>
    </row>
    <row r="29" spans="1:29" x14ac:dyDescent="0.2">
      <c r="A29" s="424" t="s">
        <v>153</v>
      </c>
      <c r="B29" s="405">
        <v>-10893</v>
      </c>
      <c r="C29" s="405">
        <v>0</v>
      </c>
      <c r="D29" s="405">
        <v>0</v>
      </c>
      <c r="E29" s="405">
        <v>0</v>
      </c>
      <c r="F29" s="405">
        <v>0</v>
      </c>
      <c r="G29" s="405">
        <v>0</v>
      </c>
      <c r="H29" s="405">
        <v>0</v>
      </c>
      <c r="I29" s="405">
        <v>0</v>
      </c>
      <c r="J29" s="405">
        <v>0</v>
      </c>
      <c r="K29" s="405">
        <v>0</v>
      </c>
      <c r="L29" s="405">
        <v>0</v>
      </c>
      <c r="M29" s="405">
        <v>0</v>
      </c>
      <c r="N29" s="405">
        <v>0</v>
      </c>
      <c r="O29" s="405">
        <v>0</v>
      </c>
      <c r="P29" s="405">
        <v>0</v>
      </c>
      <c r="Q29" s="405">
        <v>0</v>
      </c>
      <c r="T29" s="405">
        <v>0</v>
      </c>
      <c r="U29" s="405">
        <f>[1]Input!$L23</f>
        <v>0</v>
      </c>
      <c r="V29" s="405">
        <v>0</v>
      </c>
      <c r="W29" s="400">
        <f t="shared" si="1"/>
        <v>-10893</v>
      </c>
      <c r="X29" s="400" t="s">
        <v>153</v>
      </c>
    </row>
    <row r="30" spans="1:29" s="400" customFormat="1" x14ac:dyDescent="0.2">
      <c r="A30" s="424" t="s">
        <v>16</v>
      </c>
      <c r="B30" s="425">
        <f>SUM(B17:B29)</f>
        <v>305705.44720000034</v>
      </c>
      <c r="C30" s="425">
        <f t="shared" ref="C30:U30" si="3">SUM(C17:C29)</f>
        <v>318050.3787</v>
      </c>
      <c r="D30" s="425">
        <f t="shared" si="3"/>
        <v>116065.76739999981</v>
      </c>
      <c r="E30" s="425">
        <f t="shared" si="3"/>
        <v>9021.0084000000006</v>
      </c>
      <c r="F30" s="425">
        <f t="shared" si="3"/>
        <v>0</v>
      </c>
      <c r="G30" s="425">
        <f>SUM(G17:G29)</f>
        <v>-215839.02650000204</v>
      </c>
      <c r="H30" s="426">
        <f t="shared" si="3"/>
        <v>-7310.7015000000001</v>
      </c>
      <c r="I30" s="427">
        <f t="shared" si="3"/>
        <v>0</v>
      </c>
      <c r="J30" s="428">
        <f t="shared" si="3"/>
        <v>0</v>
      </c>
      <c r="K30" s="428">
        <f t="shared" si="3"/>
        <v>0</v>
      </c>
      <c r="L30" s="428">
        <f t="shared" si="3"/>
        <v>0</v>
      </c>
      <c r="M30" s="427">
        <f t="shared" si="3"/>
        <v>0</v>
      </c>
      <c r="N30" s="427">
        <f>SUM(N17:N29)</f>
        <v>-74.381900000000002</v>
      </c>
      <c r="O30" s="427">
        <f>SUM(O17:O29)</f>
        <v>0</v>
      </c>
      <c r="P30" s="427">
        <f>SUM(P17:P29)</f>
        <v>33515.989800000003</v>
      </c>
      <c r="Q30" s="427">
        <f>SUM(Q17:Q29)</f>
        <v>0</v>
      </c>
      <c r="R30" s="427"/>
      <c r="S30" s="427"/>
      <c r="T30" s="427">
        <f>SUM(T17:T29)</f>
        <v>-30046.84510000005</v>
      </c>
      <c r="U30" s="427">
        <f t="shared" si="3"/>
        <v>0</v>
      </c>
      <c r="V30" s="427">
        <f>SUM(V17:V29)</f>
        <v>0</v>
      </c>
      <c r="W30" s="427">
        <f t="shared" si="1"/>
        <v>529087.63649999804</v>
      </c>
      <c r="X30" s="400" t="s">
        <v>16</v>
      </c>
    </row>
    <row r="31" spans="1:29" x14ac:dyDescent="0.2">
      <c r="D31" s="405" t="s">
        <v>154</v>
      </c>
      <c r="J31" s="415"/>
      <c r="K31" s="415"/>
      <c r="L31" s="415"/>
      <c r="W31" s="400"/>
    </row>
    <row r="32" spans="1:29" x14ac:dyDescent="0.2">
      <c r="A32" s="400" t="s">
        <v>155</v>
      </c>
      <c r="B32" s="405">
        <v>0</v>
      </c>
      <c r="C32" s="405">
        <v>0</v>
      </c>
      <c r="D32" s="405">
        <v>0</v>
      </c>
      <c r="E32" s="405">
        <v>0</v>
      </c>
      <c r="F32" s="405">
        <v>0</v>
      </c>
      <c r="G32" s="405">
        <v>0</v>
      </c>
      <c r="H32" s="405">
        <v>0</v>
      </c>
      <c r="I32" s="405">
        <v>0</v>
      </c>
      <c r="J32" s="405">
        <v>0</v>
      </c>
      <c r="K32" s="405">
        <v>0</v>
      </c>
      <c r="L32" s="405">
        <v>0</v>
      </c>
      <c r="M32" s="405">
        <v>0</v>
      </c>
      <c r="N32" s="405">
        <v>0</v>
      </c>
      <c r="O32" s="405">
        <v>0</v>
      </c>
      <c r="P32" s="405">
        <v>0</v>
      </c>
      <c r="Q32" s="405">
        <v>0</v>
      </c>
      <c r="R32" s="405">
        <v>0</v>
      </c>
      <c r="S32" s="405">
        <v>0</v>
      </c>
      <c r="T32" s="405">
        <v>0</v>
      </c>
      <c r="U32" s="405">
        <v>0</v>
      </c>
      <c r="V32" s="405">
        <v>0</v>
      </c>
      <c r="W32" s="400">
        <f>SUM(B32:V32)-Q32</f>
        <v>0</v>
      </c>
    </row>
    <row r="33" spans="1:23" x14ac:dyDescent="0.2">
      <c r="A33" s="400" t="s">
        <v>127</v>
      </c>
      <c r="B33" s="405">
        <v>0</v>
      </c>
      <c r="C33" s="405">
        <v>0</v>
      </c>
      <c r="D33" s="405">
        <v>0</v>
      </c>
      <c r="E33" s="405">
        <v>0</v>
      </c>
      <c r="F33" s="405">
        <v>0</v>
      </c>
      <c r="G33" s="405">
        <v>0</v>
      </c>
      <c r="H33" s="405">
        <v>0</v>
      </c>
      <c r="I33" s="405">
        <v>0</v>
      </c>
      <c r="J33" s="405">
        <v>0</v>
      </c>
      <c r="K33" s="405">
        <v>0</v>
      </c>
      <c r="L33" s="405">
        <v>0</v>
      </c>
      <c r="M33" s="405">
        <v>0</v>
      </c>
      <c r="N33" s="405">
        <v>0</v>
      </c>
      <c r="O33" s="405">
        <v>0</v>
      </c>
      <c r="P33" s="405">
        <v>0</v>
      </c>
      <c r="Q33" s="405">
        <v>0</v>
      </c>
      <c r="R33" s="405">
        <v>0</v>
      </c>
      <c r="S33" s="405">
        <v>0</v>
      </c>
      <c r="T33" s="405">
        <v>0</v>
      </c>
      <c r="U33" s="405">
        <v>0</v>
      </c>
      <c r="V33" s="405">
        <v>0</v>
      </c>
      <c r="W33" s="400">
        <f>SUM(B33:V33)-Q33</f>
        <v>0</v>
      </c>
    </row>
    <row r="34" spans="1:23" x14ac:dyDescent="0.2">
      <c r="A34" s="400" t="s">
        <v>128</v>
      </c>
      <c r="B34" s="405">
        <v>0</v>
      </c>
      <c r="C34" s="405">
        <v>0</v>
      </c>
      <c r="D34" s="405">
        <v>0</v>
      </c>
      <c r="E34" s="405">
        <v>0</v>
      </c>
      <c r="F34" s="405">
        <v>0</v>
      </c>
      <c r="G34" s="405" t="s">
        <v>372</v>
      </c>
      <c r="H34" s="405">
        <v>0</v>
      </c>
      <c r="I34" s="405">
        <v>0</v>
      </c>
      <c r="J34" s="405">
        <v>0</v>
      </c>
      <c r="K34" s="405">
        <v>0</v>
      </c>
      <c r="L34" s="405">
        <v>0</v>
      </c>
      <c r="M34" s="405">
        <v>0</v>
      </c>
      <c r="N34" s="405">
        <v>0</v>
      </c>
      <c r="O34" s="405">
        <v>0</v>
      </c>
      <c r="P34" s="405">
        <v>0</v>
      </c>
      <c r="Q34" s="405">
        <v>0</v>
      </c>
      <c r="R34" s="405">
        <v>0</v>
      </c>
      <c r="S34" s="405">
        <v>0</v>
      </c>
      <c r="T34" s="405">
        <v>0</v>
      </c>
      <c r="U34" s="405">
        <v>0</v>
      </c>
      <c r="V34" s="405">
        <v>0</v>
      </c>
      <c r="W34" s="400">
        <f>SUM(B34:V34)-Q34</f>
        <v>0</v>
      </c>
    </row>
    <row r="35" spans="1:23" x14ac:dyDescent="0.2">
      <c r="A35" s="400" t="s">
        <v>117</v>
      </c>
      <c r="B35" s="405">
        <v>0</v>
      </c>
      <c r="C35" s="405">
        <v>0</v>
      </c>
      <c r="D35" s="405">
        <v>0</v>
      </c>
      <c r="E35" s="405">
        <v>0</v>
      </c>
      <c r="F35" s="405">
        <v>0</v>
      </c>
      <c r="G35" s="405">
        <v>0</v>
      </c>
      <c r="H35" s="405">
        <v>0</v>
      </c>
      <c r="I35" s="405">
        <v>0</v>
      </c>
      <c r="J35" s="405">
        <v>0</v>
      </c>
      <c r="K35" s="405">
        <v>0</v>
      </c>
      <c r="L35" s="405">
        <v>0</v>
      </c>
      <c r="M35" s="405">
        <v>0</v>
      </c>
      <c r="N35" s="405">
        <v>0</v>
      </c>
      <c r="O35" s="405">
        <v>0</v>
      </c>
      <c r="P35" s="405">
        <v>0</v>
      </c>
      <c r="Q35" s="405">
        <v>0</v>
      </c>
      <c r="R35" s="405">
        <v>0</v>
      </c>
      <c r="S35" s="405">
        <v>0</v>
      </c>
      <c r="T35" s="405">
        <v>0</v>
      </c>
      <c r="U35" s="405">
        <v>0</v>
      </c>
      <c r="V35" s="405">
        <v>0</v>
      </c>
      <c r="W35" s="400">
        <f>SUM(B35:V35)-Q35</f>
        <v>0</v>
      </c>
    </row>
    <row r="36" spans="1:23" x14ac:dyDescent="0.2">
      <c r="H36" s="418"/>
      <c r="J36" s="415"/>
      <c r="K36" s="415"/>
      <c r="L36" s="415"/>
      <c r="N36" s="417"/>
      <c r="O36" s="417"/>
      <c r="P36" s="417"/>
      <c r="Q36" s="417"/>
      <c r="R36" s="417"/>
      <c r="S36" s="417"/>
      <c r="V36" s="417"/>
      <c r="W36" s="400"/>
    </row>
    <row r="37" spans="1:23" x14ac:dyDescent="0.2">
      <c r="A37" s="400" t="s">
        <v>129</v>
      </c>
      <c r="B37" s="405">
        <f>SUM('New Top Sheet'!$F$17:$F$21)+SUM('New Top Sheet'!$F$57:$F$66)+SUM('New Top Sheet'!$F$82:$F$86)</f>
        <v>-1226.9983709999999</v>
      </c>
      <c r="C37" s="405">
        <f>SUM('New Top Sheet'!$F$22:$F$26)+SUM('New Top Sheet'!$F$42:$F$46)+SUM('New Top Sheet'!$F$102:$F$106)</f>
        <v>236.80404999999996</v>
      </c>
      <c r="D37" s="405">
        <f>SUM('New Top Sheet'!$F$7:$F$11)+SUM('New Top Sheet'!$F$12:$F$16)+SUM('New Top Sheet'!$F$92:$F$96)</f>
        <v>200.08367599999997</v>
      </c>
      <c r="E37" s="405">
        <f>SUM('New Top Sheet'!$F$77:$F$81)</f>
        <v>39.831189899999998</v>
      </c>
      <c r="F37" s="405">
        <v>0</v>
      </c>
      <c r="G37" s="405">
        <f>SUM('New Top Sheet'!$F$2:$F$6)</f>
        <v>656.30978460000006</v>
      </c>
      <c r="H37" s="405">
        <f>SUM('New Top Sheet'!$F$32:$F$36)</f>
        <v>33.526980700000003</v>
      </c>
      <c r="I37" s="405">
        <v>0</v>
      </c>
      <c r="J37" s="405">
        <v>0</v>
      </c>
      <c r="K37" s="405">
        <v>0</v>
      </c>
      <c r="L37" s="405">
        <v>0</v>
      </c>
      <c r="M37" s="405">
        <v>0</v>
      </c>
      <c r="N37" s="405">
        <f>SUM('New Top Sheet'!$F$67:$F$71)</f>
        <v>0</v>
      </c>
      <c r="O37" s="405">
        <f>SUM('New Top Sheet'!$F$27:$F$31)</f>
        <v>0</v>
      </c>
      <c r="P37" s="405">
        <f>SUM('New Top Sheet'!$F$37:$F$41)</f>
        <v>267.26260430000002</v>
      </c>
      <c r="Q37" s="405">
        <f>SUM('New Top Sheet'!$F$87:$F$91)</f>
        <v>0</v>
      </c>
      <c r="R37" s="417"/>
      <c r="S37" s="417"/>
      <c r="T37" s="405">
        <f>SUM('New Top Sheet'!$F$47:$F$51)+SUM('New Top Sheet'!$F$52:$F$56)+SUM('New Top Sheet'!$F$97:$F$101)</f>
        <v>-443.70649940000021</v>
      </c>
      <c r="U37" s="400">
        <v>0</v>
      </c>
      <c r="V37" s="405">
        <f>SUM('New Top Sheet'!$F$72:$F$76)</f>
        <v>0</v>
      </c>
      <c r="W37" s="400">
        <f>SUM(B37:V37)-Q37</f>
        <v>-236.88658490000009</v>
      </c>
    </row>
    <row r="38" spans="1:23" x14ac:dyDescent="0.2">
      <c r="B38" s="400"/>
      <c r="C38" s="400"/>
      <c r="D38" s="400"/>
      <c r="E38" s="400"/>
      <c r="F38" s="400"/>
      <c r="G38" s="400"/>
      <c r="H38" s="420"/>
      <c r="W38" s="400"/>
    </row>
    <row r="39" spans="1:23" x14ac:dyDescent="0.2">
      <c r="B39" s="421"/>
      <c r="C39" s="430"/>
      <c r="D39" s="431"/>
      <c r="E39" s="430"/>
      <c r="W39" s="400"/>
    </row>
    <row r="40" spans="1:23" x14ac:dyDescent="0.2">
      <c r="B40" s="421"/>
      <c r="C40" s="430"/>
      <c r="D40" s="431" t="s">
        <v>21</v>
      </c>
      <c r="E40" s="430"/>
      <c r="W40" s="400"/>
    </row>
    <row r="41" spans="1:23" x14ac:dyDescent="0.2">
      <c r="B41" s="421"/>
      <c r="C41" s="430"/>
      <c r="D41" s="431"/>
      <c r="E41" s="430"/>
      <c r="W41" s="400"/>
    </row>
    <row r="42" spans="1:23" x14ac:dyDescent="0.2">
      <c r="B42" s="432"/>
      <c r="C42" s="430"/>
      <c r="D42" s="431"/>
      <c r="E42" s="421"/>
      <c r="O42" s="405" t="s">
        <v>21</v>
      </c>
      <c r="W42" s="400"/>
    </row>
    <row r="43" spans="1:23" x14ac:dyDescent="0.2">
      <c r="W43" s="400"/>
    </row>
    <row r="46" spans="1:23" x14ac:dyDescent="0.2">
      <c r="A46" s="400" t="s">
        <v>156</v>
      </c>
      <c r="B46" s="400">
        <f>SUM(B7:B13)</f>
        <v>-20626205.928960562</v>
      </c>
      <c r="C46" s="400">
        <f t="shared" ref="C46:V46" si="4">SUM(C7:C13)</f>
        <v>612271.27186823054</v>
      </c>
      <c r="D46" s="400">
        <f t="shared" si="4"/>
        <v>2728995.1610767534</v>
      </c>
      <c r="E46" s="400">
        <f t="shared" si="4"/>
        <v>-136002.63764510083</v>
      </c>
      <c r="F46" s="400">
        <f t="shared" si="4"/>
        <v>10</v>
      </c>
      <c r="G46" s="400">
        <f t="shared" si="4"/>
        <v>-19242027.603753954</v>
      </c>
      <c r="H46" s="400">
        <f t="shared" si="4"/>
        <v>656604.60415028548</v>
      </c>
      <c r="I46" s="400">
        <f t="shared" si="4"/>
        <v>0</v>
      </c>
      <c r="J46" s="400">
        <f t="shared" si="4"/>
        <v>0</v>
      </c>
      <c r="K46" s="400">
        <f t="shared" si="4"/>
        <v>0</v>
      </c>
      <c r="L46" s="400">
        <f t="shared" si="4"/>
        <v>0</v>
      </c>
      <c r="M46" s="400">
        <f t="shared" si="4"/>
        <v>6017.7198490924784</v>
      </c>
      <c r="N46" s="400">
        <f>SUM(N7:N13)</f>
        <v>-603119.53077134513</v>
      </c>
      <c r="O46" s="400">
        <f t="shared" si="4"/>
        <v>-949156.2873713451</v>
      </c>
      <c r="P46" s="400">
        <f t="shared" si="4"/>
        <v>1225873.461157795</v>
      </c>
      <c r="Q46" s="400">
        <f>SUM(Q7:Q13)</f>
        <v>963769.56115779525</v>
      </c>
      <c r="R46" s="400"/>
      <c r="S46" s="400"/>
      <c r="T46" s="400">
        <f t="shared" si="4"/>
        <v>-2741250.3913509077</v>
      </c>
      <c r="U46" s="400">
        <f t="shared" si="4"/>
        <v>388522.1936</v>
      </c>
      <c r="V46" s="400">
        <f t="shared" si="4"/>
        <v>313000</v>
      </c>
      <c r="W46" s="400">
        <f>SUM(W7:W13)</f>
        <v>-38366467.968151048</v>
      </c>
    </row>
    <row r="47" spans="1:23" x14ac:dyDescent="0.2">
      <c r="A47" s="433" t="s">
        <v>81</v>
      </c>
      <c r="B47" s="414" t="s">
        <v>81</v>
      </c>
      <c r="C47" s="414" t="s">
        <v>81</v>
      </c>
    </row>
    <row r="48" spans="1:23" ht="13.5" thickBot="1" x14ac:dyDescent="0.25"/>
    <row r="49" spans="1:24" ht="13.5" thickBot="1" x14ac:dyDescent="0.25">
      <c r="A49" s="434" t="s">
        <v>157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6"/>
    </row>
    <row r="50" spans="1:24" x14ac:dyDescent="0.2">
      <c r="A50" s="400" t="s">
        <v>115</v>
      </c>
      <c r="B50" s="415">
        <v>-16791456.081999999</v>
      </c>
      <c r="C50" s="415">
        <v>43728.592300000018</v>
      </c>
      <c r="D50" s="415">
        <v>2670008.4676000001</v>
      </c>
      <c r="E50" s="415">
        <v>-144053.18609999999</v>
      </c>
      <c r="F50" s="417">
        <v>0</v>
      </c>
      <c r="G50" s="415">
        <v>17544319.480700001</v>
      </c>
      <c r="H50" s="418">
        <v>663143.39289999998</v>
      </c>
      <c r="I50" s="417"/>
      <c r="J50" s="417"/>
      <c r="K50" s="417"/>
      <c r="L50" s="417"/>
      <c r="M50" s="417"/>
      <c r="N50" s="417">
        <v>-602632.01009999996</v>
      </c>
      <c r="O50" s="417">
        <v>-948743.14859999996</v>
      </c>
      <c r="P50" s="417">
        <v>1192320.9102</v>
      </c>
      <c r="Q50" s="417">
        <v>963770</v>
      </c>
      <c r="R50" s="417"/>
      <c r="S50" s="417"/>
      <c r="T50" s="417">
        <v>-2717141.2661000001</v>
      </c>
      <c r="U50" s="417">
        <v>388522.1936</v>
      </c>
      <c r="V50" s="417">
        <v>313000</v>
      </c>
      <c r="W50" s="400">
        <v>1611017.3444000022</v>
      </c>
      <c r="X50" s="405" t="s">
        <v>115</v>
      </c>
    </row>
    <row r="51" spans="1:24" x14ac:dyDescent="0.2">
      <c r="A51" s="400" t="s">
        <v>117</v>
      </c>
      <c r="B51" s="405">
        <v>-4138650</v>
      </c>
      <c r="C51" s="405">
        <v>0</v>
      </c>
      <c r="D51" s="405">
        <v>0</v>
      </c>
      <c r="E51" s="405">
        <v>0</v>
      </c>
      <c r="F51" s="405">
        <v>0</v>
      </c>
      <c r="G51" s="405">
        <v>-36306130</v>
      </c>
      <c r="H51" s="405">
        <v>0</v>
      </c>
      <c r="I51" s="405">
        <v>0</v>
      </c>
      <c r="J51" s="405">
        <v>0</v>
      </c>
      <c r="K51" s="405">
        <v>0</v>
      </c>
      <c r="L51" s="405">
        <v>0</v>
      </c>
      <c r="M51" s="405">
        <v>0</v>
      </c>
      <c r="N51" s="405">
        <v>0</v>
      </c>
      <c r="O51" s="405">
        <v>0</v>
      </c>
      <c r="P51" s="405">
        <v>0</v>
      </c>
      <c r="Q51" s="405">
        <v>0</v>
      </c>
      <c r="T51" s="405">
        <v>0</v>
      </c>
      <c r="U51" s="405">
        <v>0</v>
      </c>
      <c r="V51" s="405">
        <v>0</v>
      </c>
      <c r="W51" s="400">
        <v>-40444780</v>
      </c>
      <c r="X51" s="405" t="s">
        <v>117</v>
      </c>
    </row>
    <row r="52" spans="1:24" x14ac:dyDescent="0.2">
      <c r="A52" s="400" t="s">
        <v>146</v>
      </c>
      <c r="B52" s="405">
        <v>0</v>
      </c>
      <c r="C52" s="405">
        <v>0</v>
      </c>
      <c r="D52" s="405">
        <v>0</v>
      </c>
      <c r="E52" s="405">
        <v>0</v>
      </c>
      <c r="F52" s="405">
        <v>0</v>
      </c>
      <c r="G52" s="405">
        <v>-256000</v>
      </c>
      <c r="H52" s="405">
        <v>0</v>
      </c>
      <c r="I52" s="405">
        <v>0</v>
      </c>
      <c r="J52" s="405">
        <v>0</v>
      </c>
      <c r="K52" s="405">
        <v>0</v>
      </c>
      <c r="L52" s="405">
        <v>0</v>
      </c>
      <c r="M52" s="405">
        <v>0</v>
      </c>
      <c r="N52" s="405">
        <v>0</v>
      </c>
      <c r="O52" s="405">
        <v>0</v>
      </c>
      <c r="P52" s="405">
        <v>0</v>
      </c>
      <c r="Q52" s="405">
        <v>0</v>
      </c>
      <c r="T52" s="405">
        <v>0</v>
      </c>
      <c r="U52" s="405">
        <v>0</v>
      </c>
      <c r="V52" s="405">
        <v>0</v>
      </c>
      <c r="W52" s="400">
        <v>-256000</v>
      </c>
      <c r="X52" s="405" t="s">
        <v>146</v>
      </c>
    </row>
    <row r="53" spans="1:24" x14ac:dyDescent="0.2">
      <c r="A53" s="400" t="s">
        <v>116</v>
      </c>
      <c r="B53" s="405">
        <v>0</v>
      </c>
      <c r="C53" s="405">
        <v>0</v>
      </c>
      <c r="D53" s="405">
        <v>-81426.789799999999</v>
      </c>
      <c r="E53" s="405">
        <v>0</v>
      </c>
      <c r="F53" s="419">
        <v>0</v>
      </c>
      <c r="G53" s="405">
        <v>-8437.9966999999997</v>
      </c>
      <c r="H53" s="418">
        <v>0</v>
      </c>
      <c r="I53" s="419"/>
      <c r="J53" s="417"/>
      <c r="K53" s="417"/>
      <c r="L53" s="417"/>
      <c r="M53" s="419"/>
      <c r="N53" s="419">
        <v>0</v>
      </c>
      <c r="O53" s="419">
        <v>0</v>
      </c>
      <c r="P53" s="419">
        <v>0</v>
      </c>
      <c r="Q53" s="419">
        <v>0</v>
      </c>
      <c r="R53" s="419"/>
      <c r="S53" s="419"/>
      <c r="T53" s="419">
        <v>0</v>
      </c>
      <c r="U53" s="419">
        <v>0</v>
      </c>
      <c r="V53" s="419">
        <v>0</v>
      </c>
      <c r="W53" s="400">
        <v>-89864.786500000002</v>
      </c>
      <c r="X53" s="405" t="s">
        <v>116</v>
      </c>
    </row>
    <row r="54" spans="1:24" x14ac:dyDescent="0.2">
      <c r="A54" s="400" t="s">
        <v>158</v>
      </c>
      <c r="B54" s="405">
        <v>0</v>
      </c>
      <c r="C54" s="405">
        <v>0</v>
      </c>
      <c r="D54" s="405">
        <v>0</v>
      </c>
      <c r="E54" s="405">
        <v>0</v>
      </c>
      <c r="F54" s="419">
        <v>0</v>
      </c>
      <c r="G54" s="405">
        <v>0</v>
      </c>
      <c r="H54" s="418">
        <v>0</v>
      </c>
      <c r="I54" s="419"/>
      <c r="J54" s="417"/>
      <c r="K54" s="417"/>
      <c r="L54" s="417"/>
      <c r="M54" s="419"/>
      <c r="N54" s="419">
        <v>0</v>
      </c>
      <c r="O54" s="419">
        <v>0</v>
      </c>
      <c r="P54" s="419">
        <v>0</v>
      </c>
      <c r="Q54" s="419">
        <v>0</v>
      </c>
      <c r="R54" s="419"/>
      <c r="S54" s="419"/>
      <c r="T54" s="419">
        <v>0</v>
      </c>
      <c r="U54" s="419">
        <v>0</v>
      </c>
      <c r="V54" s="419">
        <v>0</v>
      </c>
      <c r="W54" s="400">
        <v>0</v>
      </c>
      <c r="X54" s="405" t="s">
        <v>147</v>
      </c>
    </row>
    <row r="55" spans="1:24" x14ac:dyDescent="0.2">
      <c r="A55" s="400" t="s">
        <v>118</v>
      </c>
      <c r="B55" s="400">
        <f>SUM(B50:B54)</f>
        <v>-20930106.081999999</v>
      </c>
      <c r="C55" s="400">
        <f>SUM(C50:C54)</f>
        <v>43728.592300000018</v>
      </c>
      <c r="D55" s="400">
        <f t="shared" ref="D55:W55" si="5">SUM(D50:D54)</f>
        <v>2588581.6778000002</v>
      </c>
      <c r="E55" s="400">
        <f t="shared" si="5"/>
        <v>-144053.18609999999</v>
      </c>
      <c r="F55" s="400">
        <f t="shared" si="5"/>
        <v>0</v>
      </c>
      <c r="G55" s="400">
        <f t="shared" si="5"/>
        <v>-19026248.515999999</v>
      </c>
      <c r="H55" s="400">
        <f t="shared" si="5"/>
        <v>663143.39289999998</v>
      </c>
      <c r="I55" s="400">
        <f t="shared" si="5"/>
        <v>0</v>
      </c>
      <c r="J55" s="400">
        <f t="shared" si="5"/>
        <v>0</v>
      </c>
      <c r="K55" s="400">
        <f t="shared" si="5"/>
        <v>0</v>
      </c>
      <c r="L55" s="400">
        <f t="shared" si="5"/>
        <v>0</v>
      </c>
      <c r="M55" s="400">
        <f t="shared" si="5"/>
        <v>0</v>
      </c>
      <c r="N55" s="400">
        <f t="shared" si="5"/>
        <v>-602632.01009999996</v>
      </c>
      <c r="O55" s="400">
        <f t="shared" si="5"/>
        <v>-948743.14859999996</v>
      </c>
      <c r="P55" s="400">
        <f t="shared" si="5"/>
        <v>1192320.9102</v>
      </c>
      <c r="Q55" s="400">
        <f t="shared" si="5"/>
        <v>963770</v>
      </c>
      <c r="R55" s="400">
        <f t="shared" si="5"/>
        <v>0</v>
      </c>
      <c r="S55" s="400">
        <f t="shared" si="5"/>
        <v>0</v>
      </c>
      <c r="T55" s="400">
        <f t="shared" si="5"/>
        <v>-2717141.2661000001</v>
      </c>
      <c r="U55" s="400">
        <f t="shared" si="5"/>
        <v>388522.1936</v>
      </c>
      <c r="V55" s="400">
        <f t="shared" si="5"/>
        <v>313000</v>
      </c>
      <c r="W55" s="400">
        <f t="shared" si="5"/>
        <v>-39179627.442099996</v>
      </c>
    </row>
  </sheetData>
  <printOptions gridLinesSet="0"/>
  <pageMargins left="0.75" right="0.75" top="1" bottom="1" header="0.5" footer="0.5"/>
  <pageSetup paperSize="9" scale="63" orientation="landscape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DailyProfit">
                <anchor moveWithCells="1" sizeWithCells="1">
                  <from>
                    <xdr:col>0</xdr:col>
                    <xdr:colOff>809625</xdr:colOff>
                    <xdr:row>3</xdr:row>
                    <xdr:rowOff>0</xdr:rowOff>
                  </from>
                  <to>
                    <xdr:col>1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0]!DailyProfit">
                <anchor moveWithCells="1" sizeWithCells="1">
                  <from>
                    <xdr:col>0</xdr:col>
                    <xdr:colOff>809625</xdr:colOff>
                    <xdr:row>3</xdr:row>
                    <xdr:rowOff>0</xdr:rowOff>
                  </from>
                  <to>
                    <xdr:col>1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B278"/>
  <sheetViews>
    <sheetView showGridLines="0" zoomScale="75" workbookViewId="0">
      <pane xSplit="1" ySplit="4" topLeftCell="B30" activePane="bottomRight" state="frozen"/>
      <selection activeCell="AI47" sqref="AI47"/>
      <selection pane="topRight" activeCell="AI47" sqref="AI47"/>
      <selection pane="bottomLeft" activeCell="AI47" sqref="AI47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5</v>
      </c>
      <c r="C3" s="39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+Input!$B$17</f>
        <v>346659.57209999999</v>
      </c>
    </row>
    <row r="9" spans="1:37" ht="12.75" customHeight="1" x14ac:dyDescent="0.2">
      <c r="A9" s="12" t="s">
        <v>174</v>
      </c>
      <c r="E9" s="16">
        <f>+Input!B7</f>
        <v>-16431232.6348</v>
      </c>
      <c r="F9" s="1" t="s">
        <v>175</v>
      </c>
      <c r="G9" s="17" t="s">
        <v>176</v>
      </c>
      <c r="H9" s="17"/>
      <c r="K9" s="65" t="s">
        <v>177</v>
      </c>
      <c r="L9" s="261">
        <f>+Input!B32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+Input!B10+Input!B11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+Input!B33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f>+Input!B9</f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+Input!B34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f>+Input!B8</f>
        <v>-4182275</v>
      </c>
      <c r="F12" s="1" t="s">
        <v>175</v>
      </c>
      <c r="G12" s="17" t="s">
        <v>186</v>
      </c>
      <c r="H12" s="17"/>
      <c r="K12" s="65" t="s">
        <v>187</v>
      </c>
      <c r="L12" s="261">
        <f>+Input!B35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f>+Input!B14</f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380980.45750000002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+Input!$B$18</f>
        <v>-27679.310700000002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+Input!$B$20</f>
        <v>0.11600000038743019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+Input!B37*39.865/1000</f>
        <v>-48.914290059915004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-48.914290059915004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+Input!$B$21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-48.914290059915004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-48.914290059915004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+Input!$B$22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+Input!$B$23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-20232527.177300002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+Input!$B$24</f>
        <v>-250.97499999999999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-20217785.877400003</v>
      </c>
      <c r="AA20" s="66"/>
      <c r="AB20" s="22"/>
      <c r="AC20" s="22"/>
      <c r="AD20" s="22"/>
      <c r="AE20" s="18">
        <f>+Input!$B$25</f>
        <v>-2130.9551999999999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+Input!$B$26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+Input!$B$27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+Input!$B$28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f>+Input!$B$39</f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+Input!$B$29</f>
        <v>-10893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58787804.346700005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-20861123.665899999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58787804.346700005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-22510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227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606086.48859999608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58765294.346700005</v>
      </c>
      <c r="K36" s="65" t="s">
        <v>118</v>
      </c>
      <c r="L36" s="8"/>
      <c r="M36" s="25">
        <f>SUM(M30:M34)</f>
        <v>38532767.169399999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38532767.169400007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 t="shared" ref="C43:H43" si="1">SUM(C47:C76)-C61-C68-C69</f>
        <v>0</v>
      </c>
      <c r="D43" s="30">
        <f t="shared" si="1"/>
        <v>0</v>
      </c>
      <c r="E43" s="30">
        <f t="shared" si="1"/>
        <v>-156895.25720000398</v>
      </c>
      <c r="F43" s="30">
        <f t="shared" si="1"/>
        <v>554650.98330000148</v>
      </c>
      <c r="G43" s="30">
        <f t="shared" si="1"/>
        <v>-97374.684700001977</v>
      </c>
      <c r="H43" s="30">
        <f t="shared" si="1"/>
        <v>305705.44720000034</v>
      </c>
      <c r="I43" s="30">
        <f t="shared" ref="I43:S43" si="2">SUM(I47:I76)-I61-I68-I69</f>
        <v>0</v>
      </c>
      <c r="J43" s="30">
        <f t="shared" si="2"/>
        <v>0</v>
      </c>
      <c r="K43" s="30">
        <f t="shared" si="2"/>
        <v>0</v>
      </c>
      <c r="L43" s="30">
        <f t="shared" si="2"/>
        <v>0</v>
      </c>
      <c r="M43" s="30">
        <f t="shared" si="2"/>
        <v>0</v>
      </c>
      <c r="N43" s="30">
        <f t="shared" si="2"/>
        <v>0</v>
      </c>
      <c r="O43" s="30">
        <f t="shared" si="2"/>
        <v>0</v>
      </c>
      <c r="P43" s="30">
        <f t="shared" si="2"/>
        <v>0</v>
      </c>
      <c r="Q43" s="30">
        <f t="shared" si="2"/>
        <v>0</v>
      </c>
      <c r="R43" s="30">
        <f t="shared" si="2"/>
        <v>0</v>
      </c>
      <c r="S43" s="30">
        <f t="shared" si="2"/>
        <v>0</v>
      </c>
      <c r="T43" s="30">
        <f t="shared" ref="T43:AG43" si="3">SUM(T47:T76)-T61-T68-T69</f>
        <v>0</v>
      </c>
      <c r="U43" s="30">
        <f t="shared" si="3"/>
        <v>0</v>
      </c>
      <c r="V43" s="30">
        <f t="shared" si="3"/>
        <v>0</v>
      </c>
      <c r="W43" s="30">
        <f t="shared" si="3"/>
        <v>0</v>
      </c>
      <c r="X43" s="30">
        <f t="shared" si="3"/>
        <v>0</v>
      </c>
      <c r="Y43" s="30">
        <f t="shared" si="3"/>
        <v>0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 t="shared" ref="D44:S44" si="4">C44+1</f>
        <v>36618</v>
      </c>
      <c r="E44" s="379">
        <f t="shared" si="4"/>
        <v>36619</v>
      </c>
      <c r="F44" s="379">
        <f t="shared" si="4"/>
        <v>36620</v>
      </c>
      <c r="G44" s="379">
        <f t="shared" si="4"/>
        <v>36621</v>
      </c>
      <c r="H44" s="379">
        <f t="shared" si="4"/>
        <v>36622</v>
      </c>
      <c r="I44" s="379">
        <f t="shared" si="4"/>
        <v>36623</v>
      </c>
      <c r="J44" s="379">
        <f t="shared" si="4"/>
        <v>36624</v>
      </c>
      <c r="K44" s="379">
        <f t="shared" si="4"/>
        <v>36625</v>
      </c>
      <c r="L44" s="379">
        <f t="shared" si="4"/>
        <v>36626</v>
      </c>
      <c r="M44" s="379">
        <f t="shared" si="4"/>
        <v>36627</v>
      </c>
      <c r="N44" s="379">
        <f t="shared" si="4"/>
        <v>36628</v>
      </c>
      <c r="O44" s="379">
        <f t="shared" si="4"/>
        <v>36629</v>
      </c>
      <c r="P44" s="379">
        <f t="shared" si="4"/>
        <v>36630</v>
      </c>
      <c r="Q44" s="379">
        <f t="shared" si="4"/>
        <v>36631</v>
      </c>
      <c r="R44" s="379">
        <f t="shared" si="4"/>
        <v>36632</v>
      </c>
      <c r="S44" s="379">
        <f t="shared" si="4"/>
        <v>36633</v>
      </c>
      <c r="T44" s="379">
        <f t="shared" ref="T44:AG44" si="5">S44+1</f>
        <v>36634</v>
      </c>
      <c r="U44" s="379">
        <f t="shared" si="5"/>
        <v>36635</v>
      </c>
      <c r="V44" s="379">
        <f t="shared" si="5"/>
        <v>36636</v>
      </c>
      <c r="W44" s="379">
        <f t="shared" si="5"/>
        <v>36637</v>
      </c>
      <c r="X44" s="379">
        <f t="shared" si="5"/>
        <v>36638</v>
      </c>
      <c r="Y44" s="379">
        <f t="shared" si="5"/>
        <v>36639</v>
      </c>
      <c r="Z44" s="379">
        <f t="shared" si="5"/>
        <v>36640</v>
      </c>
      <c r="AA44" s="379">
        <f t="shared" si="5"/>
        <v>36641</v>
      </c>
      <c r="AB44" s="379">
        <f t="shared" si="5"/>
        <v>36642</v>
      </c>
      <c r="AC44" s="379">
        <f t="shared" si="5"/>
        <v>36643</v>
      </c>
      <c r="AD44" s="379">
        <f t="shared" si="5"/>
        <v>36644</v>
      </c>
      <c r="AE44" s="379">
        <f t="shared" si="5"/>
        <v>36645</v>
      </c>
      <c r="AF44" s="379">
        <f t="shared" si="5"/>
        <v>36646</v>
      </c>
      <c r="AG44" s="379">
        <f t="shared" si="5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>LOOKUP((WEEKDAY(C44,1)),$AI$44:$AI$50,$AJ$44:$AJ$50)</f>
        <v>S</v>
      </c>
      <c r="D45" s="380" t="str">
        <f>LOOKUP((WEEKDAY(D44,1)),$AI$44:$AI$50,$AJ$44:$AJ$50)</f>
        <v>S</v>
      </c>
      <c r="E45" s="380" t="str">
        <f t="shared" ref="E45:S45" si="6">LOOKUP((WEEKDAY(E44,1)),$AI$44:$AI$50,$AJ$44:$AJ$50)</f>
        <v>M</v>
      </c>
      <c r="F45" s="380" t="str">
        <f t="shared" si="6"/>
        <v>T</v>
      </c>
      <c r="G45" s="380" t="str">
        <f t="shared" si="6"/>
        <v>W</v>
      </c>
      <c r="H45" s="380" t="str">
        <f t="shared" si="6"/>
        <v>R</v>
      </c>
      <c r="I45" s="380" t="str">
        <f t="shared" si="6"/>
        <v>F</v>
      </c>
      <c r="J45" s="380" t="str">
        <f t="shared" si="6"/>
        <v>S</v>
      </c>
      <c r="K45" s="380" t="str">
        <f t="shared" si="6"/>
        <v>S</v>
      </c>
      <c r="L45" s="380" t="str">
        <f t="shared" si="6"/>
        <v>M</v>
      </c>
      <c r="M45" s="380" t="str">
        <f t="shared" si="6"/>
        <v>T</v>
      </c>
      <c r="N45" s="380" t="str">
        <f t="shared" si="6"/>
        <v>W</v>
      </c>
      <c r="O45" s="380" t="str">
        <f t="shared" si="6"/>
        <v>R</v>
      </c>
      <c r="P45" s="380" t="str">
        <f t="shared" si="6"/>
        <v>F</v>
      </c>
      <c r="Q45" s="380" t="str">
        <f t="shared" si="6"/>
        <v>S</v>
      </c>
      <c r="R45" s="380" t="str">
        <f t="shared" si="6"/>
        <v>S</v>
      </c>
      <c r="S45" s="380" t="str">
        <f t="shared" si="6"/>
        <v>M</v>
      </c>
      <c r="T45" s="380" t="str">
        <f t="shared" ref="T45:AG45" si="7">LOOKUP((WEEKDAY(T44,1)),$AI$44:$AI$50,$AJ$44:$AJ$50)</f>
        <v>T</v>
      </c>
      <c r="U45" s="380" t="str">
        <f t="shared" si="7"/>
        <v>W</v>
      </c>
      <c r="V45" s="380" t="str">
        <f t="shared" si="7"/>
        <v>R</v>
      </c>
      <c r="W45" s="380" t="str">
        <f t="shared" si="7"/>
        <v>F</v>
      </c>
      <c r="X45" s="380" t="str">
        <f t="shared" si="7"/>
        <v>S</v>
      </c>
      <c r="Y45" s="380" t="str">
        <f t="shared" si="7"/>
        <v>S</v>
      </c>
      <c r="Z45" s="380" t="str">
        <f t="shared" si="7"/>
        <v>M</v>
      </c>
      <c r="AA45" s="380" t="str">
        <f t="shared" si="7"/>
        <v>T</v>
      </c>
      <c r="AB45" s="380" t="str">
        <f t="shared" si="7"/>
        <v>W</v>
      </c>
      <c r="AC45" s="380" t="str">
        <f t="shared" si="7"/>
        <v>R</v>
      </c>
      <c r="AD45" s="380" t="str">
        <f t="shared" si="7"/>
        <v>F</v>
      </c>
      <c r="AE45" s="380" t="str">
        <f t="shared" si="7"/>
        <v>S</v>
      </c>
      <c r="AF45" s="380" t="str">
        <f t="shared" si="7"/>
        <v>S</v>
      </c>
      <c r="AG45" s="380" t="str">
        <f t="shared" si="7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4.25" customHeight="1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8">SUM(C47:AG47)</f>
        <v>865253.1888</v>
      </c>
      <c r="C47" s="18">
        <v>0</v>
      </c>
      <c r="D47" s="18">
        <v>0</v>
      </c>
      <c r="E47" s="18">
        <v>-101793.1427</v>
      </c>
      <c r="F47" s="18">
        <v>566401.723</v>
      </c>
      <c r="G47" s="18">
        <v>53985.036400000012</v>
      </c>
      <c r="H47" s="18">
        <f>+Input!$B$17+Input!$B$19</f>
        <v>346659.57209999999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L47" s="39"/>
      <c r="AM47" s="40"/>
      <c r="AN47" s="41"/>
      <c r="AO47" s="1"/>
      <c r="AP47" s="1"/>
      <c r="AQ47" s="1"/>
      <c r="AR47" s="1"/>
      <c r="AS47" s="1"/>
      <c r="BB47" s="18">
        <f>+Input!$B$17+Input!$B$19</f>
        <v>346659.57209999999</v>
      </c>
    </row>
    <row r="48" spans="1:54" ht="12.75" customHeight="1" x14ac:dyDescent="0.2">
      <c r="A48" s="42" t="s">
        <v>246</v>
      </c>
      <c r="B48" s="37">
        <f t="shared" si="8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customHeight="1" x14ac:dyDescent="0.2">
      <c r="A49" s="42" t="s">
        <v>248</v>
      </c>
      <c r="B49" s="37">
        <f t="shared" si="8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customHeight="1" x14ac:dyDescent="0.2">
      <c r="A50" s="42" t="s">
        <v>250</v>
      </c>
      <c r="B50" s="37">
        <f t="shared" si="8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customHeight="1" x14ac:dyDescent="0.2">
      <c r="A51" s="42" t="s">
        <v>251</v>
      </c>
      <c r="B51" s="37">
        <f t="shared" si="8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customHeight="1" x14ac:dyDescent="0.2">
      <c r="A52" s="42" t="s">
        <v>252</v>
      </c>
      <c r="B52" s="37">
        <f t="shared" si="8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8"/>
        <v>-177420.94540000003</v>
      </c>
      <c r="C53" s="18"/>
      <c r="D53" s="18"/>
      <c r="E53" s="18">
        <v>1400</v>
      </c>
      <c r="F53" s="18">
        <v>-5041.79</v>
      </c>
      <c r="G53" s="18">
        <v>-146099.84470000002</v>
      </c>
      <c r="H53" s="18">
        <f>+Input!$B$18</f>
        <v>-27679.310700000002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L53" s="39"/>
      <c r="AM53" s="40"/>
      <c r="AN53" s="41"/>
      <c r="AO53" s="1"/>
      <c r="AP53" s="1"/>
      <c r="AQ53" s="1"/>
      <c r="AR53" s="1"/>
      <c r="AS53" s="1"/>
      <c r="BB53" s="18">
        <f>+Input!$B$18</f>
        <v>-27679.310700000002</v>
      </c>
    </row>
    <row r="54" spans="1:54" ht="12.75" customHeight="1" x14ac:dyDescent="0.2">
      <c r="A54" s="20" t="s">
        <v>152</v>
      </c>
      <c r="B54" s="37">
        <f t="shared" si="8"/>
        <v>-44494.45490000397</v>
      </c>
      <c r="C54" s="18"/>
      <c r="D54" s="18"/>
      <c r="E54" s="18">
        <v>-44494.578800003976</v>
      </c>
      <c r="F54" s="18">
        <v>8.2400001585483551E-2</v>
      </c>
      <c r="G54" s="18">
        <v>-7.4500001966953278E-2</v>
      </c>
      <c r="H54" s="18">
        <f>+Input!$B$20</f>
        <v>0.11600000038743019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L54" s="39"/>
      <c r="AM54" s="40"/>
      <c r="AN54" s="41"/>
      <c r="AO54" s="1"/>
      <c r="AP54" s="1"/>
      <c r="AQ54" s="1"/>
      <c r="AR54" s="1"/>
      <c r="AS54" s="1"/>
      <c r="BB54" s="18">
        <f>+Input!$B$20</f>
        <v>0.11600000038743019</v>
      </c>
    </row>
    <row r="55" spans="1:54" ht="12.75" customHeight="1" x14ac:dyDescent="0.2">
      <c r="A55" s="20" t="s">
        <v>121</v>
      </c>
      <c r="B55" s="37">
        <f t="shared" si="8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+Input!$B$21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L55" s="39"/>
      <c r="AM55" s="40"/>
      <c r="AN55" s="41"/>
      <c r="AO55" s="1"/>
      <c r="AP55" s="1"/>
      <c r="AQ55" s="1"/>
      <c r="AR55" s="1"/>
      <c r="AS55" s="1"/>
      <c r="BB55" s="18">
        <f>+Input!$B$21</f>
        <v>0</v>
      </c>
    </row>
    <row r="56" spans="1:54" ht="12.75" customHeight="1" x14ac:dyDescent="0.2">
      <c r="A56" s="20" t="s">
        <v>122</v>
      </c>
      <c r="B56" s="37">
        <f t="shared" si="8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+Input!$B$22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L56" s="39"/>
      <c r="AM56" s="40"/>
      <c r="AN56" s="41"/>
      <c r="AO56" s="1"/>
      <c r="AP56" s="1"/>
      <c r="AQ56" s="1"/>
      <c r="AR56" s="1"/>
      <c r="AS56" s="1"/>
      <c r="BB56" s="18">
        <f>+Input!$B$22</f>
        <v>0</v>
      </c>
    </row>
    <row r="57" spans="1:54" ht="12.75" customHeight="1" x14ac:dyDescent="0.2">
      <c r="A57" s="42" t="s">
        <v>123</v>
      </c>
      <c r="B57" s="37">
        <f t="shared" si="8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+Input!$B$23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L57" s="39"/>
      <c r="AM57" s="40"/>
      <c r="AN57" s="41"/>
      <c r="AO57" s="1"/>
      <c r="AP57" s="1"/>
      <c r="AQ57" s="1"/>
      <c r="AR57" s="1"/>
      <c r="AS57" s="1"/>
      <c r="BB57" s="18">
        <f>+Input!$B$23</f>
        <v>0</v>
      </c>
    </row>
    <row r="58" spans="1:54" ht="12.75" customHeight="1" x14ac:dyDescent="0.2">
      <c r="A58" s="42" t="s">
        <v>253</v>
      </c>
      <c r="B58" s="37">
        <f t="shared" si="8"/>
        <v>-1089.4220000000003</v>
      </c>
      <c r="C58" s="18"/>
      <c r="D58" s="18"/>
      <c r="E58" s="18">
        <v>111.70270000000001</v>
      </c>
      <c r="F58" s="18">
        <v>-2552.4501</v>
      </c>
      <c r="G58" s="18">
        <v>1602.3003999999999</v>
      </c>
      <c r="H58" s="18">
        <f>+Input!$B$24</f>
        <v>-250.97499999999999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+Input!$B$24</f>
        <v>-250.97499999999999</v>
      </c>
    </row>
    <row r="59" spans="1:54" ht="12.75" customHeight="1" x14ac:dyDescent="0.2">
      <c r="A59" s="42" t="s">
        <v>84</v>
      </c>
      <c r="B59" s="37">
        <f t="shared" si="8"/>
        <v>-13651.877900000001</v>
      </c>
      <c r="C59" s="18"/>
      <c r="D59" s="18"/>
      <c r="E59" s="18">
        <v>-7536.2384000000002</v>
      </c>
      <c r="F59" s="18">
        <v>-1898.5819999999999</v>
      </c>
      <c r="G59" s="18">
        <v>-2086.1023</v>
      </c>
      <c r="H59" s="18">
        <f>+Input!$B$25</f>
        <v>-2130.9551999999999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+Input!$B$25</f>
        <v>-2130.9551999999999</v>
      </c>
    </row>
    <row r="60" spans="1:54" ht="12.75" customHeight="1" x14ac:dyDescent="0.2">
      <c r="A60" s="42" t="s">
        <v>124</v>
      </c>
      <c r="B60" s="37">
        <f t="shared" si="8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+Input!$B$26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+Input!$B$26</f>
        <v>0</v>
      </c>
    </row>
    <row r="61" spans="1:54" ht="12.75" customHeight="1" x14ac:dyDescent="0.2">
      <c r="A61" s="42" t="s">
        <v>254</v>
      </c>
      <c r="B61" s="37">
        <f t="shared" si="8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+Input!$B$27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L61" s="39"/>
      <c r="AM61" s="40"/>
      <c r="AN61" s="41"/>
      <c r="AO61" s="1"/>
      <c r="AP61" s="1"/>
      <c r="AQ61" s="1"/>
      <c r="AR61" s="1"/>
      <c r="AS61" s="1"/>
      <c r="BB61" s="18">
        <f>+Input!$B$27</f>
        <v>0</v>
      </c>
    </row>
    <row r="62" spans="1:54" ht="12.75" customHeight="1" x14ac:dyDescent="0.2">
      <c r="A62" s="42" t="s">
        <v>126</v>
      </c>
      <c r="B62" s="37">
        <f t="shared" si="8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+Input!$B$28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L62" s="39"/>
      <c r="AM62" s="40"/>
      <c r="AN62" s="41"/>
      <c r="AO62" s="41"/>
      <c r="AP62" s="1"/>
      <c r="AQ62" s="1"/>
      <c r="AR62" s="1"/>
      <c r="AS62" s="1"/>
      <c r="BB62" s="18">
        <f>+Input!$B$28</f>
        <v>0</v>
      </c>
    </row>
    <row r="63" spans="1:54" ht="12.75" customHeight="1" x14ac:dyDescent="0.2">
      <c r="A63" s="42" t="s">
        <v>216</v>
      </c>
      <c r="B63" s="37">
        <f t="shared" si="8"/>
        <v>0</v>
      </c>
      <c r="C63" s="18"/>
      <c r="D63" s="18"/>
      <c r="E63" s="18">
        <v>0</v>
      </c>
      <c r="F63" s="18">
        <v>0</v>
      </c>
      <c r="G63" s="18">
        <v>0</v>
      </c>
      <c r="H63" s="18">
        <f>+Input!$B$39</f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L63" s="39"/>
      <c r="AM63" s="40"/>
      <c r="AN63" s="41"/>
      <c r="AO63" s="1"/>
      <c r="AP63" s="1"/>
      <c r="AQ63" s="1"/>
      <c r="AR63" s="1"/>
      <c r="AS63" s="1"/>
      <c r="BB63" s="18">
        <f>+Input!$B$39</f>
        <v>0</v>
      </c>
    </row>
    <row r="64" spans="1:54" ht="12.75" customHeight="1" x14ac:dyDescent="0.2">
      <c r="A64" s="42" t="s">
        <v>255</v>
      </c>
      <c r="B64" s="37">
        <f t="shared" si="8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8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8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8"/>
        <v>-22510</v>
      </c>
      <c r="C67" s="18"/>
      <c r="D67" s="18"/>
      <c r="E67" s="18">
        <v>-4583</v>
      </c>
      <c r="F67" s="18">
        <v>-2258</v>
      </c>
      <c r="G67" s="18">
        <v>-4776</v>
      </c>
      <c r="H67" s="18">
        <f>+Input!$B$29</f>
        <v>-10893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L67" s="39"/>
      <c r="AM67" s="40"/>
      <c r="AN67" s="1"/>
      <c r="AO67" s="1"/>
      <c r="AP67" s="1"/>
      <c r="AQ67" s="1"/>
      <c r="AR67" s="1"/>
      <c r="AS67" s="1"/>
      <c r="BB67" s="18">
        <f>+Input!$B$29</f>
        <v>-10893</v>
      </c>
    </row>
    <row r="68" spans="1:54" ht="12.75" customHeight="1" x14ac:dyDescent="0.2">
      <c r="A68" s="20" t="s">
        <v>259</v>
      </c>
      <c r="B68" s="37">
        <f t="shared" si="8"/>
        <v>0</v>
      </c>
      <c r="AH68" s="1"/>
      <c r="AJ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8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">
      <c r="A70" s="20" t="s">
        <v>261</v>
      </c>
      <c r="B70" s="37">
        <f t="shared" si="8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606086.48859999608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14741.299900000002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>SUM(C85:C101)</f>
        <v>0</v>
      </c>
      <c r="D81" s="30">
        <f t="shared" ref="D81:S81" si="9">SUM(D85:D101)</f>
        <v>0</v>
      </c>
      <c r="E81" s="30">
        <f t="shared" si="9"/>
        <v>0</v>
      </c>
      <c r="F81" s="30">
        <f t="shared" si="9"/>
        <v>0</v>
      </c>
      <c r="G81" s="30">
        <f t="shared" si="9"/>
        <v>0</v>
      </c>
      <c r="H81" s="30">
        <f t="shared" si="9"/>
        <v>0</v>
      </c>
      <c r="I81" s="30">
        <f t="shared" si="9"/>
        <v>0</v>
      </c>
      <c r="J81" s="30">
        <f t="shared" si="9"/>
        <v>0</v>
      </c>
      <c r="K81" s="30">
        <f t="shared" si="9"/>
        <v>0</v>
      </c>
      <c r="L81" s="30">
        <f t="shared" si="9"/>
        <v>0</v>
      </c>
      <c r="M81" s="30">
        <f t="shared" si="9"/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ref="T81:AG81" si="10">SUM(T85:T101)</f>
        <v>0</v>
      </c>
      <c r="U81" s="30">
        <f t="shared" si="10"/>
        <v>0</v>
      </c>
      <c r="V81" s="30">
        <f t="shared" si="10"/>
        <v>0</v>
      </c>
      <c r="W81" s="30">
        <f t="shared" si="10"/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>SUM(C86:AG86)</f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>SUM(C87:AG87)</f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ref="B88:B97" si="13">SUM(C88:AG88)</f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>SUM(C108:C117)</f>
        <v>0</v>
      </c>
      <c r="D104" s="30">
        <f t="shared" ref="D104:S104" si="14">SUM(D108:D117)</f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si="14"/>
        <v>0</v>
      </c>
      <c r="N104" s="30">
        <f t="shared" si="14"/>
        <v>0</v>
      </c>
      <c r="O104" s="30">
        <f t="shared" si="14"/>
        <v>0</v>
      </c>
      <c r="P104" s="30">
        <f t="shared" si="14"/>
        <v>0</v>
      </c>
      <c r="Q104" s="30">
        <f t="shared" si="14"/>
        <v>0</v>
      </c>
      <c r="R104" s="30">
        <f t="shared" si="14"/>
        <v>0</v>
      </c>
      <c r="S104" s="30">
        <f t="shared" si="14"/>
        <v>0</v>
      </c>
      <c r="T104" s="30">
        <f t="shared" ref="T104:AG104" si="15">SUM(T108:T117)</f>
        <v>0</v>
      </c>
      <c r="U104" s="30">
        <f t="shared" si="15"/>
        <v>0</v>
      </c>
      <c r="V104" s="30">
        <f t="shared" si="15"/>
        <v>0</v>
      </c>
      <c r="W104" s="30">
        <f t="shared" si="15"/>
        <v>0</v>
      </c>
      <c r="X104" s="30">
        <f t="shared" si="15"/>
        <v>0</v>
      </c>
      <c r="Y104" s="30">
        <f t="shared" si="15"/>
        <v>0</v>
      </c>
      <c r="Z104" s="30">
        <f t="shared" si="15"/>
        <v>0</v>
      </c>
      <c r="AA104" s="30">
        <f t="shared" si="15"/>
        <v>0</v>
      </c>
      <c r="AB104" s="30">
        <f t="shared" si="15"/>
        <v>0</v>
      </c>
      <c r="AC104" s="30">
        <f t="shared" si="15"/>
        <v>0</v>
      </c>
      <c r="AD104" s="30">
        <f t="shared" si="15"/>
        <v>0</v>
      </c>
      <c r="AE104" s="30">
        <f t="shared" si="15"/>
        <v>0</v>
      </c>
      <c r="AF104" s="30">
        <f t="shared" si="15"/>
        <v>0</v>
      </c>
      <c r="AG104" s="30">
        <f t="shared" si="15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6">B44</f>
        <v>36617</v>
      </c>
      <c r="C105" s="379">
        <f t="shared" si="16"/>
        <v>36617</v>
      </c>
      <c r="D105" s="379">
        <f t="shared" si="16"/>
        <v>36618</v>
      </c>
      <c r="E105" s="379">
        <f t="shared" si="16"/>
        <v>36619</v>
      </c>
      <c r="F105" s="379">
        <f t="shared" si="16"/>
        <v>36620</v>
      </c>
      <c r="G105" s="379">
        <f t="shared" si="16"/>
        <v>36621</v>
      </c>
      <c r="H105" s="379">
        <f t="shared" si="16"/>
        <v>36622</v>
      </c>
      <c r="I105" s="379">
        <f t="shared" si="16"/>
        <v>36623</v>
      </c>
      <c r="J105" s="379">
        <f t="shared" si="16"/>
        <v>36624</v>
      </c>
      <c r="K105" s="379">
        <f t="shared" si="16"/>
        <v>36625</v>
      </c>
      <c r="L105" s="379">
        <f t="shared" si="16"/>
        <v>36626</v>
      </c>
      <c r="M105" s="379">
        <f t="shared" si="16"/>
        <v>36627</v>
      </c>
      <c r="N105" s="379">
        <f t="shared" si="16"/>
        <v>36628</v>
      </c>
      <c r="O105" s="379">
        <f t="shared" si="16"/>
        <v>36629</v>
      </c>
      <c r="P105" s="379">
        <f t="shared" si="16"/>
        <v>36630</v>
      </c>
      <c r="Q105" s="379">
        <f t="shared" si="16"/>
        <v>36631</v>
      </c>
      <c r="R105" s="379">
        <f t="shared" si="16"/>
        <v>36632</v>
      </c>
      <c r="S105" s="379">
        <f t="shared" si="16"/>
        <v>36633</v>
      </c>
      <c r="T105" s="379">
        <f t="shared" si="16"/>
        <v>36634</v>
      </c>
      <c r="U105" s="379">
        <f t="shared" si="16"/>
        <v>36635</v>
      </c>
      <c r="V105" s="379">
        <f t="shared" si="16"/>
        <v>36636</v>
      </c>
      <c r="W105" s="379">
        <f t="shared" si="16"/>
        <v>36637</v>
      </c>
      <c r="X105" s="379">
        <f t="shared" si="16"/>
        <v>36638</v>
      </c>
      <c r="Y105" s="379">
        <f t="shared" si="16"/>
        <v>36639</v>
      </c>
      <c r="Z105" s="379">
        <f t="shared" si="16"/>
        <v>36640</v>
      </c>
      <c r="AA105" s="379">
        <f t="shared" si="16"/>
        <v>36641</v>
      </c>
      <c r="AB105" s="379">
        <f t="shared" si="16"/>
        <v>36642</v>
      </c>
      <c r="AC105" s="379">
        <f t="shared" si="16"/>
        <v>36643</v>
      </c>
      <c r="AD105" s="379">
        <f t="shared" si="16"/>
        <v>36644</v>
      </c>
      <c r="AE105" s="379">
        <f t="shared" si="16"/>
        <v>36645</v>
      </c>
      <c r="AF105" s="379">
        <f t="shared" si="16"/>
        <v>36646</v>
      </c>
      <c r="AG105" s="379">
        <f t="shared" si="16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7">C45</f>
        <v>S</v>
      </c>
      <c r="D106" s="380" t="str">
        <f t="shared" si="17"/>
        <v>S</v>
      </c>
      <c r="E106" s="380" t="str">
        <f t="shared" si="17"/>
        <v>M</v>
      </c>
      <c r="F106" s="380" t="str">
        <f t="shared" si="17"/>
        <v>T</v>
      </c>
      <c r="G106" s="380" t="str">
        <f t="shared" si="17"/>
        <v>W</v>
      </c>
      <c r="H106" s="380" t="str">
        <f t="shared" si="17"/>
        <v>R</v>
      </c>
      <c r="I106" s="380" t="str">
        <f t="shared" si="17"/>
        <v>F</v>
      </c>
      <c r="J106" s="380" t="str">
        <f t="shared" si="17"/>
        <v>S</v>
      </c>
      <c r="K106" s="380" t="str">
        <f t="shared" si="17"/>
        <v>S</v>
      </c>
      <c r="L106" s="380" t="str">
        <f t="shared" si="17"/>
        <v>M</v>
      </c>
      <c r="M106" s="380" t="str">
        <f t="shared" si="17"/>
        <v>T</v>
      </c>
      <c r="N106" s="380" t="str">
        <f t="shared" si="17"/>
        <v>W</v>
      </c>
      <c r="O106" s="380" t="str">
        <f t="shared" si="17"/>
        <v>R</v>
      </c>
      <c r="P106" s="380" t="str">
        <f t="shared" si="17"/>
        <v>F</v>
      </c>
      <c r="Q106" s="380" t="str">
        <f t="shared" si="17"/>
        <v>S</v>
      </c>
      <c r="R106" s="380" t="str">
        <f t="shared" si="17"/>
        <v>S</v>
      </c>
      <c r="S106" s="380" t="str">
        <f t="shared" si="17"/>
        <v>M</v>
      </c>
      <c r="T106" s="380" t="str">
        <f t="shared" si="17"/>
        <v>T</v>
      </c>
      <c r="U106" s="380" t="str">
        <f t="shared" si="17"/>
        <v>W</v>
      </c>
      <c r="V106" s="380" t="str">
        <f t="shared" si="17"/>
        <v>R</v>
      </c>
      <c r="W106" s="380" t="str">
        <f t="shared" si="17"/>
        <v>F</v>
      </c>
      <c r="X106" s="380" t="str">
        <f t="shared" si="17"/>
        <v>S</v>
      </c>
      <c r="Y106" s="380" t="str">
        <f t="shared" si="17"/>
        <v>S</v>
      </c>
      <c r="Z106" s="380" t="str">
        <f t="shared" si="17"/>
        <v>M</v>
      </c>
      <c r="AA106" s="380" t="str">
        <f t="shared" si="17"/>
        <v>T</v>
      </c>
      <c r="AB106" s="380" t="str">
        <f t="shared" si="17"/>
        <v>W</v>
      </c>
      <c r="AC106" s="380" t="str">
        <f t="shared" si="17"/>
        <v>R</v>
      </c>
      <c r="AD106" s="380" t="str">
        <f t="shared" si="17"/>
        <v>F</v>
      </c>
      <c r="AE106" s="380" t="str">
        <f t="shared" si="17"/>
        <v>S</v>
      </c>
      <c r="AF106" s="380" t="str">
        <f t="shared" si="17"/>
        <v>S</v>
      </c>
      <c r="AG106" s="380" t="str">
        <f t="shared" si="17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8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8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8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8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8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8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462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-1380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296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747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5333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-5157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-9395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-9835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39">
        <v>-7193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39">
        <v>-4586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39">
        <v>7066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39">
        <v>-16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410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-3221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-6160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3164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-210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5688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6008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52949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43354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37572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43153.361700000001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54806.770500000013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79507.707699999999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87616.617600000012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380980.45750000002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-26069.471828297945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>
        <v>26069</v>
      </c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-0.47182829794473946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E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A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6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onthEnd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B278"/>
  <sheetViews>
    <sheetView showGridLines="0" zoomScale="75" workbookViewId="0">
      <pane xSplit="1" ySplit="4" topLeftCell="B4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6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+Input!$C$17</f>
        <v>361321.05249999999</v>
      </c>
    </row>
    <row r="9" spans="1:37" ht="12.75" customHeight="1" x14ac:dyDescent="0.2">
      <c r="A9" s="12" t="s">
        <v>174</v>
      </c>
      <c r="E9" s="16">
        <f>+Input!C7</f>
        <v>361778.97099999996</v>
      </c>
      <c r="F9" s="1" t="s">
        <v>175</v>
      </c>
      <c r="G9" s="17" t="s">
        <v>176</v>
      </c>
      <c r="H9" s="17"/>
      <c r="K9" s="65" t="s">
        <v>177</v>
      </c>
      <c r="L9" s="261">
        <f>+Input!C32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+Input!C10</f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+Input!C33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+Input!C34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+Input!C35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-7361.6077999999998</v>
      </c>
      <c r="F14" s="12" t="s">
        <v>192</v>
      </c>
      <c r="K14" s="65" t="s">
        <v>193</v>
      </c>
      <c r="L14" s="119">
        <f>SUM(L9:L13)/1000*3.082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SUM(R9:R13)/1000*3.082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+Input!$C$18</f>
        <v>-43254.25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370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+Input!$C$20</f>
        <v>1.1999999987892807E-2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+Input!C37*39.865/1000</f>
        <v>9.4401934532499983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9.4401934532499983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+Input!$C$21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9.4401934532499983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9.4401934532499983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+Input!$C$22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+Input!$C$23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354417.36319999996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+Input!$C$24</f>
        <v>-1.8248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354444.11919999996</v>
      </c>
      <c r="AA20" s="66"/>
      <c r="AB20" s="22"/>
      <c r="AC20" s="22"/>
      <c r="AD20" s="22"/>
      <c r="AE20" s="18">
        <f>+Input!$C$25</f>
        <v>-14.611000000000001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+Input!$C$26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+Input!$C$27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+Input!$C$28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+Input!$C$29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10038468.426497141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467872.59460000001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10038468.426497141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B33" s="347"/>
      <c r="C33" s="347"/>
      <c r="D33" s="347"/>
      <c r="E33" s="398">
        <f>B67</f>
        <v>0</v>
      </c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</row>
    <row r="34" spans="1:54" ht="12.75" customHeight="1" x14ac:dyDescent="0.2">
      <c r="A34" s="12" t="s">
        <v>299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-113455.23139999982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10038468.426497141</v>
      </c>
      <c r="K36" s="65" t="s">
        <v>118</v>
      </c>
      <c r="L36" s="8"/>
      <c r="M36" s="25">
        <f>SUM(M30:M34)</f>
        <v>10392885.78969714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10392885.78969714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V43" si="1">SUM(D47:D76)-D61-D68-D69</f>
        <v>0</v>
      </c>
      <c r="E43" s="30">
        <f t="shared" si="1"/>
        <v>-128775.13169999998</v>
      </c>
      <c r="F43" s="30">
        <f t="shared" si="1"/>
        <v>-300536.22979999991</v>
      </c>
      <c r="G43" s="30">
        <f t="shared" si="1"/>
        <v>-2194.2485999999781</v>
      </c>
      <c r="H43" s="30">
        <f t="shared" si="1"/>
        <v>318050.3787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si="1"/>
        <v>0</v>
      </c>
      <c r="N43" s="30">
        <f t="shared" si="1"/>
        <v>0</v>
      </c>
      <c r="O43" s="30">
        <f t="shared" si="1"/>
        <v>0</v>
      </c>
      <c r="P43" s="30">
        <f t="shared" si="1"/>
        <v>0</v>
      </c>
      <c r="Q43" s="30">
        <f t="shared" si="1"/>
        <v>0</v>
      </c>
      <c r="R43" s="30">
        <f t="shared" si="1"/>
        <v>0</v>
      </c>
      <c r="S43" s="30">
        <f t="shared" si="1"/>
        <v>0</v>
      </c>
      <c r="T43" s="30">
        <f t="shared" si="1"/>
        <v>0</v>
      </c>
      <c r="U43" s="30">
        <f t="shared" si="1"/>
        <v>0</v>
      </c>
      <c r="V43" s="30">
        <f t="shared" si="1"/>
        <v>0</v>
      </c>
      <c r="W43" s="30">
        <f t="shared" ref="W43:AG43" si="2">SUM(W47:W76)-W61-W68-W69</f>
        <v>0</v>
      </c>
      <c r="X43" s="30">
        <f t="shared" si="2"/>
        <v>0</v>
      </c>
      <c r="Y43" s="30">
        <f t="shared" si="2"/>
        <v>0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>C44+1</f>
        <v>36618</v>
      </c>
      <c r="E44" s="379">
        <f t="shared" ref="E44:W44" si="3">D44+1</f>
        <v>36619</v>
      </c>
      <c r="F44" s="379">
        <f t="shared" si="3"/>
        <v>36620</v>
      </c>
      <c r="G44" s="379">
        <f t="shared" si="3"/>
        <v>36621</v>
      </c>
      <c r="H44" s="379">
        <f t="shared" si="3"/>
        <v>36622</v>
      </c>
      <c r="I44" s="379">
        <f t="shared" si="3"/>
        <v>36623</v>
      </c>
      <c r="J44" s="379">
        <f t="shared" si="3"/>
        <v>36624</v>
      </c>
      <c r="K44" s="379">
        <f t="shared" si="3"/>
        <v>36625</v>
      </c>
      <c r="L44" s="379">
        <f t="shared" si="3"/>
        <v>36626</v>
      </c>
      <c r="M44" s="379">
        <f t="shared" si="3"/>
        <v>36627</v>
      </c>
      <c r="N44" s="379">
        <f t="shared" si="3"/>
        <v>36628</v>
      </c>
      <c r="O44" s="379">
        <f t="shared" si="3"/>
        <v>36629</v>
      </c>
      <c r="P44" s="379">
        <f t="shared" si="3"/>
        <v>36630</v>
      </c>
      <c r="Q44" s="379">
        <f t="shared" si="3"/>
        <v>36631</v>
      </c>
      <c r="R44" s="379">
        <f t="shared" si="3"/>
        <v>36632</v>
      </c>
      <c r="S44" s="379">
        <f t="shared" si="3"/>
        <v>36633</v>
      </c>
      <c r="T44" s="379">
        <f t="shared" si="3"/>
        <v>36634</v>
      </c>
      <c r="U44" s="379">
        <f t="shared" si="3"/>
        <v>36635</v>
      </c>
      <c r="V44" s="379">
        <f t="shared" si="3"/>
        <v>36636</v>
      </c>
      <c r="W44" s="379">
        <f t="shared" si="3"/>
        <v>36637</v>
      </c>
      <c r="X44" s="379">
        <f t="shared" ref="X44:AG44" si="4">W44+1</f>
        <v>36638</v>
      </c>
      <c r="Y44" s="379">
        <f t="shared" si="4"/>
        <v>36639</v>
      </c>
      <c r="Z44" s="379">
        <f t="shared" si="4"/>
        <v>36640</v>
      </c>
      <c r="AA44" s="379">
        <f t="shared" si="4"/>
        <v>36641</v>
      </c>
      <c r="AB44" s="379">
        <f t="shared" si="4"/>
        <v>36642</v>
      </c>
      <c r="AC44" s="379">
        <f t="shared" si="4"/>
        <v>36643</v>
      </c>
      <c r="AD44" s="379">
        <f t="shared" si="4"/>
        <v>36644</v>
      </c>
      <c r="AE44" s="379">
        <f t="shared" si="4"/>
        <v>36645</v>
      </c>
      <c r="AF44" s="379">
        <f t="shared" si="4"/>
        <v>36646</v>
      </c>
      <c r="AG44" s="379">
        <f t="shared" si="4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V45" si="5">LOOKUP((WEEKDAY(C44,1)),$AI$44:$AI$50,$AJ$44:$AJ$50)</f>
        <v>S</v>
      </c>
      <c r="D45" s="380" t="str">
        <f t="shared" si="5"/>
        <v>S</v>
      </c>
      <c r="E45" s="380" t="str">
        <f t="shared" si="5"/>
        <v>M</v>
      </c>
      <c r="F45" s="380" t="str">
        <f t="shared" si="5"/>
        <v>T</v>
      </c>
      <c r="G45" s="380" t="str">
        <f t="shared" si="5"/>
        <v>W</v>
      </c>
      <c r="H45" s="380" t="str">
        <f t="shared" si="5"/>
        <v>R</v>
      </c>
      <c r="I45" s="380" t="str">
        <f t="shared" si="5"/>
        <v>F</v>
      </c>
      <c r="J45" s="380" t="str">
        <f t="shared" si="5"/>
        <v>S</v>
      </c>
      <c r="K45" s="380" t="str">
        <f t="shared" si="5"/>
        <v>S</v>
      </c>
      <c r="L45" s="380" t="str">
        <f t="shared" si="5"/>
        <v>M</v>
      </c>
      <c r="M45" s="380" t="str">
        <f t="shared" si="5"/>
        <v>T</v>
      </c>
      <c r="N45" s="380" t="str">
        <f t="shared" si="5"/>
        <v>W</v>
      </c>
      <c r="O45" s="380" t="str">
        <f t="shared" si="5"/>
        <v>R</v>
      </c>
      <c r="P45" s="380" t="str">
        <f t="shared" si="5"/>
        <v>F</v>
      </c>
      <c r="Q45" s="380" t="str">
        <f t="shared" si="5"/>
        <v>S</v>
      </c>
      <c r="R45" s="380" t="str">
        <f t="shared" si="5"/>
        <v>S</v>
      </c>
      <c r="S45" s="380" t="str">
        <f t="shared" si="5"/>
        <v>M</v>
      </c>
      <c r="T45" s="380" t="str">
        <f t="shared" si="5"/>
        <v>T</v>
      </c>
      <c r="U45" s="380" t="str">
        <f t="shared" si="5"/>
        <v>W</v>
      </c>
      <c r="V45" s="380" t="str">
        <f t="shared" si="5"/>
        <v>R</v>
      </c>
      <c r="W45" s="380" t="str">
        <f t="shared" ref="W45:AG45" si="6">LOOKUP((WEEKDAY(W44,1)),$AI$44:$AI$50,$AJ$44:$AJ$50)</f>
        <v>F</v>
      </c>
      <c r="X45" s="380" t="str">
        <f t="shared" si="6"/>
        <v>S</v>
      </c>
      <c r="Y45" s="380" t="str">
        <f t="shared" si="6"/>
        <v>S</v>
      </c>
      <c r="Z45" s="380" t="str">
        <f t="shared" si="6"/>
        <v>M</v>
      </c>
      <c r="AA45" s="380" t="str">
        <f t="shared" si="6"/>
        <v>T</v>
      </c>
      <c r="AB45" s="380" t="str">
        <f t="shared" si="6"/>
        <v>W</v>
      </c>
      <c r="AC45" s="380" t="str">
        <f t="shared" si="6"/>
        <v>R</v>
      </c>
      <c r="AD45" s="380" t="str">
        <f t="shared" si="6"/>
        <v>F</v>
      </c>
      <c r="AE45" s="380" t="str">
        <f t="shared" si="6"/>
        <v>S</v>
      </c>
      <c r="AF45" s="380" t="str">
        <f t="shared" si="6"/>
        <v>S</v>
      </c>
      <c r="AG45" s="380" t="str">
        <f t="shared" si="6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7">SUM(C47:AG47)</f>
        <v>-119364.32529999991</v>
      </c>
      <c r="C47" s="18">
        <v>0</v>
      </c>
      <c r="D47" s="18">
        <v>0</v>
      </c>
      <c r="E47" s="18">
        <v>-172251.3009</v>
      </c>
      <c r="F47" s="18">
        <v>-301004.79159999994</v>
      </c>
      <c r="G47" s="18">
        <v>-7429.2853000000032</v>
      </c>
      <c r="H47" s="18">
        <f>+Input!$C$17</f>
        <v>361321.05249999999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+Input!$C$17</f>
        <v>361321.05249999999</v>
      </c>
    </row>
    <row r="48" spans="1:54" ht="12.75" customHeight="1" x14ac:dyDescent="0.2">
      <c r="A48" s="42" t="s">
        <v>246</v>
      </c>
      <c r="B48" s="37">
        <f t="shared" si="7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customHeight="1" x14ac:dyDescent="0.2">
      <c r="A49" s="42" t="s">
        <v>248</v>
      </c>
      <c r="B49" s="37">
        <f t="shared" si="7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customHeight="1" x14ac:dyDescent="0.2">
      <c r="A50" s="42" t="s">
        <v>250</v>
      </c>
      <c r="B50" s="37">
        <f t="shared" si="7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customHeight="1" x14ac:dyDescent="0.2">
      <c r="A51" s="42" t="s">
        <v>251</v>
      </c>
      <c r="B51" s="37">
        <f t="shared" si="7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customHeight="1" x14ac:dyDescent="0.2">
      <c r="A52" s="42" t="s">
        <v>252</v>
      </c>
      <c r="B52" s="37">
        <f t="shared" si="7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7"/>
        <v>-37504.25</v>
      </c>
      <c r="C53" s="18"/>
      <c r="D53" s="18"/>
      <c r="E53" s="18">
        <v>0</v>
      </c>
      <c r="F53" s="18">
        <v>500</v>
      </c>
      <c r="G53" s="18">
        <v>5250</v>
      </c>
      <c r="H53" s="18">
        <f>+Input!$C$18</f>
        <v>-43254.25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+Input!$C$18</f>
        <v>-43254.25</v>
      </c>
    </row>
    <row r="54" spans="1:54" ht="12.75" customHeight="1" x14ac:dyDescent="0.2">
      <c r="A54" s="20" t="s">
        <v>152</v>
      </c>
      <c r="B54" s="37">
        <f t="shared" si="7"/>
        <v>43440.099900000088</v>
      </c>
      <c r="C54" s="18"/>
      <c r="D54" s="18"/>
      <c r="E54" s="18">
        <v>43440.12910000002</v>
      </c>
      <c r="F54" s="18">
        <v>-3.5599999944679439E-2</v>
      </c>
      <c r="G54" s="18">
        <v>-5.5999999749474227E-3</v>
      </c>
      <c r="H54" s="18">
        <f>+Input!$C$20</f>
        <v>1.1999999987892807E-2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+Input!$C$20</f>
        <v>1.1999999987892807E-2</v>
      </c>
    </row>
    <row r="55" spans="1:54" ht="12.75" customHeight="1" x14ac:dyDescent="0.2">
      <c r="A55" s="20" t="s">
        <v>121</v>
      </c>
      <c r="B55" s="37">
        <f t="shared" si="7"/>
        <v>0</v>
      </c>
      <c r="C55" s="18"/>
      <c r="D55" s="18"/>
      <c r="E55" s="18">
        <v>0</v>
      </c>
      <c r="F55" s="18">
        <v>0</v>
      </c>
      <c r="G55" s="18">
        <v>0</v>
      </c>
      <c r="H55" s="18">
        <f>+Input!$C$21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+Input!$C$21</f>
        <v>0</v>
      </c>
    </row>
    <row r="56" spans="1:54" ht="12.75" customHeight="1" x14ac:dyDescent="0.2">
      <c r="A56" s="20" t="s">
        <v>122</v>
      </c>
      <c r="B56" s="37">
        <f t="shared" si="7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+Input!$C$22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+Input!$C$22</f>
        <v>0</v>
      </c>
    </row>
    <row r="57" spans="1:54" ht="12.75" customHeight="1" x14ac:dyDescent="0.2">
      <c r="A57" s="42" t="s">
        <v>123</v>
      </c>
      <c r="B57" s="37">
        <f t="shared" si="7"/>
        <v>0</v>
      </c>
      <c r="C57" s="18"/>
      <c r="D57" s="18"/>
      <c r="E57" s="18">
        <v>0</v>
      </c>
      <c r="F57" s="18">
        <v>0</v>
      </c>
      <c r="G57" s="18">
        <v>0</v>
      </c>
      <c r="H57" s="18">
        <f>+Input!$C$23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+Input!$C$23</f>
        <v>0</v>
      </c>
    </row>
    <row r="58" spans="1:54" ht="12.75" customHeight="1" x14ac:dyDescent="0.2">
      <c r="A58" s="42" t="s">
        <v>253</v>
      </c>
      <c r="B58" s="37">
        <f t="shared" si="7"/>
        <v>-5.3701000000000008</v>
      </c>
      <c r="C58" s="18"/>
      <c r="D58" s="18"/>
      <c r="E58" s="18">
        <v>0.81120000000000003</v>
      </c>
      <c r="F58" s="18">
        <v>-12.899699999999999</v>
      </c>
      <c r="G58" s="18">
        <v>8.5431999999999988</v>
      </c>
      <c r="H58" s="18">
        <f>+Input!$C$24</f>
        <v>-1.8248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+Input!$C$24</f>
        <v>-1.8248</v>
      </c>
    </row>
    <row r="59" spans="1:54" ht="12.75" customHeight="1" x14ac:dyDescent="0.2">
      <c r="A59" s="42" t="s">
        <v>84</v>
      </c>
      <c r="B59" s="37">
        <f t="shared" si="7"/>
        <v>-21.385899999999999</v>
      </c>
      <c r="C59" s="18"/>
      <c r="D59" s="18"/>
      <c r="E59" s="18">
        <v>35.228900000000003</v>
      </c>
      <c r="F59" s="18">
        <v>-18.5029</v>
      </c>
      <c r="G59" s="18">
        <v>-23.500900000000001</v>
      </c>
      <c r="H59" s="18">
        <f>+Input!$C$25</f>
        <v>-14.611000000000001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+Input!$C$25</f>
        <v>-14.611000000000001</v>
      </c>
    </row>
    <row r="60" spans="1:54" ht="12.75" customHeight="1" x14ac:dyDescent="0.2">
      <c r="A60" s="42" t="s">
        <v>124</v>
      </c>
      <c r="B60" s="37">
        <f t="shared" si="7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+Input!$C$26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+Input!$C$26</f>
        <v>0</v>
      </c>
    </row>
    <row r="61" spans="1:54" ht="12.75" customHeight="1" x14ac:dyDescent="0.2">
      <c r="A61" s="42" t="s">
        <v>254</v>
      </c>
      <c r="B61" s="37">
        <f t="shared" si="7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+Input!$C$27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+Input!$C$27</f>
        <v>0</v>
      </c>
    </row>
    <row r="62" spans="1:54" ht="12.75" customHeight="1" x14ac:dyDescent="0.2">
      <c r="A62" s="42" t="s">
        <v>126</v>
      </c>
      <c r="B62" s="37">
        <f t="shared" si="7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+Input!$C$28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+Input!$C$28</f>
        <v>0</v>
      </c>
    </row>
    <row r="63" spans="1:54" ht="12.75" customHeight="1" x14ac:dyDescent="0.2">
      <c r="A63" s="42" t="s">
        <v>216</v>
      </c>
      <c r="B63" s="37">
        <f t="shared" si="7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7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7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7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7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+Input!$C$29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+Input!$C$29</f>
        <v>0</v>
      </c>
    </row>
    <row r="68" spans="1:54" ht="12.75" customHeight="1" x14ac:dyDescent="0.2">
      <c r="A68" s="20" t="s">
        <v>259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">
      <c r="A70" s="20" t="s">
        <v>261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-113455.23139999982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26.756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1">B44</f>
        <v>36617</v>
      </c>
      <c r="C82" s="379">
        <f t="shared" si="11"/>
        <v>36617</v>
      </c>
      <c r="D82" s="379">
        <f t="shared" si="11"/>
        <v>36618</v>
      </c>
      <c r="E82" s="379">
        <f t="shared" si="11"/>
        <v>36619</v>
      </c>
      <c r="F82" s="379">
        <f t="shared" si="11"/>
        <v>36620</v>
      </c>
      <c r="G82" s="379">
        <f t="shared" si="11"/>
        <v>36621</v>
      </c>
      <c r="H82" s="379">
        <f t="shared" si="11"/>
        <v>36622</v>
      </c>
      <c r="I82" s="379">
        <f t="shared" si="11"/>
        <v>36623</v>
      </c>
      <c r="J82" s="379">
        <f t="shared" si="11"/>
        <v>36624</v>
      </c>
      <c r="K82" s="379">
        <f t="shared" si="11"/>
        <v>36625</v>
      </c>
      <c r="L82" s="379">
        <f t="shared" si="11"/>
        <v>36626</v>
      </c>
      <c r="M82" s="379">
        <f t="shared" si="11"/>
        <v>36627</v>
      </c>
      <c r="N82" s="379">
        <f t="shared" si="11"/>
        <v>36628</v>
      </c>
      <c r="O82" s="379">
        <f t="shared" si="11"/>
        <v>36629</v>
      </c>
      <c r="P82" s="379">
        <f t="shared" si="11"/>
        <v>36630</v>
      </c>
      <c r="Q82" s="379">
        <f t="shared" si="11"/>
        <v>36631</v>
      </c>
      <c r="R82" s="379">
        <f t="shared" si="11"/>
        <v>36632</v>
      </c>
      <c r="S82" s="379">
        <f t="shared" si="11"/>
        <v>36633</v>
      </c>
      <c r="T82" s="379">
        <f t="shared" si="11"/>
        <v>36634</v>
      </c>
      <c r="U82" s="379">
        <f t="shared" si="11"/>
        <v>36635</v>
      </c>
      <c r="V82" s="379">
        <f t="shared" si="11"/>
        <v>36636</v>
      </c>
      <c r="W82" s="379">
        <f t="shared" si="11"/>
        <v>36637</v>
      </c>
      <c r="X82" s="379">
        <f t="shared" si="11"/>
        <v>36638</v>
      </c>
      <c r="Y82" s="379">
        <f t="shared" si="11"/>
        <v>36639</v>
      </c>
      <c r="Z82" s="379">
        <f t="shared" si="11"/>
        <v>36640</v>
      </c>
      <c r="AA82" s="379">
        <f t="shared" si="11"/>
        <v>36641</v>
      </c>
      <c r="AB82" s="379">
        <f t="shared" si="11"/>
        <v>36642</v>
      </c>
      <c r="AC82" s="379">
        <f t="shared" si="11"/>
        <v>36643</v>
      </c>
      <c r="AD82" s="379">
        <f t="shared" si="11"/>
        <v>36644</v>
      </c>
      <c r="AE82" s="379">
        <f t="shared" si="11"/>
        <v>36645</v>
      </c>
      <c r="AF82" s="379">
        <f t="shared" si="11"/>
        <v>36646</v>
      </c>
      <c r="AG82" s="379">
        <f t="shared" si="11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2">C45</f>
        <v>S</v>
      </c>
      <c r="D83" s="380" t="str">
        <f t="shared" si="12"/>
        <v>S</v>
      </c>
      <c r="E83" s="380" t="str">
        <f t="shared" si="12"/>
        <v>M</v>
      </c>
      <c r="F83" s="380" t="str">
        <f t="shared" si="12"/>
        <v>T</v>
      </c>
      <c r="G83" s="380" t="str">
        <f t="shared" si="12"/>
        <v>W</v>
      </c>
      <c r="H83" s="380" t="str">
        <f t="shared" si="12"/>
        <v>R</v>
      </c>
      <c r="I83" s="380" t="str">
        <f t="shared" si="12"/>
        <v>F</v>
      </c>
      <c r="J83" s="380" t="str">
        <f t="shared" si="12"/>
        <v>S</v>
      </c>
      <c r="K83" s="380" t="str">
        <f t="shared" si="12"/>
        <v>S</v>
      </c>
      <c r="L83" s="380" t="str">
        <f t="shared" si="12"/>
        <v>M</v>
      </c>
      <c r="M83" s="380" t="str">
        <f t="shared" si="12"/>
        <v>T</v>
      </c>
      <c r="N83" s="380" t="str">
        <f t="shared" si="12"/>
        <v>W</v>
      </c>
      <c r="O83" s="380" t="str">
        <f t="shared" si="12"/>
        <v>R</v>
      </c>
      <c r="P83" s="380" t="str">
        <f t="shared" si="12"/>
        <v>F</v>
      </c>
      <c r="Q83" s="380" t="str">
        <f t="shared" si="12"/>
        <v>S</v>
      </c>
      <c r="R83" s="380" t="str">
        <f t="shared" si="12"/>
        <v>S</v>
      </c>
      <c r="S83" s="380" t="str">
        <f t="shared" si="12"/>
        <v>M</v>
      </c>
      <c r="T83" s="380" t="str">
        <f t="shared" si="12"/>
        <v>T</v>
      </c>
      <c r="U83" s="380" t="str">
        <f t="shared" si="12"/>
        <v>W</v>
      </c>
      <c r="V83" s="380" t="str">
        <f t="shared" si="12"/>
        <v>R</v>
      </c>
      <c r="W83" s="380" t="str">
        <f t="shared" si="12"/>
        <v>F</v>
      </c>
      <c r="X83" s="380" t="str">
        <f t="shared" si="12"/>
        <v>S</v>
      </c>
      <c r="Y83" s="380" t="str">
        <f t="shared" si="12"/>
        <v>S</v>
      </c>
      <c r="Z83" s="380" t="str">
        <f t="shared" si="12"/>
        <v>M</v>
      </c>
      <c r="AA83" s="380" t="str">
        <f t="shared" si="12"/>
        <v>T</v>
      </c>
      <c r="AB83" s="380" t="str">
        <f t="shared" si="12"/>
        <v>W</v>
      </c>
      <c r="AC83" s="380" t="str">
        <f t="shared" si="12"/>
        <v>R</v>
      </c>
      <c r="AD83" s="380" t="str">
        <f t="shared" si="12"/>
        <v>F</v>
      </c>
      <c r="AE83" s="380" t="str">
        <f t="shared" si="12"/>
        <v>S</v>
      </c>
      <c r="AF83" s="380" t="str">
        <f t="shared" si="12"/>
        <v>S</v>
      </c>
      <c r="AG83" s="380" t="str">
        <f t="shared" si="12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17">B44</f>
        <v>36617</v>
      </c>
      <c r="C105" s="379">
        <f t="shared" si="17"/>
        <v>36617</v>
      </c>
      <c r="D105" s="379">
        <f t="shared" si="17"/>
        <v>36618</v>
      </c>
      <c r="E105" s="379">
        <f t="shared" si="17"/>
        <v>36619</v>
      </c>
      <c r="F105" s="379">
        <f t="shared" si="17"/>
        <v>36620</v>
      </c>
      <c r="G105" s="379">
        <f t="shared" si="17"/>
        <v>36621</v>
      </c>
      <c r="H105" s="379">
        <f t="shared" si="17"/>
        <v>36622</v>
      </c>
      <c r="I105" s="379">
        <f t="shared" si="17"/>
        <v>36623</v>
      </c>
      <c r="J105" s="379">
        <f t="shared" si="17"/>
        <v>36624</v>
      </c>
      <c r="K105" s="379">
        <f t="shared" si="17"/>
        <v>36625</v>
      </c>
      <c r="L105" s="379">
        <f t="shared" si="17"/>
        <v>36626</v>
      </c>
      <c r="M105" s="379">
        <f t="shared" si="17"/>
        <v>36627</v>
      </c>
      <c r="N105" s="379">
        <f t="shared" si="17"/>
        <v>36628</v>
      </c>
      <c r="O105" s="379">
        <f t="shared" si="17"/>
        <v>36629</v>
      </c>
      <c r="P105" s="379">
        <f t="shared" si="17"/>
        <v>36630</v>
      </c>
      <c r="Q105" s="379">
        <f t="shared" si="17"/>
        <v>36631</v>
      </c>
      <c r="R105" s="379">
        <f t="shared" si="17"/>
        <v>36632</v>
      </c>
      <c r="S105" s="379">
        <f t="shared" si="17"/>
        <v>36633</v>
      </c>
      <c r="T105" s="379">
        <f t="shared" si="17"/>
        <v>36634</v>
      </c>
      <c r="U105" s="379">
        <f t="shared" si="17"/>
        <v>36635</v>
      </c>
      <c r="V105" s="379">
        <f t="shared" si="17"/>
        <v>36636</v>
      </c>
      <c r="W105" s="379">
        <f t="shared" si="17"/>
        <v>36637</v>
      </c>
      <c r="X105" s="379">
        <f t="shared" si="17"/>
        <v>36638</v>
      </c>
      <c r="Y105" s="379">
        <f t="shared" si="17"/>
        <v>36639</v>
      </c>
      <c r="Z105" s="379">
        <f t="shared" si="17"/>
        <v>36640</v>
      </c>
      <c r="AA105" s="379">
        <f t="shared" si="17"/>
        <v>36641</v>
      </c>
      <c r="AB105" s="379">
        <f t="shared" si="17"/>
        <v>36642</v>
      </c>
      <c r="AC105" s="379">
        <f t="shared" si="17"/>
        <v>36643</v>
      </c>
      <c r="AD105" s="379">
        <f t="shared" si="17"/>
        <v>36644</v>
      </c>
      <c r="AE105" s="379">
        <f t="shared" si="17"/>
        <v>36645</v>
      </c>
      <c r="AF105" s="379">
        <f t="shared" si="17"/>
        <v>36646</v>
      </c>
      <c r="AG105" s="379">
        <f t="shared" si="17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18">C45</f>
        <v>S</v>
      </c>
      <c r="D106" s="380" t="str">
        <f t="shared" si="18"/>
        <v>S</v>
      </c>
      <c r="E106" s="380" t="str">
        <f t="shared" si="18"/>
        <v>M</v>
      </c>
      <c r="F106" s="380" t="str">
        <f t="shared" si="18"/>
        <v>T</v>
      </c>
      <c r="G106" s="380" t="str">
        <f t="shared" si="18"/>
        <v>W</v>
      </c>
      <c r="H106" s="380" t="str">
        <f t="shared" si="18"/>
        <v>R</v>
      </c>
      <c r="I106" s="380" t="str">
        <f t="shared" si="18"/>
        <v>F</v>
      </c>
      <c r="J106" s="380" t="str">
        <f t="shared" si="18"/>
        <v>S</v>
      </c>
      <c r="K106" s="380" t="str">
        <f t="shared" si="18"/>
        <v>S</v>
      </c>
      <c r="L106" s="380" t="str">
        <f t="shared" si="18"/>
        <v>M</v>
      </c>
      <c r="M106" s="380" t="str">
        <f t="shared" si="18"/>
        <v>T</v>
      </c>
      <c r="N106" s="380" t="str">
        <f t="shared" si="18"/>
        <v>W</v>
      </c>
      <c r="O106" s="380" t="str">
        <f t="shared" si="18"/>
        <v>R</v>
      </c>
      <c r="P106" s="380" t="str">
        <f t="shared" si="18"/>
        <v>F</v>
      </c>
      <c r="Q106" s="380" t="str">
        <f t="shared" si="18"/>
        <v>S</v>
      </c>
      <c r="R106" s="380" t="str">
        <f t="shared" si="18"/>
        <v>S</v>
      </c>
      <c r="S106" s="380" t="str">
        <f t="shared" si="18"/>
        <v>M</v>
      </c>
      <c r="T106" s="380" t="str">
        <f t="shared" si="18"/>
        <v>T</v>
      </c>
      <c r="U106" s="380" t="str">
        <f t="shared" si="18"/>
        <v>W</v>
      </c>
      <c r="V106" s="380" t="str">
        <f t="shared" si="18"/>
        <v>R</v>
      </c>
      <c r="W106" s="380" t="str">
        <f t="shared" si="18"/>
        <v>F</v>
      </c>
      <c r="X106" s="380" t="str">
        <f t="shared" si="18"/>
        <v>S</v>
      </c>
      <c r="Y106" s="380" t="str">
        <f t="shared" si="18"/>
        <v>S</v>
      </c>
      <c r="Z106" s="380" t="str">
        <f t="shared" si="18"/>
        <v>M</v>
      </c>
      <c r="AA106" s="380" t="str">
        <f t="shared" si="18"/>
        <v>T</v>
      </c>
      <c r="AB106" s="380" t="str">
        <f t="shared" si="18"/>
        <v>W</v>
      </c>
      <c r="AC106" s="380" t="str">
        <f t="shared" si="18"/>
        <v>R</v>
      </c>
      <c r="AD106" s="380" t="str">
        <f t="shared" si="18"/>
        <v>F</v>
      </c>
      <c r="AE106" s="380" t="str">
        <f t="shared" si="18"/>
        <v>S</v>
      </c>
      <c r="AF106" s="380" t="str">
        <f t="shared" si="18"/>
        <v>S</v>
      </c>
      <c r="AG106" s="380" t="str">
        <f t="shared" si="18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80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249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-1363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-743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40">
        <v>1113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40">
        <v>144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95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-287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40">
        <v>-71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40">
        <v>-323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40">
        <v>-711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40">
        <v>679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830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550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77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287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-11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-230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-1025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-1118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-1409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-3489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-588.76119999999958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620.96960000000024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-1566.6500999999998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848.83390000000009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-7361.6077999999998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-407085.7474303036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-407085.7474303036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6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2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0E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B278"/>
  <sheetViews>
    <sheetView showGridLines="0" zoomScale="75" workbookViewId="0">
      <pane xSplit="1" ySplit="4" topLeftCell="X3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7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+Input!$U$17</f>
        <v>0</v>
      </c>
    </row>
    <row r="9" spans="1:37" ht="12.75" customHeight="1" x14ac:dyDescent="0.2">
      <c r="A9" s="12" t="s">
        <v>174</v>
      </c>
      <c r="E9" s="16">
        <v>0</v>
      </c>
      <c r="F9" s="1" t="s">
        <v>175</v>
      </c>
      <c r="G9" s="17" t="s">
        <v>176</v>
      </c>
      <c r="H9" s="17"/>
      <c r="K9" s="65" t="s">
        <v>177</v>
      </c>
      <c r="L9" s="261">
        <f>+Input!I32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v>0</v>
      </c>
      <c r="F10" s="1" t="s">
        <v>175</v>
      </c>
      <c r="G10" s="17" t="s">
        <v>176</v>
      </c>
      <c r="H10" s="17"/>
      <c r="K10" s="65" t="s">
        <v>179</v>
      </c>
      <c r="L10" s="261">
        <f>+Input!I33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0</v>
      </c>
      <c r="F14" s="12" t="s">
        <v>192</v>
      </c>
      <c r="K14" s="65" t="s">
        <v>193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+Input!$U$18</f>
        <v>0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+Input!$U$20</f>
        <v>0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+Input!I37*6.278/1000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+Input!$U$21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+Input!$U$22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+Input!$U$23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0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+Input!$U$24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0</v>
      </c>
      <c r="AA20" s="66"/>
      <c r="AB20" s="22"/>
      <c r="AC20" s="22"/>
      <c r="AD20" s="22"/>
      <c r="AE20" s="18">
        <f>+Input!$U$25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+Input!$U$26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+Input!$U$27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+Input!$U$28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+Input!$U$29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-992275.29711037164</v>
      </c>
      <c r="F29" s="12" t="s">
        <v>218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I30" s="22"/>
      <c r="J30" s="22"/>
      <c r="K30" s="65" t="s">
        <v>221</v>
      </c>
      <c r="L30" s="22"/>
      <c r="M30" s="24">
        <v>0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-992275.29711037164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0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+B68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-992275.29711037164</v>
      </c>
      <c r="K36" s="65" t="s">
        <v>118</v>
      </c>
      <c r="L36" s="8"/>
      <c r="M36" s="25">
        <f>SUM(M30:M34)</f>
        <v>-992275.29711037164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-992275.29711037164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L43" si="1">SUM(D47:D76)-D61-D68-D69</f>
        <v>0</v>
      </c>
      <c r="E43" s="30">
        <f t="shared" si="1"/>
        <v>0</v>
      </c>
      <c r="F43" s="30">
        <f t="shared" si="1"/>
        <v>0</v>
      </c>
      <c r="G43" s="30">
        <f t="shared" si="1"/>
        <v>0</v>
      </c>
      <c r="H43" s="30">
        <f>SUM(H47:H76)-H61-H68-H69</f>
        <v>0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ref="M43:V43" si="2">SUM(M47:M76)-M61-M68-M69</f>
        <v>0</v>
      </c>
      <c r="N43" s="30">
        <f t="shared" si="2"/>
        <v>0</v>
      </c>
      <c r="O43" s="30">
        <f t="shared" si="2"/>
        <v>0</v>
      </c>
      <c r="P43" s="30">
        <f t="shared" si="2"/>
        <v>0</v>
      </c>
      <c r="Q43" s="30">
        <f t="shared" si="2"/>
        <v>0</v>
      </c>
      <c r="R43" s="30">
        <f t="shared" si="2"/>
        <v>0</v>
      </c>
      <c r="S43" s="30">
        <f t="shared" si="2"/>
        <v>0</v>
      </c>
      <c r="T43" s="30">
        <f t="shared" si="2"/>
        <v>0</v>
      </c>
      <c r="U43" s="30">
        <f t="shared" si="2"/>
        <v>0</v>
      </c>
      <c r="V43" s="30">
        <f t="shared" si="2"/>
        <v>0</v>
      </c>
      <c r="W43" s="30">
        <f t="shared" ref="W43:AG43" si="3">SUM(W47:W76)-W61-W68-W69</f>
        <v>0</v>
      </c>
      <c r="X43" s="30">
        <f t="shared" si="3"/>
        <v>0</v>
      </c>
      <c r="Y43" s="30">
        <f t="shared" si="3"/>
        <v>0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 t="shared" si="3"/>
        <v>0</v>
      </c>
      <c r="AD43" s="30">
        <f t="shared" si="3"/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 t="shared" ref="D44:M44" si="4">C44+1</f>
        <v>36618</v>
      </c>
      <c r="E44" s="379">
        <f t="shared" si="4"/>
        <v>36619</v>
      </c>
      <c r="F44" s="379">
        <f t="shared" si="4"/>
        <v>36620</v>
      </c>
      <c r="G44" s="379">
        <f t="shared" si="4"/>
        <v>36621</v>
      </c>
      <c r="H44" s="379">
        <f t="shared" si="4"/>
        <v>36622</v>
      </c>
      <c r="I44" s="379">
        <f t="shared" si="4"/>
        <v>36623</v>
      </c>
      <c r="J44" s="379">
        <f t="shared" si="4"/>
        <v>36624</v>
      </c>
      <c r="K44" s="379">
        <f t="shared" si="4"/>
        <v>36625</v>
      </c>
      <c r="L44" s="379">
        <f t="shared" si="4"/>
        <v>36626</v>
      </c>
      <c r="M44" s="379">
        <f t="shared" si="4"/>
        <v>36627</v>
      </c>
      <c r="N44" s="379">
        <f t="shared" ref="N44:W44" si="5">M44+1</f>
        <v>36628</v>
      </c>
      <c r="O44" s="379">
        <f t="shared" si="5"/>
        <v>36629</v>
      </c>
      <c r="P44" s="379">
        <f t="shared" si="5"/>
        <v>36630</v>
      </c>
      <c r="Q44" s="379">
        <f t="shared" si="5"/>
        <v>36631</v>
      </c>
      <c r="R44" s="379">
        <f t="shared" si="5"/>
        <v>36632</v>
      </c>
      <c r="S44" s="379">
        <f t="shared" si="5"/>
        <v>36633</v>
      </c>
      <c r="T44" s="379">
        <f t="shared" si="5"/>
        <v>36634</v>
      </c>
      <c r="U44" s="379">
        <f t="shared" si="5"/>
        <v>36635</v>
      </c>
      <c r="V44" s="379">
        <f t="shared" si="5"/>
        <v>36636</v>
      </c>
      <c r="W44" s="379">
        <f t="shared" si="5"/>
        <v>36637</v>
      </c>
      <c r="X44" s="379">
        <f t="shared" ref="X44:AG44" si="6">W44+1</f>
        <v>36638</v>
      </c>
      <c r="Y44" s="379">
        <f t="shared" si="6"/>
        <v>36639</v>
      </c>
      <c r="Z44" s="379">
        <f t="shared" si="6"/>
        <v>36640</v>
      </c>
      <c r="AA44" s="379">
        <f t="shared" si="6"/>
        <v>36641</v>
      </c>
      <c r="AB44" s="379">
        <f t="shared" si="6"/>
        <v>36642</v>
      </c>
      <c r="AC44" s="379">
        <f t="shared" si="6"/>
        <v>36643</v>
      </c>
      <c r="AD44" s="379">
        <f t="shared" si="6"/>
        <v>36644</v>
      </c>
      <c r="AE44" s="379">
        <f t="shared" si="6"/>
        <v>36645</v>
      </c>
      <c r="AF44" s="379">
        <f t="shared" si="6"/>
        <v>36646</v>
      </c>
      <c r="AG44" s="379">
        <f t="shared" si="6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L45" si="7">LOOKUP((WEEKDAY(C44,1)),$AI$44:$AI$50,$AJ$44:$AJ$50)</f>
        <v>S</v>
      </c>
      <c r="D45" s="380" t="str">
        <f t="shared" si="7"/>
        <v>S</v>
      </c>
      <c r="E45" s="380" t="str">
        <f t="shared" si="7"/>
        <v>M</v>
      </c>
      <c r="F45" s="380" t="str">
        <f t="shared" si="7"/>
        <v>T</v>
      </c>
      <c r="G45" s="380" t="str">
        <f t="shared" si="7"/>
        <v>W</v>
      </c>
      <c r="H45" s="380" t="str">
        <f t="shared" si="7"/>
        <v>R</v>
      </c>
      <c r="I45" s="380" t="str">
        <f t="shared" si="7"/>
        <v>F</v>
      </c>
      <c r="J45" s="380" t="str">
        <f t="shared" si="7"/>
        <v>S</v>
      </c>
      <c r="K45" s="380" t="str">
        <f t="shared" si="7"/>
        <v>S</v>
      </c>
      <c r="L45" s="380" t="str">
        <f t="shared" si="7"/>
        <v>M</v>
      </c>
      <c r="M45" s="380" t="str">
        <f t="shared" ref="M45:V45" si="8">LOOKUP((WEEKDAY(M44,1)),$AI$44:$AI$50,$AJ$44:$AJ$50)</f>
        <v>T</v>
      </c>
      <c r="N45" s="380" t="str">
        <f t="shared" si="8"/>
        <v>W</v>
      </c>
      <c r="O45" s="380" t="str">
        <f t="shared" si="8"/>
        <v>R</v>
      </c>
      <c r="P45" s="380" t="str">
        <f t="shared" si="8"/>
        <v>F</v>
      </c>
      <c r="Q45" s="380" t="str">
        <f t="shared" si="8"/>
        <v>S</v>
      </c>
      <c r="R45" s="380" t="str">
        <f t="shared" si="8"/>
        <v>S</v>
      </c>
      <c r="S45" s="380" t="str">
        <f t="shared" si="8"/>
        <v>M</v>
      </c>
      <c r="T45" s="380" t="str">
        <f t="shared" si="8"/>
        <v>T</v>
      </c>
      <c r="U45" s="380" t="str">
        <f t="shared" si="8"/>
        <v>W</v>
      </c>
      <c r="V45" s="380" t="str">
        <f t="shared" si="8"/>
        <v>R</v>
      </c>
      <c r="W45" s="380" t="str">
        <f t="shared" ref="W45:AG45" si="9">LOOKUP((WEEKDAY(W44,1)),$AI$44:$AI$50,$AJ$44:$AJ$50)</f>
        <v>F</v>
      </c>
      <c r="X45" s="380" t="str">
        <f t="shared" si="9"/>
        <v>S</v>
      </c>
      <c r="Y45" s="380" t="str">
        <f t="shared" si="9"/>
        <v>S</v>
      </c>
      <c r="Z45" s="380" t="str">
        <f t="shared" si="9"/>
        <v>M</v>
      </c>
      <c r="AA45" s="380" t="str">
        <f t="shared" si="9"/>
        <v>T</v>
      </c>
      <c r="AB45" s="380" t="str">
        <f t="shared" si="9"/>
        <v>W</v>
      </c>
      <c r="AC45" s="380" t="str">
        <f t="shared" si="9"/>
        <v>R</v>
      </c>
      <c r="AD45" s="380" t="str">
        <f t="shared" si="9"/>
        <v>F</v>
      </c>
      <c r="AE45" s="380" t="str">
        <f t="shared" si="9"/>
        <v>S</v>
      </c>
      <c r="AF45" s="380" t="str">
        <f t="shared" si="9"/>
        <v>S</v>
      </c>
      <c r="AG45" s="380" t="str">
        <f t="shared" si="9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10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v>0</v>
      </c>
    </row>
    <row r="48" spans="1:54" ht="12.75" hidden="1" customHeight="1" x14ac:dyDescent="0.2">
      <c r="A48" s="42" t="s">
        <v>246</v>
      </c>
      <c r="B48" s="37">
        <f t="shared" si="10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10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10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10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10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10"/>
        <v>0</v>
      </c>
      <c r="C53" s="18"/>
      <c r="D53" s="18"/>
      <c r="E53" s="18">
        <v>0</v>
      </c>
      <c r="F53" s="18">
        <v>0</v>
      </c>
      <c r="G53" s="18">
        <v>0</v>
      </c>
      <c r="H53" s="18"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v>0</v>
      </c>
    </row>
    <row r="54" spans="1:54" ht="12.75" customHeight="1" x14ac:dyDescent="0.2">
      <c r="A54" s="20" t="s">
        <v>152</v>
      </c>
      <c r="B54" s="37">
        <f t="shared" si="10"/>
        <v>0</v>
      </c>
      <c r="C54" s="18"/>
      <c r="D54" s="18"/>
      <c r="E54" s="18">
        <v>0</v>
      </c>
      <c r="F54" s="18">
        <v>0</v>
      </c>
      <c r="G54" s="18">
        <v>0</v>
      </c>
      <c r="H54" s="18">
        <v>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v>0</v>
      </c>
    </row>
    <row r="55" spans="1:54" ht="12.75" customHeight="1" x14ac:dyDescent="0.2">
      <c r="A55" s="20" t="s">
        <v>121</v>
      </c>
      <c r="B55" s="37">
        <f t="shared" si="10"/>
        <v>0</v>
      </c>
      <c r="C55" s="18"/>
      <c r="D55" s="18"/>
      <c r="E55" s="18">
        <v>0</v>
      </c>
      <c r="F55" s="18">
        <v>0</v>
      </c>
      <c r="G55" s="18">
        <v>0</v>
      </c>
      <c r="H55" s="18"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v>0</v>
      </c>
    </row>
    <row r="56" spans="1:54" ht="12.75" customHeight="1" x14ac:dyDescent="0.2">
      <c r="A56" s="20" t="s">
        <v>122</v>
      </c>
      <c r="B56" s="37">
        <f t="shared" si="10"/>
        <v>0</v>
      </c>
      <c r="C56" s="18"/>
      <c r="D56" s="18"/>
      <c r="E56" s="18">
        <v>0</v>
      </c>
      <c r="F56" s="18">
        <v>0</v>
      </c>
      <c r="G56" s="18">
        <v>0</v>
      </c>
      <c r="H56" s="18"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v>0</v>
      </c>
    </row>
    <row r="57" spans="1:54" ht="12.75" customHeight="1" x14ac:dyDescent="0.2">
      <c r="A57" s="42" t="s">
        <v>123</v>
      </c>
      <c r="B57" s="37">
        <f t="shared" si="10"/>
        <v>0</v>
      </c>
      <c r="C57" s="18"/>
      <c r="D57" s="18"/>
      <c r="E57" s="18">
        <v>0</v>
      </c>
      <c r="F57" s="18">
        <v>0</v>
      </c>
      <c r="G57" s="18">
        <v>0</v>
      </c>
      <c r="H57" s="18"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v>0</v>
      </c>
    </row>
    <row r="58" spans="1:54" ht="12.75" customHeight="1" x14ac:dyDescent="0.2">
      <c r="A58" s="42" t="s">
        <v>253</v>
      </c>
      <c r="B58" s="37">
        <f t="shared" si="10"/>
        <v>0</v>
      </c>
      <c r="C58" s="18"/>
      <c r="D58" s="18"/>
      <c r="E58" s="18">
        <v>0</v>
      </c>
      <c r="F58" s="18">
        <v>0</v>
      </c>
      <c r="G58" s="18">
        <v>0</v>
      </c>
      <c r="H58" s="18">
        <v>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v>0</v>
      </c>
    </row>
    <row r="59" spans="1:54" ht="12.75" customHeight="1" x14ac:dyDescent="0.2">
      <c r="A59" s="42" t="s">
        <v>84</v>
      </c>
      <c r="B59" s="37">
        <f t="shared" si="10"/>
        <v>0</v>
      </c>
      <c r="C59" s="18"/>
      <c r="D59" s="18"/>
      <c r="E59" s="18">
        <v>0</v>
      </c>
      <c r="F59" s="18">
        <v>0</v>
      </c>
      <c r="G59" s="18">
        <v>0</v>
      </c>
      <c r="H59" s="18"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v>0</v>
      </c>
    </row>
    <row r="60" spans="1:54" ht="12.75" customHeight="1" x14ac:dyDescent="0.2">
      <c r="A60" s="42" t="s">
        <v>124</v>
      </c>
      <c r="B60" s="37">
        <f t="shared" si="10"/>
        <v>0</v>
      </c>
      <c r="C60" s="18"/>
      <c r="D60" s="18"/>
      <c r="E60" s="18">
        <v>0</v>
      </c>
      <c r="F60" s="18">
        <v>0</v>
      </c>
      <c r="G60" s="18">
        <v>0</v>
      </c>
      <c r="H60" s="18"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v>0</v>
      </c>
    </row>
    <row r="61" spans="1:54" ht="12.75" customHeight="1" x14ac:dyDescent="0.2">
      <c r="A61" s="42" t="s">
        <v>254</v>
      </c>
      <c r="B61" s="37">
        <f t="shared" si="10"/>
        <v>0</v>
      </c>
      <c r="C61" s="18"/>
      <c r="D61" s="18"/>
      <c r="E61" s="18">
        <v>0</v>
      </c>
      <c r="F61" s="18">
        <v>0</v>
      </c>
      <c r="G61" s="18">
        <v>0</v>
      </c>
      <c r="H61" s="18"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v>0</v>
      </c>
    </row>
    <row r="62" spans="1:54" ht="12.75" customHeight="1" x14ac:dyDescent="0.2">
      <c r="A62" s="42" t="s">
        <v>126</v>
      </c>
      <c r="B62" s="37">
        <f t="shared" si="10"/>
        <v>0</v>
      </c>
      <c r="C62" s="18"/>
      <c r="D62" s="18"/>
      <c r="E62" s="18">
        <v>0</v>
      </c>
      <c r="F62" s="18">
        <v>0</v>
      </c>
      <c r="G62" s="18">
        <v>0</v>
      </c>
      <c r="H62" s="18"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v>0</v>
      </c>
    </row>
    <row r="63" spans="1:54" ht="12.75" customHeight="1" x14ac:dyDescent="0.2">
      <c r="A63" s="42" t="s">
        <v>216</v>
      </c>
      <c r="B63" s="37">
        <f t="shared" si="10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10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10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10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10"/>
        <v>0</v>
      </c>
      <c r="C67" s="18"/>
      <c r="D67" s="18"/>
      <c r="E67" s="18">
        <v>0</v>
      </c>
      <c r="F67" s="18">
        <v>0</v>
      </c>
      <c r="G67" s="18">
        <v>0</v>
      </c>
      <c r="H67" s="18"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v>0</v>
      </c>
    </row>
    <row r="68" spans="1:54" ht="12.75" customHeight="1" x14ac:dyDescent="0.2">
      <c r="A68" s="20" t="s">
        <v>259</v>
      </c>
      <c r="B68" s="37">
        <f t="shared" si="10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10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">
      <c r="A70" s="20" t="s">
        <v>261</v>
      </c>
      <c r="B70" s="37">
        <f t="shared" si="10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0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11">SUM(C85:C101)</f>
        <v>0</v>
      </c>
      <c r="D81" s="30">
        <f t="shared" si="11"/>
        <v>0</v>
      </c>
      <c r="E81" s="30">
        <f t="shared" si="11"/>
        <v>0</v>
      </c>
      <c r="F81" s="30">
        <f t="shared" si="11"/>
        <v>0</v>
      </c>
      <c r="G81" s="30">
        <f t="shared" si="11"/>
        <v>0</v>
      </c>
      <c r="H81" s="30">
        <f t="shared" si="11"/>
        <v>0</v>
      </c>
      <c r="I81" s="30">
        <f t="shared" si="11"/>
        <v>0</v>
      </c>
      <c r="J81" s="30">
        <f t="shared" si="11"/>
        <v>0</v>
      </c>
      <c r="K81" s="30">
        <f t="shared" si="11"/>
        <v>0</v>
      </c>
      <c r="L81" s="30">
        <f t="shared" si="11"/>
        <v>0</v>
      </c>
      <c r="M81" s="30">
        <f t="shared" ref="M81:V81" si="12">SUM(M85:M101)</f>
        <v>0</v>
      </c>
      <c r="N81" s="30">
        <f t="shared" si="12"/>
        <v>0</v>
      </c>
      <c r="O81" s="30">
        <f t="shared" si="12"/>
        <v>0</v>
      </c>
      <c r="P81" s="30">
        <f t="shared" si="12"/>
        <v>0</v>
      </c>
      <c r="Q81" s="30">
        <f t="shared" si="12"/>
        <v>0</v>
      </c>
      <c r="R81" s="30">
        <f t="shared" si="12"/>
        <v>0</v>
      </c>
      <c r="S81" s="30">
        <f t="shared" si="12"/>
        <v>0</v>
      </c>
      <c r="T81" s="30">
        <f t="shared" si="12"/>
        <v>0</v>
      </c>
      <c r="U81" s="30">
        <f t="shared" si="12"/>
        <v>0</v>
      </c>
      <c r="V81" s="30">
        <f t="shared" si="12"/>
        <v>0</v>
      </c>
      <c r="W81" s="30">
        <f t="shared" ref="W81:AG81" si="13">SUM(W85:W101)</f>
        <v>0</v>
      </c>
      <c r="X81" s="30">
        <f t="shared" si="13"/>
        <v>0</v>
      </c>
      <c r="Y81" s="30">
        <f t="shared" si="13"/>
        <v>0</v>
      </c>
      <c r="Z81" s="30">
        <f t="shared" si="13"/>
        <v>0</v>
      </c>
      <c r="AA81" s="30">
        <f t="shared" si="13"/>
        <v>0</v>
      </c>
      <c r="AB81" s="30">
        <f t="shared" si="13"/>
        <v>0</v>
      </c>
      <c r="AC81" s="30">
        <f t="shared" si="13"/>
        <v>0</v>
      </c>
      <c r="AD81" s="30">
        <f t="shared" si="13"/>
        <v>0</v>
      </c>
      <c r="AE81" s="30">
        <f t="shared" si="13"/>
        <v>0</v>
      </c>
      <c r="AF81" s="30">
        <f t="shared" si="13"/>
        <v>0</v>
      </c>
      <c r="AG81" s="30">
        <f t="shared" si="13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4">B44</f>
        <v>36617</v>
      </c>
      <c r="C82" s="379">
        <f t="shared" si="14"/>
        <v>36617</v>
      </c>
      <c r="D82" s="379">
        <f t="shared" si="14"/>
        <v>36618</v>
      </c>
      <c r="E82" s="379">
        <f t="shared" si="14"/>
        <v>36619</v>
      </c>
      <c r="F82" s="379">
        <f t="shared" si="14"/>
        <v>36620</v>
      </c>
      <c r="G82" s="379">
        <f t="shared" si="14"/>
        <v>36621</v>
      </c>
      <c r="H82" s="379">
        <f t="shared" si="14"/>
        <v>36622</v>
      </c>
      <c r="I82" s="379">
        <f t="shared" si="14"/>
        <v>36623</v>
      </c>
      <c r="J82" s="379">
        <f t="shared" si="14"/>
        <v>36624</v>
      </c>
      <c r="K82" s="379">
        <f t="shared" si="14"/>
        <v>36625</v>
      </c>
      <c r="L82" s="379">
        <f t="shared" si="14"/>
        <v>36626</v>
      </c>
      <c r="M82" s="379">
        <f t="shared" si="14"/>
        <v>36627</v>
      </c>
      <c r="N82" s="379">
        <f t="shared" si="14"/>
        <v>36628</v>
      </c>
      <c r="O82" s="379">
        <f t="shared" si="14"/>
        <v>36629</v>
      </c>
      <c r="P82" s="379">
        <f t="shared" si="14"/>
        <v>36630</v>
      </c>
      <c r="Q82" s="379">
        <f t="shared" si="14"/>
        <v>36631</v>
      </c>
      <c r="R82" s="379">
        <f t="shared" si="14"/>
        <v>36632</v>
      </c>
      <c r="S82" s="379">
        <f t="shared" si="14"/>
        <v>36633</v>
      </c>
      <c r="T82" s="379">
        <f t="shared" si="14"/>
        <v>36634</v>
      </c>
      <c r="U82" s="379">
        <f t="shared" si="14"/>
        <v>36635</v>
      </c>
      <c r="V82" s="379">
        <f t="shared" si="14"/>
        <v>36636</v>
      </c>
      <c r="W82" s="379">
        <f t="shared" si="14"/>
        <v>36637</v>
      </c>
      <c r="X82" s="379">
        <f t="shared" si="14"/>
        <v>36638</v>
      </c>
      <c r="Y82" s="379">
        <f t="shared" si="14"/>
        <v>36639</v>
      </c>
      <c r="Z82" s="379">
        <f t="shared" si="14"/>
        <v>36640</v>
      </c>
      <c r="AA82" s="379">
        <f t="shared" si="14"/>
        <v>36641</v>
      </c>
      <c r="AB82" s="379">
        <f t="shared" si="14"/>
        <v>36642</v>
      </c>
      <c r="AC82" s="379">
        <f t="shared" si="14"/>
        <v>36643</v>
      </c>
      <c r="AD82" s="379">
        <f t="shared" si="14"/>
        <v>36644</v>
      </c>
      <c r="AE82" s="379">
        <f t="shared" si="14"/>
        <v>36645</v>
      </c>
      <c r="AF82" s="379">
        <f t="shared" si="14"/>
        <v>36646</v>
      </c>
      <c r="AG82" s="379">
        <f t="shared" si="14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5">C45</f>
        <v>S</v>
      </c>
      <c r="D83" s="380" t="str">
        <f t="shared" si="15"/>
        <v>S</v>
      </c>
      <c r="E83" s="380" t="str">
        <f t="shared" si="15"/>
        <v>M</v>
      </c>
      <c r="F83" s="380" t="str">
        <f t="shared" si="15"/>
        <v>T</v>
      </c>
      <c r="G83" s="380" t="str">
        <f t="shared" si="15"/>
        <v>W</v>
      </c>
      <c r="H83" s="380" t="str">
        <f t="shared" si="15"/>
        <v>R</v>
      </c>
      <c r="I83" s="380" t="str">
        <f t="shared" si="15"/>
        <v>F</v>
      </c>
      <c r="J83" s="380" t="str">
        <f t="shared" si="15"/>
        <v>S</v>
      </c>
      <c r="K83" s="380" t="str">
        <f t="shared" si="15"/>
        <v>S</v>
      </c>
      <c r="L83" s="380" t="str">
        <f t="shared" si="15"/>
        <v>M</v>
      </c>
      <c r="M83" s="380" t="str">
        <f t="shared" si="15"/>
        <v>T</v>
      </c>
      <c r="N83" s="380" t="str">
        <f t="shared" si="15"/>
        <v>W</v>
      </c>
      <c r="O83" s="380" t="str">
        <f t="shared" si="15"/>
        <v>R</v>
      </c>
      <c r="P83" s="380" t="str">
        <f t="shared" si="15"/>
        <v>F</v>
      </c>
      <c r="Q83" s="380" t="str">
        <f t="shared" si="15"/>
        <v>S</v>
      </c>
      <c r="R83" s="380" t="str">
        <f t="shared" si="15"/>
        <v>S</v>
      </c>
      <c r="S83" s="380" t="str">
        <f t="shared" si="15"/>
        <v>M</v>
      </c>
      <c r="T83" s="380" t="str">
        <f t="shared" si="15"/>
        <v>T</v>
      </c>
      <c r="U83" s="380" t="str">
        <f t="shared" si="15"/>
        <v>W</v>
      </c>
      <c r="V83" s="380" t="str">
        <f t="shared" si="15"/>
        <v>R</v>
      </c>
      <c r="W83" s="380" t="str">
        <f t="shared" si="15"/>
        <v>F</v>
      </c>
      <c r="X83" s="380" t="str">
        <f t="shared" si="15"/>
        <v>S</v>
      </c>
      <c r="Y83" s="380" t="str">
        <f t="shared" si="15"/>
        <v>S</v>
      </c>
      <c r="Z83" s="380" t="str">
        <f t="shared" si="15"/>
        <v>M</v>
      </c>
      <c r="AA83" s="380" t="str">
        <f t="shared" si="15"/>
        <v>T</v>
      </c>
      <c r="AB83" s="380" t="str">
        <f t="shared" si="15"/>
        <v>W</v>
      </c>
      <c r="AC83" s="380" t="str">
        <f t="shared" si="15"/>
        <v>R</v>
      </c>
      <c r="AD83" s="380" t="str">
        <f t="shared" si="15"/>
        <v>F</v>
      </c>
      <c r="AE83" s="380" t="str">
        <f t="shared" si="15"/>
        <v>S</v>
      </c>
      <c r="AF83" s="380" t="str">
        <f t="shared" si="15"/>
        <v>S</v>
      </c>
      <c r="AG83" s="380" t="str">
        <f t="shared" si="15"/>
        <v>M</v>
      </c>
      <c r="AH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6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6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6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6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6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6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6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6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6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6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6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6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6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7">SUM(C108:C117)</f>
        <v>0</v>
      </c>
      <c r="D104" s="30">
        <f t="shared" si="17"/>
        <v>0</v>
      </c>
      <c r="E104" s="30">
        <f t="shared" si="17"/>
        <v>0</v>
      </c>
      <c r="F104" s="30">
        <f t="shared" si="17"/>
        <v>0</v>
      </c>
      <c r="G104" s="30">
        <f t="shared" si="17"/>
        <v>0</v>
      </c>
      <c r="H104" s="30">
        <f t="shared" si="17"/>
        <v>0</v>
      </c>
      <c r="I104" s="30">
        <f t="shared" si="17"/>
        <v>0</v>
      </c>
      <c r="J104" s="30">
        <f t="shared" si="17"/>
        <v>0</v>
      </c>
      <c r="K104" s="30">
        <f t="shared" si="17"/>
        <v>0</v>
      </c>
      <c r="L104" s="30">
        <f t="shared" si="17"/>
        <v>0</v>
      </c>
      <c r="M104" s="30">
        <f t="shared" ref="M104:V104" si="18">SUM(M108:M117)</f>
        <v>0</v>
      </c>
      <c r="N104" s="30">
        <f t="shared" si="18"/>
        <v>0</v>
      </c>
      <c r="O104" s="30">
        <f t="shared" si="18"/>
        <v>0</v>
      </c>
      <c r="P104" s="30">
        <f t="shared" si="18"/>
        <v>0</v>
      </c>
      <c r="Q104" s="30">
        <f t="shared" si="18"/>
        <v>0</v>
      </c>
      <c r="R104" s="30">
        <f t="shared" si="18"/>
        <v>0</v>
      </c>
      <c r="S104" s="30">
        <f t="shared" si="18"/>
        <v>0</v>
      </c>
      <c r="T104" s="30">
        <f t="shared" si="18"/>
        <v>0</v>
      </c>
      <c r="U104" s="30">
        <f t="shared" si="18"/>
        <v>0</v>
      </c>
      <c r="V104" s="30">
        <f t="shared" si="18"/>
        <v>0</v>
      </c>
      <c r="W104" s="30">
        <f t="shared" ref="W104:AG104" si="19">SUM(W108:W117)</f>
        <v>0</v>
      </c>
      <c r="X104" s="30">
        <f t="shared" si="19"/>
        <v>0</v>
      </c>
      <c r="Y104" s="30">
        <f t="shared" si="19"/>
        <v>0</v>
      </c>
      <c r="Z104" s="30">
        <f t="shared" si="19"/>
        <v>0</v>
      </c>
      <c r="AA104" s="30">
        <f t="shared" si="19"/>
        <v>0</v>
      </c>
      <c r="AB104" s="30">
        <f t="shared" si="19"/>
        <v>0</v>
      </c>
      <c r="AC104" s="30">
        <f t="shared" si="19"/>
        <v>0</v>
      </c>
      <c r="AD104" s="30">
        <f t="shared" si="19"/>
        <v>0</v>
      </c>
      <c r="AE104" s="30">
        <f t="shared" si="19"/>
        <v>0</v>
      </c>
      <c r="AF104" s="30">
        <f t="shared" si="19"/>
        <v>0</v>
      </c>
      <c r="AG104" s="30">
        <f t="shared" si="1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20">B44</f>
        <v>36617</v>
      </c>
      <c r="C105" s="379">
        <f t="shared" si="20"/>
        <v>36617</v>
      </c>
      <c r="D105" s="379">
        <f t="shared" si="20"/>
        <v>36618</v>
      </c>
      <c r="E105" s="379">
        <f t="shared" si="20"/>
        <v>36619</v>
      </c>
      <c r="F105" s="379">
        <f t="shared" si="20"/>
        <v>36620</v>
      </c>
      <c r="G105" s="379">
        <f t="shared" si="20"/>
        <v>36621</v>
      </c>
      <c r="H105" s="379">
        <f t="shared" si="20"/>
        <v>36622</v>
      </c>
      <c r="I105" s="379">
        <f t="shared" si="20"/>
        <v>36623</v>
      </c>
      <c r="J105" s="379">
        <f t="shared" si="20"/>
        <v>36624</v>
      </c>
      <c r="K105" s="379">
        <f t="shared" si="20"/>
        <v>36625</v>
      </c>
      <c r="L105" s="379">
        <f t="shared" si="20"/>
        <v>36626</v>
      </c>
      <c r="M105" s="379">
        <f t="shared" si="20"/>
        <v>36627</v>
      </c>
      <c r="N105" s="379">
        <f t="shared" si="20"/>
        <v>36628</v>
      </c>
      <c r="O105" s="379">
        <f t="shared" si="20"/>
        <v>36629</v>
      </c>
      <c r="P105" s="379">
        <f t="shared" si="20"/>
        <v>36630</v>
      </c>
      <c r="Q105" s="379">
        <f t="shared" si="20"/>
        <v>36631</v>
      </c>
      <c r="R105" s="379">
        <f t="shared" si="20"/>
        <v>36632</v>
      </c>
      <c r="S105" s="379">
        <f t="shared" si="20"/>
        <v>36633</v>
      </c>
      <c r="T105" s="379">
        <f t="shared" si="20"/>
        <v>36634</v>
      </c>
      <c r="U105" s="379">
        <f t="shared" si="20"/>
        <v>36635</v>
      </c>
      <c r="V105" s="379">
        <f t="shared" si="20"/>
        <v>36636</v>
      </c>
      <c r="W105" s="379">
        <f t="shared" si="20"/>
        <v>36637</v>
      </c>
      <c r="X105" s="379">
        <f t="shared" si="20"/>
        <v>36638</v>
      </c>
      <c r="Y105" s="379">
        <f t="shared" si="20"/>
        <v>36639</v>
      </c>
      <c r="Z105" s="379">
        <f t="shared" si="20"/>
        <v>36640</v>
      </c>
      <c r="AA105" s="379">
        <f t="shared" si="20"/>
        <v>36641</v>
      </c>
      <c r="AB105" s="379">
        <f t="shared" si="20"/>
        <v>36642</v>
      </c>
      <c r="AC105" s="379">
        <f t="shared" si="20"/>
        <v>36643</v>
      </c>
      <c r="AD105" s="379">
        <f t="shared" si="20"/>
        <v>36644</v>
      </c>
      <c r="AE105" s="379">
        <f t="shared" si="20"/>
        <v>36645</v>
      </c>
      <c r="AF105" s="379">
        <f t="shared" si="20"/>
        <v>36646</v>
      </c>
      <c r="AG105" s="379">
        <f t="shared" si="20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21">C45</f>
        <v>S</v>
      </c>
      <c r="D106" s="380" t="str">
        <f t="shared" si="21"/>
        <v>S</v>
      </c>
      <c r="E106" s="380" t="str">
        <f t="shared" si="21"/>
        <v>M</v>
      </c>
      <c r="F106" s="380" t="str">
        <f t="shared" si="21"/>
        <v>T</v>
      </c>
      <c r="G106" s="380" t="str">
        <f t="shared" si="21"/>
        <v>W</v>
      </c>
      <c r="H106" s="380" t="str">
        <f t="shared" si="21"/>
        <v>R</v>
      </c>
      <c r="I106" s="380" t="str">
        <f t="shared" si="21"/>
        <v>F</v>
      </c>
      <c r="J106" s="380" t="str">
        <f t="shared" si="21"/>
        <v>S</v>
      </c>
      <c r="K106" s="380" t="str">
        <f t="shared" si="21"/>
        <v>S</v>
      </c>
      <c r="L106" s="380" t="str">
        <f t="shared" si="21"/>
        <v>M</v>
      </c>
      <c r="M106" s="380" t="str">
        <f t="shared" si="21"/>
        <v>T</v>
      </c>
      <c r="N106" s="380" t="str">
        <f t="shared" si="21"/>
        <v>W</v>
      </c>
      <c r="O106" s="380" t="str">
        <f t="shared" si="21"/>
        <v>R</v>
      </c>
      <c r="P106" s="380" t="str">
        <f t="shared" si="21"/>
        <v>F</v>
      </c>
      <c r="Q106" s="380" t="str">
        <f t="shared" si="21"/>
        <v>S</v>
      </c>
      <c r="R106" s="380" t="str">
        <f t="shared" si="21"/>
        <v>S</v>
      </c>
      <c r="S106" s="380" t="str">
        <f t="shared" si="21"/>
        <v>M</v>
      </c>
      <c r="T106" s="380" t="str">
        <f t="shared" si="21"/>
        <v>T</v>
      </c>
      <c r="U106" s="380" t="str">
        <f t="shared" si="21"/>
        <v>W</v>
      </c>
      <c r="V106" s="380" t="str">
        <f t="shared" si="21"/>
        <v>R</v>
      </c>
      <c r="W106" s="380" t="str">
        <f t="shared" si="21"/>
        <v>F</v>
      </c>
      <c r="X106" s="380" t="str">
        <f t="shared" si="21"/>
        <v>S</v>
      </c>
      <c r="Y106" s="380" t="str">
        <f t="shared" si="21"/>
        <v>S</v>
      </c>
      <c r="Z106" s="380" t="str">
        <f t="shared" si="21"/>
        <v>M</v>
      </c>
      <c r="AA106" s="380" t="str">
        <f t="shared" si="21"/>
        <v>T</v>
      </c>
      <c r="AB106" s="380" t="str">
        <f t="shared" si="21"/>
        <v>W</v>
      </c>
      <c r="AC106" s="380" t="str">
        <f t="shared" si="21"/>
        <v>R</v>
      </c>
      <c r="AD106" s="380" t="str">
        <f t="shared" si="21"/>
        <v>F</v>
      </c>
      <c r="AE106" s="380" t="str">
        <f t="shared" si="21"/>
        <v>S</v>
      </c>
      <c r="AF106" s="380" t="str">
        <f t="shared" si="21"/>
        <v>S</v>
      </c>
      <c r="AG106" s="380" t="str">
        <f t="shared" si="21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2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2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2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2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2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2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39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39">
        <v>0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0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0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0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0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354762.61045088246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354762.61045088246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7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3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0F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B278"/>
  <sheetViews>
    <sheetView showGridLines="0" zoomScale="75" workbookViewId="0">
      <pane xSplit="1" ySplit="4" topLeftCell="B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2.75" x14ac:dyDescent="0.2"/>
  <cols>
    <col min="1" max="1" width="23.85546875" style="12" customWidth="1"/>
    <col min="2" max="4" width="14.85546875" style="12" customWidth="1"/>
    <col min="5" max="5" width="17.28515625" style="12" customWidth="1"/>
    <col min="6" max="11" width="14.85546875" style="12" customWidth="1"/>
    <col min="12" max="12" width="15.28515625" style="12" customWidth="1"/>
    <col min="13" max="17" width="14.85546875" style="12" customWidth="1"/>
    <col min="18" max="18" width="15.5703125" style="12" customWidth="1"/>
    <col min="19" max="23" width="14.85546875" style="12" customWidth="1"/>
    <col min="24" max="24" width="15.42578125" style="12" customWidth="1"/>
    <col min="25" max="33" width="14.85546875" style="12" customWidth="1"/>
    <col min="34" max="34" width="2.7109375" style="12" customWidth="1"/>
    <col min="35" max="35" width="15.140625" style="12" customWidth="1"/>
    <col min="36" max="36" width="16.140625" style="12" customWidth="1"/>
    <col min="37" max="37" width="14.5703125" style="12" customWidth="1"/>
    <col min="38" max="38" width="9.140625" style="12"/>
    <col min="39" max="39" width="13.28515625" style="12" customWidth="1"/>
    <col min="40" max="40" width="11.5703125" style="12" customWidth="1"/>
    <col min="41" max="41" width="14.5703125" style="12" customWidth="1"/>
    <col min="42" max="16384" width="9.140625" style="12"/>
  </cols>
  <sheetData>
    <row r="1" spans="1:37" ht="12.75" customHeight="1" x14ac:dyDescent="0.2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9" t="s">
        <v>159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5" x14ac:dyDescent="0.25">
      <c r="A3" s="264" t="s">
        <v>160</v>
      </c>
      <c r="B3" s="261" t="s">
        <v>8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5" x14ac:dyDescent="0.25">
      <c r="A4" s="264" t="s">
        <v>161</v>
      </c>
      <c r="B4" s="262">
        <v>36617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64" t="s">
        <v>162</v>
      </c>
      <c r="B5" s="263">
        <f>+Input!A3</f>
        <v>36622</v>
      </c>
      <c r="C5" s="13"/>
      <c r="V5" s="22"/>
      <c r="W5" s="22"/>
      <c r="X5" s="22"/>
      <c r="Y5" s="22"/>
      <c r="Z5" s="22"/>
      <c r="AA5" s="22"/>
    </row>
    <row r="6" spans="1:37" ht="12.75" customHeight="1" x14ac:dyDescent="0.25">
      <c r="A6" s="264"/>
      <c r="B6" s="374"/>
      <c r="C6" s="13"/>
      <c r="K6" s="121" t="s">
        <v>163</v>
      </c>
      <c r="L6" s="60"/>
      <c r="M6" s="60"/>
      <c r="N6" s="60"/>
      <c r="O6" s="60"/>
      <c r="P6" s="60"/>
      <c r="Q6" s="60"/>
      <c r="R6" s="6"/>
      <c r="S6" s="100" t="s">
        <v>164</v>
      </c>
      <c r="T6" s="100"/>
      <c r="V6" s="121" t="s">
        <v>165</v>
      </c>
      <c r="W6" s="60"/>
      <c r="X6" s="60"/>
      <c r="Y6" s="60"/>
      <c r="Z6" s="60"/>
      <c r="AA6" s="6"/>
    </row>
    <row r="7" spans="1:37" ht="12.75" customHeight="1" x14ac:dyDescent="0.2">
      <c r="K7" s="62"/>
      <c r="L7" s="63" t="s">
        <v>166</v>
      </c>
      <c r="M7" s="63" t="s">
        <v>166</v>
      </c>
      <c r="N7" s="63" t="s">
        <v>166</v>
      </c>
      <c r="O7" s="63" t="s">
        <v>166</v>
      </c>
      <c r="P7" s="63" t="s">
        <v>166</v>
      </c>
      <c r="Q7" s="63" t="s">
        <v>166</v>
      </c>
      <c r="R7" s="64" t="s">
        <v>16</v>
      </c>
      <c r="S7" s="101" t="s">
        <v>167</v>
      </c>
      <c r="T7" s="101" t="s">
        <v>168</v>
      </c>
      <c r="V7" s="65" t="s">
        <v>169</v>
      </c>
      <c r="W7" s="22"/>
      <c r="X7" s="22"/>
      <c r="Y7" s="22"/>
      <c r="Z7" s="22"/>
      <c r="AA7" s="66"/>
    </row>
    <row r="8" spans="1:37" ht="12.75" customHeight="1" x14ac:dyDescent="0.2">
      <c r="A8" s="14" t="s">
        <v>170</v>
      </c>
      <c r="G8" s="15" t="s">
        <v>171</v>
      </c>
      <c r="H8" s="15"/>
      <c r="K8" s="122" t="s">
        <v>172</v>
      </c>
      <c r="L8" s="22"/>
      <c r="M8" s="22"/>
      <c r="N8" s="22"/>
      <c r="O8" s="22"/>
      <c r="P8" s="22"/>
      <c r="Q8" s="8"/>
      <c r="R8" s="66"/>
      <c r="V8" s="65" t="s">
        <v>173</v>
      </c>
      <c r="W8" s="22"/>
      <c r="X8" s="22"/>
      <c r="Y8" s="22"/>
      <c r="Z8" s="22"/>
      <c r="AA8" s="66"/>
      <c r="AE8" s="18">
        <f>+Input!$D$17</f>
        <v>115265.05569999997</v>
      </c>
    </row>
    <row r="9" spans="1:37" ht="12.75" customHeight="1" x14ac:dyDescent="0.2">
      <c r="A9" s="12" t="s">
        <v>174</v>
      </c>
      <c r="E9" s="16">
        <f>+Input!D7</f>
        <v>2785417.7280000001</v>
      </c>
      <c r="F9" s="1" t="s">
        <v>175</v>
      </c>
      <c r="G9" s="17" t="s">
        <v>176</v>
      </c>
      <c r="H9" s="17"/>
      <c r="K9" s="65" t="s">
        <v>177</v>
      </c>
      <c r="L9" s="261">
        <f>+Input!D32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">
      <c r="A10" s="12" t="s">
        <v>178</v>
      </c>
      <c r="E10" s="16">
        <f>+Input!D10</f>
        <v>-80770.282800000001</v>
      </c>
      <c r="F10" s="1" t="s">
        <v>175</v>
      </c>
      <c r="G10" s="17" t="s">
        <v>176</v>
      </c>
      <c r="H10" s="17"/>
      <c r="K10" s="65" t="s">
        <v>179</v>
      </c>
      <c r="L10" s="261">
        <f>+Input!D33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180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">
      <c r="A11" s="12" t="s">
        <v>181</v>
      </c>
      <c r="E11" s="19">
        <v>0</v>
      </c>
      <c r="F11" s="1" t="s">
        <v>175</v>
      </c>
      <c r="G11" s="17" t="s">
        <v>182</v>
      </c>
      <c r="H11" s="17"/>
      <c r="K11" s="65" t="s">
        <v>183</v>
      </c>
      <c r="L11" s="261">
        <f>+Input!D34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184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">
      <c r="A12" s="12" t="s">
        <v>185</v>
      </c>
      <c r="E12" s="19">
        <v>0</v>
      </c>
      <c r="F12" s="1" t="s">
        <v>175</v>
      </c>
      <c r="G12" s="17" t="s">
        <v>186</v>
      </c>
      <c r="H12" s="17"/>
      <c r="K12" s="65" t="s">
        <v>187</v>
      </c>
      <c r="L12" s="261">
        <f>+Input!D35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">
      <c r="A13" s="12" t="s">
        <v>188</v>
      </c>
      <c r="E13" s="19">
        <v>0</v>
      </c>
      <c r="F13" s="1" t="s">
        <v>175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189</v>
      </c>
      <c r="W13" s="22"/>
      <c r="X13" s="22"/>
      <c r="Y13" s="31" t="s">
        <v>190</v>
      </c>
      <c r="Z13" s="22"/>
      <c r="AA13" s="66"/>
      <c r="AE13" s="18">
        <v>0</v>
      </c>
      <c r="AK13" s="18"/>
    </row>
    <row r="14" spans="1:37" ht="12.75" customHeight="1" thickBot="1" x14ac:dyDescent="0.25">
      <c r="A14" s="12" t="s">
        <v>191</v>
      </c>
      <c r="E14" s="20">
        <f>+E159</f>
        <v>14239.355100000004</v>
      </c>
      <c r="F14" s="12" t="s">
        <v>192</v>
      </c>
      <c r="K14" s="65" t="s">
        <v>193</v>
      </c>
      <c r="L14" s="119">
        <f>SUM(L9:L13)/1000*3.082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194</v>
      </c>
      <c r="Z14" s="22"/>
      <c r="AA14" s="66"/>
      <c r="AE14" s="18">
        <f>+Input!$D$18</f>
        <v>0</v>
      </c>
    </row>
    <row r="15" spans="1:37" ht="12.75" customHeight="1" thickTop="1" x14ac:dyDescent="0.2">
      <c r="A15" s="12" t="s">
        <v>195</v>
      </c>
      <c r="E15" s="20">
        <f>+L159</f>
        <v>0</v>
      </c>
      <c r="F15" s="12" t="s">
        <v>192</v>
      </c>
      <c r="K15" s="65" t="s">
        <v>196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370" t="str">
        <f>IF(SUM(S14:T14)-R14=0,"-",SUM(S14:T14)-R14)</f>
        <v>-</v>
      </c>
      <c r="T15" s="213"/>
      <c r="V15" s="65"/>
      <c r="W15" s="31" t="s">
        <v>197</v>
      </c>
      <c r="X15" s="31" t="s">
        <v>198</v>
      </c>
      <c r="Y15" s="231" t="s">
        <v>199</v>
      </c>
      <c r="Z15" s="22"/>
      <c r="AA15" s="66"/>
      <c r="AE15" s="18">
        <f>+Input!$D$20</f>
        <v>-3.2000001519918442E-3</v>
      </c>
    </row>
    <row r="16" spans="1:37" ht="12.75" customHeight="1" x14ac:dyDescent="0.2">
      <c r="A16" s="12" t="s">
        <v>200</v>
      </c>
      <c r="E16" s="20">
        <v>0</v>
      </c>
      <c r="F16" s="12" t="s">
        <v>192</v>
      </c>
      <c r="I16" s="21"/>
      <c r="J16" s="21"/>
      <c r="K16" s="65" t="s">
        <v>201</v>
      </c>
      <c r="L16" s="255">
        <f>+Input!D37*39.865/1000</f>
        <v>7.9763357437399991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7.9763357437399991</v>
      </c>
      <c r="S16" s="257"/>
      <c r="T16" s="213"/>
      <c r="U16" s="22"/>
      <c r="V16" s="65" t="s">
        <v>202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+Input!$D$21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25">
      <c r="E17" s="20"/>
      <c r="I17" s="21"/>
      <c r="J17" s="21"/>
      <c r="K17" s="258"/>
      <c r="L17" s="120">
        <f t="shared" ref="L17:Q17" si="0">SUM(L15*L16)</f>
        <v>7.9763357437399991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7.9763357437399991</v>
      </c>
      <c r="S17"/>
      <c r="T17"/>
      <c r="U17" s="22"/>
      <c r="V17" s="65" t="s">
        <v>203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+Input!$D$22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">
      <c r="E18" s="20"/>
      <c r="I18" s="21"/>
      <c r="J18" s="21"/>
      <c r="K18" s="122" t="s">
        <v>204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205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+Input!$D$23</f>
        <v>673.41909999999996</v>
      </c>
      <c r="AF18" s="22"/>
      <c r="AG18" s="22"/>
      <c r="AH18" s="22"/>
      <c r="AI18" s="22"/>
      <c r="AJ18" s="22"/>
      <c r="AK18" s="22"/>
    </row>
    <row r="19" spans="1:37" ht="12.75" customHeight="1" thickBot="1" x14ac:dyDescent="0.25">
      <c r="A19" s="15" t="s">
        <v>31</v>
      </c>
      <c r="E19" s="227">
        <f>SUM(E9:E16)</f>
        <v>2718886.8002999998</v>
      </c>
      <c r="I19" s="22"/>
      <c r="J19" s="22"/>
      <c r="K19" s="65" t="s">
        <v>177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+Input!$D$24</f>
        <v>7.0314999999999994</v>
      </c>
      <c r="AF19" s="22"/>
      <c r="AG19" s="22"/>
      <c r="AH19" s="22"/>
      <c r="AI19" s="24"/>
      <c r="AJ19" s="22"/>
      <c r="AK19" s="22"/>
    </row>
    <row r="20" spans="1:37" ht="12.75" customHeight="1" thickTop="1" x14ac:dyDescent="0.2">
      <c r="I20" s="22"/>
      <c r="J20" s="22"/>
      <c r="K20" s="65" t="s">
        <v>179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206</v>
      </c>
      <c r="W20" s="22"/>
      <c r="X20" s="22"/>
      <c r="Y20" s="22"/>
      <c r="Z20" s="22">
        <f>SUM(E19)-SUM(B58+B59)</f>
        <v>2717696.8067999999</v>
      </c>
      <c r="AA20" s="66"/>
      <c r="AB20" s="22"/>
      <c r="AC20" s="22"/>
      <c r="AD20" s="22"/>
      <c r="AE20" s="18">
        <f>+Input!$D$25</f>
        <v>120.26430000000001</v>
      </c>
      <c r="AF20" s="22"/>
      <c r="AG20" s="22"/>
      <c r="AH20" s="22"/>
      <c r="AI20" s="24"/>
      <c r="AJ20" s="22"/>
      <c r="AK20" s="22"/>
    </row>
    <row r="21" spans="1:37" ht="12.75" customHeight="1" thickBot="1" x14ac:dyDescent="0.25">
      <c r="A21" s="14" t="s">
        <v>207</v>
      </c>
      <c r="I21" s="22"/>
      <c r="J21" s="22"/>
      <c r="K21" s="65" t="s">
        <v>183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+Input!$D$26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">
      <c r="A22" s="12" t="s">
        <v>208</v>
      </c>
      <c r="E22" s="16">
        <v>0</v>
      </c>
      <c r="F22" s="1" t="s">
        <v>175</v>
      </c>
      <c r="G22" s="22"/>
      <c r="I22" s="22"/>
      <c r="J22" s="22"/>
      <c r="K22" s="65" t="s">
        <v>187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+Input!$D$27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">
      <c r="A23" s="12" t="s">
        <v>209</v>
      </c>
      <c r="E23" s="26">
        <f>+B63</f>
        <v>0</v>
      </c>
      <c r="F23" s="1" t="s">
        <v>175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+Input!$D$28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25">
      <c r="A24" s="12" t="s">
        <v>210</v>
      </c>
      <c r="E24" s="230">
        <f>E22+E23</f>
        <v>0</v>
      </c>
      <c r="F24" s="12" t="s">
        <v>192</v>
      </c>
      <c r="I24" s="22"/>
      <c r="J24" s="22"/>
      <c r="K24" s="65" t="s">
        <v>193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25">
      <c r="A25" s="12" t="s">
        <v>211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25">
      <c r="A26" s="15" t="s">
        <v>212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25">
      <c r="A28" s="14" t="s">
        <v>213</v>
      </c>
      <c r="E28" s="22"/>
      <c r="I28" s="22"/>
      <c r="J28" s="22"/>
      <c r="K28" s="126" t="s">
        <v>214</v>
      </c>
      <c r="L28" s="124"/>
      <c r="M28" s="125" t="s">
        <v>215</v>
      </c>
      <c r="N28" s="125" t="s">
        <v>216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+Input!$D$29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">
      <c r="A29" s="12" t="s">
        <v>217</v>
      </c>
      <c r="E29" s="16">
        <v>18003296.879939999</v>
      </c>
      <c r="F29" s="12" t="s">
        <v>218</v>
      </c>
      <c r="H29" s="12">
        <v>1269966.0590920872</v>
      </c>
      <c r="I29" s="22"/>
      <c r="J29" s="22"/>
      <c r="K29" s="65" t="s">
        <v>204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">
      <c r="A30" s="12" t="s">
        <v>219</v>
      </c>
      <c r="E30" s="27">
        <f>B61</f>
        <v>0</v>
      </c>
      <c r="F30" s="12" t="s">
        <v>220</v>
      </c>
      <c r="H30" s="12">
        <f>+H29-E29</f>
        <v>-16733330.820847912</v>
      </c>
      <c r="I30" s="22"/>
      <c r="J30" s="22"/>
      <c r="K30" s="65" t="s">
        <v>221</v>
      </c>
      <c r="L30" s="22"/>
      <c r="M30" s="24">
        <v>2361566.8567000004</v>
      </c>
      <c r="N30" s="24"/>
      <c r="O30" s="22" t="s">
        <v>218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">
      <c r="A31" s="12" t="s">
        <v>222</v>
      </c>
      <c r="E31" s="20">
        <f>B102</f>
        <v>0</v>
      </c>
      <c r="F31" s="12" t="s">
        <v>220</v>
      </c>
      <c r="I31" s="22"/>
      <c r="J31" s="22"/>
      <c r="K31" s="65" t="s">
        <v>223</v>
      </c>
      <c r="L31" s="22"/>
      <c r="M31" s="24">
        <v>0</v>
      </c>
      <c r="N31" s="25">
        <f>M31</f>
        <v>0</v>
      </c>
      <c r="O31" s="22" t="s">
        <v>218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">
      <c r="A32" s="12" t="s">
        <v>224</v>
      </c>
      <c r="E32" s="27">
        <f>B118</f>
        <v>0</v>
      </c>
      <c r="F32" s="12" t="s">
        <v>220</v>
      </c>
      <c r="G32" s="17"/>
      <c r="K32" s="65" t="s">
        <v>225</v>
      </c>
      <c r="L32" s="22"/>
      <c r="M32" s="24">
        <v>18003296.879939999</v>
      </c>
      <c r="N32" s="25"/>
      <c r="O32" s="22" t="s">
        <v>218</v>
      </c>
      <c r="P32" s="22"/>
      <c r="Q32" s="22"/>
      <c r="R32" s="66"/>
      <c r="AI32" s="1"/>
    </row>
    <row r="33" spans="1:54" ht="12.75" customHeight="1" x14ac:dyDescent="0.2">
      <c r="A33" s="12" t="s">
        <v>226</v>
      </c>
      <c r="E33" s="20">
        <f>B67</f>
        <v>0</v>
      </c>
      <c r="F33" s="12" t="s">
        <v>220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">
      <c r="A34" s="12" t="s">
        <v>300</v>
      </c>
      <c r="E34" s="20">
        <f>B69</f>
        <v>0</v>
      </c>
      <c r="F34" s="12" t="s">
        <v>220</v>
      </c>
      <c r="G34" s="22"/>
      <c r="H34" s="22"/>
      <c r="K34" s="65" t="s">
        <v>228</v>
      </c>
      <c r="L34" s="22"/>
      <c r="M34" s="25">
        <f>B76</f>
        <v>357319.94359999971</v>
      </c>
      <c r="N34" s="25">
        <f>B63</f>
        <v>0</v>
      </c>
      <c r="O34" s="22" t="s">
        <v>229</v>
      </c>
      <c r="P34" s="22"/>
      <c r="Q34" s="22"/>
      <c r="R34" s="66"/>
    </row>
    <row r="35" spans="1:54" ht="12.75" customHeight="1" x14ac:dyDescent="0.2">
      <c r="A35" s="12" t="s">
        <v>230</v>
      </c>
      <c r="E35" s="20">
        <f>F238</f>
        <v>0</v>
      </c>
      <c r="F35" s="12" t="s">
        <v>220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25">
      <c r="A36" s="15" t="s">
        <v>231</v>
      </c>
      <c r="E36" s="227">
        <f>SUM(E29:E35)</f>
        <v>18003296.879939999</v>
      </c>
      <c r="K36" s="65" t="s">
        <v>118</v>
      </c>
      <c r="L36" s="8"/>
      <c r="M36" s="25">
        <f>SUM(M30:M34)</f>
        <v>20722183.680239998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">
      <c r="A38" s="14" t="s">
        <v>232</v>
      </c>
      <c r="C38" s="18"/>
      <c r="E38" s="227">
        <f>+E36+E26+E19</f>
        <v>20722183.680239998</v>
      </c>
      <c r="K38" s="65"/>
      <c r="L38" s="206" t="s">
        <v>233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4" t="s">
        <v>234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7"/>
      <c r="AI42" s="104" t="s">
        <v>235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8"/>
      <c r="B43" s="29" t="s">
        <v>236</v>
      </c>
      <c r="C43" s="30">
        <f>SUM(C47:C76)-C61-C68-C69</f>
        <v>0</v>
      </c>
      <c r="D43" s="30">
        <f t="shared" ref="D43:L43" si="1">SUM(D47:D76)-D61-D68-D69</f>
        <v>0</v>
      </c>
      <c r="E43" s="30">
        <f t="shared" si="1"/>
        <v>350207.47079999984</v>
      </c>
      <c r="F43" s="30">
        <f t="shared" si="1"/>
        <v>-184002.98520000023</v>
      </c>
      <c r="G43" s="30">
        <f t="shared" si="1"/>
        <v>75049.690600000293</v>
      </c>
      <c r="H43" s="30">
        <f>SUM(H47:H76)-H61-H68-H69</f>
        <v>116065.76739999981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ref="M43:V43" si="2">SUM(M47:M76)-M61-M68-M69</f>
        <v>0</v>
      </c>
      <c r="N43" s="30">
        <f t="shared" si="2"/>
        <v>0</v>
      </c>
      <c r="O43" s="30">
        <f t="shared" si="2"/>
        <v>0</v>
      </c>
      <c r="P43" s="30">
        <f t="shared" si="2"/>
        <v>0</v>
      </c>
      <c r="Q43" s="30">
        <f t="shared" si="2"/>
        <v>0</v>
      </c>
      <c r="R43" s="30">
        <f t="shared" si="2"/>
        <v>0</v>
      </c>
      <c r="S43" s="30">
        <f t="shared" si="2"/>
        <v>0</v>
      </c>
      <c r="T43" s="30">
        <f t="shared" si="2"/>
        <v>0</v>
      </c>
      <c r="U43" s="30">
        <f t="shared" si="2"/>
        <v>0</v>
      </c>
      <c r="V43" s="30">
        <f t="shared" si="2"/>
        <v>0</v>
      </c>
      <c r="W43" s="30">
        <f t="shared" ref="W43:AG43" si="3">SUM(W47:W76)-W61-W68-W69</f>
        <v>0</v>
      </c>
      <c r="X43" s="30">
        <f t="shared" si="3"/>
        <v>0</v>
      </c>
      <c r="Y43" s="30">
        <f t="shared" si="3"/>
        <v>0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237</v>
      </c>
      <c r="AJ43" s="107" t="s">
        <v>238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">
      <c r="A44" s="215" t="s">
        <v>239</v>
      </c>
      <c r="B44" s="114">
        <f>B4</f>
        <v>36617</v>
      </c>
      <c r="C44" s="379">
        <f>B44</f>
        <v>36617</v>
      </c>
      <c r="D44" s="379">
        <f t="shared" ref="D44:M44" si="4">C44+1</f>
        <v>36618</v>
      </c>
      <c r="E44" s="379">
        <f t="shared" si="4"/>
        <v>36619</v>
      </c>
      <c r="F44" s="379">
        <f t="shared" si="4"/>
        <v>36620</v>
      </c>
      <c r="G44" s="379">
        <f t="shared" si="4"/>
        <v>36621</v>
      </c>
      <c r="H44" s="379">
        <f t="shared" si="4"/>
        <v>36622</v>
      </c>
      <c r="I44" s="379">
        <f t="shared" si="4"/>
        <v>36623</v>
      </c>
      <c r="J44" s="379">
        <f t="shared" si="4"/>
        <v>36624</v>
      </c>
      <c r="K44" s="379">
        <f t="shared" si="4"/>
        <v>36625</v>
      </c>
      <c r="L44" s="379">
        <f t="shared" si="4"/>
        <v>36626</v>
      </c>
      <c r="M44" s="379">
        <f t="shared" si="4"/>
        <v>36627</v>
      </c>
      <c r="N44" s="379">
        <f t="shared" ref="N44:W44" si="5">M44+1</f>
        <v>36628</v>
      </c>
      <c r="O44" s="379">
        <f t="shared" si="5"/>
        <v>36629</v>
      </c>
      <c r="P44" s="379">
        <f t="shared" si="5"/>
        <v>36630</v>
      </c>
      <c r="Q44" s="379">
        <f t="shared" si="5"/>
        <v>36631</v>
      </c>
      <c r="R44" s="379">
        <f t="shared" si="5"/>
        <v>36632</v>
      </c>
      <c r="S44" s="379">
        <f t="shared" si="5"/>
        <v>36633</v>
      </c>
      <c r="T44" s="379">
        <f t="shared" si="5"/>
        <v>36634</v>
      </c>
      <c r="U44" s="379">
        <f t="shared" si="5"/>
        <v>36635</v>
      </c>
      <c r="V44" s="379">
        <f t="shared" si="5"/>
        <v>36636</v>
      </c>
      <c r="W44" s="379">
        <f t="shared" si="5"/>
        <v>36637</v>
      </c>
      <c r="X44" s="379">
        <f t="shared" ref="X44:AG44" si="6">W44+1</f>
        <v>36638</v>
      </c>
      <c r="Y44" s="379">
        <f t="shared" si="6"/>
        <v>36639</v>
      </c>
      <c r="Z44" s="379">
        <f t="shared" si="6"/>
        <v>36640</v>
      </c>
      <c r="AA44" s="379">
        <f t="shared" si="6"/>
        <v>36641</v>
      </c>
      <c r="AB44" s="379">
        <f t="shared" si="6"/>
        <v>36642</v>
      </c>
      <c r="AC44" s="379">
        <f t="shared" si="6"/>
        <v>36643</v>
      </c>
      <c r="AD44" s="379">
        <f t="shared" si="6"/>
        <v>36644</v>
      </c>
      <c r="AE44" s="379">
        <f t="shared" si="6"/>
        <v>36645</v>
      </c>
      <c r="AF44" s="379">
        <f t="shared" si="6"/>
        <v>36646</v>
      </c>
      <c r="AG44" s="379">
        <f t="shared" si="6"/>
        <v>36647</v>
      </c>
      <c r="AI44" s="108">
        <v>1</v>
      </c>
      <c r="AJ44" s="109" t="s">
        <v>240</v>
      </c>
      <c r="AL44" s="98"/>
    </row>
    <row r="45" spans="1:54" x14ac:dyDescent="0.2">
      <c r="A45" s="32"/>
      <c r="B45" s="32"/>
      <c r="C45" s="380" t="str">
        <f t="shared" ref="C45:L45" si="7">LOOKUP((WEEKDAY(C44,1)),$AI$44:$AI$50,$AJ$44:$AJ$50)</f>
        <v>S</v>
      </c>
      <c r="D45" s="380" t="str">
        <f t="shared" si="7"/>
        <v>S</v>
      </c>
      <c r="E45" s="380" t="str">
        <f t="shared" si="7"/>
        <v>M</v>
      </c>
      <c r="F45" s="380" t="str">
        <f t="shared" si="7"/>
        <v>T</v>
      </c>
      <c r="G45" s="380" t="str">
        <f t="shared" si="7"/>
        <v>W</v>
      </c>
      <c r="H45" s="380" t="str">
        <f t="shared" si="7"/>
        <v>R</v>
      </c>
      <c r="I45" s="380" t="str">
        <f t="shared" si="7"/>
        <v>F</v>
      </c>
      <c r="J45" s="380" t="str">
        <f t="shared" si="7"/>
        <v>S</v>
      </c>
      <c r="K45" s="380" t="str">
        <f t="shared" si="7"/>
        <v>S</v>
      </c>
      <c r="L45" s="380" t="str">
        <f t="shared" si="7"/>
        <v>M</v>
      </c>
      <c r="M45" s="380" t="str">
        <f t="shared" ref="M45:V45" si="8">LOOKUP((WEEKDAY(M44,1)),$AI$44:$AI$50,$AJ$44:$AJ$50)</f>
        <v>T</v>
      </c>
      <c r="N45" s="380" t="str">
        <f t="shared" si="8"/>
        <v>W</v>
      </c>
      <c r="O45" s="380" t="str">
        <f t="shared" si="8"/>
        <v>R</v>
      </c>
      <c r="P45" s="380" t="str">
        <f t="shared" si="8"/>
        <v>F</v>
      </c>
      <c r="Q45" s="380" t="str">
        <f t="shared" si="8"/>
        <v>S</v>
      </c>
      <c r="R45" s="380" t="str">
        <f t="shared" si="8"/>
        <v>S</v>
      </c>
      <c r="S45" s="380" t="str">
        <f t="shared" si="8"/>
        <v>M</v>
      </c>
      <c r="T45" s="380" t="str">
        <f t="shared" si="8"/>
        <v>T</v>
      </c>
      <c r="U45" s="380" t="str">
        <f t="shared" si="8"/>
        <v>W</v>
      </c>
      <c r="V45" s="380" t="str">
        <f t="shared" si="8"/>
        <v>R</v>
      </c>
      <c r="W45" s="380" t="str">
        <f t="shared" ref="W45:AG45" si="9">LOOKUP((WEEKDAY(W44,1)),$AI$44:$AI$50,$AJ$44:$AJ$50)</f>
        <v>F</v>
      </c>
      <c r="X45" s="380" t="str">
        <f t="shared" si="9"/>
        <v>S</v>
      </c>
      <c r="Y45" s="380" t="str">
        <f t="shared" si="9"/>
        <v>S</v>
      </c>
      <c r="Z45" s="380" t="str">
        <f t="shared" si="9"/>
        <v>M</v>
      </c>
      <c r="AA45" s="380" t="str">
        <f t="shared" si="9"/>
        <v>T</v>
      </c>
      <c r="AB45" s="380" t="str">
        <f t="shared" si="9"/>
        <v>W</v>
      </c>
      <c r="AC45" s="380" t="str">
        <f t="shared" si="9"/>
        <v>R</v>
      </c>
      <c r="AD45" s="380" t="str">
        <f t="shared" si="9"/>
        <v>F</v>
      </c>
      <c r="AE45" s="380" t="str">
        <f t="shared" si="9"/>
        <v>S</v>
      </c>
      <c r="AF45" s="380" t="str">
        <f t="shared" si="9"/>
        <v>S</v>
      </c>
      <c r="AG45" s="380" t="str">
        <f t="shared" si="9"/>
        <v>M</v>
      </c>
      <c r="AH45" s="1"/>
      <c r="AI45" s="110">
        <v>2</v>
      </c>
      <c r="AJ45" s="111" t="s">
        <v>241</v>
      </c>
      <c r="AK45" s="1"/>
      <c r="AL45" s="22"/>
      <c r="AN45" s="1"/>
      <c r="AO45" s="1"/>
      <c r="AP45" s="1"/>
      <c r="AQ45" s="1"/>
      <c r="AR45" s="1"/>
      <c r="AS45" s="1"/>
    </row>
    <row r="46" spans="1:54" ht="13.5" thickBot="1" x14ac:dyDescent="0.25">
      <c r="A46" s="216"/>
      <c r="B46" s="33" t="s">
        <v>242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243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20" t="s">
        <v>244</v>
      </c>
      <c r="B47" s="37">
        <f t="shared" ref="B47:B70" si="10">SUM(C47:AG47)</f>
        <v>293604.81650000019</v>
      </c>
      <c r="C47" s="18">
        <v>0</v>
      </c>
      <c r="D47" s="18">
        <v>0</v>
      </c>
      <c r="E47" s="18">
        <v>288911.69640000025</v>
      </c>
      <c r="F47" s="18">
        <v>-184938.2156</v>
      </c>
      <c r="G47" s="18">
        <v>74366.28</v>
      </c>
      <c r="H47" s="18">
        <f>+Input!$D$17</f>
        <v>115265.05569999997</v>
      </c>
      <c r="I47" s="18"/>
      <c r="J47" s="18">
        <v>0</v>
      </c>
      <c r="K47" s="18">
        <v>0</v>
      </c>
      <c r="L47" s="18"/>
      <c r="M47" s="18"/>
      <c r="N47" s="18"/>
      <c r="O47" s="18"/>
      <c r="P47" s="18"/>
      <c r="Q47" s="18">
        <v>0</v>
      </c>
      <c r="R47" s="18">
        <v>0</v>
      </c>
      <c r="S47" s="18"/>
      <c r="T47" s="18"/>
      <c r="U47" s="18"/>
      <c r="V47" s="18"/>
      <c r="W47" s="18">
        <v>0</v>
      </c>
      <c r="X47" s="18">
        <v>0</v>
      </c>
      <c r="Y47" s="18">
        <v>0</v>
      </c>
      <c r="Z47" s="18">
        <v>0</v>
      </c>
      <c r="AA47" s="18"/>
      <c r="AB47" s="18"/>
      <c r="AC47" s="18"/>
      <c r="AD47" s="18"/>
      <c r="AE47" s="18">
        <v>0</v>
      </c>
      <c r="AF47" s="18">
        <v>0</v>
      </c>
      <c r="AG47" s="18">
        <v>0</v>
      </c>
      <c r="AH47" s="1"/>
      <c r="AI47" s="110">
        <v>4</v>
      </c>
      <c r="AJ47" s="111" t="s">
        <v>245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+Input!$D$17</f>
        <v>115265.05569999997</v>
      </c>
    </row>
    <row r="48" spans="1:54" ht="12.75" hidden="1" customHeight="1" x14ac:dyDescent="0.2">
      <c r="A48" s="42" t="s">
        <v>246</v>
      </c>
      <c r="B48" s="37">
        <f t="shared" si="10"/>
        <v>0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247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">
      <c r="A49" s="42" t="s">
        <v>248</v>
      </c>
      <c r="B49" s="37">
        <f t="shared" si="10"/>
        <v>0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249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">
      <c r="A50" s="42" t="s">
        <v>250</v>
      </c>
      <c r="B50" s="37">
        <f t="shared" si="10"/>
        <v>0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240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">
      <c r="A51" s="42" t="s">
        <v>251</v>
      </c>
      <c r="B51" s="37">
        <f t="shared" si="10"/>
        <v>0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">
      <c r="A52" s="42" t="s">
        <v>252</v>
      </c>
      <c r="B52" s="37">
        <f t="shared" si="10"/>
        <v>0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">
      <c r="A53" s="20" t="s">
        <v>120</v>
      </c>
      <c r="B53" s="37">
        <f t="shared" si="10"/>
        <v>59987.25</v>
      </c>
      <c r="C53" s="18"/>
      <c r="D53" s="18"/>
      <c r="E53" s="18">
        <v>59987.25</v>
      </c>
      <c r="F53" s="18">
        <v>0</v>
      </c>
      <c r="G53" s="18">
        <v>0</v>
      </c>
      <c r="H53" s="18">
        <f>+Input!$D$18</f>
        <v>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+Input!$D$18</f>
        <v>0</v>
      </c>
    </row>
    <row r="54" spans="1:54" ht="12.75" customHeight="1" x14ac:dyDescent="0.2">
      <c r="A54" s="20" t="s">
        <v>152</v>
      </c>
      <c r="B54" s="37">
        <f t="shared" si="10"/>
        <v>-0.22410000045783818</v>
      </c>
      <c r="C54" s="18"/>
      <c r="D54" s="18"/>
      <c r="E54" s="18">
        <v>-0.36340000038035214</v>
      </c>
      <c r="F54" s="18">
        <v>0.14129999978467822</v>
      </c>
      <c r="G54" s="18">
        <v>1.2000002898275852E-3</v>
      </c>
      <c r="H54" s="18">
        <f>+Input!$D$20</f>
        <v>-3.2000001519918442E-3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+Input!$D$20</f>
        <v>-3.2000001519918442E-3</v>
      </c>
    </row>
    <row r="55" spans="1:54" ht="12.75" customHeight="1" x14ac:dyDescent="0.2">
      <c r="A55" s="20" t="s">
        <v>121</v>
      </c>
      <c r="B55" s="37">
        <f t="shared" si="10"/>
        <v>-108.12310000000001</v>
      </c>
      <c r="C55" s="18"/>
      <c r="D55" s="18"/>
      <c r="E55" s="18">
        <v>-108.123</v>
      </c>
      <c r="F55" s="18">
        <v>-1E-4</v>
      </c>
      <c r="G55" s="18">
        <v>0</v>
      </c>
      <c r="H55" s="18">
        <f>+Input!$D$21</f>
        <v>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+Input!$D$21</f>
        <v>0</v>
      </c>
    </row>
    <row r="56" spans="1:54" ht="12.75" customHeight="1" x14ac:dyDescent="0.2">
      <c r="A56" s="20" t="s">
        <v>122</v>
      </c>
      <c r="B56" s="37">
        <f t="shared" si="10"/>
        <v>0</v>
      </c>
      <c r="C56" s="18"/>
      <c r="D56" s="18"/>
      <c r="E56" s="18">
        <v>0</v>
      </c>
      <c r="F56" s="18">
        <v>0</v>
      </c>
      <c r="G56" s="18">
        <v>0</v>
      </c>
      <c r="H56" s="18">
        <f>+Input!$D$22</f>
        <v>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+Input!$D$22</f>
        <v>0</v>
      </c>
    </row>
    <row r="57" spans="1:54" ht="12.75" customHeight="1" x14ac:dyDescent="0.2">
      <c r="A57" s="42" t="s">
        <v>123</v>
      </c>
      <c r="B57" s="37">
        <f t="shared" si="10"/>
        <v>2646.2307999999998</v>
      </c>
      <c r="C57" s="18"/>
      <c r="D57" s="18"/>
      <c r="E57" s="18">
        <v>651.71209999999996</v>
      </c>
      <c r="F57" s="18">
        <v>656.32759999999996</v>
      </c>
      <c r="G57" s="18">
        <v>664.77200000000005</v>
      </c>
      <c r="H57" s="18">
        <f>+Input!$D$23</f>
        <v>673.41909999999996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+Input!$D$23</f>
        <v>673.41909999999996</v>
      </c>
    </row>
    <row r="58" spans="1:54" ht="12.75" customHeight="1" x14ac:dyDescent="0.2">
      <c r="A58" s="42" t="s">
        <v>253</v>
      </c>
      <c r="B58" s="37">
        <f t="shared" si="10"/>
        <v>71.958200000000005</v>
      </c>
      <c r="C58" s="18"/>
      <c r="D58" s="18"/>
      <c r="E58" s="18">
        <v>-3.7051999999999996</v>
      </c>
      <c r="F58" s="18">
        <v>168.483</v>
      </c>
      <c r="G58" s="18">
        <v>-99.851100000000002</v>
      </c>
      <c r="H58" s="18">
        <f>+Input!$D$24</f>
        <v>7.0314999999999994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+Input!$D$24</f>
        <v>7.0314999999999994</v>
      </c>
    </row>
    <row r="59" spans="1:54" ht="12.75" customHeight="1" x14ac:dyDescent="0.2">
      <c r="A59" s="42" t="s">
        <v>84</v>
      </c>
      <c r="B59" s="37">
        <f t="shared" si="10"/>
        <v>1118.0353</v>
      </c>
      <c r="C59" s="18"/>
      <c r="D59" s="18"/>
      <c r="E59" s="18">
        <v>769.00390000000004</v>
      </c>
      <c r="F59" s="18">
        <v>110.2786</v>
      </c>
      <c r="G59" s="18">
        <v>118.4885</v>
      </c>
      <c r="H59" s="18">
        <f>+Input!$D$25</f>
        <v>120.26430000000001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+Input!$D$25</f>
        <v>120.26430000000001</v>
      </c>
    </row>
    <row r="60" spans="1:54" ht="12.75" customHeight="1" x14ac:dyDescent="0.2">
      <c r="A60" s="42" t="s">
        <v>124</v>
      </c>
      <c r="B60" s="37">
        <f t="shared" si="10"/>
        <v>0</v>
      </c>
      <c r="C60" s="18"/>
      <c r="D60" s="18"/>
      <c r="E60" s="18">
        <v>0</v>
      </c>
      <c r="F60" s="18">
        <v>0</v>
      </c>
      <c r="G60" s="18">
        <v>0</v>
      </c>
      <c r="H60" s="18">
        <f>+Input!$D$26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+Input!$D$26</f>
        <v>0</v>
      </c>
    </row>
    <row r="61" spans="1:54" ht="12.75" customHeight="1" x14ac:dyDescent="0.2">
      <c r="A61" s="42" t="s">
        <v>254</v>
      </c>
      <c r="B61" s="37">
        <f t="shared" si="10"/>
        <v>0</v>
      </c>
      <c r="C61" s="18"/>
      <c r="D61" s="18"/>
      <c r="E61" s="18">
        <v>0</v>
      </c>
      <c r="F61" s="18">
        <v>0</v>
      </c>
      <c r="G61" s="18">
        <v>0</v>
      </c>
      <c r="H61" s="18">
        <f>+Input!$D$27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+Input!$D$27</f>
        <v>0</v>
      </c>
    </row>
    <row r="62" spans="1:54" ht="12.75" customHeight="1" x14ac:dyDescent="0.2">
      <c r="A62" s="42" t="s">
        <v>126</v>
      </c>
      <c r="B62" s="37">
        <f t="shared" si="10"/>
        <v>0</v>
      </c>
      <c r="C62" s="18"/>
      <c r="D62" s="18"/>
      <c r="E62" s="18">
        <v>0</v>
      </c>
      <c r="F62" s="18">
        <v>0</v>
      </c>
      <c r="G62" s="18">
        <v>0</v>
      </c>
      <c r="H62" s="18">
        <f>+Input!$D$28</f>
        <v>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+Input!$D$28</f>
        <v>0</v>
      </c>
    </row>
    <row r="63" spans="1:54" ht="12.75" customHeight="1" x14ac:dyDescent="0.2">
      <c r="A63" s="42" t="s">
        <v>216</v>
      </c>
      <c r="B63" s="37">
        <f t="shared" si="10"/>
        <v>0</v>
      </c>
      <c r="C63" s="18"/>
      <c r="D63" s="18"/>
      <c r="E63" s="18">
        <v>0</v>
      </c>
      <c r="F63" s="18">
        <v>0</v>
      </c>
      <c r="G63" s="18">
        <v>0</v>
      </c>
      <c r="H63" s="18"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">
      <c r="A64" s="42" t="s">
        <v>255</v>
      </c>
      <c r="B64" s="37">
        <f t="shared" si="10"/>
        <v>0</v>
      </c>
      <c r="C64" s="18"/>
      <c r="D64" s="18"/>
      <c r="E64" s="18">
        <v>0</v>
      </c>
      <c r="F64" s="18">
        <v>0</v>
      </c>
      <c r="G64" s="18">
        <v>0</v>
      </c>
      <c r="H64" s="18">
        <v>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">
      <c r="A65" s="20" t="s">
        <v>256</v>
      </c>
      <c r="B65" s="37">
        <f t="shared" si="10"/>
        <v>0</v>
      </c>
      <c r="C65" s="18"/>
      <c r="D65" s="18"/>
      <c r="E65" s="18">
        <v>0</v>
      </c>
      <c r="F65" s="18">
        <v>0</v>
      </c>
      <c r="G65" s="18">
        <v>0</v>
      </c>
      <c r="H65" s="18">
        <v>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">
      <c r="A66" s="20" t="s">
        <v>257</v>
      </c>
      <c r="B66" s="37">
        <f t="shared" si="10"/>
        <v>0</v>
      </c>
      <c r="C66" s="18"/>
      <c r="D66" s="18"/>
      <c r="E66" s="18">
        <v>0</v>
      </c>
      <c r="F66" s="18">
        <v>0</v>
      </c>
      <c r="G66" s="18">
        <v>0</v>
      </c>
      <c r="H66" s="18">
        <v>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">
      <c r="A67" s="20" t="s">
        <v>258</v>
      </c>
      <c r="B67" s="37">
        <f t="shared" si="10"/>
        <v>0</v>
      </c>
      <c r="C67" s="18"/>
      <c r="D67" s="18"/>
      <c r="E67" s="18">
        <v>0</v>
      </c>
      <c r="F67" s="18">
        <v>0</v>
      </c>
      <c r="G67" s="18">
        <v>0</v>
      </c>
      <c r="H67" s="18">
        <f>+Input!$D$29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+Input!$D$29</f>
        <v>0</v>
      </c>
    </row>
    <row r="68" spans="1:54" ht="12.75" customHeight="1" x14ac:dyDescent="0.2">
      <c r="A68" s="20" t="s">
        <v>259</v>
      </c>
      <c r="B68" s="37">
        <f t="shared" si="10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">
      <c r="A69" s="42" t="s">
        <v>260</v>
      </c>
      <c r="B69" s="37">
        <f t="shared" si="10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">
      <c r="A70" s="20" t="s">
        <v>261</v>
      </c>
      <c r="B70" s="37">
        <f t="shared" si="10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">
      <c r="A71" s="20" t="s">
        <v>262</v>
      </c>
      <c r="B71" s="37" t="s">
        <v>263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5" thickBot="1" x14ac:dyDescent="0.25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5" customHeight="1" x14ac:dyDescent="0.2">
      <c r="A76" s="49" t="s">
        <v>264</v>
      </c>
      <c r="B76" s="50">
        <f>SUM(B47:B75)-B61-B68-B69</f>
        <v>357319.94359999971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">
      <c r="A78" s="22"/>
      <c r="B78" s="53"/>
      <c r="AH78" s="22"/>
      <c r="AJ78" s="22"/>
      <c r="AK78" s="18"/>
      <c r="AL78" s="39"/>
      <c r="AM78" s="40"/>
    </row>
    <row r="79" spans="1:54" ht="12.75" customHeight="1" x14ac:dyDescent="0.25">
      <c r="A79" s="54" t="s">
        <v>265</v>
      </c>
      <c r="B79" s="55"/>
      <c r="C79" s="12">
        <f>-B58-B59</f>
        <v>-1189.9935</v>
      </c>
      <c r="AH79" s="22"/>
      <c r="AJ79" s="22"/>
      <c r="AK79" s="18"/>
      <c r="AL79" s="39"/>
      <c r="AM79" s="40"/>
    </row>
    <row r="80" spans="1:54" ht="12.75" customHeight="1" x14ac:dyDescent="0.2">
      <c r="A80" s="22"/>
      <c r="B80" s="53"/>
      <c r="AH80" s="22"/>
      <c r="AJ80" s="22"/>
      <c r="AK80" s="18"/>
      <c r="AL80" s="39"/>
      <c r="AM80" s="40"/>
    </row>
    <row r="81" spans="1:45" ht="12.75" customHeight="1" x14ac:dyDescent="0.2">
      <c r="A81" s="28"/>
      <c r="B81" s="29" t="s">
        <v>236</v>
      </c>
      <c r="C81" s="30">
        <f t="shared" ref="C81:L81" si="11">SUM(C85:C101)</f>
        <v>0</v>
      </c>
      <c r="D81" s="30">
        <f t="shared" si="11"/>
        <v>0</v>
      </c>
      <c r="E81" s="30">
        <f t="shared" si="11"/>
        <v>0</v>
      </c>
      <c r="F81" s="30">
        <f t="shared" si="11"/>
        <v>0</v>
      </c>
      <c r="G81" s="30">
        <f t="shared" si="11"/>
        <v>0</v>
      </c>
      <c r="H81" s="30">
        <f t="shared" si="11"/>
        <v>0</v>
      </c>
      <c r="I81" s="30">
        <f t="shared" si="11"/>
        <v>0</v>
      </c>
      <c r="J81" s="30">
        <f t="shared" si="11"/>
        <v>0</v>
      </c>
      <c r="K81" s="30">
        <f t="shared" si="11"/>
        <v>0</v>
      </c>
      <c r="L81" s="30">
        <f t="shared" si="11"/>
        <v>0</v>
      </c>
      <c r="M81" s="30">
        <f t="shared" ref="M81:V81" si="12">SUM(M85:M101)</f>
        <v>0</v>
      </c>
      <c r="N81" s="30">
        <f t="shared" si="12"/>
        <v>0</v>
      </c>
      <c r="O81" s="30">
        <f t="shared" si="12"/>
        <v>0</v>
      </c>
      <c r="P81" s="30">
        <f t="shared" si="12"/>
        <v>0</v>
      </c>
      <c r="Q81" s="30">
        <f t="shared" si="12"/>
        <v>0</v>
      </c>
      <c r="R81" s="30">
        <f t="shared" si="12"/>
        <v>0</v>
      </c>
      <c r="S81" s="30">
        <f t="shared" si="12"/>
        <v>0</v>
      </c>
      <c r="T81" s="30">
        <f t="shared" si="12"/>
        <v>0</v>
      </c>
      <c r="U81" s="30">
        <f t="shared" si="12"/>
        <v>0</v>
      </c>
      <c r="V81" s="30">
        <f t="shared" si="12"/>
        <v>0</v>
      </c>
      <c r="W81" s="30">
        <f t="shared" ref="W81:AG81" si="13">SUM(W85:W101)</f>
        <v>0</v>
      </c>
      <c r="X81" s="30">
        <f t="shared" si="13"/>
        <v>0</v>
      </c>
      <c r="Y81" s="30">
        <f t="shared" si="13"/>
        <v>0</v>
      </c>
      <c r="Z81" s="30">
        <f t="shared" si="13"/>
        <v>0</v>
      </c>
      <c r="AA81" s="30">
        <f t="shared" si="13"/>
        <v>0</v>
      </c>
      <c r="AB81" s="30">
        <f t="shared" si="13"/>
        <v>0</v>
      </c>
      <c r="AC81" s="30">
        <f t="shared" si="13"/>
        <v>0</v>
      </c>
      <c r="AD81" s="30">
        <f t="shared" si="13"/>
        <v>0</v>
      </c>
      <c r="AE81" s="30">
        <f t="shared" si="13"/>
        <v>0</v>
      </c>
      <c r="AF81" s="30">
        <f t="shared" si="13"/>
        <v>0</v>
      </c>
      <c r="AG81" s="30">
        <f t="shared" si="13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">
      <c r="A82" s="215" t="s">
        <v>266</v>
      </c>
      <c r="B82" s="114">
        <f t="shared" ref="B82:AG82" si="14">B44</f>
        <v>36617</v>
      </c>
      <c r="C82" s="379">
        <f t="shared" si="14"/>
        <v>36617</v>
      </c>
      <c r="D82" s="379">
        <f t="shared" si="14"/>
        <v>36618</v>
      </c>
      <c r="E82" s="379">
        <f t="shared" si="14"/>
        <v>36619</v>
      </c>
      <c r="F82" s="379">
        <f t="shared" si="14"/>
        <v>36620</v>
      </c>
      <c r="G82" s="379">
        <f t="shared" si="14"/>
        <v>36621</v>
      </c>
      <c r="H82" s="379">
        <f t="shared" si="14"/>
        <v>36622</v>
      </c>
      <c r="I82" s="379">
        <f t="shared" si="14"/>
        <v>36623</v>
      </c>
      <c r="J82" s="379">
        <f t="shared" si="14"/>
        <v>36624</v>
      </c>
      <c r="K82" s="379">
        <f t="shared" si="14"/>
        <v>36625</v>
      </c>
      <c r="L82" s="379">
        <f t="shared" si="14"/>
        <v>36626</v>
      </c>
      <c r="M82" s="379">
        <f t="shared" si="14"/>
        <v>36627</v>
      </c>
      <c r="N82" s="379">
        <f t="shared" si="14"/>
        <v>36628</v>
      </c>
      <c r="O82" s="379">
        <f t="shared" si="14"/>
        <v>36629</v>
      </c>
      <c r="P82" s="379">
        <f t="shared" si="14"/>
        <v>36630</v>
      </c>
      <c r="Q82" s="379">
        <f t="shared" si="14"/>
        <v>36631</v>
      </c>
      <c r="R82" s="379">
        <f t="shared" si="14"/>
        <v>36632</v>
      </c>
      <c r="S82" s="379">
        <f t="shared" si="14"/>
        <v>36633</v>
      </c>
      <c r="T82" s="379">
        <f t="shared" si="14"/>
        <v>36634</v>
      </c>
      <c r="U82" s="379">
        <f t="shared" si="14"/>
        <v>36635</v>
      </c>
      <c r="V82" s="379">
        <f t="shared" si="14"/>
        <v>36636</v>
      </c>
      <c r="W82" s="379">
        <f t="shared" si="14"/>
        <v>36637</v>
      </c>
      <c r="X82" s="379">
        <f t="shared" si="14"/>
        <v>36638</v>
      </c>
      <c r="Y82" s="379">
        <f t="shared" si="14"/>
        <v>36639</v>
      </c>
      <c r="Z82" s="379">
        <f t="shared" si="14"/>
        <v>36640</v>
      </c>
      <c r="AA82" s="379">
        <f t="shared" si="14"/>
        <v>36641</v>
      </c>
      <c r="AB82" s="379">
        <f t="shared" si="14"/>
        <v>36642</v>
      </c>
      <c r="AC82" s="379">
        <f t="shared" si="14"/>
        <v>36643</v>
      </c>
      <c r="AD82" s="379">
        <f t="shared" si="14"/>
        <v>36644</v>
      </c>
      <c r="AE82" s="379">
        <f t="shared" si="14"/>
        <v>36645</v>
      </c>
      <c r="AF82" s="379">
        <f t="shared" si="14"/>
        <v>36646</v>
      </c>
      <c r="AG82" s="379">
        <f t="shared" si="14"/>
        <v>36647</v>
      </c>
      <c r="AI82" s="115"/>
      <c r="AJ82" s="117"/>
      <c r="AL82" s="98"/>
    </row>
    <row r="83" spans="1:45" ht="12.75" customHeight="1" x14ac:dyDescent="0.2">
      <c r="A83" s="32"/>
      <c r="B83" s="32"/>
      <c r="C83" s="380" t="str">
        <f t="shared" ref="C83:AG83" si="15">C45</f>
        <v>S</v>
      </c>
      <c r="D83" s="380" t="str">
        <f t="shared" si="15"/>
        <v>S</v>
      </c>
      <c r="E83" s="380" t="str">
        <f t="shared" si="15"/>
        <v>M</v>
      </c>
      <c r="F83" s="380" t="str">
        <f t="shared" si="15"/>
        <v>T</v>
      </c>
      <c r="G83" s="380" t="str">
        <f t="shared" si="15"/>
        <v>W</v>
      </c>
      <c r="H83" s="380" t="str">
        <f t="shared" si="15"/>
        <v>R</v>
      </c>
      <c r="I83" s="380" t="str">
        <f t="shared" si="15"/>
        <v>F</v>
      </c>
      <c r="J83" s="380" t="str">
        <f t="shared" si="15"/>
        <v>S</v>
      </c>
      <c r="K83" s="380" t="str">
        <f t="shared" si="15"/>
        <v>S</v>
      </c>
      <c r="L83" s="380" t="str">
        <f t="shared" si="15"/>
        <v>M</v>
      </c>
      <c r="M83" s="380" t="str">
        <f t="shared" si="15"/>
        <v>T</v>
      </c>
      <c r="N83" s="380" t="str">
        <f t="shared" si="15"/>
        <v>W</v>
      </c>
      <c r="O83" s="380" t="str">
        <f t="shared" si="15"/>
        <v>R</v>
      </c>
      <c r="P83" s="380" t="str">
        <f t="shared" si="15"/>
        <v>F</v>
      </c>
      <c r="Q83" s="380" t="str">
        <f t="shared" si="15"/>
        <v>S</v>
      </c>
      <c r="R83" s="380" t="str">
        <f t="shared" si="15"/>
        <v>S</v>
      </c>
      <c r="S83" s="380" t="str">
        <f t="shared" si="15"/>
        <v>M</v>
      </c>
      <c r="T83" s="380" t="str">
        <f t="shared" si="15"/>
        <v>T</v>
      </c>
      <c r="U83" s="380" t="str">
        <f t="shared" si="15"/>
        <v>W</v>
      </c>
      <c r="V83" s="380" t="str">
        <f t="shared" si="15"/>
        <v>R</v>
      </c>
      <c r="W83" s="380" t="str">
        <f t="shared" si="15"/>
        <v>F</v>
      </c>
      <c r="X83" s="380" t="str">
        <f t="shared" si="15"/>
        <v>S</v>
      </c>
      <c r="Y83" s="380" t="str">
        <f t="shared" si="15"/>
        <v>S</v>
      </c>
      <c r="Z83" s="380" t="str">
        <f t="shared" si="15"/>
        <v>M</v>
      </c>
      <c r="AA83" s="380" t="str">
        <f t="shared" si="15"/>
        <v>T</v>
      </c>
      <c r="AB83" s="380" t="str">
        <f t="shared" si="15"/>
        <v>W</v>
      </c>
      <c r="AC83" s="380" t="str">
        <f t="shared" si="15"/>
        <v>R</v>
      </c>
      <c r="AD83" s="380" t="str">
        <f t="shared" si="15"/>
        <v>F</v>
      </c>
      <c r="AE83" s="380" t="str">
        <f t="shared" si="15"/>
        <v>S</v>
      </c>
      <c r="AF83" s="380" t="str">
        <f t="shared" si="15"/>
        <v>S</v>
      </c>
      <c r="AG83" s="380" t="str">
        <f t="shared" si="15"/>
        <v>M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5" thickBot="1" x14ac:dyDescent="0.25">
      <c r="A84" s="216"/>
      <c r="B84" s="33" t="s">
        <v>242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">
      <c r="A85" s="20" t="s">
        <v>267</v>
      </c>
      <c r="B85" s="37">
        <f t="shared" ref="B85:B97" si="16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">
      <c r="A86" s="20" t="s">
        <v>268</v>
      </c>
      <c r="B86" s="37">
        <f t="shared" si="16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">
      <c r="A87" s="20" t="s">
        <v>269</v>
      </c>
      <c r="B87" s="37">
        <f t="shared" si="16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">
      <c r="A88" s="20" t="s">
        <v>270</v>
      </c>
      <c r="B88" s="37">
        <f t="shared" si="16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">
      <c r="A89" s="20" t="s">
        <v>271</v>
      </c>
      <c r="B89" s="37">
        <f t="shared" si="16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">
      <c r="A90" s="20" t="s">
        <v>80</v>
      </c>
      <c r="B90" s="37">
        <f t="shared" si="16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">
      <c r="A91" s="20" t="s">
        <v>272</v>
      </c>
      <c r="B91" s="37">
        <f t="shared" si="16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">
      <c r="A92" s="20" t="s">
        <v>273</v>
      </c>
      <c r="B92" s="37">
        <f t="shared" si="16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">
      <c r="A93" s="20" t="s">
        <v>274</v>
      </c>
      <c r="B93" s="37">
        <f t="shared" si="16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">
      <c r="A94" s="20" t="s">
        <v>275</v>
      </c>
      <c r="B94" s="37">
        <f t="shared" si="16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">
      <c r="A95" s="20" t="s">
        <v>276</v>
      </c>
      <c r="B95" s="37">
        <f t="shared" si="16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">
      <c r="A96" s="20" t="s">
        <v>277</v>
      </c>
      <c r="B96" s="37">
        <f t="shared" si="16"/>
        <v>0</v>
      </c>
      <c r="AH96" s="22"/>
      <c r="AJ96" s="22"/>
      <c r="AK96" s="18"/>
      <c r="AL96" s="39"/>
      <c r="AM96" s="40"/>
    </row>
    <row r="97" spans="1:45" ht="12.75" customHeight="1" x14ac:dyDescent="0.2">
      <c r="A97" s="20" t="s">
        <v>9</v>
      </c>
      <c r="B97" s="37">
        <f t="shared" si="16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25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">
      <c r="A102" s="218" t="s">
        <v>278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">
      <c r="A104" s="28"/>
      <c r="B104" s="29" t="s">
        <v>236</v>
      </c>
      <c r="C104" s="30">
        <f t="shared" ref="C104:L104" si="17">SUM(C108:C117)</f>
        <v>0</v>
      </c>
      <c r="D104" s="30">
        <f t="shared" si="17"/>
        <v>0</v>
      </c>
      <c r="E104" s="30">
        <f t="shared" si="17"/>
        <v>0</v>
      </c>
      <c r="F104" s="30">
        <f t="shared" si="17"/>
        <v>0</v>
      </c>
      <c r="G104" s="30">
        <f t="shared" si="17"/>
        <v>0</v>
      </c>
      <c r="H104" s="30">
        <f t="shared" si="17"/>
        <v>0</v>
      </c>
      <c r="I104" s="30">
        <f t="shared" si="17"/>
        <v>0</v>
      </c>
      <c r="J104" s="30">
        <f t="shared" si="17"/>
        <v>0</v>
      </c>
      <c r="K104" s="30">
        <f t="shared" si="17"/>
        <v>0</v>
      </c>
      <c r="L104" s="30">
        <f t="shared" si="17"/>
        <v>0</v>
      </c>
      <c r="M104" s="30">
        <f t="shared" ref="M104:V104" si="18">SUM(M108:M117)</f>
        <v>0</v>
      </c>
      <c r="N104" s="30">
        <f t="shared" si="18"/>
        <v>0</v>
      </c>
      <c r="O104" s="30">
        <f t="shared" si="18"/>
        <v>0</v>
      </c>
      <c r="P104" s="30">
        <f t="shared" si="18"/>
        <v>0</v>
      </c>
      <c r="Q104" s="30">
        <f t="shared" si="18"/>
        <v>0</v>
      </c>
      <c r="R104" s="30">
        <f t="shared" si="18"/>
        <v>0</v>
      </c>
      <c r="S104" s="30">
        <f t="shared" si="18"/>
        <v>0</v>
      </c>
      <c r="T104" s="30">
        <f t="shared" si="18"/>
        <v>0</v>
      </c>
      <c r="U104" s="30">
        <f t="shared" si="18"/>
        <v>0</v>
      </c>
      <c r="V104" s="30">
        <f t="shared" si="18"/>
        <v>0</v>
      </c>
      <c r="W104" s="30">
        <f t="shared" ref="W104:AG104" si="19">SUM(W108:W117)</f>
        <v>0</v>
      </c>
      <c r="X104" s="30">
        <f t="shared" si="19"/>
        <v>0</v>
      </c>
      <c r="Y104" s="30">
        <f t="shared" si="19"/>
        <v>0</v>
      </c>
      <c r="Z104" s="30">
        <f t="shared" si="19"/>
        <v>0</v>
      </c>
      <c r="AA104" s="30">
        <f t="shared" si="19"/>
        <v>0</v>
      </c>
      <c r="AB104" s="30">
        <f t="shared" si="19"/>
        <v>0</v>
      </c>
      <c r="AC104" s="30">
        <f t="shared" si="19"/>
        <v>0</v>
      </c>
      <c r="AD104" s="30">
        <f t="shared" si="19"/>
        <v>0</v>
      </c>
      <c r="AE104" s="30">
        <f t="shared" si="19"/>
        <v>0</v>
      </c>
      <c r="AF104" s="30">
        <f t="shared" si="19"/>
        <v>0</v>
      </c>
      <c r="AG104" s="30">
        <f t="shared" si="1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">
      <c r="A105" s="215" t="s">
        <v>279</v>
      </c>
      <c r="B105" s="114">
        <f t="shared" ref="B105:AG105" si="20">B44</f>
        <v>36617</v>
      </c>
      <c r="C105" s="379">
        <f t="shared" si="20"/>
        <v>36617</v>
      </c>
      <c r="D105" s="379">
        <f t="shared" si="20"/>
        <v>36618</v>
      </c>
      <c r="E105" s="379">
        <f t="shared" si="20"/>
        <v>36619</v>
      </c>
      <c r="F105" s="379">
        <f t="shared" si="20"/>
        <v>36620</v>
      </c>
      <c r="G105" s="379">
        <f t="shared" si="20"/>
        <v>36621</v>
      </c>
      <c r="H105" s="379">
        <f t="shared" si="20"/>
        <v>36622</v>
      </c>
      <c r="I105" s="379">
        <f t="shared" si="20"/>
        <v>36623</v>
      </c>
      <c r="J105" s="379">
        <f t="shared" si="20"/>
        <v>36624</v>
      </c>
      <c r="K105" s="379">
        <f t="shared" si="20"/>
        <v>36625</v>
      </c>
      <c r="L105" s="379">
        <f t="shared" si="20"/>
        <v>36626</v>
      </c>
      <c r="M105" s="379">
        <f t="shared" si="20"/>
        <v>36627</v>
      </c>
      <c r="N105" s="379">
        <f t="shared" si="20"/>
        <v>36628</v>
      </c>
      <c r="O105" s="379">
        <f t="shared" si="20"/>
        <v>36629</v>
      </c>
      <c r="P105" s="379">
        <f t="shared" si="20"/>
        <v>36630</v>
      </c>
      <c r="Q105" s="379">
        <f t="shared" si="20"/>
        <v>36631</v>
      </c>
      <c r="R105" s="379">
        <f t="shared" si="20"/>
        <v>36632</v>
      </c>
      <c r="S105" s="379">
        <f t="shared" si="20"/>
        <v>36633</v>
      </c>
      <c r="T105" s="379">
        <f t="shared" si="20"/>
        <v>36634</v>
      </c>
      <c r="U105" s="379">
        <f t="shared" si="20"/>
        <v>36635</v>
      </c>
      <c r="V105" s="379">
        <f t="shared" si="20"/>
        <v>36636</v>
      </c>
      <c r="W105" s="379">
        <f t="shared" si="20"/>
        <v>36637</v>
      </c>
      <c r="X105" s="379">
        <f t="shared" si="20"/>
        <v>36638</v>
      </c>
      <c r="Y105" s="379">
        <f t="shared" si="20"/>
        <v>36639</v>
      </c>
      <c r="Z105" s="379">
        <f t="shared" si="20"/>
        <v>36640</v>
      </c>
      <c r="AA105" s="379">
        <f t="shared" si="20"/>
        <v>36641</v>
      </c>
      <c r="AB105" s="379">
        <f t="shared" si="20"/>
        <v>36642</v>
      </c>
      <c r="AC105" s="379">
        <f t="shared" si="20"/>
        <v>36643</v>
      </c>
      <c r="AD105" s="379">
        <f t="shared" si="20"/>
        <v>36644</v>
      </c>
      <c r="AE105" s="379">
        <f t="shared" si="20"/>
        <v>36645</v>
      </c>
      <c r="AF105" s="379">
        <f t="shared" si="20"/>
        <v>36646</v>
      </c>
      <c r="AG105" s="379">
        <f t="shared" si="20"/>
        <v>36647</v>
      </c>
      <c r="AI105" s="115"/>
      <c r="AJ105" s="117"/>
      <c r="AL105" s="98"/>
    </row>
    <row r="106" spans="1:45" ht="12.75" customHeight="1" x14ac:dyDescent="0.2">
      <c r="A106" s="32"/>
      <c r="B106" s="32"/>
      <c r="C106" s="380" t="str">
        <f t="shared" ref="C106:AG106" si="21">C45</f>
        <v>S</v>
      </c>
      <c r="D106" s="380" t="str">
        <f t="shared" si="21"/>
        <v>S</v>
      </c>
      <c r="E106" s="380" t="str">
        <f t="shared" si="21"/>
        <v>M</v>
      </c>
      <c r="F106" s="380" t="str">
        <f t="shared" si="21"/>
        <v>T</v>
      </c>
      <c r="G106" s="380" t="str">
        <f t="shared" si="21"/>
        <v>W</v>
      </c>
      <c r="H106" s="380" t="str">
        <f t="shared" si="21"/>
        <v>R</v>
      </c>
      <c r="I106" s="380" t="str">
        <f t="shared" si="21"/>
        <v>F</v>
      </c>
      <c r="J106" s="380" t="str">
        <f t="shared" si="21"/>
        <v>S</v>
      </c>
      <c r="K106" s="380" t="str">
        <f t="shared" si="21"/>
        <v>S</v>
      </c>
      <c r="L106" s="380" t="str">
        <f t="shared" si="21"/>
        <v>M</v>
      </c>
      <c r="M106" s="380" t="str">
        <f t="shared" si="21"/>
        <v>T</v>
      </c>
      <c r="N106" s="380" t="str">
        <f t="shared" si="21"/>
        <v>W</v>
      </c>
      <c r="O106" s="380" t="str">
        <f t="shared" si="21"/>
        <v>R</v>
      </c>
      <c r="P106" s="380" t="str">
        <f t="shared" si="21"/>
        <v>F</v>
      </c>
      <c r="Q106" s="380" t="str">
        <f t="shared" si="21"/>
        <v>S</v>
      </c>
      <c r="R106" s="380" t="str">
        <f t="shared" si="21"/>
        <v>S</v>
      </c>
      <c r="S106" s="380" t="str">
        <f t="shared" si="21"/>
        <v>M</v>
      </c>
      <c r="T106" s="380" t="str">
        <f t="shared" si="21"/>
        <v>T</v>
      </c>
      <c r="U106" s="380" t="str">
        <f t="shared" si="21"/>
        <v>W</v>
      </c>
      <c r="V106" s="380" t="str">
        <f t="shared" si="21"/>
        <v>R</v>
      </c>
      <c r="W106" s="380" t="str">
        <f t="shared" si="21"/>
        <v>F</v>
      </c>
      <c r="X106" s="380" t="str">
        <f t="shared" si="21"/>
        <v>S</v>
      </c>
      <c r="Y106" s="380" t="str">
        <f t="shared" si="21"/>
        <v>S</v>
      </c>
      <c r="Z106" s="380" t="str">
        <f t="shared" si="21"/>
        <v>M</v>
      </c>
      <c r="AA106" s="380" t="str">
        <f t="shared" si="21"/>
        <v>T</v>
      </c>
      <c r="AB106" s="380" t="str">
        <f t="shared" si="21"/>
        <v>W</v>
      </c>
      <c r="AC106" s="380" t="str">
        <f t="shared" si="21"/>
        <v>R</v>
      </c>
      <c r="AD106" s="380" t="str">
        <f t="shared" si="21"/>
        <v>F</v>
      </c>
      <c r="AE106" s="380" t="str">
        <f t="shared" si="21"/>
        <v>S</v>
      </c>
      <c r="AF106" s="380" t="str">
        <f t="shared" si="21"/>
        <v>S</v>
      </c>
      <c r="AG106" s="380" t="str">
        <f t="shared" si="21"/>
        <v>M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5" thickBot="1" x14ac:dyDescent="0.25">
      <c r="A107" s="216"/>
      <c r="B107" s="33" t="s">
        <v>242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">
      <c r="A108" s="20" t="s">
        <v>80</v>
      </c>
      <c r="B108" s="37">
        <f t="shared" ref="B108:B113" si="2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">
      <c r="A109" s="20" t="s">
        <v>273</v>
      </c>
      <c r="B109" s="37">
        <f t="shared" si="2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">
      <c r="A110" s="20" t="s">
        <v>274</v>
      </c>
      <c r="B110" s="37">
        <f t="shared" si="2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">
      <c r="A111" s="20" t="s">
        <v>275</v>
      </c>
      <c r="B111" s="37">
        <f t="shared" si="2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">
      <c r="A112" s="20" t="s">
        <v>276</v>
      </c>
      <c r="B112" s="37">
        <f t="shared" si="2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">
      <c r="A113" s="20" t="s">
        <v>9</v>
      </c>
      <c r="B113" s="37">
        <f t="shared" si="2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25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">
      <c r="A118" s="218" t="s">
        <v>280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25">
      <c r="A121" s="54" t="s">
        <v>281</v>
      </c>
      <c r="B121" s="55"/>
      <c r="AH121" s="22"/>
      <c r="AJ121" s="22"/>
      <c r="AK121" s="18"/>
      <c r="AL121" s="39"/>
      <c r="AM121" s="40"/>
    </row>
    <row r="122" spans="1:39" ht="12.75" customHeight="1" x14ac:dyDescent="0.2">
      <c r="A122" s="17"/>
      <c r="AK122" s="1"/>
      <c r="AL122" s="39"/>
      <c r="AM122" s="40"/>
    </row>
    <row r="123" spans="1:39" ht="12.75" customHeight="1" thickBot="1" x14ac:dyDescent="0.25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3" t="s">
        <v>282</v>
      </c>
      <c r="B124" s="74"/>
      <c r="C124" s="75"/>
      <c r="D124" s="75"/>
      <c r="E124" s="76"/>
      <c r="G124" s="73" t="s">
        <v>283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">
      <c r="A125" s="134" t="s">
        <v>284</v>
      </c>
      <c r="B125" s="135" t="s">
        <v>285</v>
      </c>
      <c r="C125" s="136"/>
      <c r="D125" s="137"/>
      <c r="E125" s="209" t="s">
        <v>286</v>
      </c>
      <c r="G125" s="144" t="s">
        <v>285</v>
      </c>
      <c r="H125" s="145"/>
      <c r="I125" s="146"/>
      <c r="J125" s="146"/>
      <c r="K125" s="146"/>
      <c r="L125" s="148" t="s">
        <v>286</v>
      </c>
      <c r="M125" s="8"/>
      <c r="N125" s="8"/>
      <c r="O125" s="1"/>
      <c r="P125" s="1"/>
    </row>
    <row r="126" spans="1:39" ht="12.75" customHeight="1" x14ac:dyDescent="0.2">
      <c r="A126" s="150"/>
      <c r="B126" s="22"/>
      <c r="C126" s="22"/>
      <c r="D126" s="36"/>
      <c r="E126" s="139">
        <v>430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">
      <c r="A127" s="151"/>
      <c r="B127" s="329"/>
      <c r="C127" s="22"/>
      <c r="D127" s="36"/>
      <c r="E127" s="139">
        <v>-1917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">
      <c r="A128" s="384"/>
      <c r="B128" s="22"/>
      <c r="C128"/>
      <c r="D128" s="36"/>
      <c r="E128" s="139">
        <v>748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">
      <c r="A129" s="151"/>
      <c r="B129" s="22"/>
      <c r="C129" s="22"/>
      <c r="D129" s="36"/>
      <c r="E129" s="140">
        <v>-1041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">
      <c r="A130" s="151"/>
      <c r="B130" s="22"/>
      <c r="C130" s="22"/>
      <c r="D130" s="36"/>
      <c r="E130" s="140">
        <v>-2292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">
      <c r="A131" s="151"/>
      <c r="B131" s="22"/>
      <c r="C131" s="22"/>
      <c r="D131" s="36"/>
      <c r="E131" s="140">
        <v>1193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">
      <c r="A132" s="151"/>
      <c r="B132" s="22"/>
      <c r="C132" s="22"/>
      <c r="D132" s="138"/>
      <c r="E132" s="140">
        <v>2869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">
      <c r="A133" s="151"/>
      <c r="B133" s="22"/>
      <c r="C133" s="80"/>
      <c r="D133" s="138"/>
      <c r="E133" s="140">
        <v>4267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">
      <c r="A134" s="151"/>
      <c r="B134" s="22"/>
      <c r="C134" s="80"/>
      <c r="D134" s="138"/>
      <c r="E134" s="140">
        <v>3103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">
      <c r="A135" s="151"/>
      <c r="B135" s="22"/>
      <c r="C135" s="80"/>
      <c r="D135" s="36"/>
      <c r="E135" s="140">
        <v>668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">
      <c r="A136" s="151"/>
      <c r="B136" s="22"/>
      <c r="C136" s="22"/>
      <c r="D136" s="36"/>
      <c r="E136" s="140">
        <v>-1468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">
      <c r="A137" s="151"/>
      <c r="B137" s="22"/>
      <c r="C137" s="22"/>
      <c r="D137" s="36"/>
      <c r="E137" s="140">
        <v>1634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">
      <c r="A138" s="151"/>
      <c r="B138" s="22"/>
      <c r="C138" s="22"/>
      <c r="D138" s="36"/>
      <c r="E138" s="139">
        <v>575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">
      <c r="A139" s="151"/>
      <c r="B139" s="22"/>
      <c r="C139" s="81"/>
      <c r="D139" s="47"/>
      <c r="E139" s="139">
        <v>416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">
      <c r="A140" s="151"/>
      <c r="B140" s="22"/>
      <c r="C140" s="1"/>
      <c r="D140" s="36"/>
      <c r="E140" s="139">
        <v>175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">
      <c r="A141" s="151"/>
      <c r="B141" s="1"/>
      <c r="C141" s="1"/>
      <c r="D141" s="36"/>
      <c r="E141" s="139">
        <v>387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">
      <c r="A142" s="151"/>
      <c r="B142" s="22"/>
      <c r="C142" s="22"/>
      <c r="D142" s="36"/>
      <c r="E142" s="139">
        <v>2108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">
      <c r="A143" s="151"/>
      <c r="B143" s="22"/>
      <c r="C143" s="22"/>
      <c r="D143" s="36"/>
      <c r="E143" s="139">
        <v>2684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">
      <c r="A144" s="151"/>
      <c r="B144" s="22"/>
      <c r="C144" s="22"/>
      <c r="D144" s="36"/>
      <c r="E144" s="139">
        <v>2655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">
      <c r="A145" s="151"/>
      <c r="B145" s="22"/>
      <c r="C145" s="22"/>
      <c r="D145" s="36"/>
      <c r="E145" s="139">
        <v>913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">
      <c r="A146" s="151"/>
      <c r="B146" s="22"/>
      <c r="C146" s="22"/>
      <c r="D146" s="36"/>
      <c r="E146" s="139">
        <v>-464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">
      <c r="A147" s="151"/>
      <c r="B147" s="22"/>
      <c r="C147" s="22"/>
      <c r="D147" s="36"/>
      <c r="E147" s="139">
        <v>610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">
      <c r="A148" s="151"/>
      <c r="B148" s="22"/>
      <c r="C148" s="22"/>
      <c r="D148" s="36"/>
      <c r="E148" s="139">
        <v>7948.0587000000005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">
      <c r="A149" s="151"/>
      <c r="B149" s="22"/>
      <c r="C149" s="22"/>
      <c r="D149" s="36"/>
      <c r="E149" s="139">
        <v>2460.8252999999995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">
      <c r="A150" s="151"/>
      <c r="B150" s="22"/>
      <c r="C150" s="22"/>
      <c r="D150" s="36"/>
      <c r="E150" s="139">
        <v>-212.5146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">
      <c r="A151" s="151"/>
      <c r="B151" s="22"/>
      <c r="C151" s="22"/>
      <c r="D151" s="36"/>
      <c r="E151" s="139">
        <v>-14210.014299999999</v>
      </c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25">
      <c r="A159" s="61"/>
      <c r="B159" s="22"/>
      <c r="C159" s="22"/>
      <c r="D159" s="143" t="s">
        <v>287</v>
      </c>
      <c r="E159" s="142">
        <f>SUM(E126:E158)</f>
        <v>14239.355100000004</v>
      </c>
      <c r="G159" s="61"/>
      <c r="H159" s="22"/>
      <c r="I159" s="1"/>
      <c r="J159" s="1"/>
      <c r="K159" s="143" t="s">
        <v>288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3" t="s">
        <v>289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">
      <c r="A164" s="134" t="s">
        <v>284</v>
      </c>
      <c r="B164" s="135" t="s">
        <v>285</v>
      </c>
      <c r="C164" s="136"/>
      <c r="D164" s="137"/>
      <c r="E164" s="209" t="s">
        <v>286</v>
      </c>
      <c r="AJ164" s="1"/>
      <c r="AK164" s="1"/>
      <c r="AL164" s="1"/>
      <c r="AM164" s="1"/>
    </row>
    <row r="165" spans="1:39" ht="12.75" customHeight="1" x14ac:dyDescent="0.2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">
      <c r="A166" s="220">
        <v>35703</v>
      </c>
      <c r="B166" s="22" t="s">
        <v>290</v>
      </c>
      <c r="C166" s="22"/>
      <c r="D166" s="36"/>
      <c r="E166" s="139">
        <v>31436.518535519484</v>
      </c>
      <c r="AJ166" s="1"/>
      <c r="AK166" s="1"/>
      <c r="AL166" s="1"/>
      <c r="AM166" s="1"/>
    </row>
    <row r="167" spans="1:39" ht="12.75" customHeight="1" x14ac:dyDescent="0.2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25">
      <c r="A185" s="221"/>
      <c r="B185" s="22"/>
      <c r="C185" s="22"/>
      <c r="D185" s="143" t="s">
        <v>291</v>
      </c>
      <c r="E185" s="142">
        <f>SUM(E165:E184)</f>
        <v>31436.518535519484</v>
      </c>
      <c r="AJ185" s="1"/>
      <c r="AK185" s="1"/>
      <c r="AL185" s="1"/>
      <c r="AM185" s="1"/>
    </row>
    <row r="186" spans="1:39" ht="12.75" customHeight="1" thickTop="1" thickBot="1" x14ac:dyDescent="0.25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2" t="s">
        <v>292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">
      <c r="A190" s="83" t="s">
        <v>293</v>
      </c>
      <c r="B190" s="84" t="s">
        <v>284</v>
      </c>
      <c r="C190" s="85" t="s">
        <v>294</v>
      </c>
      <c r="D190" s="86" t="s">
        <v>295</v>
      </c>
      <c r="E190" s="133" t="s">
        <v>285</v>
      </c>
      <c r="F190" s="87"/>
      <c r="G190" s="87"/>
      <c r="H190" s="87"/>
      <c r="I190" s="87"/>
      <c r="J190" s="87"/>
      <c r="K190" s="87"/>
      <c r="L190" s="87"/>
      <c r="M190" s="210" t="s">
        <v>286</v>
      </c>
      <c r="O190" s="1"/>
      <c r="P190" s="1"/>
      <c r="Q190" s="1"/>
      <c r="R190" s="1"/>
    </row>
    <row r="191" spans="1:39" ht="12.75" customHeight="1" x14ac:dyDescent="0.2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25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296</v>
      </c>
      <c r="M214" s="90">
        <f>SUM(M191:M213)</f>
        <v>0</v>
      </c>
    </row>
    <row r="215" spans="1:14" ht="12.75" customHeight="1" thickTop="1" thickBot="1" x14ac:dyDescent="0.25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53" t="s">
        <v>297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25">
      <c r="A219" s="154" t="s">
        <v>293</v>
      </c>
      <c r="B219" s="93" t="s">
        <v>284</v>
      </c>
      <c r="C219" s="94" t="s">
        <v>294</v>
      </c>
      <c r="D219" s="163" t="s">
        <v>295</v>
      </c>
      <c r="E219" s="164"/>
      <c r="F219" s="156" t="s">
        <v>286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25">
      <c r="A238" s="232"/>
      <c r="B238" s="132"/>
      <c r="C238" s="92"/>
      <c r="D238" s="92"/>
      <c r="E238" s="143" t="s">
        <v>298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25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"/>
    <row r="268" spans="1:11" ht="15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7FB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4C5DA807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13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47</vt:i4>
      </vt:variant>
    </vt:vector>
  </HeadingPairs>
  <TitlesOfParts>
    <vt:vector size="67" baseType="lpstr">
      <vt:lpstr>check</vt:lpstr>
      <vt:lpstr>Report</vt:lpstr>
      <vt:lpstr>TopPage</vt:lpstr>
      <vt:lpstr>New Top Sheet</vt:lpstr>
      <vt:lpstr>Input</vt:lpstr>
      <vt:lpstr>IPE GASOIL</vt:lpstr>
      <vt:lpstr>2%GASOIL CIF</vt:lpstr>
      <vt:lpstr>2%GASOIL FOB</vt:lpstr>
      <vt:lpstr>EN590</vt:lpstr>
      <vt:lpstr>UNL</vt:lpstr>
      <vt:lpstr>NAPTHA</vt:lpstr>
      <vt:lpstr>BRENT</vt:lpstr>
      <vt:lpstr>CRUDE</vt:lpstr>
      <vt:lpstr>HO</vt:lpstr>
      <vt:lpstr>Singapore Gasoil</vt:lpstr>
      <vt:lpstr>Jet , Kero</vt:lpstr>
      <vt:lpstr>Dubai</vt:lpstr>
      <vt:lpstr>Freight</vt:lpstr>
      <vt:lpstr>Freight_SM</vt:lpstr>
      <vt:lpstr>Orig Sched</vt:lpstr>
      <vt:lpstr>DTITLE</vt:lpstr>
      <vt:lpstr>ethane</vt:lpstr>
      <vt:lpstr>exotic</vt:lpstr>
      <vt:lpstr>GAS</vt:lpstr>
      <vt:lpstr>ico</vt:lpstr>
      <vt:lpstr>ISO</vt:lpstr>
      <vt:lpstr>nape</vt:lpstr>
      <vt:lpstr>NBUTANE</vt:lpstr>
      <vt:lpstr>NC4</vt:lpstr>
      <vt:lpstr>nc4e</vt:lpstr>
      <vt:lpstr>ng</vt:lpstr>
      <vt:lpstr>normal</vt:lpstr>
      <vt:lpstr>'2%GASOIL CIF'!Print_Area</vt:lpstr>
      <vt:lpstr>'2%GASOIL FOB'!Print_Area</vt:lpstr>
      <vt:lpstr>BRENT!Print_Area</vt:lpstr>
      <vt:lpstr>CRUDE!Print_Area</vt:lpstr>
      <vt:lpstr>Dubai!Print_Area</vt:lpstr>
      <vt:lpstr>'EN590'!Print_Area</vt:lpstr>
      <vt:lpstr>Freight!Print_Area</vt:lpstr>
      <vt:lpstr>Freight_SM!Print_Area</vt:lpstr>
      <vt:lpstr>HO!Print_Area</vt:lpstr>
      <vt:lpstr>Input!Print_Area</vt:lpstr>
      <vt:lpstr>'IPE GASOIL'!Print_Area</vt:lpstr>
      <vt:lpstr>'Jet , Kero'!Print_Area</vt:lpstr>
      <vt:lpstr>NAPTHA!Print_Area</vt:lpstr>
      <vt:lpstr>'Orig Sched'!Print_Area</vt:lpstr>
      <vt:lpstr>Report!Print_Area</vt:lpstr>
      <vt:lpstr>UNL!Print_Area</vt:lpstr>
      <vt:lpstr>Print_Area_MI</vt:lpstr>
      <vt:lpstr>'2%GASOIL CIF'!Print_Titles</vt:lpstr>
      <vt:lpstr>'2%GASOIL FOB'!Print_Titles</vt:lpstr>
      <vt:lpstr>BRENT!Print_Titles</vt:lpstr>
      <vt:lpstr>CRUDE!Print_Titles</vt:lpstr>
      <vt:lpstr>Dubai!Print_Titles</vt:lpstr>
      <vt:lpstr>'EN590'!Print_Titles</vt:lpstr>
      <vt:lpstr>Freight!Print_Titles</vt:lpstr>
      <vt:lpstr>Freight_SM!Print_Titles</vt:lpstr>
      <vt:lpstr>HO!Print_Titles</vt:lpstr>
      <vt:lpstr>'IPE GASOIL'!Print_Titles</vt:lpstr>
      <vt:lpstr>'Jet , Kero'!Print_Titles</vt:lpstr>
      <vt:lpstr>NAPTHA!Print_Titles</vt:lpstr>
      <vt:lpstr>'Orig Sched'!Print_Titles</vt:lpstr>
      <vt:lpstr>UNL!Print_Titles</vt:lpstr>
      <vt:lpstr>Print_Titles_MI</vt:lpstr>
      <vt:lpstr>propane</vt:lpstr>
      <vt:lpstr>TITLE</vt:lpstr>
      <vt:lpstr>wti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Grant, George</dc:creator>
  <cp:keywords/>
  <dc:description/>
  <cp:lastModifiedBy>Jan Havlíček</cp:lastModifiedBy>
  <cp:lastPrinted>2000-04-07T09:06:55Z</cp:lastPrinted>
  <dcterms:created xsi:type="dcterms:W3CDTF">1997-03-19T09:54:55Z</dcterms:created>
  <dcterms:modified xsi:type="dcterms:W3CDTF">2023-09-17T16:09:06Z</dcterms:modified>
</cp:coreProperties>
</file>