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8C7B34-546C-401A-9C88-0BC2E2F262FA}" xr6:coauthVersionLast="47" xr6:coauthVersionMax="47" xr10:uidLastSave="{00000000-0000-0000-0000-000000000000}"/>
  <bookViews>
    <workbookView xWindow="-120" yWindow="-120" windowWidth="38640" windowHeight="1572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<sst xmlns="http://schemas.openxmlformats.org/spreadsheetml/2006/main" count="150" uniqueCount="51">
  <si>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</si>
  <si>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</si>
  <si>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</si>
  <si>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</si>
  <si>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</si>
  <si>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</si>
  <si>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</si>
  <si>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</si>
  <si>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</si>
  <si>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</si>
  <si>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</si>
  <si>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</si>
  <si>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</si>
  <si>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</si>
  <si>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</si>
  <si>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</si>
  <si>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</si>
  <si>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</si>
  <si>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</si>
  <si>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</si>
  <si>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</si>
  <si>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</si>
  <si>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</si>
  <si>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</si>
  <si>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</si>
  <si>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</si>
  <si>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</si>
  <si>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</si>
  <si>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</si>
  <si>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</si>
  <si>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</si>
  <si>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</si>
  <si>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</si>
  <si>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</si>
  <si>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</si>
  <si>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</si>
  <si>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</si>
  <si>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</si>
  <si>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</si>
  <si>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</si>
  <si>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</si>
  <si>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</si>
  <si>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</si>
  <si>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09-Apr-2001
03:18:38 PM</t>
  </si>
  <si>
    <t>EOL Crude
e
A
1100561
010
NXC1
WTI NXC1</t>
  </si>
  <si>
    <t>EOL Crude
e
A
1100561
010
NXC1-OPT
WTI NXC1</t>
  </si>
  <si>
    <t>EOL Crude
e
A
1100561
020
NXC2
WTI NXC1</t>
  </si>
  <si>
    <t>EOL Crude
e
B
1100562
010
NXC2
WTI NXC2</t>
  </si>
  <si>
    <t>EOL Crude
e
B
1100562
020
NXC1
WTI NXC2</t>
  </si>
  <si>
    <t>EOL Crude
e
C
1100563
010
NXC1
WTI HEDGE</t>
  </si>
  <si>
    <t>EOL Crude
e
C
1100563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</si>
</sst>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542578E4-2E8C-2234-78D7-DE24B6DC22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28D2CF05-C96F-6C3F-0FFC-2D608B1B6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687.88052210000001</v>
      </c>
      <c r="C4" s="33">
        <v>0</v>
      </c>
      <c r="D4" s="33"/>
      <c r="E4" s="33"/>
      <c r="F4" s="33"/>
      <c r="G4" s="33"/>
      <c r="H4" s="33">
        <v>-1513.3371474</v>
      </c>
      <c r="I4" s="33">
        <v>0</v>
      </c>
      <c r="J4" s="33"/>
      <c r="K4" s="33"/>
      <c r="L4" s="33">
        <v>0</v>
      </c>
      <c r="M4" s="33">
        <v>486.8308743</v>
      </c>
      <c r="N4" s="33">
        <v>922.15867009999999</v>
      </c>
      <c r="O4" s="33">
        <v>0</v>
      </c>
      <c r="P4" s="33">
        <v>96.702044799999953</v>
      </c>
      <c r="Q4" s="33">
        <v>486.8308743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-697.84980440000004</v>
      </c>
      <c r="O5" s="33">
        <v>0</v>
      </c>
      <c r="P5" s="33">
        <v>-697.84980440000004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36990.640215277781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687.88052210000001</v>
      </c>
      <c r="G11" s="148"/>
      <c r="H11" s="123">
        <f>+H23</f>
        <v>-1513.3371474</v>
      </c>
      <c r="I11" s="148"/>
      <c r="J11" s="162">
        <f>+J23</f>
        <v>0</v>
      </c>
      <c r="K11" s="158">
        <f>+K23</f>
        <v>224.30886569999996</v>
      </c>
      <c r="L11" s="78"/>
      <c r="M11" s="123">
        <f>+M23</f>
        <v>486.8308743</v>
      </c>
      <c r="N11" s="148"/>
      <c r="O11" s="150">
        <f>+O23</f>
        <v>-114.31688530000008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-601.14775960000009</v>
      </c>
      <c r="AB11" s="6"/>
      <c r="AC11" s="84">
        <f>O11</f>
        <v>-114.31688530000008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687.88052210000001</v>
      </c>
      <c r="G17" s="93"/>
      <c r="H17" s="126">
        <f>OBS!H4</f>
        <v>-1513.3371474</v>
      </c>
      <c r="I17" s="93"/>
      <c r="J17" s="119">
        <f>OBS!L4</f>
        <v>0</v>
      </c>
      <c r="K17" s="120">
        <f>OBS!N4</f>
        <v>922.15867009999999</v>
      </c>
      <c r="L17" s="96"/>
      <c r="M17" s="126">
        <f>OBS!E4+OBS!M4</f>
        <v>486.8308743</v>
      </c>
      <c r="N17" s="93"/>
      <c r="O17" s="142">
        <f>SUM(F17:M17)</f>
        <v>583.53291909999996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96.702044799999953</v>
      </c>
      <c r="AB17" s="21"/>
      <c r="AC17" s="127">
        <f>O17</f>
        <v>583.53291909999996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-697.84980440000004</v>
      </c>
      <c r="L19" s="96"/>
      <c r="M19" s="126">
        <f>OBS!E5+OBS!M5</f>
        <v>0</v>
      </c>
      <c r="N19" s="93"/>
      <c r="O19" s="142">
        <f>SUM(F19:M19)</f>
        <v>-697.84980440000004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-697.84980440000004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687.88052210000001</v>
      </c>
      <c r="G23" s="103"/>
      <c r="H23" s="129">
        <f>SUM(H16:H22)</f>
        <v>-1513.3371474</v>
      </c>
      <c r="I23" s="103"/>
      <c r="J23" s="130">
        <f>SUM(J16:J22)</f>
        <v>0</v>
      </c>
      <c r="K23" s="131">
        <f>SUM(K16:K22)</f>
        <v>224.30886569999996</v>
      </c>
      <c r="L23" s="129"/>
      <c r="M23" s="129">
        <f>SUM(M16:M22)</f>
        <v>486.8308743</v>
      </c>
      <c r="N23" s="103"/>
      <c r="O23" s="163">
        <f>SUM(O16:O22)</f>
        <v>-114.31688530000008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-601.14775960000009</v>
      </c>
      <c r="AB23" s="39"/>
      <c r="AC23" s="164">
        <f>SUM(AC16:AC17)</f>
        <v>583.53291909999996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36990.640215277781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418.82493879999998</v>
      </c>
      <c r="G11" s="148"/>
      <c r="H11" s="123">
        <f>+H23</f>
        <v>-469.00288739999996</v>
      </c>
      <c r="I11" s="148"/>
      <c r="J11" s="162">
        <f>+J23</f>
        <v>0</v>
      </c>
      <c r="K11" s="158">
        <f>+K23</f>
        <v>9.5880599999986771E-2</v>
      </c>
      <c r="L11" s="78"/>
      <c r="M11" s="123">
        <f>+M23</f>
        <v>56.764751699999977</v>
      </c>
      <c r="N11" s="148"/>
      <c r="O11" s="150">
        <f>+O23</f>
        <v>6.6826836999999841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-50.082067999999992</v>
      </c>
      <c r="AB11"/>
      <c r="AC11" s="84">
        <f>O11</f>
        <v>6.6826836999999841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418.82493879999998</v>
      </c>
      <c r="G17" s="93"/>
      <c r="H17" s="126">
        <f>+'WTI GW'!H17-'WTI GW Prior'!H17</f>
        <v>-469.00288739999996</v>
      </c>
      <c r="I17" s="93"/>
      <c r="J17" s="119">
        <f>+'WTI GW'!J17-'WTI GW Prior'!J17</f>
        <v>0</v>
      </c>
      <c r="K17" s="120">
        <f>+'WTI GW'!K17-'WTI GW Prior'!K17</f>
        <v>0.39417509999998401</v>
      </c>
      <c r="L17" s="96"/>
      <c r="M17" s="126">
        <f>+'WTI GW'!M17-'WTI GW Prior'!M17</f>
        <v>56.764751699999977</v>
      </c>
      <c r="N17" s="93"/>
      <c r="O17" s="143">
        <f>SUM(F17:M17)</f>
        <v>6.9809781999999814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-49.783773499999995</v>
      </c>
      <c r="AC17" s="127">
        <f>O17</f>
        <v>6.9809781999999814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-0.29829449999999724</v>
      </c>
      <c r="L19" s="96"/>
      <c r="M19" s="126">
        <f>+'WTI GW'!M19-'WTI GW Prior'!M19</f>
        <v>0</v>
      </c>
      <c r="N19" s="93"/>
      <c r="O19" s="143">
        <f>SUM(F19:M19)</f>
        <v>-0.29829449999999724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-0.29829449999999724</v>
      </c>
      <c r="AC19" s="127">
        <f>O19</f>
        <v>-0.29829449999999724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418.82493879999998</v>
      </c>
      <c r="G23" s="100"/>
      <c r="H23" s="132">
        <f>SUM(H16:H22)</f>
        <v>-469.00288739999996</v>
      </c>
      <c r="I23" s="100"/>
      <c r="J23" s="133">
        <f>SUM(J16:J22)</f>
        <v>0</v>
      </c>
      <c r="K23" s="134">
        <f>SUM(K16:K22)</f>
        <v>9.5880599999986771E-2</v>
      </c>
      <c r="L23" s="132"/>
      <c r="M23" s="132">
        <f>SUM(M16:M22)</f>
        <v>56.764751699999977</v>
      </c>
      <c r="N23" s="100"/>
      <c r="O23" s="165">
        <f>SUM(O16:O22)</f>
        <v>6.6826836999999841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-50.082067999999992</v>
      </c>
      <c r="AB23" s="24"/>
      <c r="AC23" s="166">
        <f>SUM(AC16:AC17)</f>
        <v>6.9809781999999814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36989.640215277781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269.05558330000002</v>
      </c>
      <c r="G11" s="148"/>
      <c r="H11" s="123">
        <v>-1044.3342600000001</v>
      </c>
      <c r="I11" s="148"/>
      <c r="J11" s="162">
        <v>0</v>
      </c>
      <c r="K11" s="158">
        <v>224.21298509999997</v>
      </c>
      <c r="L11" s="78"/>
      <c r="M11" s="123">
        <v>430.06612260000003</v>
      </c>
      <c r="N11" s="148"/>
      <c r="O11" s="150">
        <v>-120.99956899999995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-551.06569160000004</v>
      </c>
      <c r="AB11" s="6"/>
      <c r="AC11" s="84">
        <v>-120.99956899999995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269.05558330000002</v>
      </c>
      <c r="G17" s="93"/>
      <c r="H17" s="126">
        <v>-1044.3342600000001</v>
      </c>
      <c r="I17" s="93"/>
      <c r="J17" s="119">
        <v>0</v>
      </c>
      <c r="K17" s="120">
        <v>921.76449500000001</v>
      </c>
      <c r="L17" s="96"/>
      <c r="M17" s="126">
        <v>430.06612260000003</v>
      </c>
      <c r="N17" s="93"/>
      <c r="O17" s="142">
        <v>576.55194090000009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146.48581830000006</v>
      </c>
      <c r="AB17" s="21"/>
      <c r="AC17" s="127">
        <v>576.55194090000009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-697.55150990000004</v>
      </c>
      <c r="L19" s="96"/>
      <c r="M19" s="126">
        <v>0</v>
      </c>
      <c r="N19" s="93"/>
      <c r="O19" s="142">
        <v>-697.55150990000004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-697.55150990000004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269.05558330000002</v>
      </c>
      <c r="G23" s="103"/>
      <c r="H23" s="129">
        <v>-1044.3342600000001</v>
      </c>
      <c r="I23" s="103"/>
      <c r="J23" s="130">
        <v>0</v>
      </c>
      <c r="K23" s="131">
        <v>224.21298509999997</v>
      </c>
      <c r="L23" s="129"/>
      <c r="M23" s="129">
        <v>430.06612260000003</v>
      </c>
      <c r="N23" s="103"/>
      <c r="O23" s="163">
        <v>-120.99956899999995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-551.06569160000004</v>
      </c>
      <c r="AB23" s="39"/>
      <c r="AC23" s="164">
        <v>576.55194090000009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2001-04-09T20:25:07Z</cp:lastPrinted>
  <dcterms:created xsi:type="dcterms:W3CDTF">1997-02-04T06:23:25Z</dcterms:created>
  <dcterms:modified xsi:type="dcterms:W3CDTF">2023-09-17T16:23:37Z</dcterms:modified>
</cp:coreProperties>
</file>