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26D9F5-86F8-42C1-A9E6-E764A37F4578}" xr6:coauthVersionLast="47" xr6:coauthVersionMax="47" xr10:uidLastSave="{00000000-0000-0000-0000-000000000000}"/>
  <bookViews>
    <workbookView xWindow="-120" yWindow="-120" windowWidth="38640" windowHeight="15720" activeTab="2"/>
  </bookViews>
  <sheets>
    <sheet name="Daily Change Graph" sheetId="4" r:id="rId1"/>
    <sheet name="Breakdown" sheetId="2" r:id="rId2"/>
    <sheet name="COB 092501" sheetId="16" r:id="rId3"/>
    <sheet name="COB 092401" sheetId="15" r:id="rId4"/>
    <sheet name="COB 092101" sheetId="14" r:id="rId5"/>
    <sheet name="COB 092001" sheetId="13" r:id="rId6"/>
    <sheet name="COB 091901" sheetId="12" r:id="rId7"/>
    <sheet name="COB 091801" sheetId="11" r:id="rId8"/>
    <sheet name="COB 091701" sheetId="10" r:id="rId9"/>
    <sheet name="COB 091201" sheetId="9" r:id="rId10"/>
    <sheet name="COB 091001" sheetId="8" r:id="rId11"/>
    <sheet name="COB 090601" sheetId="7" r:id="rId12"/>
    <sheet name="COB 090401" sheetId="6" r:id="rId13"/>
    <sheet name="COB 082901" sheetId="5" r:id="rId14"/>
    <sheet name="COB 082801" sheetId="3" r:id="rId15"/>
    <sheet name="COB 082701" sheetId="1" r:id="rId16"/>
  </sheets>
  <definedNames>
    <definedName name="_xlnm.Print_Area" localSheetId="15">'COB 082701'!$A$1:$G$14</definedName>
    <definedName name="_xlnm.Print_Area" localSheetId="14">'COB 082801'!$A$1:$G$14</definedName>
    <definedName name="_xlnm.Print_Area" localSheetId="13">'COB 082901'!$A$1:$E$22</definedName>
    <definedName name="_xlnm.Print_Area" localSheetId="11">'COB 090601'!$A$1:$E$16</definedName>
    <definedName name="_xlnm.Print_Area" localSheetId="10">'COB 091001'!$A$1:$E$17</definedName>
    <definedName name="_xlnm.Print_Area" localSheetId="9">'COB 091201'!$A$1:$E$18</definedName>
    <definedName name="_xlnm.Print_Area" localSheetId="8">'COB 091701'!$A$1:$E$18</definedName>
    <definedName name="_xlnm.Print_Area" localSheetId="7">'COB 091801'!$A$1:$E$18</definedName>
    <definedName name="_xlnm.Print_Area" localSheetId="6">'COB 091901'!$A$1:$E$18</definedName>
    <definedName name="_xlnm.Print_Area" localSheetId="5">'COB 092001'!$A$1:$G$24</definedName>
    <definedName name="_xlnm.Print_Area" localSheetId="4">'COB 092101'!$A$1:$G$24</definedName>
    <definedName name="_xlnm.Print_Area" localSheetId="3">'COB 092401'!$A$1:$G$24</definedName>
    <definedName name="_xlnm.Print_Area" localSheetId="2">'COB 092501'!$A$1:$G$24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M6" i="2"/>
  <c r="G8" i="2"/>
  <c r="K8" i="2"/>
  <c r="O8" i="2"/>
  <c r="S8" i="2"/>
  <c r="W8" i="2"/>
  <c r="Z8" i="2"/>
  <c r="AA8" i="2"/>
  <c r="AD8" i="2"/>
  <c r="AE8" i="2"/>
  <c r="AM8" i="2"/>
  <c r="B9" i="2"/>
  <c r="G9" i="2"/>
  <c r="K9" i="2"/>
  <c r="O9" i="2"/>
  <c r="S9" i="2"/>
  <c r="W9" i="2"/>
  <c r="Z9" i="2"/>
  <c r="AA9" i="2"/>
  <c r="AD9" i="2"/>
  <c r="AE9" i="2"/>
  <c r="AM9" i="2"/>
  <c r="B10" i="2"/>
  <c r="G10" i="2"/>
  <c r="K10" i="2"/>
  <c r="O10" i="2"/>
  <c r="S10" i="2"/>
  <c r="W10" i="2"/>
  <c r="Z10" i="2"/>
  <c r="AA10" i="2"/>
  <c r="AD10" i="2"/>
  <c r="AE10" i="2"/>
  <c r="AM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J11" i="2"/>
  <c r="AK11" i="2"/>
  <c r="AM11" i="2"/>
  <c r="G13" i="2"/>
  <c r="K13" i="2"/>
  <c r="O13" i="2"/>
  <c r="S13" i="2"/>
  <c r="W13" i="2"/>
  <c r="Z13" i="2"/>
  <c r="AA13" i="2"/>
  <c r="AD13" i="2"/>
  <c r="AE13" i="2"/>
  <c r="AM13" i="2"/>
  <c r="G14" i="2"/>
  <c r="K14" i="2"/>
  <c r="O14" i="2"/>
  <c r="S14" i="2"/>
  <c r="W14" i="2"/>
  <c r="AA14" i="2"/>
  <c r="AE14" i="2"/>
  <c r="AM14" i="2"/>
  <c r="G15" i="2"/>
  <c r="K15" i="2"/>
  <c r="O15" i="2"/>
  <c r="S15" i="2"/>
  <c r="W15" i="2"/>
  <c r="AA15" i="2"/>
  <c r="AE15" i="2"/>
  <c r="AM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J16" i="2"/>
  <c r="AK16" i="2"/>
  <c r="AM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J18" i="2"/>
  <c r="AK18" i="2"/>
  <c r="AM18" i="2"/>
  <c r="G19" i="2"/>
  <c r="K19" i="2"/>
  <c r="O19" i="2"/>
  <c r="S19" i="2"/>
  <c r="W19" i="2"/>
  <c r="AA19" i="2"/>
  <c r="AE19" i="2"/>
  <c r="AM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J20" i="2"/>
  <c r="AK20" i="2"/>
  <c r="AM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J21" i="2"/>
  <c r="AK21" i="2"/>
  <c r="AM21" i="2"/>
  <c r="E8" i="1"/>
  <c r="G8" i="1"/>
  <c r="E9" i="1"/>
  <c r="G9" i="1"/>
  <c r="E10" i="1"/>
  <c r="G10" i="1"/>
  <c r="B11" i="1"/>
  <c r="C11" i="1"/>
  <c r="D11" i="1"/>
  <c r="E11" i="1"/>
  <c r="F11" i="1"/>
  <c r="G11" i="1"/>
  <c r="E8" i="3"/>
  <c r="G8" i="3"/>
  <c r="E9" i="3"/>
  <c r="G9" i="3"/>
  <c r="E10" i="3"/>
  <c r="G10" i="3"/>
  <c r="B11" i="3"/>
  <c r="C11" i="3"/>
  <c r="D11" i="3"/>
  <c r="E11" i="3"/>
  <c r="F11" i="3"/>
  <c r="G11" i="3"/>
  <c r="E8" i="5"/>
  <c r="E9" i="5"/>
  <c r="D10" i="5"/>
  <c r="E10" i="5"/>
  <c r="B11" i="5"/>
  <c r="C11" i="5"/>
  <c r="D11" i="5"/>
  <c r="E11" i="5"/>
  <c r="E14" i="5"/>
  <c r="E8" i="6"/>
  <c r="E9" i="6"/>
  <c r="D10" i="6"/>
  <c r="E10" i="6"/>
  <c r="B11" i="6"/>
  <c r="C11" i="6"/>
  <c r="D11" i="6"/>
  <c r="E11" i="6"/>
  <c r="E14" i="6"/>
  <c r="E8" i="7"/>
  <c r="E9" i="7"/>
  <c r="D10" i="7"/>
  <c r="E10" i="7"/>
  <c r="B11" i="7"/>
  <c r="C11" i="7"/>
  <c r="D11" i="7"/>
  <c r="E11" i="7"/>
  <c r="E14" i="7"/>
  <c r="E8" i="8"/>
  <c r="E9" i="8"/>
  <c r="D10" i="8"/>
  <c r="E10" i="8"/>
  <c r="B11" i="8"/>
  <c r="C11" i="8"/>
  <c r="D11" i="8"/>
  <c r="E11" i="8"/>
  <c r="E14" i="8"/>
  <c r="E8" i="9"/>
  <c r="E9" i="9"/>
  <c r="D10" i="9"/>
  <c r="E10" i="9"/>
  <c r="B11" i="9"/>
  <c r="C11" i="9"/>
  <c r="D11" i="9"/>
  <c r="E11" i="9"/>
  <c r="E14" i="9"/>
  <c r="E8" i="10"/>
  <c r="E9" i="10"/>
  <c r="D10" i="10"/>
  <c r="E10" i="10"/>
  <c r="B11" i="10"/>
  <c r="C11" i="10"/>
  <c r="D11" i="10"/>
  <c r="E11" i="10"/>
  <c r="E14" i="10"/>
  <c r="E8" i="11"/>
  <c r="E9" i="11"/>
  <c r="D10" i="11"/>
  <c r="E10" i="11"/>
  <c r="B11" i="11"/>
  <c r="C11" i="11"/>
  <c r="D11" i="11"/>
  <c r="E11" i="11"/>
  <c r="E14" i="11"/>
  <c r="E8" i="12"/>
  <c r="E9" i="12"/>
  <c r="D10" i="12"/>
  <c r="E10" i="12"/>
  <c r="B11" i="12"/>
  <c r="C11" i="12"/>
  <c r="D11" i="12"/>
  <c r="E11" i="12"/>
  <c r="E14" i="12"/>
  <c r="F8" i="13"/>
  <c r="G8" i="13"/>
  <c r="F9" i="13"/>
  <c r="G9" i="13"/>
  <c r="D10" i="13"/>
  <c r="E10" i="13"/>
  <c r="F10" i="13"/>
  <c r="G10" i="13"/>
  <c r="B11" i="13"/>
  <c r="C11" i="13"/>
  <c r="D11" i="13"/>
  <c r="E11" i="13"/>
  <c r="F11" i="13"/>
  <c r="G11" i="13"/>
  <c r="G14" i="13"/>
  <c r="F8" i="14"/>
  <c r="G8" i="14"/>
  <c r="F9" i="14"/>
  <c r="G9" i="14"/>
  <c r="D10" i="14"/>
  <c r="E10" i="14"/>
  <c r="F10" i="14"/>
  <c r="G10" i="14"/>
  <c r="B11" i="14"/>
  <c r="C11" i="14"/>
  <c r="D11" i="14"/>
  <c r="E11" i="14"/>
  <c r="F11" i="14"/>
  <c r="G11" i="14"/>
  <c r="G14" i="14"/>
  <c r="F8" i="15"/>
  <c r="G8" i="15"/>
  <c r="F9" i="15"/>
  <c r="G9" i="15"/>
  <c r="D10" i="15"/>
  <c r="E10" i="15"/>
  <c r="F10" i="15"/>
  <c r="G10" i="15"/>
  <c r="B11" i="15"/>
  <c r="C11" i="15"/>
  <c r="D11" i="15"/>
  <c r="E11" i="15"/>
  <c r="F11" i="15"/>
  <c r="G11" i="15"/>
  <c r="G14" i="15"/>
  <c r="F8" i="16"/>
  <c r="G8" i="16"/>
  <c r="F9" i="16"/>
  <c r="G9" i="16"/>
  <c r="D10" i="16"/>
  <c r="E10" i="16"/>
  <c r="F10" i="16"/>
  <c r="G10" i="16"/>
  <c r="B11" i="16"/>
  <c r="C11" i="16"/>
  <c r="D11" i="16"/>
  <c r="E11" i="16"/>
  <c r="F11" i="16"/>
  <c r="G11" i="16"/>
  <c r="G14" i="1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E6" i="4"/>
  <c r="F6" i="4"/>
  <c r="G6" i="4"/>
  <c r="H6" i="4"/>
  <c r="I6" i="4"/>
  <c r="J6" i="4"/>
  <c r="K6" i="4"/>
  <c r="L6" i="4"/>
  <c r="M6" i="4"/>
  <c r="N6" i="4"/>
  <c r="O6" i="4"/>
  <c r="P6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</calcChain>
</file>

<file path=xl/sharedStrings.xml><?xml version="1.0" encoding="utf-8"?>
<sst xmlns="http://schemas.openxmlformats.org/spreadsheetml/2006/main" count="317" uniqueCount="96">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</sst>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268018963214492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503413984971763E-2"/>
          <c:y val="0.2949861005084477"/>
          <c:w val="0.88562232821169096"/>
          <c:h val="0.52802511991012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Graph'!$B$2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Graph'!$J$1:$P$1</c:f>
              <c:strCache>
                <c:ptCount val="7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</c:strCache>
            </c:strRef>
          </c:cat>
          <c:val>
            <c:numRef>
              <c:f>'Daily Change Graph'!$J$2:$P$2</c:f>
              <c:numCache>
                <c:formatCode>_(* #,##0_);_(* \(#,##0\);_(* "-"??_);_(@_)</c:formatCode>
                <c:ptCount val="7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F-470E-9A01-83AB5343035C}"/>
            </c:ext>
          </c:extLst>
        </c:ser>
        <c:ser>
          <c:idx val="1"/>
          <c:order val="1"/>
          <c:tx>
            <c:strRef>
              <c:f>'Daily Change Graph'!$B$3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Graph'!$J$1:$P$1</c:f>
              <c:strCache>
                <c:ptCount val="7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</c:strCache>
            </c:strRef>
          </c:cat>
          <c:val>
            <c:numRef>
              <c:f>'Daily Change Graph'!$J$3:$P$3</c:f>
              <c:numCache>
                <c:formatCode>_(* #,##0_);_(* \(#,##0\);_(* "-"??_);_(@_)</c:formatCode>
                <c:ptCount val="7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F-470E-9A01-83AB5343035C}"/>
            </c:ext>
          </c:extLst>
        </c:ser>
        <c:ser>
          <c:idx val="2"/>
          <c:order val="2"/>
          <c:tx>
            <c:strRef>
              <c:f>'Daily Change Graph'!$B$4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Graph'!$J$1:$P$1</c:f>
              <c:strCache>
                <c:ptCount val="7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</c:strCache>
            </c:strRef>
          </c:cat>
          <c:val>
            <c:numRef>
              <c:f>'Daily Change Graph'!$J$4:$P$4</c:f>
              <c:numCache>
                <c:formatCode>_(* #,##0_);_(* \(#,##0\);_(* "-"??_);_(@_)</c:formatCode>
                <c:ptCount val="7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F-470E-9A01-83AB534303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0665120"/>
        <c:axId val="1"/>
      </c:barChart>
      <c:catAx>
        <c:axId val="14606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665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254961408167075"/>
          <c:y val="0.17994152131015312"/>
          <c:w val="0.33986982337275229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9525</xdr:rowOff>
    </xdr:from>
    <xdr:to>
      <xdr:col>15</xdr:col>
      <xdr:colOff>409575</xdr:colOff>
      <xdr:row>29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71DFFC3-8824-68D6-0F6A-8E6269030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17</xdr:row>
      <xdr:rowOff>38100</xdr:rowOff>
    </xdr:from>
    <xdr:to>
      <xdr:col>9</xdr:col>
      <xdr:colOff>476250</xdr:colOff>
      <xdr:row>18</xdr:row>
      <xdr:rowOff>95250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79E3D086-F2C7-9D95-F65A-CF4178A8A926}"/>
            </a:ext>
          </a:extLst>
        </xdr:cNvPr>
        <xdr:cNvSpPr txBox="1">
          <a:spLocks noChangeArrowheads="1"/>
        </xdr:cNvSpPr>
      </xdr:nvSpPr>
      <xdr:spPr bwMode="auto">
        <a:xfrm>
          <a:off x="1428750" y="279082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10</xdr:col>
      <xdr:colOff>28575</xdr:colOff>
      <xdr:row>16</xdr:row>
      <xdr:rowOff>19050</xdr:rowOff>
    </xdr:from>
    <xdr:to>
      <xdr:col>10</xdr:col>
      <xdr:colOff>409575</xdr:colOff>
      <xdr:row>17</xdr:row>
      <xdr:rowOff>76200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8574B041-74B4-039A-B4CD-F673CC3F8708}"/>
            </a:ext>
          </a:extLst>
        </xdr:cNvPr>
        <xdr:cNvSpPr txBox="1">
          <a:spLocks noChangeArrowheads="1"/>
        </xdr:cNvSpPr>
      </xdr:nvSpPr>
      <xdr:spPr bwMode="auto">
        <a:xfrm>
          <a:off x="2152650" y="26098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10</xdr:col>
      <xdr:colOff>781050</xdr:colOff>
      <xdr:row>15</xdr:row>
      <xdr:rowOff>85725</xdr:rowOff>
    </xdr:from>
    <xdr:to>
      <xdr:col>11</xdr:col>
      <xdr:colOff>295275</xdr:colOff>
      <xdr:row>16</xdr:row>
      <xdr:rowOff>142875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53AD23A-4F8C-CCE1-3F31-D5F473656F33}"/>
            </a:ext>
          </a:extLst>
        </xdr:cNvPr>
        <xdr:cNvSpPr txBox="1">
          <a:spLocks noChangeArrowheads="1"/>
        </xdr:cNvSpPr>
      </xdr:nvSpPr>
      <xdr:spPr bwMode="auto">
        <a:xfrm>
          <a:off x="2905125" y="251460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666750</xdr:colOff>
      <xdr:row>15</xdr:row>
      <xdr:rowOff>85725</xdr:rowOff>
    </xdr:from>
    <xdr:to>
      <xdr:col>12</xdr:col>
      <xdr:colOff>200025</xdr:colOff>
      <xdr:row>16</xdr:row>
      <xdr:rowOff>142875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669C767D-4459-C684-2A22-4DE7EF0B7472}"/>
            </a:ext>
          </a:extLst>
        </xdr:cNvPr>
        <xdr:cNvSpPr txBox="1">
          <a:spLocks noChangeArrowheads="1"/>
        </xdr:cNvSpPr>
      </xdr:nvSpPr>
      <xdr:spPr bwMode="auto">
        <a:xfrm>
          <a:off x="3638550" y="251460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12</xdr:col>
      <xdr:colOff>552450</xdr:colOff>
      <xdr:row>15</xdr:row>
      <xdr:rowOff>85725</xdr:rowOff>
    </xdr:from>
    <xdr:to>
      <xdr:col>13</xdr:col>
      <xdr:colOff>85725</xdr:colOff>
      <xdr:row>16</xdr:row>
      <xdr:rowOff>142875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4914C5C4-0456-0032-5AE9-C033DB546282}"/>
            </a:ext>
          </a:extLst>
        </xdr:cNvPr>
        <xdr:cNvSpPr txBox="1">
          <a:spLocks noChangeArrowheads="1"/>
        </xdr:cNvSpPr>
      </xdr:nvSpPr>
      <xdr:spPr bwMode="auto">
        <a:xfrm>
          <a:off x="4371975" y="251460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13</xdr:col>
      <xdr:colOff>447675</xdr:colOff>
      <xdr:row>14</xdr:row>
      <xdr:rowOff>123825</xdr:rowOff>
    </xdr:from>
    <xdr:to>
      <xdr:col>13</xdr:col>
      <xdr:colOff>828675</xdr:colOff>
      <xdr:row>16</xdr:row>
      <xdr:rowOff>19050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DC31085D-4608-64A2-7A95-67B7CC6EC674}"/>
            </a:ext>
          </a:extLst>
        </xdr:cNvPr>
        <xdr:cNvSpPr txBox="1">
          <a:spLocks noChangeArrowheads="1"/>
        </xdr:cNvSpPr>
      </xdr:nvSpPr>
      <xdr:spPr bwMode="auto">
        <a:xfrm>
          <a:off x="5114925" y="23907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14</xdr:col>
      <xdr:colOff>333375</xdr:colOff>
      <xdr:row>14</xdr:row>
      <xdr:rowOff>152400</xdr:rowOff>
    </xdr:from>
    <xdr:to>
      <xdr:col>15</xdr:col>
      <xdr:colOff>104775</xdr:colOff>
      <xdr:row>16</xdr:row>
      <xdr:rowOff>47625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7169AD71-2446-CD61-D52C-2B2BFF7A1CDB}"/>
            </a:ext>
          </a:extLst>
        </xdr:cNvPr>
        <xdr:cNvSpPr txBox="1">
          <a:spLocks noChangeArrowheads="1"/>
        </xdr:cNvSpPr>
      </xdr:nvSpPr>
      <xdr:spPr bwMode="auto">
        <a:xfrm>
          <a:off x="5848350" y="24193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workbookViewId="0">
      <selection activeCell="Q17" sqref="Q17"/>
    </sheetView>
  </sheetViews>
  <sheetFormatPr defaultRowHeight="12.75" x14ac:dyDescent="0.2"/>
  <cols>
    <col min="1" max="1" width="9.140625" style="15"/>
    <col min="2" max="2" width="10" style="15" bestFit="1" customWidth="1"/>
    <col min="3" max="4" width="12.7109375" style="15" hidden="1" customWidth="1"/>
    <col min="5" max="5" width="12.85546875" style="15" hidden="1" customWidth="1"/>
    <col min="6" max="7" width="12.28515625" style="15" hidden="1" customWidth="1"/>
    <col min="8" max="9" width="12.7109375" style="15" hidden="1" customWidth="1"/>
    <col min="10" max="14" width="12.7109375" style="15" bestFit="1" customWidth="1"/>
    <col min="15" max="16384" width="9.140625" style="15"/>
  </cols>
  <sheetData>
    <row r="1" spans="2:16" x14ac:dyDescent="0.2">
      <c r="C1" s="16" t="s">
        <v>32</v>
      </c>
      <c r="D1" s="16" t="s">
        <v>33</v>
      </c>
      <c r="E1" s="16" t="s">
        <v>50</v>
      </c>
      <c r="F1" s="16" t="s">
        <v>55</v>
      </c>
      <c r="G1" s="16" t="s">
        <v>56</v>
      </c>
      <c r="H1" s="16" t="s">
        <v>59</v>
      </c>
      <c r="I1" s="16" t="s">
        <v>62</v>
      </c>
      <c r="J1" s="16" t="s">
        <v>71</v>
      </c>
      <c r="K1" s="16" t="s">
        <v>72</v>
      </c>
      <c r="L1" s="16" t="s">
        <v>82</v>
      </c>
      <c r="M1" s="16" t="s">
        <v>83</v>
      </c>
      <c r="N1" s="16" t="s">
        <v>87</v>
      </c>
      <c r="O1" s="16" t="s">
        <v>89</v>
      </c>
      <c r="P1" s="16" t="s">
        <v>95</v>
      </c>
    </row>
    <row r="2" spans="2:16" x14ac:dyDescent="0.2">
      <c r="B2" s="18" t="s">
        <v>30</v>
      </c>
      <c r="C2" s="17">
        <f>('COB 082701'!B11)/1000000</f>
        <v>49.947293999999999</v>
      </c>
      <c r="D2" s="17">
        <f>('COB 082801'!B11)/1000000</f>
        <v>55.858212999999999</v>
      </c>
      <c r="E2" s="37">
        <f>'COB 082901'!B11/1000000</f>
        <v>57.692146000000001</v>
      </c>
      <c r="F2" s="37">
        <f>'COB 090401'!B11/1000000</f>
        <v>46.484929999999999</v>
      </c>
      <c r="G2" s="37">
        <f>'COB 090601'!B11/1000000</f>
        <v>46.043208999999997</v>
      </c>
      <c r="H2" s="37">
        <f>'COB 091001'!B11/1000000</f>
        <v>44.910437000000002</v>
      </c>
      <c r="I2" s="37">
        <f>'COB 091201'!B11/1000000</f>
        <v>42.269725999999999</v>
      </c>
      <c r="J2" s="37">
        <f>'COB 091701'!B11/1000000</f>
        <v>41.763714999999998</v>
      </c>
      <c r="K2" s="37">
        <f>'COB 091801'!B11/1000000</f>
        <v>48.406571</v>
      </c>
      <c r="L2" s="37">
        <f>'COB 091901'!B11/1000000</f>
        <v>56.350740000000002</v>
      </c>
      <c r="M2" s="37">
        <f>'COB 092001'!B11/1000000</f>
        <v>54.912945999999998</v>
      </c>
      <c r="N2" s="37">
        <f>'COB 092101'!B11/1000000</f>
        <v>54.592359000000002</v>
      </c>
      <c r="O2" s="37">
        <f>'COB 092401'!B11/1000000</f>
        <v>61.351647</v>
      </c>
      <c r="P2" s="37">
        <f>'COB 092501'!B11/1000000</f>
        <v>58.563560000000003</v>
      </c>
    </row>
    <row r="3" spans="2:16" x14ac:dyDescent="0.2">
      <c r="B3" s="18" t="s">
        <v>31</v>
      </c>
      <c r="C3" s="17">
        <f>('COB 082701'!C11)/1000000</f>
        <v>57.479230000000001</v>
      </c>
      <c r="D3" s="17">
        <f>('COB 082801'!C11)/1000000</f>
        <v>58.976370000000003</v>
      </c>
      <c r="E3" s="17">
        <f>'COB 082901'!C11/1000000</f>
        <v>59.464941000000003</v>
      </c>
      <c r="F3" s="17">
        <f>'COB 090401'!C11/1000000</f>
        <v>58.301839000000001</v>
      </c>
      <c r="G3" s="17">
        <f>'COB 090601'!C11/1000000</f>
        <v>12.563722</v>
      </c>
      <c r="H3" s="17">
        <f>'COB 091001'!C11/1000000</f>
        <v>58.504902999999999</v>
      </c>
      <c r="I3" s="17">
        <f>'COB 091201'!C11/1000000</f>
        <v>50.763724000000003</v>
      </c>
      <c r="J3" s="37">
        <f>'COB 091701'!C11/1000000</f>
        <v>42.437646000000001</v>
      </c>
      <c r="K3" s="37">
        <f>'COB 091801'!C11/1000000</f>
        <v>50.792780999999998</v>
      </c>
      <c r="L3" s="37">
        <f>'COB 091901'!C11/1000000</f>
        <v>55.425265000000003</v>
      </c>
      <c r="M3" s="37">
        <f>'COB 092001'!C11/1000000</f>
        <v>57.439205000000001</v>
      </c>
      <c r="N3" s="37">
        <f>'COB 092101'!C11/1000000</f>
        <v>57.251666</v>
      </c>
      <c r="O3" s="37">
        <f>'COB 092401'!C11/1000000</f>
        <v>60.938603999999998</v>
      </c>
      <c r="P3" s="37">
        <f>'COB 092501'!C11/1000000</f>
        <v>60.850242000000001</v>
      </c>
    </row>
    <row r="4" spans="2:16" x14ac:dyDescent="0.2">
      <c r="B4" s="18" t="s">
        <v>3</v>
      </c>
      <c r="C4" s="19">
        <f>('COB 082701'!D11)/1000000</f>
        <v>33.101858999999997</v>
      </c>
      <c r="D4" s="19">
        <f>('COB 082801'!D11)/1000000</f>
        <v>34.013471000000003</v>
      </c>
      <c r="E4" s="19">
        <f>'COB 082901'!D11/1000000</f>
        <v>4.2966610000000003</v>
      </c>
      <c r="F4" s="19">
        <f>'COB 090401'!D11/1000000</f>
        <v>10.899541200000007</v>
      </c>
      <c r="G4" s="19">
        <f>'COB 090601'!D11/1000000</f>
        <v>10.537416200000006</v>
      </c>
      <c r="H4" s="19">
        <f>'COB 091001'!D11/1000000</f>
        <v>10.538117200000007</v>
      </c>
      <c r="I4" s="19">
        <f>'COB 091201'!D11/1000000</f>
        <v>10.538351200000006</v>
      </c>
      <c r="J4" s="51">
        <f>'COB 091701'!D11/1000000</f>
        <v>10.544581200000007</v>
      </c>
      <c r="K4" s="51">
        <f>'COB 091801'!D11/1000000</f>
        <v>10.475962200000007</v>
      </c>
      <c r="L4" s="51">
        <f>'COB 091901'!D11/1000000</f>
        <v>5.5201492000000005</v>
      </c>
      <c r="M4" s="51">
        <f>'COB 092001'!F11/1000000</f>
        <v>5.3376061999999997</v>
      </c>
      <c r="N4" s="51">
        <f>'COB 092101'!F11/1000000</f>
        <v>5.0076222000000001</v>
      </c>
      <c r="O4" s="51">
        <f>'COB 092401'!F11/1000000</f>
        <v>4.8221471999999999</v>
      </c>
      <c r="P4" s="51">
        <f>'COB 092501'!F11/1000000</f>
        <v>4.6473002000000001</v>
      </c>
    </row>
    <row r="5" spans="2:16" x14ac:dyDescent="0.2">
      <c r="B5" s="18" t="s">
        <v>4</v>
      </c>
      <c r="C5" s="20">
        <f t="shared" ref="C5:I5" si="0">SUM(C2:C4)</f>
        <v>140.52838299999999</v>
      </c>
      <c r="D5" s="20">
        <f t="shared" si="0"/>
        <v>148.84805400000002</v>
      </c>
      <c r="E5" s="20">
        <f t="shared" si="0"/>
        <v>121.453748</v>
      </c>
      <c r="F5" s="20">
        <f t="shared" si="0"/>
        <v>115.68631019999999</v>
      </c>
      <c r="G5" s="20">
        <f t="shared" si="0"/>
        <v>69.144347199999999</v>
      </c>
      <c r="H5" s="20">
        <f t="shared" si="0"/>
        <v>113.9534572</v>
      </c>
      <c r="I5" s="20">
        <f t="shared" si="0"/>
        <v>103.57180120000001</v>
      </c>
      <c r="J5" s="20">
        <f t="shared" ref="J5:O5" si="1">SUM(J2:J4)</f>
        <v>94.745942200000002</v>
      </c>
      <c r="K5" s="20">
        <f t="shared" si="1"/>
        <v>109.67531420000002</v>
      </c>
      <c r="L5" s="20">
        <f t="shared" si="1"/>
        <v>117.2961542</v>
      </c>
      <c r="M5" s="20">
        <f t="shared" si="1"/>
        <v>117.68975719999999</v>
      </c>
      <c r="N5" s="20">
        <f t="shared" si="1"/>
        <v>116.8516472</v>
      </c>
      <c r="O5" s="20">
        <f t="shared" si="1"/>
        <v>127.1123982</v>
      </c>
      <c r="P5" s="20">
        <f>SUM(P2:P4)</f>
        <v>124.06110220000001</v>
      </c>
    </row>
    <row r="6" spans="2:16" x14ac:dyDescent="0.2">
      <c r="B6" s="18" t="s">
        <v>35</v>
      </c>
      <c r="C6" s="52">
        <v>-87.3</v>
      </c>
      <c r="D6" s="52">
        <v>-109.3</v>
      </c>
      <c r="E6" s="52">
        <f>'COB 082901'!E12/1000000</f>
        <v>-109.3</v>
      </c>
      <c r="F6" s="52">
        <f>'COB 090401'!E12/1000000</f>
        <v>-109.3</v>
      </c>
      <c r="G6" s="52">
        <f>'COB 090601'!E12/1000000</f>
        <v>-109.3</v>
      </c>
      <c r="H6" s="52">
        <f>'COB 091001'!E12/1000000</f>
        <v>-109.3</v>
      </c>
      <c r="I6" s="52">
        <f>'COB 091201'!E12/1000000</f>
        <v>-109.3</v>
      </c>
      <c r="J6" s="52">
        <f>'COB 091701'!E12/1000000</f>
        <v>-109.3</v>
      </c>
      <c r="K6" s="52">
        <f>'COB 091801'!E12/1000000</f>
        <v>-109.3</v>
      </c>
      <c r="L6" s="52">
        <f>'COB 091901'!E12/1000000</f>
        <v>-109.3</v>
      </c>
      <c r="M6" s="52">
        <f>'COB 092001'!G12/1000000</f>
        <v>-109.3</v>
      </c>
      <c r="N6" s="52">
        <f>'COB 092101'!G12/1000000</f>
        <v>-109.3</v>
      </c>
      <c r="O6" s="52">
        <f>'COB 092401'!G12/1000000</f>
        <v>-109.3</v>
      </c>
      <c r="P6" s="52">
        <f>'COB 092501'!G12/1000000</f>
        <v>-109.3</v>
      </c>
    </row>
    <row r="7" spans="2:16" x14ac:dyDescent="0.2">
      <c r="B7" s="18" t="s">
        <v>34</v>
      </c>
      <c r="C7" s="31">
        <v>-15</v>
      </c>
      <c r="D7" s="31">
        <v>-15</v>
      </c>
      <c r="E7" s="31">
        <f>'COB 082901'!E13/1000000</f>
        <v>-15</v>
      </c>
      <c r="F7" s="31">
        <f>'COB 090401'!E13/1000000</f>
        <v>-15</v>
      </c>
      <c r="G7" s="31">
        <f>'COB 090601'!E13/1000000</f>
        <v>-15</v>
      </c>
      <c r="H7" s="31">
        <f>'COB 091001'!E13/1000000</f>
        <v>-15</v>
      </c>
      <c r="I7" s="31">
        <f>'COB 091201'!E13/1000000</f>
        <v>-15</v>
      </c>
      <c r="J7" s="31">
        <f>'COB 091701'!E13/1000000</f>
        <v>-15</v>
      </c>
      <c r="K7" s="31">
        <f>'COB 091801'!E13</f>
        <v>0</v>
      </c>
      <c r="L7" s="31">
        <f>'COB 091901'!E13</f>
        <v>0</v>
      </c>
      <c r="M7" s="31">
        <f>'COB 092001'!G13/1000000</f>
        <v>0</v>
      </c>
      <c r="N7" s="31">
        <f>'COB 092101'!G13/1000000</f>
        <v>0</v>
      </c>
      <c r="O7" s="31">
        <f>'COB 092401'!G13/1000000</f>
        <v>0</v>
      </c>
      <c r="P7" s="31">
        <f>'COB 092501'!G13/1000000</f>
        <v>0</v>
      </c>
    </row>
    <row r="8" spans="2:16" x14ac:dyDescent="0.2">
      <c r="B8" s="18" t="s">
        <v>28</v>
      </c>
      <c r="C8" s="53">
        <f t="shared" ref="C8:H8" si="2">SUM(C5:C7)</f>
        <v>38.228382999999994</v>
      </c>
      <c r="D8" s="53">
        <f t="shared" si="2"/>
        <v>24.548054000000022</v>
      </c>
      <c r="E8" s="53">
        <f t="shared" si="2"/>
        <v>-2.8462519999999927</v>
      </c>
      <c r="F8" s="53">
        <f t="shared" si="2"/>
        <v>-8.6136898000000031</v>
      </c>
      <c r="G8" s="53">
        <f t="shared" si="2"/>
        <v>-55.155652799999999</v>
      </c>
      <c r="H8" s="53">
        <f t="shared" si="2"/>
        <v>-10.346542799999995</v>
      </c>
      <c r="I8" s="53">
        <f t="shared" ref="I8:O8" si="3">SUM(I5:I7)</f>
        <v>-20.728198799999987</v>
      </c>
      <c r="J8" s="53">
        <f t="shared" si="3"/>
        <v>-29.554057799999995</v>
      </c>
      <c r="K8" s="53">
        <f t="shared" si="3"/>
        <v>0.37531420000001958</v>
      </c>
      <c r="L8" s="53">
        <f t="shared" si="3"/>
        <v>7.9961542000000065</v>
      </c>
      <c r="M8" s="53">
        <f t="shared" si="3"/>
        <v>8.3897571999999911</v>
      </c>
      <c r="N8" s="53">
        <f t="shared" si="3"/>
        <v>7.551647200000005</v>
      </c>
      <c r="O8" s="53">
        <f t="shared" si="3"/>
        <v>17.812398200000004</v>
      </c>
      <c r="P8" s="53">
        <f>SUM(P5:P7)</f>
        <v>14.76110220000001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60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58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52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23</v>
      </c>
      <c r="B2" s="61"/>
      <c r="C2" s="61"/>
      <c r="D2" s="61"/>
      <c r="E2" s="61"/>
    </row>
    <row r="3" spans="1:7" x14ac:dyDescent="0.2">
      <c r="A3" s="62" t="s">
        <v>53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60" t="s">
        <v>5</v>
      </c>
      <c r="B1" s="60"/>
      <c r="C1" s="60"/>
      <c r="D1" s="60"/>
      <c r="E1" s="60"/>
    </row>
    <row r="2" spans="1:5" s="8" customFormat="1" ht="20.25" x14ac:dyDescent="0.3">
      <c r="A2" s="61" t="s">
        <v>23</v>
      </c>
      <c r="B2" s="61"/>
      <c r="C2" s="61"/>
      <c r="D2" s="61"/>
      <c r="E2" s="61"/>
    </row>
    <row r="3" spans="1:5" x14ac:dyDescent="0.2">
      <c r="A3" s="62" t="s">
        <v>49</v>
      </c>
      <c r="B3" s="62"/>
      <c r="C3" s="62"/>
      <c r="D3" s="62"/>
      <c r="E3" s="62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60" t="s">
        <v>5</v>
      </c>
      <c r="B1" s="63"/>
      <c r="C1" s="63"/>
      <c r="D1" s="63"/>
      <c r="E1" s="63"/>
      <c r="F1" s="63"/>
      <c r="G1" s="63"/>
    </row>
    <row r="2" spans="1:7" s="8" customFormat="1" ht="20.25" x14ac:dyDescent="0.3">
      <c r="A2" s="61" t="s">
        <v>23</v>
      </c>
      <c r="B2" s="63"/>
      <c r="C2" s="63"/>
      <c r="D2" s="63"/>
      <c r="E2" s="63"/>
      <c r="F2" s="63"/>
      <c r="G2" s="63"/>
    </row>
    <row r="3" spans="1:7" x14ac:dyDescent="0.2">
      <c r="A3" s="62" t="s">
        <v>29</v>
      </c>
      <c r="B3" s="63"/>
      <c r="C3" s="63"/>
      <c r="D3" s="63"/>
      <c r="E3" s="63"/>
      <c r="F3" s="63"/>
      <c r="G3" s="63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zoomScale="75" workbookViewId="0">
      <selection activeCell="AK26" sqref="AK26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4" width="13.7109375" customWidth="1"/>
    <col min="35" max="35" width="2" customWidth="1"/>
    <col min="36" max="37" width="13.7109375" customWidth="1"/>
    <col min="38" max="38" width="2" customWidth="1"/>
    <col min="39" max="39" width="14" customWidth="1"/>
  </cols>
  <sheetData>
    <row r="1" spans="1:39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</row>
    <row r="2" spans="1:39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</row>
    <row r="3" spans="1:39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</row>
    <row r="4" spans="1:39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M4" s="27"/>
    </row>
    <row r="5" spans="1:39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M5" s="22" t="s">
        <v>40</v>
      </c>
    </row>
    <row r="6" spans="1:39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M6" s="4">
        <f>AK6-AJ6</f>
        <v>-2788087</v>
      </c>
    </row>
    <row r="7" spans="1:39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M7" s="2"/>
    </row>
    <row r="8" spans="1:39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M8" s="2">
        <f>AK8-AJ8</f>
        <v>-201189</v>
      </c>
    </row>
    <row r="9" spans="1:39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M9" s="2">
        <f>AK9-AJ9</f>
        <v>0</v>
      </c>
    </row>
    <row r="10" spans="1:39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M10" s="5">
        <f>AK10-AJ10</f>
        <v>13153</v>
      </c>
    </row>
    <row r="11" spans="1:39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M11" s="4">
        <f>SUM(AM8:AM10)</f>
        <v>-188036</v>
      </c>
    </row>
    <row r="12" spans="1:39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M12" s="2"/>
    </row>
    <row r="13" spans="1:39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1"/>
      <c r="AM13" s="2">
        <f>AK13-AJ13</f>
        <v>112827</v>
      </c>
    </row>
    <row r="14" spans="1:39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M14" s="2">
        <f>AK14-AJ14</f>
        <v>-234980</v>
      </c>
    </row>
    <row r="15" spans="1:39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21"/>
      <c r="AM15" s="5">
        <f>AK15-AJ15</f>
        <v>46980</v>
      </c>
    </row>
    <row r="16" spans="1:39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21"/>
      <c r="AM16" s="4">
        <f>SUM(AM13:AM15)</f>
        <v>-75173</v>
      </c>
    </row>
    <row r="17" spans="1:39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M17" s="2"/>
    </row>
    <row r="18" spans="1:39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/>
      <c r="AM18" s="55">
        <f>AK18-AJ18</f>
        <v>-3051296</v>
      </c>
    </row>
    <row r="19" spans="1:39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M19" s="55">
        <f>AK19-AJ19</f>
        <v>0</v>
      </c>
    </row>
    <row r="20" spans="1:39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M20" s="5">
        <f>AK20-AJ20</f>
        <v>0</v>
      </c>
    </row>
    <row r="21" spans="1:39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M21" s="3">
        <f>SUM(AM18:AM20)</f>
        <v>-3051296</v>
      </c>
    </row>
    <row r="22" spans="1:39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M22" s="2"/>
    </row>
  </sheetData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A4" sqref="A4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/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">
      <c r="A22" s="56"/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RowHeight="12.75" x14ac:dyDescent="0.2"/>
  <cols>
    <col min="1" max="1" width="24.85546875" style="10" bestFit="1" customWidth="1"/>
    <col min="2" max="2" width="15.28515625" style="10" bestFit="1" customWidth="1"/>
    <col min="3" max="3" width="15.85546875" style="10" bestFit="1" customWidth="1"/>
    <col min="4" max="4" width="15.5703125" style="10" bestFit="1" customWidth="1"/>
    <col min="5" max="5" width="15.28515625" style="10" bestFit="1" customWidth="1"/>
    <col min="6" max="6" width="14.140625" style="10" bestFit="1" customWidth="1"/>
    <col min="7" max="7" width="18.140625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90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84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60" t="s">
        <v>5</v>
      </c>
      <c r="B1" s="60"/>
      <c r="C1" s="60"/>
      <c r="D1" s="60"/>
      <c r="E1" s="60"/>
      <c r="F1" s="60"/>
      <c r="G1" s="60"/>
    </row>
    <row r="2" spans="1:8" s="8" customFormat="1" ht="20.25" x14ac:dyDescent="0.3">
      <c r="A2" s="61" t="s">
        <v>65</v>
      </c>
      <c r="B2" s="61"/>
      <c r="C2" s="61"/>
      <c r="D2" s="61"/>
      <c r="E2" s="61"/>
      <c r="F2" s="61"/>
      <c r="G2" s="61"/>
    </row>
    <row r="3" spans="1:8" x14ac:dyDescent="0.2">
      <c r="A3" s="62" t="s">
        <v>78</v>
      </c>
      <c r="B3" s="62"/>
      <c r="C3" s="62"/>
      <c r="D3" s="62"/>
      <c r="E3" s="62"/>
      <c r="F3" s="62"/>
      <c r="G3" s="62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73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67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60" t="s">
        <v>5</v>
      </c>
      <c r="B1" s="60"/>
      <c r="C1" s="60"/>
      <c r="D1" s="60"/>
      <c r="E1" s="60"/>
    </row>
    <row r="2" spans="1:7" s="8" customFormat="1" ht="20.25" x14ac:dyDescent="0.3">
      <c r="A2" s="61" t="s">
        <v>65</v>
      </c>
      <c r="B2" s="61"/>
      <c r="C2" s="61"/>
      <c r="D2" s="61"/>
      <c r="E2" s="61"/>
    </row>
    <row r="3" spans="1:7" x14ac:dyDescent="0.2">
      <c r="A3" s="62" t="s">
        <v>63</v>
      </c>
      <c r="B3" s="62"/>
      <c r="C3" s="62"/>
      <c r="D3" s="62"/>
      <c r="E3" s="62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Daily Change Graph</vt:lpstr>
      <vt:lpstr>Breakdown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Jan Havlíček</cp:lastModifiedBy>
  <cp:lastPrinted>2001-09-26T13:42:47Z</cp:lastPrinted>
  <dcterms:created xsi:type="dcterms:W3CDTF">2001-08-28T12:34:46Z</dcterms:created>
  <dcterms:modified xsi:type="dcterms:W3CDTF">2023-09-17T16:36:40Z</dcterms:modified>
</cp:coreProperties>
</file>