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8726DC-3BC4-414C-9081-1E13B62D5C43}" xr6:coauthVersionLast="47" xr6:coauthVersionMax="47" xr10:uidLastSave="{00000000-0000-0000-0000-000000000000}"/>
  <bookViews>
    <workbookView xWindow="-120" yWindow="-120" windowWidth="38640" windowHeight="15720" tabRatio="668" activeTab="3"/>
  </bookViews>
  <sheets>
    <sheet name="Canada Feb 17" sheetId="1" r:id="rId1"/>
    <sheet name="Canada Remaining" sheetId="2" r:id="rId2"/>
    <sheet name="Deemed Dispositions" sheetId="3" r:id="rId3"/>
    <sheet name="US Dispositions" sheetId="4" r:id="rId4"/>
    <sheet name="Deemed Calcs" sheetId="5" r:id="rId5"/>
  </sheets>
  <definedNames>
    <definedName name="_xlnm.Print_Titles" localSheetId="3">'US Dispositions'!$13:$15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E19" i="1"/>
  <c r="I19" i="1"/>
  <c r="J19" i="1"/>
  <c r="E20" i="1"/>
  <c r="I20" i="1"/>
  <c r="J20" i="1"/>
  <c r="E21" i="1"/>
  <c r="I21" i="1"/>
  <c r="J21" i="1"/>
  <c r="E22" i="1"/>
  <c r="I22" i="1"/>
  <c r="J22" i="1"/>
  <c r="E23" i="1"/>
  <c r="I23" i="1"/>
  <c r="J23" i="1"/>
  <c r="E10" i="2"/>
  <c r="I10" i="2"/>
  <c r="J10" i="2"/>
  <c r="E11" i="2"/>
  <c r="I11" i="2"/>
  <c r="J11" i="2"/>
  <c r="E12" i="2"/>
  <c r="I12" i="2"/>
  <c r="J12" i="2"/>
  <c r="E13" i="2"/>
  <c r="I13" i="2"/>
  <c r="J13" i="2"/>
  <c r="E14" i="2"/>
  <c r="I14" i="2"/>
  <c r="J14" i="2"/>
  <c r="E15" i="2"/>
  <c r="I15" i="2"/>
  <c r="J15" i="2"/>
  <c r="E16" i="2"/>
  <c r="I16" i="2"/>
  <c r="J16" i="2"/>
  <c r="E17" i="2"/>
  <c r="I17" i="2"/>
  <c r="J17" i="2"/>
  <c r="E18" i="2"/>
  <c r="I18" i="2"/>
  <c r="J18" i="2"/>
  <c r="E19" i="2"/>
  <c r="I19" i="2"/>
  <c r="J19" i="2"/>
  <c r="E20" i="2"/>
  <c r="I20" i="2"/>
  <c r="J20" i="2"/>
  <c r="E21" i="2"/>
  <c r="I21" i="2"/>
  <c r="J21" i="2"/>
  <c r="E22" i="2"/>
  <c r="I22" i="2"/>
  <c r="J22" i="2"/>
  <c r="E23" i="2"/>
  <c r="I23" i="2"/>
  <c r="J23" i="2"/>
  <c r="E24" i="2"/>
  <c r="I24" i="2"/>
  <c r="J24" i="2"/>
  <c r="E25" i="2"/>
  <c r="I25" i="2"/>
  <c r="J25" i="2"/>
  <c r="E26" i="2"/>
  <c r="I26" i="2"/>
  <c r="J26" i="2"/>
  <c r="E27" i="2"/>
  <c r="I27" i="2"/>
  <c r="J27" i="2"/>
  <c r="E28" i="2"/>
  <c r="I28" i="2"/>
  <c r="J28" i="2"/>
  <c r="E29" i="2"/>
  <c r="I29" i="2"/>
  <c r="J29" i="2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J10" i="3"/>
  <c r="J11" i="3"/>
  <c r="J12" i="3"/>
  <c r="J13" i="3"/>
  <c r="J14" i="3"/>
  <c r="J15" i="3"/>
  <c r="E16" i="3"/>
  <c r="I16" i="3"/>
  <c r="J16" i="3"/>
  <c r="E17" i="3"/>
  <c r="I17" i="3"/>
  <c r="J17" i="3"/>
  <c r="E18" i="3"/>
  <c r="I18" i="3"/>
  <c r="J18" i="3"/>
  <c r="E19" i="3"/>
  <c r="I19" i="3"/>
  <c r="J19" i="3"/>
  <c r="E20" i="3"/>
  <c r="I20" i="3"/>
  <c r="J20" i="3"/>
  <c r="E21" i="3"/>
  <c r="I21" i="3"/>
  <c r="J21" i="3"/>
  <c r="E22" i="3"/>
  <c r="I22" i="3"/>
  <c r="J22" i="3"/>
  <c r="E23" i="3"/>
  <c r="I23" i="3"/>
  <c r="J23" i="3"/>
  <c r="E16" i="4"/>
  <c r="I16" i="4"/>
  <c r="J16" i="4"/>
  <c r="E17" i="4"/>
  <c r="I17" i="4"/>
  <c r="J17" i="4"/>
  <c r="E18" i="4"/>
  <c r="I18" i="4"/>
  <c r="J18" i="4"/>
  <c r="E19" i="4"/>
  <c r="I19" i="4"/>
  <c r="J19" i="4"/>
  <c r="E20" i="4"/>
  <c r="I20" i="4"/>
  <c r="J20" i="4"/>
  <c r="E21" i="4"/>
  <c r="I21" i="4"/>
  <c r="J21" i="4"/>
  <c r="E22" i="4"/>
  <c r="I22" i="4"/>
  <c r="J22" i="4"/>
  <c r="E23" i="4"/>
  <c r="I23" i="4"/>
  <c r="J23" i="4"/>
  <c r="E24" i="4"/>
  <c r="I24" i="4"/>
  <c r="J24" i="4"/>
  <c r="E25" i="4"/>
  <c r="I25" i="4"/>
  <c r="J25" i="4"/>
  <c r="E26" i="4"/>
  <c r="I26" i="4"/>
  <c r="J26" i="4"/>
  <c r="E27" i="4"/>
  <c r="I27" i="4"/>
  <c r="J27" i="4"/>
  <c r="E28" i="4"/>
  <c r="I28" i="4"/>
  <c r="J28" i="4"/>
  <c r="E29" i="4"/>
  <c r="I29" i="4"/>
  <c r="J29" i="4"/>
  <c r="E30" i="4"/>
  <c r="I30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E76" i="4"/>
  <c r="I76" i="4"/>
  <c r="J76" i="4"/>
</calcChain>
</file>

<file path=xl/sharedStrings.xml><?xml version="1.0" encoding="utf-8"?>
<sst xmlns="http://schemas.openxmlformats.org/spreadsheetml/2006/main" count="478" uniqueCount="87">
  <si>
    <t>Description</t>
  </si>
  <si>
    <t>US Sales</t>
  </si>
  <si>
    <t>Proceeds</t>
  </si>
  <si>
    <t>Date</t>
  </si>
  <si>
    <t>of Sale</t>
  </si>
  <si>
    <t>US$</t>
  </si>
  <si>
    <t>FX Rate</t>
  </si>
  <si>
    <t>CAD $</t>
  </si>
  <si>
    <t>US Cost</t>
  </si>
  <si>
    <t>Acq'd</t>
  </si>
  <si>
    <t>FX</t>
  </si>
  <si>
    <t>Rate</t>
  </si>
  <si>
    <t>Cost</t>
  </si>
  <si>
    <t>Gain/(Loss)</t>
  </si>
  <si>
    <t>John J. Lavorato</t>
  </si>
  <si>
    <t>SIN: 473-482-107</t>
  </si>
  <si>
    <t>Schedule 3 - Supplementary Schedule</t>
  </si>
  <si>
    <t>Precision Drilling Corp</t>
  </si>
  <si>
    <t>N/A</t>
  </si>
  <si>
    <t>Vasogen Inc</t>
  </si>
  <si>
    <t>Canadian Hunter Exploration Ltd</t>
  </si>
  <si>
    <t>Ensign Reserve Service Group</t>
  </si>
  <si>
    <t>Greenline US Index</t>
  </si>
  <si>
    <t>Novatel Inc</t>
  </si>
  <si>
    <t>Ask Jeeves Inc</t>
  </si>
  <si>
    <t>Ebay Inc</t>
  </si>
  <si>
    <t>Nasdaq 100 - Trust Shares</t>
  </si>
  <si>
    <t>Totals</t>
  </si>
  <si>
    <t>Dispositions from February 18 - June 23</t>
  </si>
  <si>
    <t>CPI Aerostructures Inc</t>
  </si>
  <si>
    <t>Data Race Inc</t>
  </si>
  <si>
    <t>Fonar Corp</t>
  </si>
  <si>
    <t>Immucell Corp</t>
  </si>
  <si>
    <t>Lumisys Inc</t>
  </si>
  <si>
    <t>Micro Component Tech Inc</t>
  </si>
  <si>
    <t>Quidel Corp</t>
  </si>
  <si>
    <t>SCC Comunications Corp</t>
  </si>
  <si>
    <t>Vision Sciences Inc</t>
  </si>
  <si>
    <t>Workgroup Technology Corp</t>
  </si>
  <si>
    <t>Deemed Dispositions on June 23</t>
  </si>
  <si>
    <t>Meota Resources</t>
  </si>
  <si>
    <t>VARIOUS</t>
  </si>
  <si>
    <t>Anderson Exploration Ltd</t>
  </si>
  <si>
    <t>CDN Natural Resources Ltd</t>
  </si>
  <si>
    <t>Renaissance Energy Ltd</t>
  </si>
  <si>
    <t>Crestar Energy Inc</t>
  </si>
  <si>
    <t>Greenline DowJones Index</t>
  </si>
  <si>
    <t>Intel Corporation</t>
  </si>
  <si>
    <t>Fedex Corporation</t>
  </si>
  <si>
    <t>Toys R Us</t>
  </si>
  <si>
    <t>Microsoft Corp</t>
  </si>
  <si>
    <t>Cisco Systems Inc</t>
  </si>
  <si>
    <t>SSN: 343-88-4620</t>
  </si>
  <si>
    <t>Schedule D - Supplementary Schedule</t>
  </si>
  <si>
    <t>Dispositions between June 24 - Dec 31</t>
  </si>
  <si>
    <t>ALL SALES ARE SHORT TERM</t>
  </si>
  <si>
    <t>Meota Resources Corp</t>
  </si>
  <si>
    <t>Canadian Natural Resources</t>
  </si>
  <si>
    <t>Greenline Dow Jones Index</t>
  </si>
  <si>
    <t>Fedex Corp</t>
  </si>
  <si>
    <t>Dense Pac Microsystems Inc</t>
  </si>
  <si>
    <t>Pogo Producing Company</t>
  </si>
  <si>
    <t>Noble Affiliates Inc</t>
  </si>
  <si>
    <t>Apache Corp</t>
  </si>
  <si>
    <t>Anadarko Petroleum Corp</t>
  </si>
  <si>
    <t>Ocean Energy Inc</t>
  </si>
  <si>
    <t>Enron Corp</t>
  </si>
  <si>
    <t>Enron Corporation</t>
  </si>
  <si>
    <t>TNCP Inc</t>
  </si>
  <si>
    <t>Nasdaq 100</t>
  </si>
  <si>
    <t>EOG Resources</t>
  </si>
  <si>
    <t>Call EOG Resources</t>
  </si>
  <si>
    <t>Nasdaq 100 Shares</t>
  </si>
  <si>
    <t>Dispositions from January 1 - February 28</t>
  </si>
  <si>
    <t>FMV</t>
  </si>
  <si>
    <t>at June 23</t>
  </si>
  <si>
    <t>Units</t>
  </si>
  <si>
    <t>Remaining</t>
  </si>
  <si>
    <t>CAD</t>
  </si>
  <si>
    <t>Renaissance Energy ltd</t>
  </si>
  <si>
    <t>USD</t>
  </si>
  <si>
    <t>Cisco Systems</t>
  </si>
  <si>
    <t>Deemed Disposition Proceed Calcualtions</t>
  </si>
  <si>
    <t>John Lavorato</t>
  </si>
  <si>
    <t>Security</t>
  </si>
  <si>
    <t>Canada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</si>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</sst>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7" formatCode="#,##0.000_);[Red]\(#,##0.0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4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4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40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2" xfId="0" applyFont="1" applyBorder="1"/>
    <xf numFmtId="40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/>
    <xf numFmtId="40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40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38" fontId="1" fillId="0" borderId="0" xfId="0" applyNumberFormat="1" applyFont="1"/>
    <xf numFmtId="38" fontId="0" fillId="0" borderId="3" xfId="0" applyNumberFormat="1" applyBorder="1"/>
    <xf numFmtId="38" fontId="1" fillId="0" borderId="5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1" xfId="0" applyNumberFormat="1" applyFont="1" applyBorder="1"/>
    <xf numFmtId="38" fontId="0" fillId="0" borderId="0" xfId="0" applyNumberFormat="1"/>
    <xf numFmtId="38" fontId="2" fillId="0" borderId="1" xfId="0" applyNumberFormat="1" applyFont="1" applyBorder="1" applyAlignment="1">
      <alignment horizontal="center"/>
    </xf>
    <xf numFmtId="40" fontId="1" fillId="0" borderId="0" xfId="0" applyNumberFormat="1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0" fontId="0" fillId="0" borderId="1" xfId="0" applyNumberFormat="1" applyBorder="1"/>
    <xf numFmtId="167" fontId="0" fillId="0" borderId="1" xfId="0" applyNumberForma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A26" sqref="A26"/>
    </sheetView>
  </sheetViews>
  <sheetFormatPr defaultRowHeight="12.75" x14ac:dyDescent="0.2"/>
  <cols>
    <col min="1" max="1" width="27.42578125" customWidth="1"/>
    <col min="2" max="2" width="9.7109375" style="5" bestFit="1" customWidth="1"/>
    <col min="3" max="3" width="8.28515625" style="2" customWidth="1"/>
    <col min="4" max="4" width="7.85546875" style="3" customWidth="1"/>
    <col min="5" max="5" width="12.28515625" style="5" bestFit="1" customWidth="1"/>
    <col min="6" max="6" width="9.7109375" style="5" bestFit="1" customWidth="1"/>
    <col min="7" max="7" width="9.140625" style="2"/>
    <col min="8" max="8" width="8.28515625" style="3" customWidth="1"/>
    <col min="9" max="9" width="10.7109375" style="5" bestFit="1" customWidth="1"/>
    <col min="10" max="10" width="12.28515625" style="5" customWidth="1"/>
  </cols>
  <sheetData>
    <row r="3" spans="1:10" x14ac:dyDescent="0.2">
      <c r="A3" s="1" t="s">
        <v>14</v>
      </c>
      <c r="B3" s="4"/>
    </row>
    <row r="4" spans="1:10" x14ac:dyDescent="0.2">
      <c r="A4" s="1" t="s">
        <v>15</v>
      </c>
      <c r="B4" s="4"/>
    </row>
    <row r="5" spans="1:10" x14ac:dyDescent="0.2">
      <c r="A5" s="1" t="s">
        <v>16</v>
      </c>
      <c r="B5" s="4"/>
    </row>
    <row r="6" spans="1:10" x14ac:dyDescent="0.2">
      <c r="A6" s="1" t="s">
        <v>73</v>
      </c>
      <c r="B6" s="4"/>
    </row>
    <row r="7" spans="1:10" x14ac:dyDescent="0.2">
      <c r="A7" s="21"/>
      <c r="B7" s="22"/>
      <c r="C7" s="23"/>
      <c r="D7" s="24"/>
      <c r="E7" s="22"/>
      <c r="F7" s="22"/>
      <c r="G7" s="23"/>
      <c r="H7" s="24"/>
      <c r="I7" s="22"/>
      <c r="J7" s="22"/>
    </row>
    <row r="8" spans="1:10" x14ac:dyDescent="0.2">
      <c r="A8" s="25"/>
      <c r="B8" s="26" t="s">
        <v>1</v>
      </c>
      <c r="C8" s="27" t="s">
        <v>3</v>
      </c>
      <c r="D8" s="28" t="s">
        <v>5</v>
      </c>
      <c r="E8" s="26" t="s">
        <v>7</v>
      </c>
      <c r="F8" s="26"/>
      <c r="G8" s="27" t="s">
        <v>3</v>
      </c>
      <c r="H8" s="28" t="s">
        <v>10</v>
      </c>
      <c r="I8" s="26" t="s">
        <v>7</v>
      </c>
      <c r="J8" s="26"/>
    </row>
    <row r="9" spans="1:10" ht="12.75" customHeight="1" x14ac:dyDescent="0.2">
      <c r="A9" s="17" t="s">
        <v>0</v>
      </c>
      <c r="B9" s="18" t="s">
        <v>2</v>
      </c>
      <c r="C9" s="19" t="s">
        <v>4</v>
      </c>
      <c r="D9" s="20" t="s">
        <v>6</v>
      </c>
      <c r="E9" s="18" t="s">
        <v>2</v>
      </c>
      <c r="F9" s="18" t="s">
        <v>8</v>
      </c>
      <c r="G9" s="19" t="s">
        <v>9</v>
      </c>
      <c r="H9" s="20" t="s">
        <v>11</v>
      </c>
      <c r="I9" s="18" t="s">
        <v>12</v>
      </c>
      <c r="J9" s="18" t="s">
        <v>13</v>
      </c>
    </row>
    <row r="10" spans="1:10" x14ac:dyDescent="0.2">
      <c r="A10" s="9" t="s">
        <v>17</v>
      </c>
      <c r="B10" s="10" t="s">
        <v>18</v>
      </c>
      <c r="C10" s="11">
        <v>36550</v>
      </c>
      <c r="D10" s="12" t="s">
        <v>18</v>
      </c>
      <c r="E10" s="6">
        <v>170865</v>
      </c>
      <c r="F10" s="10" t="s">
        <v>18</v>
      </c>
      <c r="G10" s="11">
        <v>36510</v>
      </c>
      <c r="H10" s="12" t="s">
        <v>18</v>
      </c>
      <c r="I10" s="6">
        <v>146385</v>
      </c>
      <c r="J10" s="6">
        <f>E10-I10</f>
        <v>24480</v>
      </c>
    </row>
    <row r="11" spans="1:10" x14ac:dyDescent="0.2">
      <c r="A11" s="9" t="s">
        <v>17</v>
      </c>
      <c r="B11" s="10" t="s">
        <v>18</v>
      </c>
      <c r="C11" s="11">
        <v>36550</v>
      </c>
      <c r="D11" s="12" t="s">
        <v>18</v>
      </c>
      <c r="E11" s="6">
        <v>19010</v>
      </c>
      <c r="F11" s="10" t="s">
        <v>18</v>
      </c>
      <c r="G11" s="11">
        <v>36510</v>
      </c>
      <c r="H11" s="12" t="s">
        <v>18</v>
      </c>
      <c r="I11" s="6">
        <v>16265</v>
      </c>
      <c r="J11" s="6">
        <f t="shared" ref="J11:J23" si="0">E11-I11</f>
        <v>2745</v>
      </c>
    </row>
    <row r="12" spans="1:10" x14ac:dyDescent="0.2">
      <c r="A12" s="9" t="s">
        <v>17</v>
      </c>
      <c r="B12" s="10" t="s">
        <v>18</v>
      </c>
      <c r="C12" s="11">
        <v>36560</v>
      </c>
      <c r="D12" s="12" t="s">
        <v>18</v>
      </c>
      <c r="E12" s="6">
        <v>103626</v>
      </c>
      <c r="F12" s="10" t="s">
        <v>18</v>
      </c>
      <c r="G12" s="11">
        <v>36558</v>
      </c>
      <c r="H12" s="12" t="s">
        <v>18</v>
      </c>
      <c r="I12" s="6">
        <v>99426</v>
      </c>
      <c r="J12" s="6">
        <f t="shared" si="0"/>
        <v>4200</v>
      </c>
    </row>
    <row r="13" spans="1:10" x14ac:dyDescent="0.2">
      <c r="A13" s="9" t="s">
        <v>17</v>
      </c>
      <c r="B13" s="10" t="s">
        <v>18</v>
      </c>
      <c r="C13" s="11">
        <v>36560</v>
      </c>
      <c r="D13" s="12" t="s">
        <v>18</v>
      </c>
      <c r="E13" s="6">
        <v>11544</v>
      </c>
      <c r="F13" s="10" t="s">
        <v>18</v>
      </c>
      <c r="G13" s="11">
        <v>36558</v>
      </c>
      <c r="H13" s="12" t="s">
        <v>18</v>
      </c>
      <c r="I13" s="6">
        <v>11064</v>
      </c>
      <c r="J13" s="6">
        <f t="shared" si="0"/>
        <v>480</v>
      </c>
    </row>
    <row r="14" spans="1:10" x14ac:dyDescent="0.2">
      <c r="A14" s="9" t="s">
        <v>17</v>
      </c>
      <c r="B14" s="10" t="s">
        <v>18</v>
      </c>
      <c r="C14" s="11">
        <v>36592</v>
      </c>
      <c r="D14" s="12" t="s">
        <v>18</v>
      </c>
      <c r="E14" s="6">
        <v>117535</v>
      </c>
      <c r="F14" s="10" t="s">
        <v>18</v>
      </c>
      <c r="G14" s="11">
        <v>36572</v>
      </c>
      <c r="H14" s="12" t="s">
        <v>18</v>
      </c>
      <c r="I14" s="6">
        <v>135090</v>
      </c>
      <c r="J14" s="6">
        <f t="shared" si="0"/>
        <v>-17555</v>
      </c>
    </row>
    <row r="15" spans="1:10" x14ac:dyDescent="0.2">
      <c r="A15" s="9" t="s">
        <v>19</v>
      </c>
      <c r="B15" s="10" t="s">
        <v>18</v>
      </c>
      <c r="C15" s="11">
        <v>36573</v>
      </c>
      <c r="D15" s="12" t="s">
        <v>18</v>
      </c>
      <c r="E15" s="6">
        <v>27080</v>
      </c>
      <c r="F15" s="10" t="s">
        <v>18</v>
      </c>
      <c r="G15" s="11">
        <v>36563</v>
      </c>
      <c r="H15" s="12" t="s">
        <v>18</v>
      </c>
      <c r="I15" s="6">
        <v>17608</v>
      </c>
      <c r="J15" s="6">
        <f t="shared" si="0"/>
        <v>9472</v>
      </c>
    </row>
    <row r="16" spans="1:10" x14ac:dyDescent="0.2">
      <c r="A16" s="9" t="s">
        <v>20</v>
      </c>
      <c r="B16" s="10" t="s">
        <v>18</v>
      </c>
      <c r="C16" s="11">
        <v>36552</v>
      </c>
      <c r="D16" s="12" t="s">
        <v>18</v>
      </c>
      <c r="E16" s="6">
        <v>118350</v>
      </c>
      <c r="F16" s="10" t="s">
        <v>18</v>
      </c>
      <c r="G16" s="11">
        <v>36536</v>
      </c>
      <c r="H16" s="12" t="s">
        <v>18</v>
      </c>
      <c r="I16" s="6">
        <v>108445</v>
      </c>
      <c r="J16" s="6">
        <f t="shared" si="0"/>
        <v>9905</v>
      </c>
    </row>
    <row r="17" spans="1:10" x14ac:dyDescent="0.2">
      <c r="A17" s="9" t="s">
        <v>21</v>
      </c>
      <c r="B17" s="10" t="s">
        <v>18</v>
      </c>
      <c r="C17" s="11">
        <v>36549</v>
      </c>
      <c r="D17" s="12" t="s">
        <v>18</v>
      </c>
      <c r="E17" s="6">
        <v>185600</v>
      </c>
      <c r="F17" s="10" t="s">
        <v>18</v>
      </c>
      <c r="G17" s="11">
        <v>36539</v>
      </c>
      <c r="H17" s="12" t="s">
        <v>18</v>
      </c>
      <c r="I17" s="6">
        <v>166150</v>
      </c>
      <c r="J17" s="6">
        <f t="shared" si="0"/>
        <v>19450</v>
      </c>
    </row>
    <row r="18" spans="1:10" x14ac:dyDescent="0.2">
      <c r="A18" s="9" t="s">
        <v>21</v>
      </c>
      <c r="B18" s="10" t="s">
        <v>18</v>
      </c>
      <c r="C18" s="11">
        <v>36571</v>
      </c>
      <c r="D18" s="12" t="s">
        <v>18</v>
      </c>
      <c r="E18" s="6">
        <v>89925</v>
      </c>
      <c r="F18" s="10" t="s">
        <v>18</v>
      </c>
      <c r="G18" s="11">
        <v>36566</v>
      </c>
      <c r="H18" s="12" t="s">
        <v>18</v>
      </c>
      <c r="I18" s="6">
        <v>77875</v>
      </c>
      <c r="J18" s="6">
        <f t="shared" si="0"/>
        <v>12050</v>
      </c>
    </row>
    <row r="19" spans="1:10" x14ac:dyDescent="0.2">
      <c r="A19" s="9" t="s">
        <v>22</v>
      </c>
      <c r="B19" s="10">
        <v>22001.83</v>
      </c>
      <c r="C19" s="11">
        <v>36573</v>
      </c>
      <c r="D19" s="12">
        <v>1.4852000000000001</v>
      </c>
      <c r="E19" s="6">
        <f>B19*D19</f>
        <v>32677.117916000003</v>
      </c>
      <c r="F19" s="10">
        <v>20437.22</v>
      </c>
      <c r="G19" s="11">
        <v>36229</v>
      </c>
      <c r="H19" s="12">
        <v>1.4852000000000001</v>
      </c>
      <c r="I19" s="6">
        <f>F19*H19</f>
        <v>30353.359144000002</v>
      </c>
      <c r="J19" s="6">
        <f t="shared" si="0"/>
        <v>2323.758772000001</v>
      </c>
    </row>
    <row r="20" spans="1:10" x14ac:dyDescent="0.2">
      <c r="A20" s="9" t="s">
        <v>24</v>
      </c>
      <c r="B20" s="10">
        <v>38919.699999999997</v>
      </c>
      <c r="C20" s="11">
        <v>36570</v>
      </c>
      <c r="D20" s="12">
        <v>1.4852000000000001</v>
      </c>
      <c r="E20" s="6">
        <f>B20*D20</f>
        <v>57803.538439999997</v>
      </c>
      <c r="F20" s="10">
        <v>33029</v>
      </c>
      <c r="G20" s="11">
        <v>36579</v>
      </c>
      <c r="H20" s="12">
        <v>1.4852000000000001</v>
      </c>
      <c r="I20" s="6">
        <f>F20*H20</f>
        <v>49054.6708</v>
      </c>
      <c r="J20" s="6">
        <f t="shared" si="0"/>
        <v>8748.8676399999968</v>
      </c>
    </row>
    <row r="21" spans="1:10" x14ac:dyDescent="0.2">
      <c r="A21" s="9" t="s">
        <v>25</v>
      </c>
      <c r="B21" s="10">
        <v>40152</v>
      </c>
      <c r="C21" s="11">
        <v>36560</v>
      </c>
      <c r="D21" s="12">
        <v>1.4852000000000001</v>
      </c>
      <c r="E21" s="6">
        <f>B21*D21</f>
        <v>59633.750400000004</v>
      </c>
      <c r="F21" s="10">
        <v>50879</v>
      </c>
      <c r="G21" s="11">
        <v>36538</v>
      </c>
      <c r="H21" s="12">
        <v>1.4852000000000001</v>
      </c>
      <c r="I21" s="6">
        <f>F21*H21</f>
        <v>75565.4908</v>
      </c>
      <c r="J21" s="6">
        <f t="shared" si="0"/>
        <v>-15931.740399999995</v>
      </c>
    </row>
    <row r="22" spans="1:10" x14ac:dyDescent="0.2">
      <c r="A22" s="9" t="s">
        <v>25</v>
      </c>
      <c r="B22" s="10">
        <v>26830</v>
      </c>
      <c r="C22" s="11">
        <v>36560</v>
      </c>
      <c r="D22" s="12">
        <v>1.4852000000000001</v>
      </c>
      <c r="E22" s="6">
        <f>B22*D22</f>
        <v>39847.916000000005</v>
      </c>
      <c r="F22" s="10">
        <v>33927.599999999999</v>
      </c>
      <c r="G22" s="11">
        <v>36538</v>
      </c>
      <c r="H22" s="12">
        <v>1.4852000000000001</v>
      </c>
      <c r="I22" s="6">
        <f>F22*H22</f>
        <v>50389.271520000002</v>
      </c>
      <c r="J22" s="6">
        <f t="shared" si="0"/>
        <v>-10541.355519999997</v>
      </c>
    </row>
    <row r="23" spans="1:10" x14ac:dyDescent="0.2">
      <c r="A23" s="13" t="s">
        <v>27</v>
      </c>
      <c r="B23" s="14"/>
      <c r="C23" s="15"/>
      <c r="D23" s="16"/>
      <c r="E23" s="6">
        <f>SUM(E10:E22)</f>
        <v>1033497.322756</v>
      </c>
      <c r="F23" s="6"/>
      <c r="G23" s="7"/>
      <c r="H23" s="8"/>
      <c r="I23" s="6">
        <f>SUM(I10:I22)</f>
        <v>983670.79226399993</v>
      </c>
      <c r="J23" s="6">
        <f t="shared" si="0"/>
        <v>49826.530492000049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workbookViewId="0">
      <selection activeCell="C32" sqref="C32"/>
    </sheetView>
  </sheetViews>
  <sheetFormatPr defaultRowHeight="12.75" x14ac:dyDescent="0.2"/>
  <cols>
    <col min="1" max="1" width="27.42578125" customWidth="1"/>
    <col min="2" max="2" width="12.28515625" style="5" bestFit="1" customWidth="1"/>
    <col min="3" max="3" width="8.28515625" style="2" customWidth="1"/>
    <col min="4" max="4" width="8.42578125" style="3" customWidth="1"/>
    <col min="5" max="6" width="12.28515625" style="5" bestFit="1" customWidth="1"/>
    <col min="7" max="7" width="9.140625" style="2"/>
    <col min="8" max="8" width="8.28515625" style="3" customWidth="1"/>
    <col min="9" max="9" width="12.28515625" style="5" bestFit="1" customWidth="1"/>
    <col min="10" max="10" width="12.28515625" style="5" customWidth="1"/>
  </cols>
  <sheetData>
    <row r="3" spans="1:10" x14ac:dyDescent="0.2">
      <c r="A3" s="1" t="s">
        <v>14</v>
      </c>
      <c r="B3" s="4"/>
    </row>
    <row r="4" spans="1:10" x14ac:dyDescent="0.2">
      <c r="A4" s="1" t="s">
        <v>15</v>
      </c>
      <c r="B4" s="4"/>
    </row>
    <row r="5" spans="1:10" x14ac:dyDescent="0.2">
      <c r="A5" s="1" t="s">
        <v>16</v>
      </c>
      <c r="B5" s="4"/>
    </row>
    <row r="6" spans="1:10" x14ac:dyDescent="0.2">
      <c r="A6" s="1" t="s">
        <v>28</v>
      </c>
      <c r="B6" s="4"/>
    </row>
    <row r="7" spans="1:10" x14ac:dyDescent="0.2">
      <c r="A7" s="21"/>
      <c r="B7" s="22"/>
      <c r="C7" s="23"/>
      <c r="D7" s="24"/>
      <c r="E7" s="22"/>
      <c r="F7" s="22"/>
      <c r="G7" s="23"/>
      <c r="H7" s="24"/>
      <c r="I7" s="22"/>
      <c r="J7" s="22"/>
    </row>
    <row r="8" spans="1:10" x14ac:dyDescent="0.2">
      <c r="A8" s="25"/>
      <c r="B8" s="26" t="s">
        <v>1</v>
      </c>
      <c r="C8" s="27" t="s">
        <v>3</v>
      </c>
      <c r="D8" s="28" t="s">
        <v>5</v>
      </c>
      <c r="E8" s="26" t="s">
        <v>7</v>
      </c>
      <c r="F8" s="26"/>
      <c r="G8" s="27" t="s">
        <v>3</v>
      </c>
      <c r="H8" s="28" t="s">
        <v>10</v>
      </c>
      <c r="I8" s="26" t="s">
        <v>7</v>
      </c>
      <c r="J8" s="26"/>
    </row>
    <row r="9" spans="1:10" ht="12.75" customHeight="1" x14ac:dyDescent="0.2">
      <c r="A9" s="17" t="s">
        <v>0</v>
      </c>
      <c r="B9" s="18" t="s">
        <v>2</v>
      </c>
      <c r="C9" s="19" t="s">
        <v>4</v>
      </c>
      <c r="D9" s="20" t="s">
        <v>6</v>
      </c>
      <c r="E9" s="18" t="s">
        <v>2</v>
      </c>
      <c r="F9" s="18" t="s">
        <v>8</v>
      </c>
      <c r="G9" s="19" t="s">
        <v>9</v>
      </c>
      <c r="H9" s="20" t="s">
        <v>11</v>
      </c>
      <c r="I9" s="18" t="s">
        <v>12</v>
      </c>
      <c r="J9" s="18" t="s">
        <v>13</v>
      </c>
    </row>
    <row r="10" spans="1:10" x14ac:dyDescent="0.2">
      <c r="A10" s="9" t="s">
        <v>23</v>
      </c>
      <c r="B10" s="10">
        <v>8064.48</v>
      </c>
      <c r="C10" s="11">
        <v>36602</v>
      </c>
      <c r="D10" s="12">
        <v>1.4852000000000001</v>
      </c>
      <c r="E10" s="6">
        <f>B10*D10</f>
        <v>11977.365696000001</v>
      </c>
      <c r="F10" s="10">
        <v>3904</v>
      </c>
      <c r="G10" s="11">
        <v>36572</v>
      </c>
      <c r="H10" s="12">
        <v>1.4852000000000001</v>
      </c>
      <c r="I10" s="6">
        <f>F10*H10</f>
        <v>5798.2208000000001</v>
      </c>
      <c r="J10" s="6">
        <f>E10-I10</f>
        <v>6179.1448960000007</v>
      </c>
    </row>
    <row r="11" spans="1:10" x14ac:dyDescent="0.2">
      <c r="A11" s="9" t="s">
        <v>26</v>
      </c>
      <c r="B11" s="10">
        <v>35346.6</v>
      </c>
      <c r="C11" s="11">
        <v>36612</v>
      </c>
      <c r="D11" s="12">
        <v>1.4852000000000001</v>
      </c>
      <c r="E11" s="6">
        <f t="shared" ref="E11:E23" si="0">B11*D11</f>
        <v>52496.770320000003</v>
      </c>
      <c r="F11" s="10">
        <v>35698.65</v>
      </c>
      <c r="G11" s="11">
        <v>36609</v>
      </c>
      <c r="H11" s="12">
        <v>1.4852000000000001</v>
      </c>
      <c r="I11" s="6">
        <f t="shared" ref="I11:I23" si="1">F11*H11</f>
        <v>53019.634980000003</v>
      </c>
      <c r="J11" s="6">
        <f t="shared" ref="J11:J28" si="2">E11-I11</f>
        <v>-522.86465999999928</v>
      </c>
    </row>
    <row r="12" spans="1:10" x14ac:dyDescent="0.2">
      <c r="A12" s="9" t="s">
        <v>26</v>
      </c>
      <c r="B12" s="10">
        <v>23577</v>
      </c>
      <c r="C12" s="11">
        <v>36612</v>
      </c>
      <c r="D12" s="12">
        <v>1.4852000000000001</v>
      </c>
      <c r="E12" s="6">
        <f t="shared" si="0"/>
        <v>35016.560400000002</v>
      </c>
      <c r="F12" s="10">
        <v>23799.1</v>
      </c>
      <c r="G12" s="11">
        <v>36609</v>
      </c>
      <c r="H12" s="12">
        <v>1.4852000000000001</v>
      </c>
      <c r="I12" s="6">
        <f t="shared" si="1"/>
        <v>35346.423320000002</v>
      </c>
      <c r="J12" s="6">
        <f t="shared" si="2"/>
        <v>-329.86291999999958</v>
      </c>
    </row>
    <row r="13" spans="1:10" x14ac:dyDescent="0.2">
      <c r="A13" s="9" t="s">
        <v>29</v>
      </c>
      <c r="B13" s="10">
        <v>2472.36</v>
      </c>
      <c r="C13" s="11">
        <v>36677</v>
      </c>
      <c r="D13" s="12">
        <v>1.4852000000000001</v>
      </c>
      <c r="E13" s="6">
        <f t="shared" si="0"/>
        <v>3671.9490720000003</v>
      </c>
      <c r="F13" s="10">
        <v>3949.43</v>
      </c>
      <c r="G13" s="11">
        <v>36598</v>
      </c>
      <c r="H13" s="12">
        <v>1.4852000000000001</v>
      </c>
      <c r="I13" s="6">
        <f t="shared" si="1"/>
        <v>5865.6934360000005</v>
      </c>
      <c r="J13" s="6">
        <f t="shared" si="2"/>
        <v>-2193.7443640000001</v>
      </c>
    </row>
    <row r="14" spans="1:10" x14ac:dyDescent="0.2">
      <c r="A14" s="9" t="s">
        <v>30</v>
      </c>
      <c r="B14" s="10">
        <v>2159.87</v>
      </c>
      <c r="C14" s="11">
        <v>36677</v>
      </c>
      <c r="D14" s="12">
        <v>1.4852000000000001</v>
      </c>
      <c r="E14" s="6">
        <f t="shared" si="0"/>
        <v>3207.8389240000001</v>
      </c>
      <c r="F14" s="10">
        <v>2519.7399999999998</v>
      </c>
      <c r="G14" s="11">
        <v>36598</v>
      </c>
      <c r="H14" s="12">
        <v>1.4852000000000001</v>
      </c>
      <c r="I14" s="6">
        <f t="shared" si="1"/>
        <v>3742.3178479999997</v>
      </c>
      <c r="J14" s="6">
        <f t="shared" si="2"/>
        <v>-534.47892399999955</v>
      </c>
    </row>
    <row r="15" spans="1:10" x14ac:dyDescent="0.2">
      <c r="A15" s="9" t="s">
        <v>31</v>
      </c>
      <c r="B15" s="10">
        <v>1144.29</v>
      </c>
      <c r="C15" s="11">
        <v>36677</v>
      </c>
      <c r="D15" s="12">
        <v>1.4852000000000001</v>
      </c>
      <c r="E15" s="6">
        <f t="shared" si="0"/>
        <v>1699.4995080000001</v>
      </c>
      <c r="F15" s="10">
        <v>2175.9899999999998</v>
      </c>
      <c r="G15" s="11">
        <v>36598</v>
      </c>
      <c r="H15" s="12">
        <v>1.4852000000000001</v>
      </c>
      <c r="I15" s="6">
        <f t="shared" si="1"/>
        <v>3231.7803479999998</v>
      </c>
      <c r="J15" s="6">
        <f t="shared" si="2"/>
        <v>-1532.2808399999997</v>
      </c>
    </row>
    <row r="16" spans="1:10" x14ac:dyDescent="0.2">
      <c r="A16" s="9" t="s">
        <v>32</v>
      </c>
      <c r="B16" s="10">
        <v>1284.9000000000001</v>
      </c>
      <c r="C16" s="11">
        <v>36677</v>
      </c>
      <c r="D16" s="12">
        <v>1.4852000000000001</v>
      </c>
      <c r="E16" s="6">
        <f t="shared" si="0"/>
        <v>1908.3334800000002</v>
      </c>
      <c r="F16" s="10">
        <v>4199.43</v>
      </c>
      <c r="G16" s="11">
        <v>36598</v>
      </c>
      <c r="H16" s="12">
        <v>1.4852000000000001</v>
      </c>
      <c r="I16" s="6">
        <f t="shared" si="1"/>
        <v>6236.9934360000007</v>
      </c>
      <c r="J16" s="6">
        <f t="shared" si="2"/>
        <v>-4328.6599560000004</v>
      </c>
    </row>
    <row r="17" spans="1:10" x14ac:dyDescent="0.2">
      <c r="A17" s="9" t="s">
        <v>33</v>
      </c>
      <c r="B17" s="10">
        <v>1191.1500000000001</v>
      </c>
      <c r="C17" s="11">
        <v>36677</v>
      </c>
      <c r="D17" s="12">
        <v>1.4852000000000001</v>
      </c>
      <c r="E17" s="6">
        <f t="shared" si="0"/>
        <v>1769.0959800000003</v>
      </c>
      <c r="F17" s="10">
        <v>2535.36</v>
      </c>
      <c r="G17" s="11">
        <v>36598</v>
      </c>
      <c r="H17" s="12">
        <v>1.4852000000000001</v>
      </c>
      <c r="I17" s="6">
        <f t="shared" si="1"/>
        <v>3765.5166720000002</v>
      </c>
      <c r="J17" s="6">
        <f t="shared" si="2"/>
        <v>-1996.4206919999999</v>
      </c>
    </row>
    <row r="18" spans="1:10" x14ac:dyDescent="0.2">
      <c r="A18" s="9" t="s">
        <v>34</v>
      </c>
      <c r="B18" s="10">
        <v>1378.65</v>
      </c>
      <c r="C18" s="11">
        <v>36677</v>
      </c>
      <c r="D18" s="12">
        <v>1.4852000000000001</v>
      </c>
      <c r="E18" s="6">
        <f t="shared" si="0"/>
        <v>2047.5709800000002</v>
      </c>
      <c r="F18" s="10">
        <v>2785.36</v>
      </c>
      <c r="G18" s="11">
        <v>36598</v>
      </c>
      <c r="H18" s="12">
        <v>1.4852000000000001</v>
      </c>
      <c r="I18" s="6">
        <f t="shared" si="1"/>
        <v>4136.8166720000008</v>
      </c>
      <c r="J18" s="6">
        <f t="shared" si="2"/>
        <v>-2089.2456920000004</v>
      </c>
    </row>
    <row r="19" spans="1:10" x14ac:dyDescent="0.2">
      <c r="A19" s="9" t="s">
        <v>35</v>
      </c>
      <c r="B19" s="10">
        <v>1644.27</v>
      </c>
      <c r="C19" s="11">
        <v>36677</v>
      </c>
      <c r="D19" s="12">
        <v>1.4852000000000001</v>
      </c>
      <c r="E19" s="6">
        <f t="shared" si="0"/>
        <v>2442.0698040000002</v>
      </c>
      <c r="F19" s="10">
        <v>2582.2399999999998</v>
      </c>
      <c r="G19" s="11">
        <v>36598</v>
      </c>
      <c r="H19" s="12">
        <v>1.4852000000000001</v>
      </c>
      <c r="I19" s="6">
        <f t="shared" si="1"/>
        <v>3835.142848</v>
      </c>
      <c r="J19" s="6">
        <f t="shared" si="2"/>
        <v>-1393.0730439999998</v>
      </c>
    </row>
    <row r="20" spans="1:10" x14ac:dyDescent="0.2">
      <c r="A20" s="9" t="s">
        <v>36</v>
      </c>
      <c r="B20" s="10">
        <v>1347.4</v>
      </c>
      <c r="C20" s="11">
        <v>36677</v>
      </c>
      <c r="D20" s="12">
        <v>1.4852000000000001</v>
      </c>
      <c r="E20" s="6">
        <f t="shared" si="0"/>
        <v>2001.1584800000003</v>
      </c>
      <c r="F20" s="10">
        <v>3644.74</v>
      </c>
      <c r="G20" s="11">
        <v>36598</v>
      </c>
      <c r="H20" s="12">
        <v>1.4852000000000001</v>
      </c>
      <c r="I20" s="6">
        <f t="shared" si="1"/>
        <v>5413.167848</v>
      </c>
      <c r="J20" s="6">
        <f t="shared" si="2"/>
        <v>-3412.009368</v>
      </c>
    </row>
    <row r="21" spans="1:10" x14ac:dyDescent="0.2">
      <c r="A21" s="9" t="s">
        <v>37</v>
      </c>
      <c r="B21" s="10">
        <v>1222.4000000000001</v>
      </c>
      <c r="C21" s="11">
        <v>36677</v>
      </c>
      <c r="D21" s="12">
        <v>1.4852000000000001</v>
      </c>
      <c r="E21" s="6">
        <f t="shared" si="0"/>
        <v>1815.5084800000002</v>
      </c>
      <c r="F21" s="10">
        <v>2996.3</v>
      </c>
      <c r="G21" s="11">
        <v>36598</v>
      </c>
      <c r="H21" s="12">
        <v>1.4852000000000001</v>
      </c>
      <c r="I21" s="6">
        <f t="shared" si="1"/>
        <v>4450.1047600000002</v>
      </c>
      <c r="J21" s="6">
        <f t="shared" si="2"/>
        <v>-2634.5962799999998</v>
      </c>
    </row>
    <row r="22" spans="1:10" x14ac:dyDescent="0.2">
      <c r="A22" s="9" t="s">
        <v>38</v>
      </c>
      <c r="B22" s="10">
        <v>659.92</v>
      </c>
      <c r="C22" s="11">
        <v>36677</v>
      </c>
      <c r="D22" s="12">
        <v>1.4852000000000001</v>
      </c>
      <c r="E22" s="6">
        <f t="shared" si="0"/>
        <v>980.11318399999993</v>
      </c>
      <c r="F22" s="10">
        <v>3246.3</v>
      </c>
      <c r="G22" s="11">
        <v>36598</v>
      </c>
      <c r="H22" s="12">
        <v>1.4852000000000001</v>
      </c>
      <c r="I22" s="6">
        <f t="shared" si="1"/>
        <v>4821.4047600000004</v>
      </c>
      <c r="J22" s="6">
        <f t="shared" si="2"/>
        <v>-3841.2915760000005</v>
      </c>
    </row>
    <row r="23" spans="1:10" x14ac:dyDescent="0.2">
      <c r="A23" s="9" t="s">
        <v>67</v>
      </c>
      <c r="B23" s="10">
        <v>7106.51</v>
      </c>
      <c r="C23" s="11">
        <v>36686</v>
      </c>
      <c r="D23" s="12">
        <v>1.4852000000000001</v>
      </c>
      <c r="E23" s="6">
        <f t="shared" si="0"/>
        <v>10554.588652</v>
      </c>
      <c r="F23" s="10">
        <v>7112</v>
      </c>
      <c r="G23" s="11">
        <v>36686</v>
      </c>
      <c r="H23" s="12">
        <v>1.4852000000000001</v>
      </c>
      <c r="I23" s="6">
        <f t="shared" si="1"/>
        <v>10562.742400000001</v>
      </c>
      <c r="J23" s="6">
        <f t="shared" si="2"/>
        <v>-8.1537480000006326</v>
      </c>
    </row>
    <row r="24" spans="1:10" x14ac:dyDescent="0.2">
      <c r="A24" s="9" t="s">
        <v>67</v>
      </c>
      <c r="B24" s="10">
        <v>515626.66</v>
      </c>
      <c r="C24" s="11">
        <v>36678</v>
      </c>
      <c r="D24" s="12">
        <v>1.4852000000000001</v>
      </c>
      <c r="E24" s="6">
        <f>B24*D24</f>
        <v>765808.715432</v>
      </c>
      <c r="F24" s="10">
        <v>516250</v>
      </c>
      <c r="G24" s="11">
        <v>36678</v>
      </c>
      <c r="H24" s="12">
        <v>1.4852000000000001</v>
      </c>
      <c r="I24" s="6">
        <f>F24*H24</f>
        <v>766734.5</v>
      </c>
      <c r="J24" s="6">
        <f>E24-I24</f>
        <v>-925.78456800000276</v>
      </c>
    </row>
    <row r="25" spans="1:10" x14ac:dyDescent="0.2">
      <c r="A25" s="9" t="s">
        <v>67</v>
      </c>
      <c r="B25" s="10">
        <v>546806.23</v>
      </c>
      <c r="C25" s="11">
        <v>36678</v>
      </c>
      <c r="D25" s="12">
        <v>1.4852000000000001</v>
      </c>
      <c r="E25" s="6">
        <f>B25*D25</f>
        <v>812116.61279599997</v>
      </c>
      <c r="F25" s="10">
        <v>547514.51</v>
      </c>
      <c r="G25" s="11">
        <v>36678</v>
      </c>
      <c r="H25" s="12">
        <v>1.4852000000000001</v>
      </c>
      <c r="I25" s="6">
        <f>F25*H25</f>
        <v>813168.5502520001</v>
      </c>
      <c r="J25" s="6">
        <f>E25-I25</f>
        <v>-1051.9374560001306</v>
      </c>
    </row>
    <row r="26" spans="1:10" x14ac:dyDescent="0.2">
      <c r="A26" s="9" t="s">
        <v>67</v>
      </c>
      <c r="B26" s="10">
        <v>13116.28</v>
      </c>
      <c r="C26" s="11">
        <v>36679</v>
      </c>
      <c r="D26" s="12">
        <v>1.4852000000000001</v>
      </c>
      <c r="E26" s="6">
        <f>B26*D26</f>
        <v>19480.299056000003</v>
      </c>
      <c r="F26" s="10">
        <v>13128.75</v>
      </c>
      <c r="G26" s="11">
        <v>36678</v>
      </c>
      <c r="H26" s="12">
        <v>1.4852000000000001</v>
      </c>
      <c r="I26" s="6">
        <f>F26*H26</f>
        <v>19498.819500000001</v>
      </c>
      <c r="J26" s="6">
        <f>E26-I26</f>
        <v>-18.520443999997951</v>
      </c>
    </row>
    <row r="27" spans="1:10" x14ac:dyDescent="0.2">
      <c r="A27" s="9" t="s">
        <v>67</v>
      </c>
      <c r="B27" s="10">
        <v>49210.34</v>
      </c>
      <c r="C27" s="11">
        <v>36682</v>
      </c>
      <c r="D27" s="12">
        <v>1.4852000000000001</v>
      </c>
      <c r="E27" s="6">
        <f>B27*D27</f>
        <v>73087.196968000004</v>
      </c>
      <c r="F27" s="10">
        <v>49268.5</v>
      </c>
      <c r="G27" s="11">
        <v>36682</v>
      </c>
      <c r="H27" s="12">
        <v>1.4852000000000001</v>
      </c>
      <c r="I27" s="6">
        <f>F27*H27</f>
        <v>73173.57620000001</v>
      </c>
      <c r="J27" s="6">
        <f>E27-I27</f>
        <v>-86.379232000006596</v>
      </c>
    </row>
    <row r="28" spans="1:10" x14ac:dyDescent="0.2">
      <c r="A28" s="9" t="s">
        <v>67</v>
      </c>
      <c r="B28" s="10">
        <v>1042304.28</v>
      </c>
      <c r="C28" s="11">
        <v>36682</v>
      </c>
      <c r="D28" s="12">
        <v>1.4852000000000001</v>
      </c>
      <c r="E28" s="6">
        <f>B28*D28</f>
        <v>1548030.3166560002</v>
      </c>
      <c r="F28" s="10">
        <v>1043613.75</v>
      </c>
      <c r="G28" s="11">
        <v>36682</v>
      </c>
      <c r="H28" s="12">
        <v>1.4852000000000001</v>
      </c>
      <c r="I28" s="6">
        <f>F28*H28</f>
        <v>1549975.1415000001</v>
      </c>
      <c r="J28" s="6">
        <f t="shared" si="2"/>
        <v>-1944.8248439999297</v>
      </c>
    </row>
    <row r="29" spans="1:10" x14ac:dyDescent="0.2">
      <c r="A29" s="13" t="s">
        <v>27</v>
      </c>
      <c r="B29" s="14"/>
      <c r="C29" s="15"/>
      <c r="D29" s="16"/>
      <c r="E29" s="6">
        <f>SUM(E10:E28)</f>
        <v>3350111.5638680002</v>
      </c>
      <c r="F29" s="6"/>
      <c r="G29" s="7"/>
      <c r="H29" s="8"/>
      <c r="I29" s="6">
        <f>SUM(I10:I28)</f>
        <v>3372776.54758</v>
      </c>
      <c r="J29" s="6">
        <f>E29-I29</f>
        <v>-22664.983711999841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C18" sqref="C18"/>
    </sheetView>
  </sheetViews>
  <sheetFormatPr defaultRowHeight="12.75" x14ac:dyDescent="0.2"/>
  <cols>
    <col min="1" max="1" width="25.5703125" customWidth="1"/>
    <col min="2" max="2" width="12.28515625" style="5" bestFit="1" customWidth="1"/>
    <col min="3" max="3" width="8.28515625" style="2" customWidth="1"/>
    <col min="4" max="4" width="7.140625" style="3" customWidth="1"/>
    <col min="5" max="5" width="12.28515625" style="5" bestFit="1" customWidth="1"/>
    <col min="6" max="6" width="12.42578125" style="5" customWidth="1"/>
    <col min="7" max="7" width="9.140625" style="2"/>
    <col min="8" max="8" width="7" style="3" customWidth="1"/>
    <col min="9" max="9" width="13.85546875" style="5" customWidth="1"/>
    <col min="10" max="10" width="12.28515625" style="5" customWidth="1"/>
  </cols>
  <sheetData>
    <row r="3" spans="1:10" x14ac:dyDescent="0.2">
      <c r="A3" s="1" t="s">
        <v>14</v>
      </c>
      <c r="B3" s="4"/>
    </row>
    <row r="4" spans="1:10" x14ac:dyDescent="0.2">
      <c r="A4" s="1" t="s">
        <v>15</v>
      </c>
      <c r="B4" s="4"/>
    </row>
    <row r="5" spans="1:10" x14ac:dyDescent="0.2">
      <c r="A5" s="1" t="s">
        <v>16</v>
      </c>
      <c r="B5" s="4"/>
    </row>
    <row r="6" spans="1:10" x14ac:dyDescent="0.2">
      <c r="A6" s="1" t="s">
        <v>39</v>
      </c>
      <c r="B6" s="4"/>
    </row>
    <row r="7" spans="1:10" x14ac:dyDescent="0.2">
      <c r="A7" s="21"/>
      <c r="B7" s="22"/>
      <c r="C7" s="23"/>
      <c r="D7" s="24"/>
      <c r="E7" s="22"/>
      <c r="F7" s="22"/>
      <c r="G7" s="23"/>
      <c r="H7" s="24"/>
      <c r="I7" s="22"/>
      <c r="J7" s="22"/>
    </row>
    <row r="8" spans="1:10" x14ac:dyDescent="0.2">
      <c r="A8" s="25"/>
      <c r="B8" s="26" t="s">
        <v>1</v>
      </c>
      <c r="C8" s="27" t="s">
        <v>3</v>
      </c>
      <c r="D8" s="28" t="s">
        <v>5</v>
      </c>
      <c r="E8" s="26" t="s">
        <v>7</v>
      </c>
      <c r="F8" s="26"/>
      <c r="G8" s="27" t="s">
        <v>3</v>
      </c>
      <c r="H8" s="28" t="s">
        <v>10</v>
      </c>
      <c r="I8" s="26" t="s">
        <v>7</v>
      </c>
      <c r="J8" s="26"/>
    </row>
    <row r="9" spans="1:10" ht="12.75" customHeight="1" x14ac:dyDescent="0.2">
      <c r="A9" s="17" t="s">
        <v>0</v>
      </c>
      <c r="B9" s="18" t="s">
        <v>2</v>
      </c>
      <c r="C9" s="19" t="s">
        <v>4</v>
      </c>
      <c r="D9" s="20" t="s">
        <v>6</v>
      </c>
      <c r="E9" s="18" t="s">
        <v>2</v>
      </c>
      <c r="F9" s="18" t="s">
        <v>8</v>
      </c>
      <c r="G9" s="19" t="s">
        <v>9</v>
      </c>
      <c r="H9" s="20" t="s">
        <v>11</v>
      </c>
      <c r="I9" s="18" t="s">
        <v>12</v>
      </c>
      <c r="J9" s="18" t="s">
        <v>13</v>
      </c>
    </row>
    <row r="10" spans="1:10" x14ac:dyDescent="0.2">
      <c r="A10" s="9" t="s">
        <v>40</v>
      </c>
      <c r="B10" s="10" t="s">
        <v>18</v>
      </c>
      <c r="C10" s="11">
        <v>36700</v>
      </c>
      <c r="D10" s="12" t="s">
        <v>18</v>
      </c>
      <c r="E10" s="6">
        <v>61000</v>
      </c>
      <c r="F10" s="10" t="s">
        <v>18</v>
      </c>
      <c r="G10" s="11" t="s">
        <v>41</v>
      </c>
      <c r="H10" s="12" t="s">
        <v>18</v>
      </c>
      <c r="I10" s="6">
        <v>38495</v>
      </c>
      <c r="J10" s="6">
        <f>E10-I10</f>
        <v>22505</v>
      </c>
    </row>
    <row r="11" spans="1:10" x14ac:dyDescent="0.2">
      <c r="A11" s="9" t="s">
        <v>42</v>
      </c>
      <c r="B11" s="10" t="s">
        <v>18</v>
      </c>
      <c r="C11" s="11">
        <v>36700</v>
      </c>
      <c r="D11" s="12" t="s">
        <v>18</v>
      </c>
      <c r="E11" s="6">
        <v>700000</v>
      </c>
      <c r="F11" s="10" t="s">
        <v>18</v>
      </c>
      <c r="G11" s="11" t="s">
        <v>41</v>
      </c>
      <c r="H11" s="12" t="s">
        <v>18</v>
      </c>
      <c r="I11" s="6">
        <v>538645</v>
      </c>
      <c r="J11" s="6">
        <f t="shared" ref="J11:J22" si="0">E11-I11</f>
        <v>161355</v>
      </c>
    </row>
    <row r="12" spans="1:10" x14ac:dyDescent="0.2">
      <c r="A12" s="9" t="s">
        <v>43</v>
      </c>
      <c r="B12" s="10" t="s">
        <v>18</v>
      </c>
      <c r="C12" s="11">
        <v>36700</v>
      </c>
      <c r="D12" s="12" t="s">
        <v>18</v>
      </c>
      <c r="E12" s="6">
        <v>578500</v>
      </c>
      <c r="F12" s="10" t="s">
        <v>18</v>
      </c>
      <c r="G12" s="11" t="s">
        <v>41</v>
      </c>
      <c r="H12" s="12" t="s">
        <v>18</v>
      </c>
      <c r="I12" s="6">
        <v>528390</v>
      </c>
      <c r="J12" s="6">
        <f t="shared" si="0"/>
        <v>50110</v>
      </c>
    </row>
    <row r="13" spans="1:10" x14ac:dyDescent="0.2">
      <c r="A13" s="9" t="s">
        <v>44</v>
      </c>
      <c r="B13" s="10" t="s">
        <v>18</v>
      </c>
      <c r="C13" s="11">
        <v>36700</v>
      </c>
      <c r="D13" s="12" t="s">
        <v>18</v>
      </c>
      <c r="E13" s="6">
        <v>298000</v>
      </c>
      <c r="F13" s="10" t="s">
        <v>18</v>
      </c>
      <c r="G13" s="11" t="s">
        <v>41</v>
      </c>
      <c r="H13" s="12" t="s">
        <v>18</v>
      </c>
      <c r="I13" s="6">
        <v>268612.5</v>
      </c>
      <c r="J13" s="6">
        <f t="shared" si="0"/>
        <v>29387.5</v>
      </c>
    </row>
    <row r="14" spans="1:10" x14ac:dyDescent="0.2">
      <c r="A14" s="9" t="s">
        <v>45</v>
      </c>
      <c r="B14" s="10" t="s">
        <v>18</v>
      </c>
      <c r="C14" s="11">
        <v>36700</v>
      </c>
      <c r="D14" s="12" t="s">
        <v>18</v>
      </c>
      <c r="E14" s="6">
        <v>280800</v>
      </c>
      <c r="F14" s="10" t="s">
        <v>18</v>
      </c>
      <c r="G14" s="11" t="s">
        <v>41</v>
      </c>
      <c r="H14" s="12" t="s">
        <v>18</v>
      </c>
      <c r="I14" s="6">
        <v>265650</v>
      </c>
      <c r="J14" s="6">
        <f t="shared" si="0"/>
        <v>15150</v>
      </c>
    </row>
    <row r="15" spans="1:10" x14ac:dyDescent="0.2">
      <c r="A15" s="9" t="s">
        <v>21</v>
      </c>
      <c r="B15" s="10" t="s">
        <v>18</v>
      </c>
      <c r="C15" s="11">
        <v>36700</v>
      </c>
      <c r="D15" s="12" t="s">
        <v>18</v>
      </c>
      <c r="E15" s="6">
        <v>102000</v>
      </c>
      <c r="F15" s="10" t="s">
        <v>18</v>
      </c>
      <c r="G15" s="11" t="s">
        <v>41</v>
      </c>
      <c r="H15" s="12" t="s">
        <v>18</v>
      </c>
      <c r="I15" s="6">
        <v>64299</v>
      </c>
      <c r="J15" s="6">
        <f t="shared" si="0"/>
        <v>37701</v>
      </c>
    </row>
    <row r="16" spans="1:10" x14ac:dyDescent="0.2">
      <c r="A16" s="9" t="s">
        <v>22</v>
      </c>
      <c r="B16" s="10">
        <v>420848.95</v>
      </c>
      <c r="C16" s="11">
        <v>36700</v>
      </c>
      <c r="D16" s="12">
        <v>1.4852000000000001</v>
      </c>
      <c r="E16" s="6">
        <f t="shared" ref="E16:E22" si="1">B16*D16</f>
        <v>625044.86054000002</v>
      </c>
      <c r="F16" s="10">
        <v>379562.86</v>
      </c>
      <c r="G16" s="11" t="s">
        <v>41</v>
      </c>
      <c r="H16" s="12">
        <v>1.4852000000000001</v>
      </c>
      <c r="I16" s="6">
        <f t="shared" ref="I16:I22" si="2">F16*H16</f>
        <v>563726.75967199996</v>
      </c>
      <c r="J16" s="6">
        <f t="shared" si="0"/>
        <v>61318.100868000067</v>
      </c>
    </row>
    <row r="17" spans="1:10" x14ac:dyDescent="0.2">
      <c r="A17" s="9" t="s">
        <v>46</v>
      </c>
      <c r="B17" s="10">
        <v>1047058.82</v>
      </c>
      <c r="C17" s="11">
        <v>36700</v>
      </c>
      <c r="D17" s="12">
        <v>1.4852000000000001</v>
      </c>
      <c r="E17" s="6">
        <f t="shared" si="1"/>
        <v>1555091.7594640001</v>
      </c>
      <c r="F17" s="10">
        <v>1000000</v>
      </c>
      <c r="G17" s="11">
        <v>36599</v>
      </c>
      <c r="H17" s="12">
        <v>1.4852000000000001</v>
      </c>
      <c r="I17" s="6">
        <f t="shared" si="2"/>
        <v>1485200</v>
      </c>
      <c r="J17" s="6">
        <f>E17-I17</f>
        <v>69891.759464000119</v>
      </c>
    </row>
    <row r="18" spans="1:10" x14ac:dyDescent="0.2">
      <c r="A18" s="9" t="s">
        <v>47</v>
      </c>
      <c r="B18" s="10">
        <v>67190</v>
      </c>
      <c r="C18" s="11">
        <v>36700</v>
      </c>
      <c r="D18" s="12">
        <v>1.4852000000000001</v>
      </c>
      <c r="E18" s="6">
        <f t="shared" si="1"/>
        <v>99790.588000000003</v>
      </c>
      <c r="F18" s="10">
        <v>40263.379999999997</v>
      </c>
      <c r="G18" s="11">
        <v>36468</v>
      </c>
      <c r="H18" s="12">
        <v>1.4852000000000001</v>
      </c>
      <c r="I18" s="6">
        <f t="shared" si="2"/>
        <v>59799.171975999998</v>
      </c>
      <c r="J18" s="6">
        <f t="shared" si="0"/>
        <v>39991.416024000006</v>
      </c>
    </row>
    <row r="19" spans="1:10" x14ac:dyDescent="0.2">
      <c r="A19" s="9" t="s">
        <v>48</v>
      </c>
      <c r="B19" s="10">
        <v>101820</v>
      </c>
      <c r="C19" s="11">
        <v>36700</v>
      </c>
      <c r="D19" s="12">
        <v>1.4852000000000001</v>
      </c>
      <c r="E19" s="6">
        <f t="shared" si="1"/>
        <v>151223.06400000001</v>
      </c>
      <c r="F19" s="10">
        <v>133714</v>
      </c>
      <c r="G19" s="11" t="s">
        <v>41</v>
      </c>
      <c r="H19" s="12">
        <v>1.4852000000000001</v>
      </c>
      <c r="I19" s="6">
        <f t="shared" si="2"/>
        <v>198592.03280000002</v>
      </c>
      <c r="J19" s="6">
        <f t="shared" si="0"/>
        <v>-47368.968800000002</v>
      </c>
    </row>
    <row r="20" spans="1:10" x14ac:dyDescent="0.2">
      <c r="A20" s="9" t="s">
        <v>49</v>
      </c>
      <c r="B20" s="10">
        <v>14300</v>
      </c>
      <c r="C20" s="11">
        <v>36700</v>
      </c>
      <c r="D20" s="12">
        <v>1.4852000000000001</v>
      </c>
      <c r="E20" s="6">
        <f t="shared" si="1"/>
        <v>21238.36</v>
      </c>
      <c r="F20" s="10">
        <v>17029</v>
      </c>
      <c r="G20" s="11">
        <v>36469</v>
      </c>
      <c r="H20" s="12">
        <v>1.4852000000000001</v>
      </c>
      <c r="I20" s="6">
        <f t="shared" si="2"/>
        <v>25291.470800000003</v>
      </c>
      <c r="J20" s="6">
        <f t="shared" si="0"/>
        <v>-4053.1108000000022</v>
      </c>
    </row>
    <row r="21" spans="1:10" x14ac:dyDescent="0.2">
      <c r="A21" s="9" t="s">
        <v>50</v>
      </c>
      <c r="B21" s="10">
        <v>77690</v>
      </c>
      <c r="C21" s="11">
        <v>36700</v>
      </c>
      <c r="D21" s="12">
        <v>1.4852000000000001</v>
      </c>
      <c r="E21" s="6">
        <f t="shared" si="1"/>
        <v>115385.18800000001</v>
      </c>
      <c r="F21" s="10">
        <v>107904</v>
      </c>
      <c r="G21" s="11">
        <v>36612</v>
      </c>
      <c r="H21" s="12">
        <v>1.4852000000000001</v>
      </c>
      <c r="I21" s="6">
        <f t="shared" si="2"/>
        <v>160259.0208</v>
      </c>
      <c r="J21" s="6">
        <f t="shared" si="0"/>
        <v>-44873.832799999989</v>
      </c>
    </row>
    <row r="22" spans="1:10" x14ac:dyDescent="0.2">
      <c r="A22" s="9" t="s">
        <v>51</v>
      </c>
      <c r="B22" s="10">
        <v>62630</v>
      </c>
      <c r="C22" s="11">
        <v>36700</v>
      </c>
      <c r="D22" s="12">
        <v>1.4852000000000001</v>
      </c>
      <c r="E22" s="6">
        <f t="shared" si="1"/>
        <v>93018.076000000001</v>
      </c>
      <c r="F22" s="10">
        <v>81367.98</v>
      </c>
      <c r="G22" s="11">
        <v>36612</v>
      </c>
      <c r="H22" s="12">
        <v>1.4852000000000001</v>
      </c>
      <c r="I22" s="6">
        <f t="shared" si="2"/>
        <v>120847.723896</v>
      </c>
      <c r="J22" s="6">
        <f t="shared" si="0"/>
        <v>-27829.647895999995</v>
      </c>
    </row>
    <row r="23" spans="1:10" x14ac:dyDescent="0.2">
      <c r="A23" s="13" t="s">
        <v>27</v>
      </c>
      <c r="B23" s="14"/>
      <c r="C23" s="15"/>
      <c r="D23" s="16"/>
      <c r="E23" s="6">
        <f>SUM(E10:E22)</f>
        <v>4681091.8960040016</v>
      </c>
      <c r="F23" s="6"/>
      <c r="G23" s="7"/>
      <c r="H23" s="8"/>
      <c r="I23" s="6">
        <f>SUM(I10:I22)</f>
        <v>4317807.6799439993</v>
      </c>
      <c r="J23" s="6">
        <f>E23-I23</f>
        <v>363284.21606000233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6"/>
  <sheetViews>
    <sheetView tabSelected="1" topLeftCell="A12" workbookViewId="0">
      <selection activeCell="K26" sqref="K26"/>
    </sheetView>
  </sheetViews>
  <sheetFormatPr defaultRowHeight="12.75" x14ac:dyDescent="0.2"/>
  <cols>
    <col min="1" max="1" width="27.42578125" customWidth="1"/>
    <col min="2" max="2" width="8.28515625" style="2" customWidth="1"/>
    <col min="3" max="3" width="11.140625" style="35" customWidth="1"/>
    <col min="4" max="4" width="7.28515625" style="3" customWidth="1"/>
    <col min="5" max="5" width="13.42578125" style="35" bestFit="1" customWidth="1"/>
    <col min="6" max="6" width="8.42578125" style="2" customWidth="1"/>
    <col min="7" max="7" width="13.85546875" style="35" customWidth="1"/>
    <col min="8" max="8" width="7.28515625" style="3" customWidth="1"/>
    <col min="9" max="9" width="12.28515625" style="35" bestFit="1" customWidth="1"/>
    <col min="10" max="10" width="12.28515625" style="35" customWidth="1"/>
  </cols>
  <sheetData>
    <row r="4" spans="1:10" x14ac:dyDescent="0.2">
      <c r="A4" s="1" t="s">
        <v>14</v>
      </c>
      <c r="E4" s="29"/>
    </row>
    <row r="5" spans="1:10" x14ac:dyDescent="0.2">
      <c r="A5" s="1" t="s">
        <v>52</v>
      </c>
      <c r="E5" s="29"/>
    </row>
    <row r="6" spans="1:10" x14ac:dyDescent="0.2">
      <c r="A6" s="1" t="s">
        <v>53</v>
      </c>
      <c r="E6" s="29"/>
    </row>
    <row r="7" spans="1:10" x14ac:dyDescent="0.2">
      <c r="A7" s="1" t="s">
        <v>54</v>
      </c>
      <c r="E7" s="29"/>
    </row>
    <row r="8" spans="1:10" x14ac:dyDescent="0.2">
      <c r="A8" s="1"/>
      <c r="E8" s="29"/>
    </row>
    <row r="9" spans="1:10" x14ac:dyDescent="0.2">
      <c r="A9" s="1"/>
      <c r="E9" s="29"/>
    </row>
    <row r="10" spans="1:10" x14ac:dyDescent="0.2">
      <c r="A10" s="1"/>
      <c r="E10" s="29"/>
    </row>
    <row r="11" spans="1:10" x14ac:dyDescent="0.2">
      <c r="A11" s="1" t="s">
        <v>55</v>
      </c>
      <c r="E11" s="29"/>
    </row>
    <row r="12" spans="1:10" x14ac:dyDescent="0.2">
      <c r="A12" s="1"/>
      <c r="E12" s="29"/>
    </row>
    <row r="13" spans="1:10" x14ac:dyDescent="0.2">
      <c r="A13" s="21"/>
      <c r="B13" s="23"/>
      <c r="C13" s="30"/>
      <c r="D13" s="24"/>
      <c r="E13" s="30"/>
      <c r="F13" s="23"/>
      <c r="G13" s="30"/>
      <c r="H13" s="24"/>
      <c r="I13" s="30"/>
      <c r="J13" s="30"/>
    </row>
    <row r="14" spans="1:10" x14ac:dyDescent="0.2">
      <c r="A14" s="25"/>
      <c r="B14" s="27" t="s">
        <v>3</v>
      </c>
      <c r="C14" s="31" t="s">
        <v>7</v>
      </c>
      <c r="D14" s="28" t="s">
        <v>5</v>
      </c>
      <c r="E14" s="31" t="s">
        <v>1</v>
      </c>
      <c r="F14" s="27" t="s">
        <v>3</v>
      </c>
      <c r="G14" s="31" t="s">
        <v>7</v>
      </c>
      <c r="H14" s="28" t="s">
        <v>10</v>
      </c>
      <c r="I14" s="31"/>
      <c r="J14" s="31"/>
    </row>
    <row r="15" spans="1:10" ht="12.75" customHeight="1" x14ac:dyDescent="0.2">
      <c r="A15" s="17" t="s">
        <v>0</v>
      </c>
      <c r="B15" s="19" t="s">
        <v>4</v>
      </c>
      <c r="C15" s="32" t="s">
        <v>2</v>
      </c>
      <c r="D15" s="20" t="s">
        <v>6</v>
      </c>
      <c r="E15" s="32" t="s">
        <v>2</v>
      </c>
      <c r="F15" s="19" t="s">
        <v>9</v>
      </c>
      <c r="G15" s="32" t="s">
        <v>12</v>
      </c>
      <c r="H15" s="20" t="s">
        <v>11</v>
      </c>
      <c r="I15" s="32" t="s">
        <v>8</v>
      </c>
      <c r="J15" s="32" t="s">
        <v>13</v>
      </c>
    </row>
    <row r="16" spans="1:10" x14ac:dyDescent="0.2">
      <c r="A16" s="9" t="s">
        <v>56</v>
      </c>
      <c r="B16" s="11">
        <v>36754</v>
      </c>
      <c r="C16" s="36">
        <v>43050</v>
      </c>
      <c r="D16" s="12">
        <v>1.4852000000000001</v>
      </c>
      <c r="E16" s="33">
        <f>C16/D16</f>
        <v>28985.995152168056</v>
      </c>
      <c r="F16" s="11">
        <v>36386</v>
      </c>
      <c r="G16" s="36">
        <v>25845</v>
      </c>
      <c r="H16" s="12">
        <v>1.4852000000000001</v>
      </c>
      <c r="I16" s="33">
        <f>G16/H16</f>
        <v>17401.69674117964</v>
      </c>
      <c r="J16" s="33">
        <f>E16-I16</f>
        <v>11584.298410988416</v>
      </c>
    </row>
    <row r="17" spans="1:10" x14ac:dyDescent="0.2">
      <c r="A17" s="9" t="s">
        <v>56</v>
      </c>
      <c r="B17" s="11">
        <v>36754</v>
      </c>
      <c r="C17" s="36">
        <v>13959</v>
      </c>
      <c r="D17" s="12">
        <v>1.4852000000000001</v>
      </c>
      <c r="E17" s="33">
        <f t="shared" ref="E17:E30" si="0">C17/D17</f>
        <v>9398.7341772151885</v>
      </c>
      <c r="F17" s="11">
        <v>36386</v>
      </c>
      <c r="G17" s="36">
        <v>11891</v>
      </c>
      <c r="H17" s="12">
        <v>1.4852000000000001</v>
      </c>
      <c r="I17" s="33">
        <f t="shared" ref="I17:I25" si="1">G17/H17</f>
        <v>8006.32911392405</v>
      </c>
      <c r="J17" s="33">
        <f t="shared" ref="J17:J25" si="2">E17-I17</f>
        <v>1392.4050632911385</v>
      </c>
    </row>
    <row r="18" spans="1:10" x14ac:dyDescent="0.2">
      <c r="A18" s="9" t="s">
        <v>56</v>
      </c>
      <c r="B18" s="11">
        <v>36754</v>
      </c>
      <c r="C18" s="36">
        <v>891.42</v>
      </c>
      <c r="D18" s="12">
        <v>1.4852000000000001</v>
      </c>
      <c r="E18" s="33">
        <f t="shared" si="0"/>
        <v>600.20199299757599</v>
      </c>
      <c r="F18" s="11">
        <v>36564</v>
      </c>
      <c r="G18" s="36">
        <v>759</v>
      </c>
      <c r="H18" s="12">
        <v>1.4852000000000001</v>
      </c>
      <c r="I18" s="33">
        <f t="shared" si="1"/>
        <v>511.04228386749259</v>
      </c>
      <c r="J18" s="33">
        <f t="shared" si="2"/>
        <v>89.159709130083399</v>
      </c>
    </row>
    <row r="19" spans="1:10" x14ac:dyDescent="0.2">
      <c r="A19" s="9" t="s">
        <v>42</v>
      </c>
      <c r="B19" s="11">
        <v>36754</v>
      </c>
      <c r="C19" s="36">
        <v>415800</v>
      </c>
      <c r="D19" s="12">
        <v>1.4852000000000001</v>
      </c>
      <c r="E19" s="33">
        <f t="shared" si="0"/>
        <v>279962.29464045243</v>
      </c>
      <c r="F19" s="11">
        <v>36510</v>
      </c>
      <c r="G19" s="36">
        <v>254450</v>
      </c>
      <c r="H19" s="12">
        <v>1.4852000000000001</v>
      </c>
      <c r="I19" s="33">
        <f t="shared" si="1"/>
        <v>171323.72744411527</v>
      </c>
      <c r="J19" s="33">
        <f t="shared" si="2"/>
        <v>108638.56719633716</v>
      </c>
    </row>
    <row r="20" spans="1:10" x14ac:dyDescent="0.2">
      <c r="A20" s="9" t="s">
        <v>42</v>
      </c>
      <c r="B20" s="11">
        <v>36754</v>
      </c>
      <c r="C20" s="36">
        <v>277200</v>
      </c>
      <c r="D20" s="12">
        <v>1.4852000000000001</v>
      </c>
      <c r="E20" s="33">
        <f t="shared" si="0"/>
        <v>186641.52976030164</v>
      </c>
      <c r="F20" s="11">
        <v>36677</v>
      </c>
      <c r="G20" s="36">
        <v>284195</v>
      </c>
      <c r="H20" s="12">
        <v>1.4852000000000001</v>
      </c>
      <c r="I20" s="33">
        <f t="shared" si="1"/>
        <v>191351.33315378398</v>
      </c>
      <c r="J20" s="33">
        <f t="shared" si="2"/>
        <v>-4709.803393482347</v>
      </c>
    </row>
    <row r="21" spans="1:10" x14ac:dyDescent="0.2">
      <c r="A21" s="9" t="s">
        <v>57</v>
      </c>
      <c r="B21" s="11">
        <v>36754</v>
      </c>
      <c r="C21" s="36">
        <v>454700</v>
      </c>
      <c r="D21" s="12">
        <v>1.4852000000000001</v>
      </c>
      <c r="E21" s="33">
        <f t="shared" si="0"/>
        <v>306154.05332615133</v>
      </c>
      <c r="F21" s="11">
        <v>36565</v>
      </c>
      <c r="G21" s="36">
        <v>390300</v>
      </c>
      <c r="H21" s="12">
        <v>1.4852000000000001</v>
      </c>
      <c r="I21" s="33">
        <f t="shared" si="1"/>
        <v>262792.88984648528</v>
      </c>
      <c r="J21" s="33">
        <f t="shared" si="2"/>
        <v>43361.163479666051</v>
      </c>
    </row>
    <row r="22" spans="1:10" x14ac:dyDescent="0.2">
      <c r="A22" s="9" t="s">
        <v>57</v>
      </c>
      <c r="B22" s="11">
        <v>36754</v>
      </c>
      <c r="C22" s="36">
        <v>136410</v>
      </c>
      <c r="D22" s="12">
        <v>1.4852000000000001</v>
      </c>
      <c r="E22" s="33">
        <f t="shared" si="0"/>
        <v>91846.2159978454</v>
      </c>
      <c r="F22" s="11">
        <v>36677</v>
      </c>
      <c r="G22" s="36">
        <v>138090</v>
      </c>
      <c r="H22" s="12">
        <v>1.4852000000000001</v>
      </c>
      <c r="I22" s="33">
        <f t="shared" si="1"/>
        <v>92977.376784271473</v>
      </c>
      <c r="J22" s="33">
        <f t="shared" si="2"/>
        <v>-1131.1607864260732</v>
      </c>
    </row>
    <row r="23" spans="1:10" x14ac:dyDescent="0.2">
      <c r="A23" s="9" t="s">
        <v>44</v>
      </c>
      <c r="B23" s="11">
        <v>36752</v>
      </c>
      <c r="C23" s="36">
        <v>77107.5</v>
      </c>
      <c r="D23" s="12">
        <v>1.4852000000000001</v>
      </c>
      <c r="E23" s="33">
        <f t="shared" si="0"/>
        <v>51917.250201992996</v>
      </c>
      <c r="F23" s="11">
        <v>36627</v>
      </c>
      <c r="G23" s="36">
        <v>75142.5</v>
      </c>
      <c r="H23" s="12">
        <v>1.4852000000000001</v>
      </c>
      <c r="I23" s="33">
        <f t="shared" si="1"/>
        <v>50594.196067869641</v>
      </c>
      <c r="J23" s="33">
        <f t="shared" si="2"/>
        <v>1323.0541341233547</v>
      </c>
    </row>
    <row r="24" spans="1:10" x14ac:dyDescent="0.2">
      <c r="A24" s="9" t="s">
        <v>44</v>
      </c>
      <c r="B24" s="11">
        <v>36752</v>
      </c>
      <c r="C24" s="36">
        <v>120666</v>
      </c>
      <c r="D24" s="12">
        <v>1.4852000000000001</v>
      </c>
      <c r="E24" s="33">
        <f t="shared" si="0"/>
        <v>81245.623485052507</v>
      </c>
      <c r="F24" s="11">
        <v>36627</v>
      </c>
      <c r="G24" s="36">
        <v>93066</v>
      </c>
      <c r="H24" s="12">
        <v>1.4852000000000001</v>
      </c>
      <c r="I24" s="33">
        <f t="shared" si="1"/>
        <v>62662.267708052786</v>
      </c>
      <c r="J24" s="33">
        <f t="shared" si="2"/>
        <v>18583.355776999721</v>
      </c>
    </row>
    <row r="25" spans="1:10" x14ac:dyDescent="0.2">
      <c r="A25" s="9" t="s">
        <v>44</v>
      </c>
      <c r="B25" s="11">
        <v>36752</v>
      </c>
      <c r="C25" s="36">
        <v>6188</v>
      </c>
      <c r="D25" s="12">
        <v>1.4852000000000001</v>
      </c>
      <c r="E25" s="33">
        <f t="shared" si="0"/>
        <v>4166.4422300026927</v>
      </c>
      <c r="F25" s="11">
        <v>36627</v>
      </c>
      <c r="G25" s="36">
        <v>5172</v>
      </c>
      <c r="H25" s="12">
        <v>1.4852000000000001</v>
      </c>
      <c r="I25" s="33">
        <f t="shared" si="1"/>
        <v>3482.3592782116884</v>
      </c>
      <c r="J25" s="33">
        <f t="shared" si="2"/>
        <v>684.08295179100423</v>
      </c>
    </row>
    <row r="26" spans="1:10" x14ac:dyDescent="0.2">
      <c r="A26" s="9" t="s">
        <v>44</v>
      </c>
      <c r="B26" s="11">
        <v>36752</v>
      </c>
      <c r="C26" s="36">
        <v>105196</v>
      </c>
      <c r="D26" s="12">
        <v>1.4852000000000001</v>
      </c>
      <c r="E26" s="33">
        <f t="shared" si="0"/>
        <v>70829.517910045775</v>
      </c>
      <c r="F26" s="11">
        <v>36657</v>
      </c>
      <c r="G26" s="36">
        <v>95232</v>
      </c>
      <c r="H26" s="12">
        <v>1.4852000000000001</v>
      </c>
      <c r="I26" s="33">
        <f>G26/H26</f>
        <v>64120.657150552113</v>
      </c>
      <c r="J26" s="33">
        <f t="shared" ref="J26:J75" si="3">E26-I26</f>
        <v>6708.860759493662</v>
      </c>
    </row>
    <row r="27" spans="1:10" x14ac:dyDescent="0.2">
      <c r="A27" s="9" t="s">
        <v>45</v>
      </c>
      <c r="B27" s="11">
        <v>36754</v>
      </c>
      <c r="C27" s="36">
        <v>68614.5</v>
      </c>
      <c r="D27" s="12">
        <v>1.4852000000000001</v>
      </c>
      <c r="E27" s="33">
        <f t="shared" si="0"/>
        <v>46198.828440614059</v>
      </c>
      <c r="F27" s="11">
        <v>36629</v>
      </c>
      <c r="G27" s="36">
        <v>68080</v>
      </c>
      <c r="H27" s="12">
        <v>1.4852000000000001</v>
      </c>
      <c r="I27" s="33">
        <f>G27/H27</f>
        <v>45838.944249932669</v>
      </c>
      <c r="J27" s="33">
        <f t="shared" si="3"/>
        <v>359.88419068139046</v>
      </c>
    </row>
    <row r="28" spans="1:10" x14ac:dyDescent="0.2">
      <c r="A28" s="9" t="s">
        <v>45</v>
      </c>
      <c r="B28" s="11">
        <v>36754</v>
      </c>
      <c r="C28" s="36">
        <v>204930</v>
      </c>
      <c r="D28" s="12">
        <v>1.4852000000000001</v>
      </c>
      <c r="E28" s="33">
        <f t="shared" si="0"/>
        <v>137981.41664422301</v>
      </c>
      <c r="F28" s="11">
        <v>36629</v>
      </c>
      <c r="G28" s="36">
        <v>197570</v>
      </c>
      <c r="H28" s="12">
        <v>1.4852000000000001</v>
      </c>
      <c r="I28" s="33">
        <f>G28/H28</f>
        <v>133025.85510368974</v>
      </c>
      <c r="J28" s="33">
        <f t="shared" si="3"/>
        <v>4955.5615405332646</v>
      </c>
    </row>
    <row r="29" spans="1:10" x14ac:dyDescent="0.2">
      <c r="A29" s="9" t="s">
        <v>21</v>
      </c>
      <c r="B29" s="11">
        <v>36754</v>
      </c>
      <c r="C29" s="36">
        <v>5172</v>
      </c>
      <c r="D29" s="12">
        <v>1.4852000000000001</v>
      </c>
      <c r="E29" s="33">
        <f t="shared" si="0"/>
        <v>3482.3592782116884</v>
      </c>
      <c r="F29" s="11">
        <v>36566</v>
      </c>
      <c r="G29" s="36">
        <v>3163</v>
      </c>
      <c r="H29" s="12">
        <v>1.4852000000000001</v>
      </c>
      <c r="I29" s="33">
        <f>G29/H29</f>
        <v>2129.6795044438459</v>
      </c>
      <c r="J29" s="33">
        <f t="shared" si="3"/>
        <v>1352.6797737678426</v>
      </c>
    </row>
    <row r="30" spans="1:10" x14ac:dyDescent="0.2">
      <c r="A30" s="9" t="s">
        <v>21</v>
      </c>
      <c r="B30" s="11">
        <v>36754</v>
      </c>
      <c r="C30" s="36">
        <v>98268</v>
      </c>
      <c r="D30" s="12">
        <v>1.4852000000000001</v>
      </c>
      <c r="E30" s="33">
        <f t="shared" si="0"/>
        <v>66164.826286022086</v>
      </c>
      <c r="F30" s="11">
        <v>36566</v>
      </c>
      <c r="G30" s="36">
        <v>61136</v>
      </c>
      <c r="H30" s="12">
        <v>1.4852000000000001</v>
      </c>
      <c r="I30" s="33">
        <f>G30/H30</f>
        <v>41163.479666038242</v>
      </c>
      <c r="J30" s="33">
        <f t="shared" si="3"/>
        <v>25001.346619983844</v>
      </c>
    </row>
    <row r="31" spans="1:10" x14ac:dyDescent="0.2">
      <c r="A31" s="9" t="s">
        <v>22</v>
      </c>
      <c r="B31" s="11">
        <v>36755</v>
      </c>
      <c r="C31" s="36" t="s">
        <v>18</v>
      </c>
      <c r="D31" s="12" t="s">
        <v>18</v>
      </c>
      <c r="E31" s="33">
        <v>427065.83</v>
      </c>
      <c r="F31" s="11">
        <v>36579</v>
      </c>
      <c r="G31" s="36" t="s">
        <v>18</v>
      </c>
      <c r="H31" s="12" t="s">
        <v>18</v>
      </c>
      <c r="I31" s="33">
        <v>379562.86</v>
      </c>
      <c r="J31" s="33">
        <f t="shared" si="3"/>
        <v>47502.97000000003</v>
      </c>
    </row>
    <row r="32" spans="1:10" x14ac:dyDescent="0.2">
      <c r="A32" s="9" t="s">
        <v>58</v>
      </c>
      <c r="B32" s="11">
        <v>36755</v>
      </c>
      <c r="C32" s="36" t="s">
        <v>18</v>
      </c>
      <c r="D32" s="12" t="s">
        <v>18</v>
      </c>
      <c r="E32" s="33">
        <v>1112418.3</v>
      </c>
      <c r="F32" s="11">
        <v>36599</v>
      </c>
      <c r="G32" s="36" t="s">
        <v>18</v>
      </c>
      <c r="H32" s="12" t="s">
        <v>18</v>
      </c>
      <c r="I32" s="33">
        <v>1000000</v>
      </c>
      <c r="J32" s="33">
        <f t="shared" si="3"/>
        <v>112418.30000000005</v>
      </c>
    </row>
    <row r="33" spans="1:10" x14ac:dyDescent="0.2">
      <c r="A33" s="9" t="s">
        <v>47</v>
      </c>
      <c r="B33" s="11">
        <v>36754</v>
      </c>
      <c r="C33" s="36" t="s">
        <v>18</v>
      </c>
      <c r="D33" s="12" t="s">
        <v>18</v>
      </c>
      <c r="E33" s="33">
        <v>68593.710000000006</v>
      </c>
      <c r="F33" s="11">
        <v>36468</v>
      </c>
      <c r="G33" s="36" t="s">
        <v>18</v>
      </c>
      <c r="H33" s="12" t="s">
        <v>18</v>
      </c>
      <c r="I33" s="33">
        <v>40263.379999999997</v>
      </c>
      <c r="J33" s="33">
        <f t="shared" si="3"/>
        <v>28330.330000000009</v>
      </c>
    </row>
    <row r="34" spans="1:10" x14ac:dyDescent="0.2">
      <c r="A34" s="9" t="s">
        <v>59</v>
      </c>
      <c r="B34" s="11">
        <v>36754</v>
      </c>
      <c r="C34" s="36" t="s">
        <v>18</v>
      </c>
      <c r="D34" s="12" t="s">
        <v>18</v>
      </c>
      <c r="E34" s="33">
        <v>121780.93</v>
      </c>
      <c r="F34" s="11">
        <v>36469</v>
      </c>
      <c r="G34" s="36" t="s">
        <v>18</v>
      </c>
      <c r="H34" s="12" t="s">
        <v>18</v>
      </c>
      <c r="I34" s="33">
        <v>133714</v>
      </c>
      <c r="J34" s="33">
        <f t="shared" si="3"/>
        <v>-11933.070000000007</v>
      </c>
    </row>
    <row r="35" spans="1:10" x14ac:dyDescent="0.2">
      <c r="A35" s="9" t="s">
        <v>49</v>
      </c>
      <c r="B35" s="11">
        <v>36754</v>
      </c>
      <c r="C35" s="36" t="s">
        <v>18</v>
      </c>
      <c r="D35" s="12" t="s">
        <v>18</v>
      </c>
      <c r="E35" s="33">
        <v>17845.400000000001</v>
      </c>
      <c r="F35" s="11">
        <v>36469</v>
      </c>
      <c r="G35" s="36" t="s">
        <v>18</v>
      </c>
      <c r="H35" s="12" t="s">
        <v>18</v>
      </c>
      <c r="I35" s="33">
        <v>17029</v>
      </c>
      <c r="J35" s="33">
        <f t="shared" si="3"/>
        <v>816.40000000000146</v>
      </c>
    </row>
    <row r="36" spans="1:10" x14ac:dyDescent="0.2">
      <c r="A36" s="9" t="s">
        <v>50</v>
      </c>
      <c r="B36" s="11">
        <v>36754</v>
      </c>
      <c r="C36" s="36" t="s">
        <v>18</v>
      </c>
      <c r="D36" s="12" t="s">
        <v>18</v>
      </c>
      <c r="E36" s="33">
        <v>71812.350000000006</v>
      </c>
      <c r="F36" s="11">
        <v>36612</v>
      </c>
      <c r="G36" s="36" t="s">
        <v>18</v>
      </c>
      <c r="H36" s="12" t="s">
        <v>18</v>
      </c>
      <c r="I36" s="33">
        <v>107904</v>
      </c>
      <c r="J36" s="33">
        <f t="shared" si="3"/>
        <v>-36091.649999999994</v>
      </c>
    </row>
    <row r="37" spans="1:10" x14ac:dyDescent="0.2">
      <c r="A37" s="9" t="s">
        <v>51</v>
      </c>
      <c r="B37" s="11">
        <v>36754</v>
      </c>
      <c r="C37" s="36" t="s">
        <v>18</v>
      </c>
      <c r="D37" s="12" t="s">
        <v>18</v>
      </c>
      <c r="E37" s="33">
        <v>63437.63</v>
      </c>
      <c r="F37" s="11">
        <v>36612</v>
      </c>
      <c r="G37" s="36" t="s">
        <v>18</v>
      </c>
      <c r="H37" s="12" t="s">
        <v>18</v>
      </c>
      <c r="I37" s="33">
        <v>81367.98</v>
      </c>
      <c r="J37" s="33">
        <f t="shared" si="3"/>
        <v>-17930.349999999999</v>
      </c>
    </row>
    <row r="38" spans="1:10" x14ac:dyDescent="0.2">
      <c r="A38" s="9" t="s">
        <v>60</v>
      </c>
      <c r="B38" s="11">
        <v>36748</v>
      </c>
      <c r="C38" s="36" t="s">
        <v>18</v>
      </c>
      <c r="D38" s="12" t="s">
        <v>18</v>
      </c>
      <c r="E38" s="33">
        <v>1083.1400000000001</v>
      </c>
      <c r="F38" s="11">
        <v>36718</v>
      </c>
      <c r="G38" s="36" t="s">
        <v>18</v>
      </c>
      <c r="H38" s="12" t="s">
        <v>18</v>
      </c>
      <c r="I38" s="33">
        <v>2988.7</v>
      </c>
      <c r="J38" s="33">
        <f t="shared" si="3"/>
        <v>-1905.5599999999997</v>
      </c>
    </row>
    <row r="39" spans="1:10" x14ac:dyDescent="0.2">
      <c r="A39" s="9" t="s">
        <v>60</v>
      </c>
      <c r="B39" s="11">
        <v>36748</v>
      </c>
      <c r="C39" s="36" t="s">
        <v>18</v>
      </c>
      <c r="D39" s="12" t="s">
        <v>18</v>
      </c>
      <c r="E39" s="33">
        <v>4295.05</v>
      </c>
      <c r="F39" s="11">
        <v>36718</v>
      </c>
      <c r="G39" s="36" t="s">
        <v>18</v>
      </c>
      <c r="H39" s="12" t="s">
        <v>18</v>
      </c>
      <c r="I39" s="33">
        <v>11954.8</v>
      </c>
      <c r="J39" s="33">
        <f t="shared" si="3"/>
        <v>-7659.7499999999991</v>
      </c>
    </row>
    <row r="40" spans="1:10" x14ac:dyDescent="0.2">
      <c r="A40" s="9" t="s">
        <v>60</v>
      </c>
      <c r="B40" s="11">
        <v>36748</v>
      </c>
      <c r="C40" s="36" t="s">
        <v>18</v>
      </c>
      <c r="D40" s="12" t="s">
        <v>18</v>
      </c>
      <c r="E40" s="33">
        <v>5400.06</v>
      </c>
      <c r="F40" s="11">
        <v>36718</v>
      </c>
      <c r="G40" s="36" t="s">
        <v>18</v>
      </c>
      <c r="H40" s="12" t="s">
        <v>18</v>
      </c>
      <c r="I40" s="33">
        <v>14943.5</v>
      </c>
      <c r="J40" s="33">
        <f t="shared" si="3"/>
        <v>-9543.4399999999987</v>
      </c>
    </row>
    <row r="41" spans="1:10" x14ac:dyDescent="0.2">
      <c r="A41" s="9" t="s">
        <v>61</v>
      </c>
      <c r="B41" s="11">
        <v>36874</v>
      </c>
      <c r="C41" s="36" t="s">
        <v>18</v>
      </c>
      <c r="D41" s="12" t="s">
        <v>18</v>
      </c>
      <c r="E41" s="33">
        <v>129043.19</v>
      </c>
      <c r="F41" s="11">
        <v>36787</v>
      </c>
      <c r="G41" s="36" t="s">
        <v>18</v>
      </c>
      <c r="H41" s="12" t="s">
        <v>18</v>
      </c>
      <c r="I41" s="33">
        <v>139702.5</v>
      </c>
      <c r="J41" s="33">
        <f t="shared" si="3"/>
        <v>-10659.309999999998</v>
      </c>
    </row>
    <row r="42" spans="1:10" x14ac:dyDescent="0.2">
      <c r="A42" s="9" t="s">
        <v>62</v>
      </c>
      <c r="B42" s="11">
        <v>36874</v>
      </c>
      <c r="C42" s="36" t="s">
        <v>18</v>
      </c>
      <c r="D42" s="12" t="s">
        <v>18</v>
      </c>
      <c r="E42" s="33">
        <v>155979.79999999999</v>
      </c>
      <c r="F42" s="11">
        <v>36787</v>
      </c>
      <c r="G42" s="36" t="s">
        <v>18</v>
      </c>
      <c r="H42" s="12" t="s">
        <v>18</v>
      </c>
      <c r="I42" s="33">
        <v>158265</v>
      </c>
      <c r="J42" s="33">
        <f t="shared" si="3"/>
        <v>-2285.2000000000116</v>
      </c>
    </row>
    <row r="43" spans="1:10" x14ac:dyDescent="0.2">
      <c r="A43" s="9" t="s">
        <v>63</v>
      </c>
      <c r="B43" s="11">
        <v>36874</v>
      </c>
      <c r="C43" s="36" t="s">
        <v>18</v>
      </c>
      <c r="D43" s="12" t="s">
        <v>18</v>
      </c>
      <c r="E43" s="33">
        <v>118481.05</v>
      </c>
      <c r="F43" s="11">
        <v>36787</v>
      </c>
      <c r="G43" s="36" t="s">
        <v>18</v>
      </c>
      <c r="H43" s="12" t="s">
        <v>18</v>
      </c>
      <c r="I43" s="33">
        <v>131140</v>
      </c>
      <c r="J43" s="33">
        <f t="shared" si="3"/>
        <v>-12658.949999999997</v>
      </c>
    </row>
    <row r="44" spans="1:10" x14ac:dyDescent="0.2">
      <c r="A44" s="9" t="s">
        <v>64</v>
      </c>
      <c r="B44" s="11">
        <v>36874</v>
      </c>
      <c r="C44" s="36" t="s">
        <v>18</v>
      </c>
      <c r="D44" s="12" t="s">
        <v>18</v>
      </c>
      <c r="E44" s="33">
        <v>18525.580000000002</v>
      </c>
      <c r="F44" s="11">
        <v>36787</v>
      </c>
      <c r="G44" s="36" t="s">
        <v>18</v>
      </c>
      <c r="H44" s="12" t="s">
        <v>18</v>
      </c>
      <c r="I44" s="33">
        <v>20387.25</v>
      </c>
      <c r="J44" s="33">
        <f t="shared" si="3"/>
        <v>-1861.6699999999983</v>
      </c>
    </row>
    <row r="45" spans="1:10" x14ac:dyDescent="0.2">
      <c r="A45" s="9" t="s">
        <v>64</v>
      </c>
      <c r="B45" s="11">
        <v>36874</v>
      </c>
      <c r="C45" s="36" t="s">
        <v>18</v>
      </c>
      <c r="D45" s="12" t="s">
        <v>18</v>
      </c>
      <c r="E45" s="33">
        <v>49849.53</v>
      </c>
      <c r="F45" s="11">
        <v>36787</v>
      </c>
      <c r="G45" s="36" t="s">
        <v>18</v>
      </c>
      <c r="H45" s="12" t="s">
        <v>18</v>
      </c>
      <c r="I45" s="33">
        <v>54366</v>
      </c>
      <c r="J45" s="33">
        <f t="shared" si="3"/>
        <v>-4516.4700000000012</v>
      </c>
    </row>
    <row r="46" spans="1:10" x14ac:dyDescent="0.2">
      <c r="A46" s="9" t="s">
        <v>64</v>
      </c>
      <c r="B46" s="11">
        <v>36874</v>
      </c>
      <c r="C46" s="36" t="s">
        <v>18</v>
      </c>
      <c r="D46" s="12" t="s">
        <v>18</v>
      </c>
      <c r="E46" s="33">
        <v>56062.73</v>
      </c>
      <c r="F46" s="11">
        <v>36787</v>
      </c>
      <c r="G46" s="36" t="s">
        <v>18</v>
      </c>
      <c r="H46" s="12" t="s">
        <v>18</v>
      </c>
      <c r="I46" s="33">
        <v>61161.75</v>
      </c>
      <c r="J46" s="33">
        <f t="shared" si="3"/>
        <v>-5099.0199999999968</v>
      </c>
    </row>
    <row r="47" spans="1:10" x14ac:dyDescent="0.2">
      <c r="A47" s="9" t="s">
        <v>65</v>
      </c>
      <c r="B47" s="11">
        <v>36874</v>
      </c>
      <c r="C47" s="36" t="s">
        <v>18</v>
      </c>
      <c r="D47" s="12" t="s">
        <v>18</v>
      </c>
      <c r="E47" s="33">
        <v>17761.740000000002</v>
      </c>
      <c r="F47" s="11">
        <v>36788</v>
      </c>
      <c r="G47" s="36" t="s">
        <v>18</v>
      </c>
      <c r="H47" s="12" t="s">
        <v>18</v>
      </c>
      <c r="I47" s="33">
        <v>20562.400000000001</v>
      </c>
      <c r="J47" s="33">
        <f t="shared" si="3"/>
        <v>-2800.66</v>
      </c>
    </row>
    <row r="48" spans="1:10" x14ac:dyDescent="0.2">
      <c r="A48" s="9" t="s">
        <v>65</v>
      </c>
      <c r="B48" s="11">
        <v>36874</v>
      </c>
      <c r="C48" s="36" t="s">
        <v>18</v>
      </c>
      <c r="D48" s="12" t="s">
        <v>18</v>
      </c>
      <c r="E48" s="33">
        <v>114965.82</v>
      </c>
      <c r="F48" s="11">
        <v>36788</v>
      </c>
      <c r="G48" s="36" t="s">
        <v>18</v>
      </c>
      <c r="H48" s="12" t="s">
        <v>18</v>
      </c>
      <c r="I48" s="33">
        <v>133655.6</v>
      </c>
      <c r="J48" s="33">
        <f t="shared" si="3"/>
        <v>-18689.78</v>
      </c>
    </row>
    <row r="49" spans="1:10" x14ac:dyDescent="0.2">
      <c r="A49" s="9" t="s">
        <v>66</v>
      </c>
      <c r="B49" s="11">
        <v>36889</v>
      </c>
      <c r="C49" s="36" t="s">
        <v>18</v>
      </c>
      <c r="D49" s="12" t="s">
        <v>18</v>
      </c>
      <c r="E49" s="33">
        <v>395287</v>
      </c>
      <c r="F49" s="11">
        <v>36880</v>
      </c>
      <c r="G49" s="36" t="s">
        <v>18</v>
      </c>
      <c r="H49" s="12" t="s">
        <v>18</v>
      </c>
      <c r="I49" s="33">
        <v>417468.25</v>
      </c>
      <c r="J49" s="33">
        <f t="shared" si="3"/>
        <v>-22181.25</v>
      </c>
    </row>
    <row r="50" spans="1:10" x14ac:dyDescent="0.2">
      <c r="A50" s="9" t="s">
        <v>66</v>
      </c>
      <c r="B50" s="11">
        <v>36889</v>
      </c>
      <c r="C50" s="36" t="s">
        <v>18</v>
      </c>
      <c r="D50" s="12" t="s">
        <v>18</v>
      </c>
      <c r="E50" s="33">
        <v>394974.83</v>
      </c>
      <c r="F50" s="11">
        <v>36880</v>
      </c>
      <c r="G50" s="36" t="s">
        <v>18</v>
      </c>
      <c r="H50" s="12" t="s">
        <v>18</v>
      </c>
      <c r="I50" s="33">
        <v>417755.75</v>
      </c>
      <c r="J50" s="33">
        <f t="shared" si="3"/>
        <v>-22780.919999999984</v>
      </c>
    </row>
    <row r="51" spans="1:10" x14ac:dyDescent="0.2">
      <c r="A51" s="9" t="s">
        <v>69</v>
      </c>
      <c r="B51" s="11">
        <v>36801</v>
      </c>
      <c r="C51" s="36" t="s">
        <v>18</v>
      </c>
      <c r="D51" s="12" t="s">
        <v>18</v>
      </c>
      <c r="E51" s="33">
        <v>4195.74</v>
      </c>
      <c r="F51" s="11">
        <v>36783</v>
      </c>
      <c r="G51" s="36" t="s">
        <v>18</v>
      </c>
      <c r="H51" s="12" t="s">
        <v>18</v>
      </c>
      <c r="I51" s="33">
        <v>913.25</v>
      </c>
      <c r="J51" s="33">
        <f t="shared" si="3"/>
        <v>3282.49</v>
      </c>
    </row>
    <row r="52" spans="1:10" x14ac:dyDescent="0.2">
      <c r="A52" s="9" t="s">
        <v>68</v>
      </c>
      <c r="B52" s="11">
        <v>36805</v>
      </c>
      <c r="C52" s="36" t="s">
        <v>18</v>
      </c>
      <c r="D52" s="12" t="s">
        <v>18</v>
      </c>
      <c r="E52" s="33">
        <v>24747.17</v>
      </c>
      <c r="F52" s="11">
        <v>36805</v>
      </c>
      <c r="G52" s="36" t="s">
        <v>18</v>
      </c>
      <c r="H52" s="12" t="s">
        <v>18</v>
      </c>
      <c r="I52" s="33">
        <v>22000</v>
      </c>
      <c r="J52" s="33">
        <f t="shared" si="3"/>
        <v>2747.1699999999983</v>
      </c>
    </row>
    <row r="53" spans="1:10" x14ac:dyDescent="0.2">
      <c r="A53" s="9" t="s">
        <v>68</v>
      </c>
      <c r="B53" s="11">
        <v>36805</v>
      </c>
      <c r="C53" s="36" t="s">
        <v>18</v>
      </c>
      <c r="D53" s="12" t="s">
        <v>18</v>
      </c>
      <c r="E53" s="33">
        <v>224452.5</v>
      </c>
      <c r="F53" s="11">
        <v>36805</v>
      </c>
      <c r="G53" s="36" t="s">
        <v>18</v>
      </c>
      <c r="H53" s="12" t="s">
        <v>18</v>
      </c>
      <c r="I53" s="33">
        <v>198000</v>
      </c>
      <c r="J53" s="33">
        <f t="shared" si="3"/>
        <v>26452.5</v>
      </c>
    </row>
    <row r="54" spans="1:10" x14ac:dyDescent="0.2">
      <c r="A54" s="9" t="s">
        <v>71</v>
      </c>
      <c r="B54" s="11">
        <v>36809</v>
      </c>
      <c r="C54" s="36" t="s">
        <v>18</v>
      </c>
      <c r="D54" s="12" t="s">
        <v>18</v>
      </c>
      <c r="E54" s="33">
        <v>1669.56</v>
      </c>
      <c r="F54" s="11">
        <v>36783</v>
      </c>
      <c r="G54" s="36" t="s">
        <v>18</v>
      </c>
      <c r="H54" s="12" t="s">
        <v>18</v>
      </c>
      <c r="I54" s="33">
        <v>7729.28</v>
      </c>
      <c r="J54" s="33">
        <f t="shared" si="3"/>
        <v>-6059.7199999999993</v>
      </c>
    </row>
    <row r="55" spans="1:10" x14ac:dyDescent="0.2">
      <c r="A55" s="9" t="s">
        <v>70</v>
      </c>
      <c r="B55" s="11">
        <v>36859</v>
      </c>
      <c r="C55" s="36" t="s">
        <v>18</v>
      </c>
      <c r="D55" s="12" t="s">
        <v>18</v>
      </c>
      <c r="E55" s="33">
        <v>217477.75</v>
      </c>
      <c r="F55" s="11">
        <v>36759</v>
      </c>
      <c r="G55" s="36" t="s">
        <v>18</v>
      </c>
      <c r="H55" s="12" t="s">
        <v>18</v>
      </c>
      <c r="I55" s="33">
        <v>184737.5</v>
      </c>
      <c r="J55" s="33">
        <f t="shared" si="3"/>
        <v>32740.25</v>
      </c>
    </row>
    <row r="56" spans="1:10" x14ac:dyDescent="0.2">
      <c r="A56" s="9" t="s">
        <v>70</v>
      </c>
      <c r="B56" s="11">
        <v>36873</v>
      </c>
      <c r="C56" s="36" t="s">
        <v>18</v>
      </c>
      <c r="D56" s="12" t="s">
        <v>18</v>
      </c>
      <c r="E56" s="33">
        <v>24337.18</v>
      </c>
      <c r="F56" s="11">
        <v>36759</v>
      </c>
      <c r="G56" s="36" t="s">
        <v>18</v>
      </c>
      <c r="H56" s="12" t="s">
        <v>18</v>
      </c>
      <c r="I56" s="33">
        <v>18473.75</v>
      </c>
      <c r="J56" s="33">
        <f t="shared" si="3"/>
        <v>5863.43</v>
      </c>
    </row>
    <row r="57" spans="1:10" x14ac:dyDescent="0.2">
      <c r="A57" s="9" t="s">
        <v>70</v>
      </c>
      <c r="B57" s="11">
        <v>36873</v>
      </c>
      <c r="C57" s="36" t="s">
        <v>18</v>
      </c>
      <c r="D57" s="12" t="s">
        <v>18</v>
      </c>
      <c r="E57" s="33">
        <v>48620.37</v>
      </c>
      <c r="F57" s="11">
        <v>36759</v>
      </c>
      <c r="G57" s="36" t="s">
        <v>18</v>
      </c>
      <c r="H57" s="12" t="s">
        <v>18</v>
      </c>
      <c r="I57" s="33">
        <v>36947.5</v>
      </c>
      <c r="J57" s="33">
        <f t="shared" si="3"/>
        <v>11672.870000000003</v>
      </c>
    </row>
    <row r="58" spans="1:10" x14ac:dyDescent="0.2">
      <c r="A58" s="9" t="s">
        <v>70</v>
      </c>
      <c r="B58" s="11">
        <v>36873</v>
      </c>
      <c r="C58" s="36" t="s">
        <v>18</v>
      </c>
      <c r="D58" s="12" t="s">
        <v>18</v>
      </c>
      <c r="E58" s="33">
        <v>96990.76</v>
      </c>
      <c r="F58" s="11">
        <v>36759</v>
      </c>
      <c r="G58" s="36" t="s">
        <v>18</v>
      </c>
      <c r="H58" s="12" t="s">
        <v>18</v>
      </c>
      <c r="I58" s="33">
        <v>73895</v>
      </c>
      <c r="J58" s="33">
        <f t="shared" si="3"/>
        <v>23095.759999999995</v>
      </c>
    </row>
    <row r="59" spans="1:10" x14ac:dyDescent="0.2">
      <c r="A59" s="9" t="s">
        <v>70</v>
      </c>
      <c r="B59" s="11">
        <v>36873</v>
      </c>
      <c r="C59" s="36" t="s">
        <v>18</v>
      </c>
      <c r="D59" s="12" t="s">
        <v>18</v>
      </c>
      <c r="E59" s="33">
        <v>97490.75</v>
      </c>
      <c r="F59" s="11">
        <v>36759</v>
      </c>
      <c r="G59" s="36" t="s">
        <v>18</v>
      </c>
      <c r="H59" s="12" t="s">
        <v>18</v>
      </c>
      <c r="I59" s="33">
        <v>75486.25</v>
      </c>
      <c r="J59" s="33">
        <f t="shared" si="3"/>
        <v>22004.5</v>
      </c>
    </row>
    <row r="60" spans="1:10" x14ac:dyDescent="0.2">
      <c r="A60" s="9" t="s">
        <v>70</v>
      </c>
      <c r="B60" s="11">
        <v>36873</v>
      </c>
      <c r="C60" s="36" t="s">
        <v>18</v>
      </c>
      <c r="D60" s="12" t="s">
        <v>18</v>
      </c>
      <c r="E60" s="33">
        <v>364129.35</v>
      </c>
      <c r="F60" s="11">
        <v>36859</v>
      </c>
      <c r="G60" s="36" t="s">
        <v>18</v>
      </c>
      <c r="H60" s="12" t="s">
        <v>18</v>
      </c>
      <c r="I60" s="33">
        <v>312899.5</v>
      </c>
      <c r="J60" s="33">
        <f t="shared" si="3"/>
        <v>51229.849999999977</v>
      </c>
    </row>
    <row r="61" spans="1:10" x14ac:dyDescent="0.2">
      <c r="A61" s="9" t="s">
        <v>70</v>
      </c>
      <c r="B61" s="11">
        <v>36878</v>
      </c>
      <c r="C61" s="36" t="s">
        <v>18</v>
      </c>
      <c r="D61" s="12" t="s">
        <v>18</v>
      </c>
      <c r="E61" s="33">
        <v>74326.27</v>
      </c>
      <c r="F61" s="11">
        <v>36878</v>
      </c>
      <c r="G61" s="36" t="s">
        <v>18</v>
      </c>
      <c r="H61" s="12" t="s">
        <v>18</v>
      </c>
      <c r="I61" s="33">
        <v>71978.97</v>
      </c>
      <c r="J61" s="33">
        <f t="shared" si="3"/>
        <v>2347.3000000000029</v>
      </c>
    </row>
    <row r="62" spans="1:10" x14ac:dyDescent="0.2">
      <c r="A62" s="9" t="s">
        <v>70</v>
      </c>
      <c r="B62" s="11">
        <v>36878</v>
      </c>
      <c r="C62" s="36" t="s">
        <v>18</v>
      </c>
      <c r="D62" s="12" t="s">
        <v>18</v>
      </c>
      <c r="E62" s="33">
        <v>381060.29</v>
      </c>
      <c r="F62" s="11">
        <v>36878</v>
      </c>
      <c r="G62" s="36" t="s">
        <v>18</v>
      </c>
      <c r="H62" s="12" t="s">
        <v>18</v>
      </c>
      <c r="I62" s="33">
        <v>369677.78</v>
      </c>
      <c r="J62" s="33">
        <f t="shared" si="3"/>
        <v>11382.509999999951</v>
      </c>
    </row>
    <row r="63" spans="1:10" x14ac:dyDescent="0.2">
      <c r="A63" s="9" t="s">
        <v>70</v>
      </c>
      <c r="B63" s="11">
        <v>36878</v>
      </c>
      <c r="C63" s="36" t="s">
        <v>18</v>
      </c>
      <c r="D63" s="12" t="s">
        <v>18</v>
      </c>
      <c r="E63" s="33">
        <v>247789.23</v>
      </c>
      <c r="F63" s="11">
        <v>36878</v>
      </c>
      <c r="G63" s="36" t="s">
        <v>18</v>
      </c>
      <c r="H63" s="12" t="s">
        <v>18</v>
      </c>
      <c r="I63" s="33">
        <v>258374.5</v>
      </c>
      <c r="J63" s="33">
        <f t="shared" si="3"/>
        <v>-10585.26999999999</v>
      </c>
    </row>
    <row r="64" spans="1:10" x14ac:dyDescent="0.2">
      <c r="A64" s="9" t="s">
        <v>72</v>
      </c>
      <c r="B64" s="11">
        <v>36796</v>
      </c>
      <c r="C64" s="36" t="s">
        <v>18</v>
      </c>
      <c r="D64" s="12" t="s">
        <v>18</v>
      </c>
      <c r="E64" s="33">
        <v>45338.04</v>
      </c>
      <c r="F64" s="11">
        <v>36796</v>
      </c>
      <c r="G64" s="36" t="s">
        <v>18</v>
      </c>
      <c r="H64" s="12" t="s">
        <v>18</v>
      </c>
      <c r="I64" s="33">
        <v>44140</v>
      </c>
      <c r="J64" s="33">
        <f t="shared" si="3"/>
        <v>1198.0400000000009</v>
      </c>
    </row>
    <row r="65" spans="1:10" x14ac:dyDescent="0.2">
      <c r="A65" s="9" t="s">
        <v>72</v>
      </c>
      <c r="B65" s="11">
        <v>36809</v>
      </c>
      <c r="C65" s="36" t="s">
        <v>18</v>
      </c>
      <c r="D65" s="12" t="s">
        <v>18</v>
      </c>
      <c r="E65" s="33">
        <v>164013.78</v>
      </c>
      <c r="F65" s="11">
        <v>36796</v>
      </c>
      <c r="G65" s="36" t="s">
        <v>18</v>
      </c>
      <c r="H65" s="12" t="s">
        <v>18</v>
      </c>
      <c r="I65" s="33">
        <v>157890</v>
      </c>
      <c r="J65" s="33">
        <f t="shared" si="3"/>
        <v>6123.7799999999988</v>
      </c>
    </row>
    <row r="66" spans="1:10" x14ac:dyDescent="0.2">
      <c r="A66" s="9" t="s">
        <v>72</v>
      </c>
      <c r="B66" s="11">
        <v>36818</v>
      </c>
      <c r="C66" s="36" t="s">
        <v>18</v>
      </c>
      <c r="D66" s="12" t="s">
        <v>18</v>
      </c>
      <c r="E66" s="33">
        <v>156014.04</v>
      </c>
      <c r="F66" s="11">
        <v>36810</v>
      </c>
      <c r="G66" s="36" t="s">
        <v>18</v>
      </c>
      <c r="H66" s="12" t="s">
        <v>18</v>
      </c>
      <c r="I66" s="33">
        <v>169664.66</v>
      </c>
      <c r="J66" s="33">
        <f t="shared" si="3"/>
        <v>-13650.619999999995</v>
      </c>
    </row>
    <row r="67" spans="1:10" x14ac:dyDescent="0.2">
      <c r="A67" s="9" t="s">
        <v>72</v>
      </c>
      <c r="B67" s="11">
        <v>36818</v>
      </c>
      <c r="C67" s="36" t="s">
        <v>18</v>
      </c>
      <c r="D67" s="12" t="s">
        <v>18</v>
      </c>
      <c r="E67" s="33">
        <v>47957.3</v>
      </c>
      <c r="F67" s="11">
        <v>36817</v>
      </c>
      <c r="G67" s="36" t="s">
        <v>18</v>
      </c>
      <c r="H67" s="12" t="s">
        <v>18</v>
      </c>
      <c r="I67" s="33">
        <v>50919.23</v>
      </c>
      <c r="J67" s="33">
        <f t="shared" si="3"/>
        <v>-2961.9300000000003</v>
      </c>
    </row>
    <row r="68" spans="1:10" x14ac:dyDescent="0.2">
      <c r="A68" s="9" t="s">
        <v>72</v>
      </c>
      <c r="B68" s="11">
        <v>36818</v>
      </c>
      <c r="C68" s="36" t="s">
        <v>18</v>
      </c>
      <c r="D68" s="12" t="s">
        <v>18</v>
      </c>
      <c r="E68" s="33">
        <v>112228.48</v>
      </c>
      <c r="F68" s="11">
        <v>36817</v>
      </c>
      <c r="G68" s="36" t="s">
        <v>18</v>
      </c>
      <c r="H68" s="12" t="s">
        <v>18</v>
      </c>
      <c r="I68" s="33">
        <v>118823.55</v>
      </c>
      <c r="J68" s="33">
        <f t="shared" si="3"/>
        <v>-6595.070000000007</v>
      </c>
    </row>
    <row r="69" spans="1:10" x14ac:dyDescent="0.2">
      <c r="A69" s="9" t="s">
        <v>72</v>
      </c>
      <c r="B69" s="11">
        <v>36818</v>
      </c>
      <c r="C69" s="36" t="s">
        <v>18</v>
      </c>
      <c r="D69" s="12" t="s">
        <v>18</v>
      </c>
      <c r="E69" s="33">
        <v>246354.78</v>
      </c>
      <c r="F69" s="11">
        <v>36817</v>
      </c>
      <c r="G69" s="36" t="s">
        <v>18</v>
      </c>
      <c r="H69" s="12" t="s">
        <v>18</v>
      </c>
      <c r="I69" s="33">
        <v>254632.2</v>
      </c>
      <c r="J69" s="33">
        <f t="shared" si="3"/>
        <v>-8277.4200000000128</v>
      </c>
    </row>
    <row r="70" spans="1:10" x14ac:dyDescent="0.2">
      <c r="A70" s="9" t="s">
        <v>72</v>
      </c>
      <c r="B70" s="11">
        <v>36823</v>
      </c>
      <c r="C70" s="36" t="s">
        <v>18</v>
      </c>
      <c r="D70" s="12" t="s">
        <v>18</v>
      </c>
      <c r="E70" s="33">
        <v>42965.31</v>
      </c>
      <c r="F70" s="11">
        <v>36822</v>
      </c>
      <c r="G70" s="36" t="s">
        <v>18</v>
      </c>
      <c r="H70" s="12" t="s">
        <v>18</v>
      </c>
      <c r="I70" s="33">
        <v>42395.75</v>
      </c>
      <c r="J70" s="33">
        <f t="shared" si="3"/>
        <v>569.55999999999767</v>
      </c>
    </row>
    <row r="71" spans="1:10" x14ac:dyDescent="0.2">
      <c r="A71" s="9" t="s">
        <v>72</v>
      </c>
      <c r="B71" s="11">
        <v>36823</v>
      </c>
      <c r="C71" s="36" t="s">
        <v>18</v>
      </c>
      <c r="D71" s="12" t="s">
        <v>18</v>
      </c>
      <c r="E71" s="33">
        <v>42949.69</v>
      </c>
      <c r="F71" s="11">
        <v>36822</v>
      </c>
      <c r="G71" s="36" t="s">
        <v>18</v>
      </c>
      <c r="H71" s="12" t="s">
        <v>18</v>
      </c>
      <c r="I71" s="33">
        <v>42377</v>
      </c>
      <c r="J71" s="33">
        <f t="shared" si="3"/>
        <v>572.69000000000233</v>
      </c>
    </row>
    <row r="72" spans="1:10" x14ac:dyDescent="0.2">
      <c r="A72" s="9" t="s">
        <v>72</v>
      </c>
      <c r="B72" s="11">
        <v>36823</v>
      </c>
      <c r="C72" s="36" t="s">
        <v>18</v>
      </c>
      <c r="D72" s="12" t="s">
        <v>18</v>
      </c>
      <c r="E72" s="33">
        <v>172017.51</v>
      </c>
      <c r="F72" s="11">
        <v>36822</v>
      </c>
      <c r="G72" s="36" t="s">
        <v>18</v>
      </c>
      <c r="H72" s="12" t="s">
        <v>18</v>
      </c>
      <c r="I72" s="33">
        <v>169508</v>
      </c>
      <c r="J72" s="33">
        <f t="shared" si="3"/>
        <v>2509.5100000000093</v>
      </c>
    </row>
    <row r="73" spans="1:10" x14ac:dyDescent="0.2">
      <c r="A73" s="9" t="s">
        <v>72</v>
      </c>
      <c r="B73" s="11">
        <v>36830</v>
      </c>
      <c r="C73" s="36" t="s">
        <v>18</v>
      </c>
      <c r="D73" s="12" t="s">
        <v>18</v>
      </c>
      <c r="E73" s="33">
        <v>81680.77</v>
      </c>
      <c r="F73" s="11">
        <v>36830</v>
      </c>
      <c r="G73" s="36" t="s">
        <v>18</v>
      </c>
      <c r="H73" s="12" t="s">
        <v>18</v>
      </c>
      <c r="I73" s="33">
        <v>81107.13</v>
      </c>
      <c r="J73" s="33">
        <f t="shared" si="3"/>
        <v>573.63999999999942</v>
      </c>
    </row>
    <row r="74" spans="1:10" x14ac:dyDescent="0.2">
      <c r="A74" s="9" t="s">
        <v>72</v>
      </c>
      <c r="B74" s="11">
        <v>36830</v>
      </c>
      <c r="C74" s="36" t="s">
        <v>18</v>
      </c>
      <c r="D74" s="12" t="s">
        <v>18</v>
      </c>
      <c r="E74" s="33">
        <v>162986.56</v>
      </c>
      <c r="F74" s="11">
        <v>36830</v>
      </c>
      <c r="G74" s="36" t="s">
        <v>18</v>
      </c>
      <c r="H74" s="12" t="s">
        <v>18</v>
      </c>
      <c r="I74" s="33">
        <v>162226.75</v>
      </c>
      <c r="J74" s="33">
        <f t="shared" si="3"/>
        <v>759.80999999999767</v>
      </c>
    </row>
    <row r="75" spans="1:10" x14ac:dyDescent="0.2">
      <c r="A75" s="9" t="s">
        <v>66</v>
      </c>
      <c r="B75" s="11">
        <v>36860</v>
      </c>
      <c r="C75" s="36" t="s">
        <v>18</v>
      </c>
      <c r="D75" s="12" t="s">
        <v>18</v>
      </c>
      <c r="E75" s="33">
        <v>383979.92</v>
      </c>
      <c r="F75" s="11">
        <v>36860</v>
      </c>
      <c r="G75" s="36" t="s">
        <v>18</v>
      </c>
      <c r="H75" s="12" t="s">
        <v>18</v>
      </c>
      <c r="I75" s="33">
        <v>384498</v>
      </c>
      <c r="J75" s="33">
        <f t="shared" si="3"/>
        <v>-518.0800000000163</v>
      </c>
    </row>
    <row r="76" spans="1:10" x14ac:dyDescent="0.2">
      <c r="A76" s="13" t="s">
        <v>27</v>
      </c>
      <c r="B76" s="15"/>
      <c r="C76" s="33"/>
      <c r="D76" s="16"/>
      <c r="E76" s="34">
        <f>SUM(E16:E75)</f>
        <v>8176012.0595232947</v>
      </c>
      <c r="F76" s="7"/>
      <c r="G76" s="33"/>
      <c r="H76" s="8"/>
      <c r="I76" s="33">
        <f>SUM(I16:I75)</f>
        <v>7800870.1040964182</v>
      </c>
      <c r="J76" s="33">
        <f>SUM(J16:J75)</f>
        <v>375141.95542687865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workbookViewId="0">
      <selection activeCell="G19" sqref="G19"/>
    </sheetView>
  </sheetViews>
  <sheetFormatPr defaultRowHeight="12.75" x14ac:dyDescent="0.2"/>
  <cols>
    <col min="1" max="1" width="4.5703125" customWidth="1"/>
    <col min="2" max="2" width="26.42578125" customWidth="1"/>
    <col min="3" max="3" width="11.5703125" style="5" customWidth="1"/>
    <col min="4" max="4" width="10.7109375" style="5" bestFit="1" customWidth="1"/>
    <col min="5" max="5" width="3" style="5" customWidth="1"/>
    <col min="6" max="6" width="14.140625" style="5" customWidth="1"/>
  </cols>
  <sheetData>
    <row r="4" spans="1:7" x14ac:dyDescent="0.2">
      <c r="B4" s="1" t="s">
        <v>83</v>
      </c>
      <c r="C4" s="4"/>
    </row>
    <row r="5" spans="1:7" x14ac:dyDescent="0.2">
      <c r="B5" s="1" t="s">
        <v>82</v>
      </c>
      <c r="C5" s="4"/>
    </row>
    <row r="9" spans="1:7" x14ac:dyDescent="0.2">
      <c r="A9" s="38"/>
      <c r="B9" s="39"/>
      <c r="C9" s="6" t="s">
        <v>74</v>
      </c>
      <c r="D9" s="6" t="s">
        <v>76</v>
      </c>
      <c r="E9" s="6"/>
      <c r="F9" s="6" t="s">
        <v>2</v>
      </c>
      <c r="G9" s="37"/>
    </row>
    <row r="10" spans="1:7" x14ac:dyDescent="0.2">
      <c r="A10" s="38"/>
      <c r="B10" s="40" t="s">
        <v>84</v>
      </c>
      <c r="C10" s="6" t="s">
        <v>75</v>
      </c>
      <c r="D10" s="6" t="s">
        <v>77</v>
      </c>
      <c r="E10" s="6"/>
      <c r="F10" s="6" t="s">
        <v>85</v>
      </c>
      <c r="G10" s="37"/>
    </row>
    <row r="11" spans="1:7" x14ac:dyDescent="0.2">
      <c r="A11" s="38" t="s">
        <v>78</v>
      </c>
      <c r="B11" s="38" t="s">
        <v>40</v>
      </c>
      <c r="C11" s="10">
        <v>3.05</v>
      </c>
      <c r="D11" s="41">
        <v>20000</v>
      </c>
      <c r="E11" s="41"/>
      <c r="F11" s="41">
        <f t="shared" ref="F11:F16" si="0">D11*C11</f>
        <v>61000</v>
      </c>
    </row>
    <row r="12" spans="1:7" x14ac:dyDescent="0.2">
      <c r="A12" s="38" t="s">
        <v>78</v>
      </c>
      <c r="B12" s="38" t="s">
        <v>42</v>
      </c>
      <c r="C12" s="10">
        <v>28</v>
      </c>
      <c r="D12" s="41">
        <v>25000</v>
      </c>
      <c r="E12" s="41"/>
      <c r="F12" s="41">
        <f t="shared" si="0"/>
        <v>700000</v>
      </c>
    </row>
    <row r="13" spans="1:7" x14ac:dyDescent="0.2">
      <c r="A13" s="38" t="s">
        <v>78</v>
      </c>
      <c r="B13" s="38" t="s">
        <v>57</v>
      </c>
      <c r="C13" s="10">
        <v>44.5</v>
      </c>
      <c r="D13" s="41">
        <v>13000</v>
      </c>
      <c r="E13" s="41"/>
      <c r="F13" s="41">
        <f t="shared" si="0"/>
        <v>578500</v>
      </c>
    </row>
    <row r="14" spans="1:7" x14ac:dyDescent="0.2">
      <c r="A14" s="38" t="s">
        <v>78</v>
      </c>
      <c r="B14" s="38" t="s">
        <v>79</v>
      </c>
      <c r="C14" s="10">
        <v>14.9</v>
      </c>
      <c r="D14" s="41">
        <v>20000</v>
      </c>
      <c r="E14" s="41"/>
      <c r="F14" s="41">
        <f t="shared" si="0"/>
        <v>298000</v>
      </c>
    </row>
    <row r="15" spans="1:7" x14ac:dyDescent="0.2">
      <c r="A15" s="38" t="s">
        <v>78</v>
      </c>
      <c r="B15" s="38" t="s">
        <v>45</v>
      </c>
      <c r="C15" s="10">
        <v>23.4</v>
      </c>
      <c r="D15" s="41">
        <v>12000</v>
      </c>
      <c r="E15" s="41"/>
      <c r="F15" s="41">
        <f t="shared" si="0"/>
        <v>280800</v>
      </c>
    </row>
    <row r="16" spans="1:7" x14ac:dyDescent="0.2">
      <c r="A16" s="38" t="s">
        <v>78</v>
      </c>
      <c r="B16" s="38" t="s">
        <v>21</v>
      </c>
      <c r="C16" s="10">
        <v>51</v>
      </c>
      <c r="D16" s="41">
        <v>2000</v>
      </c>
      <c r="E16" s="41"/>
      <c r="F16" s="41">
        <f t="shared" si="0"/>
        <v>102000</v>
      </c>
    </row>
    <row r="17" spans="1:6" x14ac:dyDescent="0.2">
      <c r="A17" s="38" t="s">
        <v>80</v>
      </c>
      <c r="B17" s="38" t="s">
        <v>22</v>
      </c>
      <c r="C17" s="10">
        <v>26.27</v>
      </c>
      <c r="D17" s="42">
        <v>16020.135</v>
      </c>
      <c r="E17" s="41"/>
      <c r="F17" s="41">
        <f>(C17*D17)*1.4852</f>
        <v>625044.85526753997</v>
      </c>
    </row>
    <row r="18" spans="1:6" x14ac:dyDescent="0.2">
      <c r="A18" s="38" t="s">
        <v>80</v>
      </c>
      <c r="B18" s="38" t="s">
        <v>58</v>
      </c>
      <c r="C18" s="10">
        <v>8.01</v>
      </c>
      <c r="D18" s="41">
        <v>130718.954</v>
      </c>
      <c r="E18" s="41"/>
      <c r="F18" s="41">
        <f t="shared" ref="F18:F23" si="1">(C18*D18)*1.4852</f>
        <v>1555091.761751208</v>
      </c>
    </row>
    <row r="19" spans="1:6" x14ac:dyDescent="0.2">
      <c r="A19" s="38" t="s">
        <v>80</v>
      </c>
      <c r="B19" s="38" t="s">
        <v>47</v>
      </c>
      <c r="C19" s="10">
        <v>67.19</v>
      </c>
      <c r="D19" s="41">
        <v>1000</v>
      </c>
      <c r="E19" s="41"/>
      <c r="F19" s="41">
        <f t="shared" si="1"/>
        <v>99790.588000000003</v>
      </c>
    </row>
    <row r="20" spans="1:6" x14ac:dyDescent="0.2">
      <c r="A20" s="38" t="s">
        <v>80</v>
      </c>
      <c r="B20" s="38" t="s">
        <v>59</v>
      </c>
      <c r="C20" s="10">
        <v>33.94</v>
      </c>
      <c r="D20" s="41">
        <v>3000</v>
      </c>
      <c r="E20" s="41"/>
      <c r="F20" s="41">
        <f t="shared" si="1"/>
        <v>151223.06400000001</v>
      </c>
    </row>
    <row r="21" spans="1:6" x14ac:dyDescent="0.2">
      <c r="A21" s="38" t="s">
        <v>80</v>
      </c>
      <c r="B21" s="38" t="s">
        <v>49</v>
      </c>
      <c r="C21" s="10">
        <v>14.3</v>
      </c>
      <c r="D21" s="41">
        <v>1000</v>
      </c>
      <c r="E21" s="41"/>
      <c r="F21" s="41">
        <f t="shared" si="1"/>
        <v>21238.36</v>
      </c>
    </row>
    <row r="22" spans="1:6" x14ac:dyDescent="0.2">
      <c r="A22" s="38" t="s">
        <v>80</v>
      </c>
      <c r="B22" s="38" t="s">
        <v>50</v>
      </c>
      <c r="C22" s="10">
        <v>77.69</v>
      </c>
      <c r="D22" s="41">
        <v>1000</v>
      </c>
      <c r="E22" s="41"/>
      <c r="F22" s="41">
        <f t="shared" si="1"/>
        <v>115385.18800000001</v>
      </c>
    </row>
    <row r="23" spans="1:6" x14ac:dyDescent="0.2">
      <c r="A23" s="38" t="s">
        <v>80</v>
      </c>
      <c r="B23" s="38" t="s">
        <v>81</v>
      </c>
      <c r="C23" s="10">
        <v>62.63</v>
      </c>
      <c r="D23" s="41">
        <v>1000</v>
      </c>
      <c r="E23" s="41"/>
      <c r="F23" s="41">
        <f t="shared" si="1"/>
        <v>93018.076000000001</v>
      </c>
    </row>
    <row r="24" spans="1:6" x14ac:dyDescent="0.2">
      <c r="A24" s="38"/>
      <c r="B24" s="43" t="s">
        <v>86</v>
      </c>
      <c r="C24" s="14"/>
      <c r="D24" s="14"/>
      <c r="E24" s="14"/>
      <c r="F24" s="14">
        <f>SUM(F11:F23)</f>
        <v>4681091.8930187495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Canada Feb 17</vt:lpstr>
      <vt:lpstr>Canada Remaining</vt:lpstr>
      <vt:lpstr>Deemed Dispositions</vt:lpstr>
      <vt:lpstr>US Dispositions</vt:lpstr>
      <vt:lpstr>Deemed Calcs</vt:lpstr>
      <vt:lpstr>'US Dispositions'!Print_Titles</vt:lpstr>
    </vt:vector>
  </TitlesOfParts>
  <Company>PricewaterhouseCoopers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CBlakley</dc:creator>
  <cp:lastModifiedBy>Jan Havlíček</cp:lastModifiedBy>
  <cp:lastPrinted>2001-04-11T00:04:36Z</cp:lastPrinted>
  <dcterms:created xsi:type="dcterms:W3CDTF">2001-04-09T19:48:58Z</dcterms:created>
  <dcterms:modified xsi:type="dcterms:W3CDTF">2023-09-17T18:47:29Z</dcterms:modified>
</cp:coreProperties>
</file>