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61C7D0-D90F-444B-B054-77D03A30D21D}" xr6:coauthVersionLast="47" xr6:coauthVersionMax="47" xr10:uidLastSave="{00000000-0000-0000-0000-000000000000}"/>
  <bookViews>
    <workbookView xWindow="-120" yWindow="-120" windowWidth="38640" windowHeight="15720"/>
  </bookViews>
  <sheets>
    <sheet name="Daily Activity" sheetId="4" r:id="rId1"/>
    <sheet name="Sheet1" sheetId="5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4" l="1"/>
  <c r="J12" i="4"/>
  <c r="B13" i="4"/>
  <c r="F13" i="4"/>
  <c r="G13" i="4"/>
  <c r="J13" i="4"/>
  <c r="B14" i="4"/>
  <c r="F14" i="4"/>
  <c r="G14" i="4"/>
  <c r="J14" i="4"/>
  <c r="B15" i="4"/>
  <c r="F15" i="4"/>
  <c r="G15" i="4"/>
  <c r="J15" i="4"/>
  <c r="B16" i="4"/>
  <c r="F16" i="4"/>
  <c r="G16" i="4"/>
  <c r="J16" i="4"/>
  <c r="B17" i="4"/>
  <c r="F17" i="4"/>
  <c r="G17" i="4"/>
  <c r="J17" i="4"/>
  <c r="B18" i="4"/>
  <c r="F18" i="4"/>
  <c r="G18" i="4"/>
  <c r="J18" i="4"/>
  <c r="B19" i="4"/>
  <c r="F19" i="4"/>
  <c r="G19" i="4"/>
  <c r="J19" i="4"/>
  <c r="B20" i="4"/>
  <c r="F20" i="4"/>
  <c r="G20" i="4"/>
  <c r="J20" i="4"/>
  <c r="B21" i="4"/>
  <c r="F21" i="4"/>
  <c r="G21" i="4"/>
  <c r="J21" i="4"/>
  <c r="B22" i="4"/>
  <c r="F22" i="4"/>
  <c r="G22" i="4"/>
  <c r="J22" i="4"/>
  <c r="B23" i="4"/>
  <c r="F23" i="4"/>
  <c r="G23" i="4"/>
  <c r="J23" i="4"/>
  <c r="B24" i="4"/>
  <c r="F24" i="4"/>
  <c r="G24" i="4"/>
  <c r="J24" i="4"/>
  <c r="B25" i="4"/>
  <c r="F25" i="4"/>
  <c r="G25" i="4"/>
  <c r="J25" i="4"/>
  <c r="B26" i="4"/>
  <c r="F26" i="4"/>
  <c r="G26" i="4"/>
  <c r="J26" i="4"/>
  <c r="B27" i="4"/>
  <c r="F27" i="4"/>
  <c r="G27" i="4"/>
  <c r="J27" i="4"/>
  <c r="B28" i="4"/>
  <c r="F28" i="4"/>
  <c r="G28" i="4"/>
  <c r="J28" i="4"/>
  <c r="B29" i="4"/>
  <c r="F29" i="4"/>
  <c r="G29" i="4"/>
  <c r="J29" i="4"/>
  <c r="B30" i="4"/>
  <c r="F30" i="4"/>
  <c r="G30" i="4"/>
  <c r="J30" i="4"/>
  <c r="B31" i="4"/>
  <c r="F31" i="4"/>
  <c r="G31" i="4"/>
  <c r="J31" i="4"/>
  <c r="B32" i="4"/>
  <c r="F32" i="4"/>
  <c r="G32" i="4"/>
  <c r="J32" i="4"/>
  <c r="B33" i="4"/>
  <c r="F33" i="4"/>
  <c r="G33" i="4"/>
  <c r="J33" i="4"/>
  <c r="B34" i="4"/>
  <c r="F34" i="4"/>
  <c r="G34" i="4"/>
  <c r="J34" i="4"/>
  <c r="C37" i="4"/>
  <c r="G37" i="4"/>
</calcChain>
</file>

<file path=xl/comments1.xml><?xml version="1.0" encoding="utf-8"?>
<comments xmlns="http://schemas.openxmlformats.org/spreadsheetml/2006/main">
  <authors>
    <author>cgerman</author>
  </authors>
  <commentList>
    <comment ref="I14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$20,000.00 should be wired at 3:30 PM</t>
        </r>
      </text>
    </comment>
    <comment ref="C1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Due to confusion between between ENA, Reliant, and Tallahassee, the swing gas for Sat and Sun, Feb 9th, &amp; 10th, did not flow.
</t>
        </r>
      </text>
    </comment>
    <comment ref="C16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Due to confusion between between ENA, Reliant, and Tallahassee, the swing gas for Sat and Sun, Feb 9th, &amp; 10th, did not flow.
</t>
        </r>
      </text>
    </comment>
  </commentList>
</comments>
</file>

<file path=xl/sharedStrings.xml><?xml version="1.0" encoding="utf-8"?>
<sst xmlns="http://schemas.openxmlformats.org/spreadsheetml/2006/main" count="78" uniqueCount="46">
  <si>
    <t>Sum</t>
  </si>
  <si>
    <t>Date</t>
  </si>
  <si>
    <t>Volume</t>
  </si>
  <si>
    <t>Total</t>
  </si>
  <si>
    <t>Balance</t>
  </si>
  <si>
    <t>Price Calc</t>
  </si>
  <si>
    <t>Price</t>
  </si>
  <si>
    <t>FGT Z2 GD + .05</t>
  </si>
  <si>
    <t>**  Estimated Gas Daily Midpoint used for flow date indicated.</t>
  </si>
  <si>
    <t>Prepayments</t>
  </si>
  <si>
    <t>For deliveries on FGT Zone 2 &amp; 3</t>
  </si>
  <si>
    <t>ENA Purchases from Reliant - February 2002</t>
  </si>
  <si>
    <t>ENA Trader</t>
  </si>
  <si>
    <t>Chris Germany  713-853-4743     chris.germany@enron.com</t>
  </si>
  <si>
    <t>Backup ENA Trader</t>
  </si>
  <si>
    <t>Robin Barbe  713-853-7177  robin.barbe@enron.com</t>
  </si>
  <si>
    <t>Reliant Trader</t>
  </si>
  <si>
    <t>Jim Taylor  713-207-1482  JJTaylor@reliant.com</t>
  </si>
  <si>
    <t>ENA Scheduler</t>
  </si>
  <si>
    <t>Christina Sanchez 713-345-7791  christina.sanchez@enron.com</t>
  </si>
  <si>
    <t>GD Post</t>
  </si>
  <si>
    <t>Reliant Credit</t>
  </si>
  <si>
    <t>Pete Torres  713-207-1471  ptorres@reliant.com</t>
  </si>
  <si>
    <t>Fri</t>
  </si>
  <si>
    <t>Sat</t>
  </si>
  <si>
    <t>Sun</t>
  </si>
  <si>
    <t>Mon</t>
  </si>
  <si>
    <t>Tue</t>
  </si>
  <si>
    <t>Wed</t>
  </si>
  <si>
    <t>Thu</t>
  </si>
  <si>
    <t>Distribution List</t>
  </si>
  <si>
    <t>Jim Taylor</t>
  </si>
  <si>
    <t>Pete Torres</t>
  </si>
  <si>
    <t>Robin Barbe</t>
  </si>
  <si>
    <t>Priscilla Hamic</t>
  </si>
  <si>
    <t>Phil Polsky</t>
  </si>
  <si>
    <t>Margaret Dhont</t>
  </si>
  <si>
    <t>Reliant Contracts</t>
  </si>
  <si>
    <t>Shawn Kirkpatrick  713-207-6569  Skirkpatrick@reliant.com</t>
  </si>
  <si>
    <t>Shawn Kirkpatrick</t>
  </si>
  <si>
    <t xml:space="preserve">FGT Z2 GD + .05 </t>
  </si>
  <si>
    <t>No activity</t>
  </si>
  <si>
    <t>Sitara Deal #1196673</t>
  </si>
  <si>
    <t>FGT Z2 GD + .06 **</t>
  </si>
  <si>
    <t xml:space="preserve">FGT Z2 GD + .06 </t>
  </si>
  <si>
    <t>FGT Z2 GD + 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</si>
</sst>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9" formatCode="_(&quot;$&quot;* #,##0.0000_);_(&quot;$&quot;* \(#,##0.00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166" fontId="0" fillId="0" borderId="0" xfId="1" applyNumberFormat="1" applyFont="1"/>
    <xf numFmtId="0" fontId="2" fillId="0" borderId="0" xfId="0" applyFont="1"/>
    <xf numFmtId="0" fontId="3" fillId="0" borderId="0" xfId="0" applyFont="1"/>
    <xf numFmtId="44" fontId="0" fillId="0" borderId="0" xfId="0" applyNumberFormat="1"/>
    <xf numFmtId="44" fontId="4" fillId="0" borderId="0" xfId="0" applyNumberFormat="1" applyFont="1"/>
    <xf numFmtId="0" fontId="5" fillId="0" borderId="0" xfId="0" applyFont="1"/>
    <xf numFmtId="44" fontId="5" fillId="0" borderId="0" xfId="0" applyNumberFormat="1" applyFont="1"/>
    <xf numFmtId="44" fontId="1" fillId="0" borderId="0" xfId="2"/>
    <xf numFmtId="44" fontId="1" fillId="0" borderId="0" xfId="2" applyFont="1"/>
    <xf numFmtId="166" fontId="1" fillId="0" borderId="0" xfId="1" applyNumberFormat="1"/>
    <xf numFmtId="15" fontId="0" fillId="0" borderId="0" xfId="0" applyNumberFormat="1"/>
    <xf numFmtId="166" fontId="5" fillId="0" borderId="0" xfId="1" applyNumberFormat="1" applyFont="1"/>
    <xf numFmtId="169" fontId="1" fillId="0" borderId="0" xfId="2" applyNumberFormat="1"/>
    <xf numFmtId="169" fontId="5" fillId="0" borderId="0" xfId="2" applyNumberFormat="1" applyFont="1"/>
    <xf numFmtId="0" fontId="3" fillId="0" borderId="0" xfId="0" applyFont="1" applyAlignment="1">
      <alignment horizontal="center"/>
    </xf>
    <xf numFmtId="0" fontId="0" fillId="2" borderId="0" xfId="0" applyFill="1"/>
    <xf numFmtId="0" fontId="8" fillId="0" borderId="0" xfId="0" applyFont="1"/>
    <xf numFmtId="43" fontId="0" fillId="0" borderId="0" xfId="0" applyNumberFormat="1"/>
    <xf numFmtId="169" fontId="1" fillId="0" borderId="0" xfId="2" applyNumberFormat="1" applyFill="1"/>
    <xf numFmtId="44" fontId="1" fillId="0" borderId="0" xfId="2" applyFont="1" applyFill="1"/>
    <xf numFmtId="44" fontId="1" fillId="2" borderId="0" xfId="2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9"/>
  <sheetViews>
    <sheetView tabSelected="1" topLeftCell="A3" workbookViewId="0">
      <selection activeCell="E34" sqref="E34"/>
    </sheetView>
  </sheetViews>
  <sheetFormatPr defaultRowHeight="12.75" x14ac:dyDescent="0.2"/>
  <cols>
    <col min="2" max="2" width="11.28515625" customWidth="1"/>
    <col min="3" max="3" width="11.5703125" customWidth="1"/>
    <col min="4" max="4" width="22.5703125" customWidth="1"/>
    <col min="5" max="6" width="9.7109375" customWidth="1"/>
    <col min="7" max="7" width="12.5703125" customWidth="1"/>
    <col min="8" max="8" width="3.42578125" customWidth="1"/>
    <col min="9" max="9" width="16" customWidth="1"/>
    <col min="10" max="10" width="15.42578125" customWidth="1"/>
  </cols>
  <sheetData>
    <row r="1" spans="1:12" ht="18" x14ac:dyDescent="0.25">
      <c r="A1" s="2" t="s">
        <v>11</v>
      </c>
    </row>
    <row r="2" spans="1:12" x14ac:dyDescent="0.2">
      <c r="A2" t="s">
        <v>10</v>
      </c>
    </row>
    <row r="3" spans="1:12" x14ac:dyDescent="0.2">
      <c r="A3" t="s">
        <v>12</v>
      </c>
      <c r="C3" t="s">
        <v>13</v>
      </c>
    </row>
    <row r="4" spans="1:12" x14ac:dyDescent="0.2">
      <c r="A4" t="s">
        <v>14</v>
      </c>
      <c r="C4" t="s">
        <v>15</v>
      </c>
    </row>
    <row r="5" spans="1:12" x14ac:dyDescent="0.2">
      <c r="A5" t="s">
        <v>18</v>
      </c>
      <c r="C5" t="s">
        <v>19</v>
      </c>
    </row>
    <row r="6" spans="1:12" x14ac:dyDescent="0.2">
      <c r="A6" t="s">
        <v>16</v>
      </c>
      <c r="C6" t="s">
        <v>17</v>
      </c>
    </row>
    <row r="7" spans="1:12" x14ac:dyDescent="0.2">
      <c r="A7" t="s">
        <v>21</v>
      </c>
      <c r="C7" t="s">
        <v>22</v>
      </c>
    </row>
    <row r="8" spans="1:12" x14ac:dyDescent="0.2">
      <c r="A8" t="s">
        <v>37</v>
      </c>
      <c r="C8" t="s">
        <v>38</v>
      </c>
    </row>
    <row r="11" spans="1:12" x14ac:dyDescent="0.2">
      <c r="B11" s="15" t="s">
        <v>1</v>
      </c>
      <c r="C11" s="15" t="s">
        <v>2</v>
      </c>
      <c r="D11" s="15" t="s">
        <v>5</v>
      </c>
      <c r="E11" s="15" t="s">
        <v>20</v>
      </c>
      <c r="F11" s="15" t="s">
        <v>6</v>
      </c>
      <c r="G11" s="15" t="s">
        <v>3</v>
      </c>
      <c r="H11" s="15"/>
      <c r="I11" s="15" t="s">
        <v>9</v>
      </c>
      <c r="J11" s="15" t="s">
        <v>4</v>
      </c>
    </row>
    <row r="12" spans="1:12" x14ac:dyDescent="0.2">
      <c r="A12" t="s">
        <v>28</v>
      </c>
      <c r="B12" s="11">
        <v>37293</v>
      </c>
      <c r="C12" s="1">
        <v>0</v>
      </c>
      <c r="D12" s="8"/>
      <c r="E12" s="13">
        <v>0</v>
      </c>
      <c r="F12" s="13">
        <v>0</v>
      </c>
      <c r="G12" s="4">
        <f>C12*E12</f>
        <v>0</v>
      </c>
      <c r="H12" s="4"/>
      <c r="I12" s="4">
        <v>22500</v>
      </c>
      <c r="J12" s="4">
        <f>+I12-G12</f>
        <v>22500</v>
      </c>
    </row>
    <row r="13" spans="1:12" x14ac:dyDescent="0.2">
      <c r="A13" t="s">
        <v>29</v>
      </c>
      <c r="B13" s="11">
        <f>+B12+1</f>
        <v>37294</v>
      </c>
      <c r="C13" s="1">
        <v>2000</v>
      </c>
      <c r="D13" s="9" t="s">
        <v>7</v>
      </c>
      <c r="E13" s="13">
        <v>2.1549999999999998</v>
      </c>
      <c r="F13" s="13">
        <f>IF(E13&gt;0,+E13+0.05,0)</f>
        <v>2.2049999999999996</v>
      </c>
      <c r="G13" s="4">
        <f>C13*F13</f>
        <v>4409.9999999999991</v>
      </c>
      <c r="H13" s="4"/>
      <c r="I13" s="4">
        <v>0</v>
      </c>
      <c r="J13" s="4">
        <f>+J12+I13-G13</f>
        <v>18090</v>
      </c>
    </row>
    <row r="14" spans="1:12" x14ac:dyDescent="0.2">
      <c r="A14" t="s">
        <v>23</v>
      </c>
      <c r="B14" s="11">
        <f t="shared" ref="B14:B34" si="0">+B13+1</f>
        <v>37295</v>
      </c>
      <c r="C14" s="1">
        <v>2000</v>
      </c>
      <c r="D14" s="9" t="s">
        <v>7</v>
      </c>
      <c r="E14" s="13">
        <v>2.17</v>
      </c>
      <c r="F14" s="13">
        <f t="shared" ref="F14:F28" si="1">IF(E14&gt;0,+E14+0.05,0)</f>
        <v>2.2199999999999998</v>
      </c>
      <c r="G14" s="4">
        <f t="shared" ref="G14:G34" si="2">C14*F14</f>
        <v>4439.9999999999991</v>
      </c>
      <c r="H14" s="4"/>
      <c r="I14" s="4">
        <v>20000</v>
      </c>
      <c r="J14" s="4">
        <f t="shared" ref="J14:J34" si="3">+J13+I14-G14</f>
        <v>33650</v>
      </c>
      <c r="L14" s="18"/>
    </row>
    <row r="15" spans="1:12" x14ac:dyDescent="0.2">
      <c r="A15" t="s">
        <v>24</v>
      </c>
      <c r="B15" s="11">
        <f t="shared" si="0"/>
        <v>37296</v>
      </c>
      <c r="C15" s="1">
        <v>0</v>
      </c>
      <c r="D15" s="9" t="s">
        <v>7</v>
      </c>
      <c r="E15" s="13">
        <v>2.2149999999999999</v>
      </c>
      <c r="F15" s="13">
        <f t="shared" si="1"/>
        <v>2.2649999999999997</v>
      </c>
      <c r="G15" s="4">
        <f t="shared" si="2"/>
        <v>0</v>
      </c>
      <c r="H15" s="4"/>
      <c r="I15" s="4">
        <v>0</v>
      </c>
      <c r="J15" s="4">
        <f t="shared" si="3"/>
        <v>33650</v>
      </c>
      <c r="L15" s="18"/>
    </row>
    <row r="16" spans="1:12" x14ac:dyDescent="0.2">
      <c r="A16" t="s">
        <v>25</v>
      </c>
      <c r="B16" s="11">
        <f t="shared" si="0"/>
        <v>37297</v>
      </c>
      <c r="C16" s="1">
        <v>0</v>
      </c>
      <c r="D16" s="9" t="s">
        <v>7</v>
      </c>
      <c r="E16" s="13">
        <v>2.2149999999999999</v>
      </c>
      <c r="F16" s="13">
        <f t="shared" si="1"/>
        <v>2.2649999999999997</v>
      </c>
      <c r="G16" s="4">
        <f t="shared" si="2"/>
        <v>0</v>
      </c>
      <c r="H16" s="4"/>
      <c r="I16" s="4">
        <v>0</v>
      </c>
      <c r="J16" s="4">
        <f t="shared" si="3"/>
        <v>33650</v>
      </c>
      <c r="L16" s="18"/>
    </row>
    <row r="17" spans="1:12" x14ac:dyDescent="0.2">
      <c r="A17" t="s">
        <v>26</v>
      </c>
      <c r="B17" s="11">
        <f t="shared" si="0"/>
        <v>37298</v>
      </c>
      <c r="C17" s="1">
        <v>2000</v>
      </c>
      <c r="D17" s="9" t="s">
        <v>7</v>
      </c>
      <c r="E17" s="13">
        <v>2.2149999999999999</v>
      </c>
      <c r="F17" s="13">
        <f t="shared" si="1"/>
        <v>2.2649999999999997</v>
      </c>
      <c r="G17" s="4">
        <f t="shared" si="2"/>
        <v>4529.9999999999991</v>
      </c>
      <c r="H17" s="4"/>
      <c r="I17" s="4">
        <v>0</v>
      </c>
      <c r="J17" s="4">
        <f t="shared" si="3"/>
        <v>29120</v>
      </c>
      <c r="L17" s="18"/>
    </row>
    <row r="18" spans="1:12" x14ac:dyDescent="0.2">
      <c r="A18" t="s">
        <v>27</v>
      </c>
      <c r="B18" s="11">
        <f t="shared" si="0"/>
        <v>37299</v>
      </c>
      <c r="C18" s="1">
        <v>2000</v>
      </c>
      <c r="D18" s="9" t="s">
        <v>7</v>
      </c>
      <c r="E18" s="13">
        <v>2.23</v>
      </c>
      <c r="F18" s="13">
        <f t="shared" si="1"/>
        <v>2.2799999999999998</v>
      </c>
      <c r="G18" s="4">
        <f t="shared" si="2"/>
        <v>4560</v>
      </c>
      <c r="H18" s="4"/>
      <c r="I18" s="4">
        <v>0</v>
      </c>
      <c r="J18" s="4">
        <f t="shared" si="3"/>
        <v>24560</v>
      </c>
      <c r="L18" s="18"/>
    </row>
    <row r="19" spans="1:12" x14ac:dyDescent="0.2">
      <c r="A19" t="s">
        <v>28</v>
      </c>
      <c r="B19" s="11">
        <f t="shared" si="0"/>
        <v>37300</v>
      </c>
      <c r="C19" s="1">
        <v>2000</v>
      </c>
      <c r="D19" s="9" t="s">
        <v>7</v>
      </c>
      <c r="E19" s="19">
        <v>2.4</v>
      </c>
      <c r="F19" s="13">
        <f t="shared" si="1"/>
        <v>2.4499999999999997</v>
      </c>
      <c r="G19" s="4">
        <f t="shared" si="2"/>
        <v>4899.9999999999991</v>
      </c>
      <c r="H19" s="4"/>
      <c r="I19" s="4">
        <v>0</v>
      </c>
      <c r="J19" s="4">
        <f t="shared" si="3"/>
        <v>19660</v>
      </c>
      <c r="L19" s="18"/>
    </row>
    <row r="20" spans="1:12" x14ac:dyDescent="0.2">
      <c r="A20" t="s">
        <v>29</v>
      </c>
      <c r="B20" s="11">
        <f t="shared" si="0"/>
        <v>37301</v>
      </c>
      <c r="C20" s="1">
        <v>2000</v>
      </c>
      <c r="D20" s="9" t="s">
        <v>7</v>
      </c>
      <c r="E20" s="13">
        <v>2.3650000000000002</v>
      </c>
      <c r="F20" s="13">
        <f t="shared" si="1"/>
        <v>2.415</v>
      </c>
      <c r="G20" s="4">
        <f t="shared" si="2"/>
        <v>4830</v>
      </c>
      <c r="H20" s="4"/>
      <c r="I20" s="4">
        <v>26000</v>
      </c>
      <c r="J20" s="4">
        <f t="shared" si="3"/>
        <v>40830</v>
      </c>
      <c r="L20" s="18"/>
    </row>
    <row r="21" spans="1:12" x14ac:dyDescent="0.2">
      <c r="A21" t="s">
        <v>23</v>
      </c>
      <c r="B21" s="11">
        <f t="shared" si="0"/>
        <v>37302</v>
      </c>
      <c r="C21" s="1">
        <v>2000</v>
      </c>
      <c r="D21" s="9" t="s">
        <v>40</v>
      </c>
      <c r="E21" s="13">
        <v>2.2650000000000001</v>
      </c>
      <c r="F21" s="13">
        <f t="shared" si="1"/>
        <v>2.3149999999999999</v>
      </c>
      <c r="G21" s="4">
        <f t="shared" si="2"/>
        <v>4630</v>
      </c>
      <c r="H21" s="4"/>
      <c r="I21" s="4">
        <v>0</v>
      </c>
      <c r="J21" s="4">
        <f t="shared" si="3"/>
        <v>36200</v>
      </c>
      <c r="L21" s="18"/>
    </row>
    <row r="22" spans="1:12" x14ac:dyDescent="0.2">
      <c r="A22" t="s">
        <v>24</v>
      </c>
      <c r="B22" s="11">
        <f t="shared" si="0"/>
        <v>37303</v>
      </c>
      <c r="C22" s="1">
        <v>0</v>
      </c>
      <c r="D22" s="9" t="s">
        <v>41</v>
      </c>
      <c r="E22" s="13">
        <v>2.1749999999999998</v>
      </c>
      <c r="F22" s="13">
        <f t="shared" si="1"/>
        <v>2.2249999999999996</v>
      </c>
      <c r="G22" s="4">
        <f t="shared" si="2"/>
        <v>0</v>
      </c>
      <c r="H22" s="4"/>
      <c r="I22" s="4">
        <v>0</v>
      </c>
      <c r="J22" s="4">
        <f t="shared" si="3"/>
        <v>36200</v>
      </c>
    </row>
    <row r="23" spans="1:12" x14ac:dyDescent="0.2">
      <c r="A23" t="s">
        <v>25</v>
      </c>
      <c r="B23" s="11">
        <f t="shared" si="0"/>
        <v>37304</v>
      </c>
      <c r="C23" s="1">
        <v>0</v>
      </c>
      <c r="D23" s="9" t="s">
        <v>41</v>
      </c>
      <c r="E23" s="13">
        <v>2.1749999999999998</v>
      </c>
      <c r="F23" s="13">
        <f t="shared" si="1"/>
        <v>2.2249999999999996</v>
      </c>
      <c r="G23" s="4">
        <f t="shared" si="2"/>
        <v>0</v>
      </c>
      <c r="H23" s="4"/>
      <c r="I23" s="4">
        <v>0</v>
      </c>
      <c r="J23" s="4">
        <f t="shared" si="3"/>
        <v>36200</v>
      </c>
    </row>
    <row r="24" spans="1:12" x14ac:dyDescent="0.2">
      <c r="A24" t="s">
        <v>26</v>
      </c>
      <c r="B24" s="11">
        <f t="shared" si="0"/>
        <v>37305</v>
      </c>
      <c r="C24" s="1">
        <v>0</v>
      </c>
      <c r="D24" s="9" t="s">
        <v>41</v>
      </c>
      <c r="E24" s="13">
        <v>2.1749999999999998</v>
      </c>
      <c r="F24" s="13">
        <f t="shared" si="1"/>
        <v>2.2249999999999996</v>
      </c>
      <c r="G24" s="4">
        <f t="shared" si="2"/>
        <v>0</v>
      </c>
      <c r="H24" s="4"/>
      <c r="I24" s="4">
        <v>0</v>
      </c>
      <c r="J24" s="4">
        <f t="shared" si="3"/>
        <v>36200</v>
      </c>
    </row>
    <row r="25" spans="1:12" x14ac:dyDescent="0.2">
      <c r="A25" t="s">
        <v>27</v>
      </c>
      <c r="B25" s="11">
        <f t="shared" si="0"/>
        <v>37306</v>
      </c>
      <c r="C25" s="1">
        <v>0</v>
      </c>
      <c r="D25" s="9" t="s">
        <v>41</v>
      </c>
      <c r="E25" s="13">
        <v>2.1749999999999998</v>
      </c>
      <c r="F25" s="13">
        <f t="shared" si="1"/>
        <v>2.2249999999999996</v>
      </c>
      <c r="G25" s="4">
        <f t="shared" si="2"/>
        <v>0</v>
      </c>
      <c r="H25" s="4"/>
      <c r="I25" s="4">
        <v>0</v>
      </c>
      <c r="J25" s="4">
        <f t="shared" si="3"/>
        <v>36200</v>
      </c>
    </row>
    <row r="26" spans="1:12" x14ac:dyDescent="0.2">
      <c r="A26" t="s">
        <v>28</v>
      </c>
      <c r="B26" s="11">
        <f t="shared" si="0"/>
        <v>37307</v>
      </c>
      <c r="C26" s="1">
        <v>2000</v>
      </c>
      <c r="D26" s="20" t="s">
        <v>40</v>
      </c>
      <c r="E26" s="13">
        <v>2.3050000000000002</v>
      </c>
      <c r="F26" s="13">
        <f t="shared" si="1"/>
        <v>2.355</v>
      </c>
      <c r="G26" s="4">
        <f t="shared" si="2"/>
        <v>4710</v>
      </c>
      <c r="H26" s="4"/>
      <c r="I26" s="4">
        <v>0</v>
      </c>
      <c r="J26" s="4">
        <f t="shared" si="3"/>
        <v>31490</v>
      </c>
    </row>
    <row r="27" spans="1:12" x14ac:dyDescent="0.2">
      <c r="A27" t="s">
        <v>29</v>
      </c>
      <c r="B27" s="11">
        <f t="shared" si="0"/>
        <v>37308</v>
      </c>
      <c r="C27" s="1">
        <v>2000</v>
      </c>
      <c r="D27" s="20" t="s">
        <v>40</v>
      </c>
      <c r="E27" s="13">
        <v>2.4300000000000002</v>
      </c>
      <c r="F27" s="13">
        <f t="shared" si="1"/>
        <v>2.48</v>
      </c>
      <c r="G27" s="4">
        <f t="shared" si="2"/>
        <v>4960</v>
      </c>
      <c r="H27" s="4"/>
      <c r="I27" s="4">
        <v>10000</v>
      </c>
      <c r="J27" s="4">
        <f t="shared" si="3"/>
        <v>36530</v>
      </c>
    </row>
    <row r="28" spans="1:12" x14ac:dyDescent="0.2">
      <c r="A28" t="s">
        <v>23</v>
      </c>
      <c r="B28" s="11">
        <f t="shared" si="0"/>
        <v>37309</v>
      </c>
      <c r="C28" s="1">
        <v>2000</v>
      </c>
      <c r="D28" s="20" t="s">
        <v>7</v>
      </c>
      <c r="E28" s="13">
        <v>2.38</v>
      </c>
      <c r="F28" s="13">
        <f t="shared" si="1"/>
        <v>2.4299999999999997</v>
      </c>
      <c r="G28" s="4">
        <f t="shared" si="2"/>
        <v>4859.9999999999991</v>
      </c>
      <c r="H28" s="4"/>
      <c r="I28" s="4">
        <v>0</v>
      </c>
      <c r="J28" s="4">
        <f t="shared" si="3"/>
        <v>31670</v>
      </c>
    </row>
    <row r="29" spans="1:12" x14ac:dyDescent="0.2">
      <c r="A29" t="s">
        <v>24</v>
      </c>
      <c r="B29" s="11">
        <f t="shared" si="0"/>
        <v>37310</v>
      </c>
      <c r="C29" s="1">
        <v>0</v>
      </c>
      <c r="D29" s="9" t="s">
        <v>41</v>
      </c>
      <c r="E29" s="13">
        <v>0</v>
      </c>
      <c r="F29" s="13">
        <f t="shared" ref="F29:F34" si="4">IF(E29&gt;0,+E29+0.06,0)</f>
        <v>0</v>
      </c>
      <c r="G29" s="4">
        <f t="shared" si="2"/>
        <v>0</v>
      </c>
      <c r="H29" s="4"/>
      <c r="I29" s="4">
        <v>0</v>
      </c>
      <c r="J29" s="4">
        <f t="shared" si="3"/>
        <v>31670</v>
      </c>
    </row>
    <row r="30" spans="1:12" x14ac:dyDescent="0.2">
      <c r="A30" t="s">
        <v>25</v>
      </c>
      <c r="B30" s="11">
        <f t="shared" si="0"/>
        <v>37311</v>
      </c>
      <c r="C30" s="1">
        <v>0</v>
      </c>
      <c r="D30" s="9" t="s">
        <v>41</v>
      </c>
      <c r="E30" s="13">
        <v>0</v>
      </c>
      <c r="F30" s="13">
        <f t="shared" si="4"/>
        <v>0</v>
      </c>
      <c r="G30" s="4">
        <f t="shared" si="2"/>
        <v>0</v>
      </c>
      <c r="H30" s="4"/>
      <c r="I30" s="4">
        <v>0</v>
      </c>
      <c r="J30" s="4">
        <f t="shared" si="3"/>
        <v>31670</v>
      </c>
    </row>
    <row r="31" spans="1:12" x14ac:dyDescent="0.2">
      <c r="A31" t="s">
        <v>26</v>
      </c>
      <c r="B31" s="11">
        <f t="shared" si="0"/>
        <v>37312</v>
      </c>
      <c r="C31" s="1">
        <v>0</v>
      </c>
      <c r="D31" s="9" t="s">
        <v>41</v>
      </c>
      <c r="E31" s="13">
        <v>0</v>
      </c>
      <c r="F31" s="13">
        <f t="shared" si="4"/>
        <v>0</v>
      </c>
      <c r="G31" s="4">
        <f t="shared" si="2"/>
        <v>0</v>
      </c>
      <c r="H31" s="4"/>
      <c r="I31" s="4">
        <v>0</v>
      </c>
      <c r="J31" s="4">
        <f t="shared" si="3"/>
        <v>31670</v>
      </c>
    </row>
    <row r="32" spans="1:12" x14ac:dyDescent="0.2">
      <c r="A32" t="s">
        <v>27</v>
      </c>
      <c r="B32" s="11">
        <f t="shared" si="0"/>
        <v>37313</v>
      </c>
      <c r="C32" s="1">
        <v>2000</v>
      </c>
      <c r="D32" s="20" t="s">
        <v>44</v>
      </c>
      <c r="E32" s="13">
        <v>2.415</v>
      </c>
      <c r="F32" s="13">
        <f t="shared" si="4"/>
        <v>2.4750000000000001</v>
      </c>
      <c r="G32" s="4">
        <f t="shared" si="2"/>
        <v>4950</v>
      </c>
      <c r="H32" s="4"/>
      <c r="I32" s="4">
        <v>0</v>
      </c>
      <c r="J32" s="4">
        <f t="shared" si="3"/>
        <v>26720</v>
      </c>
    </row>
    <row r="33" spans="1:10" x14ac:dyDescent="0.2">
      <c r="A33" t="s">
        <v>28</v>
      </c>
      <c r="B33" s="11">
        <f t="shared" si="0"/>
        <v>37314</v>
      </c>
      <c r="C33" s="1">
        <v>2000</v>
      </c>
      <c r="D33" s="20" t="s">
        <v>45</v>
      </c>
      <c r="E33" s="13">
        <v>2.5150000000000001</v>
      </c>
      <c r="F33" s="13">
        <f t="shared" si="4"/>
        <v>2.5750000000000002</v>
      </c>
      <c r="G33" s="4">
        <f t="shared" si="2"/>
        <v>5150</v>
      </c>
      <c r="H33" s="4"/>
      <c r="I33" s="4">
        <v>0</v>
      </c>
      <c r="J33" s="4">
        <f t="shared" si="3"/>
        <v>21570</v>
      </c>
    </row>
    <row r="34" spans="1:10" x14ac:dyDescent="0.2">
      <c r="A34" t="s">
        <v>29</v>
      </c>
      <c r="B34" s="11">
        <f t="shared" si="0"/>
        <v>37315</v>
      </c>
      <c r="C34" s="12">
        <v>2000</v>
      </c>
      <c r="D34" s="21" t="s">
        <v>43</v>
      </c>
      <c r="E34" s="14">
        <v>2.5499999999999998</v>
      </c>
      <c r="F34" s="13">
        <f t="shared" si="4"/>
        <v>2.61</v>
      </c>
      <c r="G34" s="4">
        <f t="shared" si="2"/>
        <v>5220</v>
      </c>
      <c r="H34" s="7"/>
      <c r="I34" s="4">
        <v>19000</v>
      </c>
      <c r="J34" s="4">
        <f t="shared" si="3"/>
        <v>35350</v>
      </c>
    </row>
    <row r="35" spans="1:10" ht="15" x14ac:dyDescent="0.35">
      <c r="B35" s="11"/>
      <c r="C35" s="3"/>
      <c r="D35" s="6"/>
      <c r="E35" s="9"/>
      <c r="F35" s="9"/>
      <c r="G35" s="5"/>
      <c r="H35" s="5"/>
    </row>
    <row r="36" spans="1:10" ht="15" x14ac:dyDescent="0.35">
      <c r="C36" s="3"/>
      <c r="E36" s="8"/>
      <c r="F36" s="8"/>
      <c r="G36" s="5"/>
      <c r="H36" s="5"/>
    </row>
    <row r="37" spans="1:10" x14ac:dyDescent="0.2">
      <c r="B37" t="s">
        <v>0</v>
      </c>
      <c r="C37" s="10">
        <f>SUM(C12:C36)</f>
        <v>26000</v>
      </c>
      <c r="D37" t="s">
        <v>42</v>
      </c>
      <c r="E37" s="9"/>
      <c r="F37" s="9"/>
      <c r="G37" s="4">
        <f>SUM(G12:G35)</f>
        <v>62150</v>
      </c>
      <c r="H37" s="4"/>
    </row>
    <row r="39" spans="1:10" x14ac:dyDescent="0.2">
      <c r="B39" s="16" t="s">
        <v>8</v>
      </c>
      <c r="C39" s="16"/>
      <c r="D39" s="16"/>
      <c r="E39" s="16"/>
      <c r="F39" s="16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2.75" x14ac:dyDescent="0.2"/>
  <sheetData>
    <row r="1" spans="1:1" x14ac:dyDescent="0.2">
      <c r="A1" s="17" t="s">
        <v>30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  <row r="5" spans="1:1" x14ac:dyDescent="0.2">
      <c r="A5" t="s">
        <v>34</v>
      </c>
    </row>
    <row r="6" spans="1:1" x14ac:dyDescent="0.2">
      <c r="A6" t="s">
        <v>36</v>
      </c>
    </row>
    <row r="7" spans="1:1" x14ac:dyDescent="0.2">
      <c r="A7" t="s">
        <v>35</v>
      </c>
    </row>
    <row r="8" spans="1:1" x14ac:dyDescent="0.2">
      <c r="A8" t="s">
        <v>39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Activity</vt:lpstr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csanche</dc:creator>
  <cp:lastModifiedBy>Jan Havlíček</cp:lastModifiedBy>
  <cp:lastPrinted>2002-01-24T17:03:39Z</cp:lastPrinted>
  <dcterms:created xsi:type="dcterms:W3CDTF">2002-01-24T16:59:18Z</dcterms:created>
  <dcterms:modified xsi:type="dcterms:W3CDTF">2023-09-17T18:57:19Z</dcterms:modified>
</cp:coreProperties>
</file>