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6184262-481D-4455-9992-C8B22F871E34}" xr6:coauthVersionLast="47" xr6:coauthVersionMax="47" xr10:uidLastSave="{00000000-0000-0000-0000-000000000000}"/>
  <bookViews>
    <workbookView xWindow="-120" yWindow="-120" windowWidth="38640" windowHeight="15720" activeTab="3"/>
  </bookViews>
  <sheets>
    <sheet name="Comments" sheetId="1" r:id="rId1"/>
    <sheet name="local production" sheetId="5" r:id="rId2"/>
    <sheet name="Total Reqs" sheetId="2" r:id="rId3"/>
    <sheet name="Jun EPA Vols" sheetId="3" r:id="rId4"/>
    <sheet name="FOM Jun Storage" sheetId="4" r:id="rId5"/>
  </sheets>
  <definedNames>
    <definedName name="_xlnm.Print_Area" localSheetId="3">'Jun EPA Vols'!$D$7:$P$786</definedName>
    <definedName name="_xlnm.Print_Area" localSheetId="2">'Total Reqs'!$T$7:$AA$720</definedName>
    <definedName name="_xlnm.Print_Titles" localSheetId="3">'Jun EPA Vols'!$A:$D,'Jun EPA Vols'!$1:$7</definedName>
    <definedName name="_xlnm.Print_Titles" localSheetId="2">'Total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K13" i="3"/>
  <c r="L13" i="3"/>
  <c r="M13" i="3"/>
  <c r="O13" i="3"/>
  <c r="P13" i="3"/>
  <c r="S13" i="3"/>
  <c r="U13" i="3"/>
  <c r="K15" i="3"/>
  <c r="K16" i="3"/>
  <c r="B17" i="3"/>
  <c r="C17" i="3"/>
  <c r="K17" i="3"/>
  <c r="L17" i="3"/>
  <c r="M17" i="3"/>
  <c r="O17" i="3"/>
  <c r="P17" i="3"/>
  <c r="S17" i="3"/>
  <c r="U17" i="3"/>
  <c r="K19" i="3"/>
  <c r="K20" i="3"/>
  <c r="B21" i="3"/>
  <c r="C21" i="3"/>
  <c r="K21" i="3"/>
  <c r="L21" i="3"/>
  <c r="M21" i="3"/>
  <c r="O21" i="3"/>
  <c r="P21" i="3"/>
  <c r="S21" i="3"/>
  <c r="U21" i="3"/>
  <c r="K27" i="3"/>
  <c r="K28" i="3"/>
  <c r="K29" i="3"/>
  <c r="K31" i="3"/>
  <c r="K32" i="3"/>
  <c r="B33" i="3"/>
  <c r="C33" i="3"/>
  <c r="K33" i="3"/>
  <c r="L33" i="3"/>
  <c r="M33" i="3"/>
  <c r="O33" i="3"/>
  <c r="P33" i="3"/>
  <c r="S33" i="3"/>
  <c r="U33" i="3"/>
  <c r="K36" i="3"/>
  <c r="K37" i="3"/>
  <c r="K38" i="3"/>
  <c r="K39" i="3"/>
  <c r="K40" i="3"/>
  <c r="B41" i="3"/>
  <c r="C41" i="3"/>
  <c r="K41" i="3"/>
  <c r="L41" i="3"/>
  <c r="M41" i="3"/>
  <c r="O41" i="3"/>
  <c r="P41" i="3"/>
  <c r="S41" i="3"/>
  <c r="U41" i="3"/>
  <c r="K42" i="3"/>
  <c r="K45" i="3"/>
  <c r="K46" i="3"/>
  <c r="B47" i="3"/>
  <c r="C47" i="3"/>
  <c r="K47" i="3"/>
  <c r="L47" i="3"/>
  <c r="M47" i="3"/>
  <c r="O47" i="3"/>
  <c r="P47" i="3"/>
  <c r="S47" i="3"/>
  <c r="U47" i="3"/>
  <c r="B51" i="3"/>
  <c r="C51" i="3"/>
  <c r="K51" i="3"/>
  <c r="M51" i="3"/>
  <c r="S51" i="3"/>
  <c r="U51" i="3"/>
  <c r="K54" i="3"/>
  <c r="K55" i="3"/>
  <c r="K56" i="3"/>
  <c r="K59" i="3"/>
  <c r="K60" i="3"/>
  <c r="K62" i="3"/>
  <c r="B63" i="3"/>
  <c r="C63" i="3"/>
  <c r="K63" i="3"/>
  <c r="L63" i="3"/>
  <c r="M63" i="3"/>
  <c r="O63" i="3"/>
  <c r="P63" i="3"/>
  <c r="S63" i="3"/>
  <c r="U63" i="3"/>
  <c r="K64" i="3"/>
  <c r="K67" i="3"/>
  <c r="K68" i="3"/>
  <c r="B69" i="3"/>
  <c r="C69" i="3"/>
  <c r="K69" i="3"/>
  <c r="L69" i="3"/>
  <c r="M69" i="3"/>
  <c r="O69" i="3"/>
  <c r="P69" i="3"/>
  <c r="S69" i="3"/>
  <c r="U69" i="3"/>
  <c r="B73" i="3"/>
  <c r="C73" i="3"/>
  <c r="K73" i="3"/>
  <c r="L73" i="3"/>
  <c r="M73" i="3"/>
  <c r="O73" i="3"/>
  <c r="P73" i="3"/>
  <c r="S73" i="3"/>
  <c r="U73" i="3"/>
  <c r="B77" i="3"/>
  <c r="C77" i="3"/>
  <c r="K77" i="3"/>
  <c r="L77" i="3"/>
  <c r="M77" i="3"/>
  <c r="O77" i="3"/>
  <c r="P77" i="3"/>
  <c r="S77" i="3"/>
  <c r="U77" i="3"/>
  <c r="B81" i="3"/>
  <c r="C81" i="3"/>
  <c r="K81" i="3"/>
  <c r="L81" i="3"/>
  <c r="M81" i="3"/>
  <c r="O81" i="3"/>
  <c r="P81" i="3"/>
  <c r="S81" i="3"/>
  <c r="U81" i="3"/>
  <c r="K84" i="3"/>
  <c r="K85" i="3"/>
  <c r="K87" i="3"/>
  <c r="K88" i="3"/>
  <c r="K90" i="3"/>
  <c r="L90" i="3"/>
  <c r="K91" i="3"/>
  <c r="K93" i="3"/>
  <c r="K94" i="3"/>
  <c r="K95" i="3"/>
  <c r="B96" i="3"/>
  <c r="C96" i="3"/>
  <c r="K96" i="3"/>
  <c r="L96" i="3"/>
  <c r="M96" i="3"/>
  <c r="O96" i="3"/>
  <c r="P96" i="3"/>
  <c r="S96" i="3"/>
  <c r="U96" i="3"/>
  <c r="K97" i="3"/>
  <c r="B100" i="3"/>
  <c r="C100" i="3"/>
  <c r="K100" i="3"/>
  <c r="L100" i="3"/>
  <c r="M100" i="3"/>
  <c r="O100" i="3"/>
  <c r="P100" i="3"/>
  <c r="S100" i="3"/>
  <c r="U100" i="3"/>
  <c r="K103" i="3"/>
  <c r="K104" i="3"/>
  <c r="K105" i="3"/>
  <c r="K107" i="3"/>
  <c r="K108" i="3"/>
  <c r="B109" i="3"/>
  <c r="C109" i="3"/>
  <c r="K109" i="3"/>
  <c r="L109" i="3"/>
  <c r="M109" i="3"/>
  <c r="O109" i="3"/>
  <c r="P109" i="3"/>
  <c r="S109" i="3"/>
  <c r="U109" i="3"/>
  <c r="K112" i="3"/>
  <c r="K113" i="3"/>
  <c r="K114" i="3"/>
  <c r="K116" i="3"/>
  <c r="K117" i="3"/>
  <c r="B118" i="3"/>
  <c r="C118" i="3"/>
  <c r="K118" i="3"/>
  <c r="L118" i="3"/>
  <c r="M118" i="3"/>
  <c r="O118" i="3"/>
  <c r="P118" i="3"/>
  <c r="S118" i="3"/>
  <c r="U118" i="3"/>
  <c r="K121" i="3"/>
  <c r="K122" i="3"/>
  <c r="B123" i="3"/>
  <c r="C123" i="3"/>
  <c r="K123" i="3"/>
  <c r="L123" i="3"/>
  <c r="M123" i="3"/>
  <c r="O123" i="3"/>
  <c r="P123" i="3"/>
  <c r="S123" i="3"/>
  <c r="U123" i="3"/>
  <c r="B129" i="3"/>
  <c r="C129" i="3"/>
  <c r="K129" i="3"/>
  <c r="L129" i="3"/>
  <c r="M129" i="3"/>
  <c r="O129" i="3"/>
  <c r="P129" i="3"/>
  <c r="S129" i="3"/>
  <c r="U129" i="3"/>
  <c r="B134" i="3"/>
  <c r="C134" i="3"/>
  <c r="K134" i="3"/>
  <c r="L134" i="3"/>
  <c r="M134" i="3"/>
  <c r="O134" i="3"/>
  <c r="P134" i="3"/>
  <c r="S134" i="3"/>
  <c r="U134" i="3"/>
  <c r="B138" i="3"/>
  <c r="C138" i="3"/>
  <c r="K138" i="3"/>
  <c r="L138" i="3"/>
  <c r="M138" i="3"/>
  <c r="O138" i="3"/>
  <c r="P138" i="3"/>
  <c r="S138" i="3"/>
  <c r="U138" i="3"/>
  <c r="B142" i="3"/>
  <c r="C142" i="3"/>
  <c r="K142" i="3"/>
  <c r="L142" i="3"/>
  <c r="M142" i="3"/>
  <c r="O142" i="3"/>
  <c r="P142" i="3"/>
  <c r="S142" i="3"/>
  <c r="U142" i="3"/>
  <c r="K145" i="3"/>
  <c r="K146" i="3"/>
  <c r="K148" i="3"/>
  <c r="L148" i="3"/>
  <c r="K149" i="3"/>
  <c r="K150" i="3"/>
  <c r="K152" i="3"/>
  <c r="K153" i="3"/>
  <c r="B154" i="3"/>
  <c r="C154" i="3"/>
  <c r="K154" i="3"/>
  <c r="L154" i="3"/>
  <c r="M154" i="3"/>
  <c r="N154" i="3"/>
  <c r="O154" i="3"/>
  <c r="P154" i="3"/>
  <c r="S154" i="3"/>
  <c r="U154" i="3"/>
  <c r="K157" i="3"/>
  <c r="K158" i="3"/>
  <c r="K160" i="3"/>
  <c r="K161" i="3"/>
  <c r="K162" i="3"/>
  <c r="K164" i="3"/>
  <c r="K165" i="3"/>
  <c r="B166" i="3"/>
  <c r="C166" i="3"/>
  <c r="K166" i="3"/>
  <c r="L166" i="3"/>
  <c r="M166" i="3"/>
  <c r="N166" i="3"/>
  <c r="O166" i="3"/>
  <c r="P166" i="3"/>
  <c r="S166" i="3"/>
  <c r="U166" i="3"/>
  <c r="K172" i="3"/>
  <c r="K173" i="3"/>
  <c r="K174" i="3"/>
  <c r="K176" i="3"/>
  <c r="K177" i="3"/>
  <c r="B178" i="3"/>
  <c r="C178" i="3"/>
  <c r="K178" i="3"/>
  <c r="L178" i="3"/>
  <c r="M178" i="3"/>
  <c r="N178" i="3"/>
  <c r="O178" i="3"/>
  <c r="P178" i="3"/>
  <c r="S178" i="3"/>
  <c r="U178" i="3"/>
  <c r="K181" i="3"/>
  <c r="K182" i="3"/>
  <c r="L182" i="3"/>
  <c r="K183" i="3"/>
  <c r="K185" i="3"/>
  <c r="L185" i="3"/>
  <c r="K186" i="3"/>
  <c r="B187" i="3"/>
  <c r="C187" i="3"/>
  <c r="K187" i="3"/>
  <c r="L187" i="3"/>
  <c r="M187" i="3"/>
  <c r="N187" i="3"/>
  <c r="O187" i="3"/>
  <c r="P187" i="3"/>
  <c r="S187" i="3"/>
  <c r="U187" i="3"/>
  <c r="K190" i="3"/>
  <c r="K191" i="3"/>
  <c r="K192" i="3"/>
  <c r="K194" i="3"/>
  <c r="K195" i="3"/>
  <c r="B196" i="3"/>
  <c r="C196" i="3"/>
  <c r="K196" i="3"/>
  <c r="L196" i="3"/>
  <c r="M196" i="3"/>
  <c r="O196" i="3"/>
  <c r="P196" i="3"/>
  <c r="S196" i="3"/>
  <c r="U196" i="3"/>
  <c r="K202" i="3"/>
  <c r="K203" i="3"/>
  <c r="K204" i="3"/>
  <c r="K206" i="3"/>
  <c r="K207" i="3"/>
  <c r="B208" i="3"/>
  <c r="C208" i="3"/>
  <c r="K208" i="3"/>
  <c r="L208" i="3"/>
  <c r="M208" i="3"/>
  <c r="O208" i="3"/>
  <c r="P208" i="3"/>
  <c r="S208" i="3"/>
  <c r="U208" i="3"/>
  <c r="K211" i="3"/>
  <c r="K212" i="3"/>
  <c r="K213" i="3"/>
  <c r="K215" i="3"/>
  <c r="K216" i="3"/>
  <c r="B217" i="3"/>
  <c r="C217" i="3"/>
  <c r="K217" i="3"/>
  <c r="L217" i="3"/>
  <c r="M217" i="3"/>
  <c r="O217" i="3"/>
  <c r="P217" i="3"/>
  <c r="S217" i="3"/>
  <c r="U217" i="3"/>
  <c r="K220" i="3"/>
  <c r="K221" i="3"/>
  <c r="K223" i="3"/>
  <c r="K224" i="3"/>
  <c r="K226" i="3"/>
  <c r="K227" i="3"/>
  <c r="K229" i="3"/>
  <c r="K230" i="3"/>
  <c r="B231" i="3"/>
  <c r="C231" i="3"/>
  <c r="K231" i="3"/>
  <c r="L231" i="3"/>
  <c r="M231" i="3"/>
  <c r="O231" i="3"/>
  <c r="P231" i="3"/>
  <c r="S231" i="3"/>
  <c r="U231" i="3"/>
  <c r="K234" i="3"/>
  <c r="K235" i="3"/>
  <c r="K237" i="3"/>
  <c r="K238" i="3"/>
  <c r="B239" i="3"/>
  <c r="C239" i="3"/>
  <c r="K239" i="3"/>
  <c r="L239" i="3"/>
  <c r="M239" i="3"/>
  <c r="O239" i="3"/>
  <c r="P239" i="3"/>
  <c r="S239" i="3"/>
  <c r="U239" i="3"/>
  <c r="K245" i="3"/>
  <c r="K246" i="3"/>
  <c r="K248" i="3"/>
  <c r="K249" i="3"/>
  <c r="B250" i="3"/>
  <c r="C250" i="3"/>
  <c r="K250" i="3"/>
  <c r="L250" i="3"/>
  <c r="M250" i="3"/>
  <c r="O250" i="3"/>
  <c r="P250" i="3"/>
  <c r="S250" i="3"/>
  <c r="U250" i="3"/>
  <c r="K253" i="3"/>
  <c r="K254" i="3"/>
  <c r="K256" i="3"/>
  <c r="K257" i="3"/>
  <c r="K260" i="3"/>
  <c r="K261" i="3"/>
  <c r="K262" i="3"/>
  <c r="K264" i="3"/>
  <c r="K265" i="3"/>
  <c r="K267" i="3"/>
  <c r="K268" i="3"/>
  <c r="K270" i="3"/>
  <c r="K271" i="3"/>
  <c r="B272" i="3"/>
  <c r="C272" i="3"/>
  <c r="K272" i="3"/>
  <c r="L272" i="3"/>
  <c r="M272" i="3"/>
  <c r="O272" i="3"/>
  <c r="P272" i="3"/>
  <c r="S272" i="3"/>
  <c r="U272" i="3"/>
  <c r="K274" i="3"/>
  <c r="K275" i="3"/>
  <c r="K276" i="3"/>
  <c r="K277" i="3"/>
  <c r="K278" i="3"/>
  <c r="K280" i="3"/>
  <c r="K281" i="3"/>
  <c r="K282" i="3"/>
  <c r="K284" i="3"/>
  <c r="K285" i="3"/>
  <c r="K286" i="3"/>
  <c r="B287" i="3"/>
  <c r="C287" i="3"/>
  <c r="K287" i="3"/>
  <c r="L287" i="3"/>
  <c r="M287" i="3"/>
  <c r="O287" i="3"/>
  <c r="P287" i="3"/>
  <c r="S287" i="3"/>
  <c r="U287" i="3"/>
  <c r="K291" i="3"/>
  <c r="K292" i="3"/>
  <c r="K294" i="3"/>
  <c r="K295" i="3"/>
  <c r="L295" i="3"/>
  <c r="B296" i="3"/>
  <c r="C296" i="3"/>
  <c r="K296" i="3"/>
  <c r="M296" i="3"/>
  <c r="O296" i="3"/>
  <c r="P296" i="3"/>
  <c r="S296" i="3"/>
  <c r="U296" i="3"/>
  <c r="K299" i="3"/>
  <c r="K300" i="3"/>
  <c r="K302" i="3"/>
  <c r="K303" i="3"/>
  <c r="K304" i="3"/>
  <c r="K306" i="3"/>
  <c r="K307" i="3"/>
  <c r="K309" i="3"/>
  <c r="K310" i="3"/>
  <c r="K312" i="3"/>
  <c r="K313" i="3"/>
  <c r="B314" i="3"/>
  <c r="C314" i="3"/>
  <c r="K314" i="3"/>
  <c r="L314" i="3"/>
  <c r="M314" i="3"/>
  <c r="O314" i="3"/>
  <c r="P314" i="3"/>
  <c r="S314" i="3"/>
  <c r="U314" i="3"/>
  <c r="K317" i="3"/>
  <c r="K318" i="3"/>
  <c r="B319" i="3"/>
  <c r="C319" i="3"/>
  <c r="K319" i="3"/>
  <c r="L319" i="3"/>
  <c r="M319" i="3"/>
  <c r="O319" i="3"/>
  <c r="P319" i="3"/>
  <c r="S319" i="3"/>
  <c r="U319" i="3"/>
  <c r="K322" i="3"/>
  <c r="K323" i="3"/>
  <c r="K324" i="3"/>
  <c r="K326" i="3"/>
  <c r="K327" i="3"/>
  <c r="K328" i="3"/>
  <c r="K329" i="3"/>
  <c r="K330" i="3"/>
  <c r="K332" i="3"/>
  <c r="K333" i="3"/>
  <c r="K335" i="3"/>
  <c r="K336" i="3"/>
  <c r="B337" i="3"/>
  <c r="C337" i="3"/>
  <c r="K337" i="3"/>
  <c r="L337" i="3"/>
  <c r="M337" i="3"/>
  <c r="O337" i="3"/>
  <c r="P337" i="3"/>
  <c r="S337" i="3"/>
  <c r="U337" i="3"/>
  <c r="K340" i="3"/>
  <c r="L340" i="3"/>
  <c r="K341" i="3"/>
  <c r="K343" i="3"/>
  <c r="K344" i="3"/>
  <c r="K346" i="3"/>
  <c r="K347" i="3"/>
  <c r="K349" i="3"/>
  <c r="K350" i="3"/>
  <c r="B351" i="3"/>
  <c r="C351" i="3"/>
  <c r="K351" i="3"/>
  <c r="L351" i="3"/>
  <c r="M351" i="3"/>
  <c r="O351" i="3"/>
  <c r="P351" i="3"/>
  <c r="S351" i="3"/>
  <c r="U351" i="3"/>
  <c r="K354" i="3"/>
  <c r="K355" i="3"/>
  <c r="K357" i="3"/>
  <c r="B359" i="3"/>
  <c r="C359" i="3"/>
  <c r="K359" i="3"/>
  <c r="L359" i="3"/>
  <c r="M359" i="3"/>
  <c r="O359" i="3"/>
  <c r="P359" i="3"/>
  <c r="S359" i="3"/>
  <c r="U359" i="3"/>
  <c r="K361" i="3"/>
  <c r="K362" i="3"/>
  <c r="B363" i="3"/>
  <c r="C363" i="3"/>
  <c r="K363" i="3"/>
  <c r="S363" i="3"/>
  <c r="U363" i="3"/>
  <c r="K365" i="3"/>
  <c r="L365" i="3"/>
  <c r="M365" i="3"/>
  <c r="N365" i="3"/>
  <c r="O365" i="3"/>
  <c r="P365" i="3"/>
  <c r="S365" i="3"/>
  <c r="U365" i="3"/>
  <c r="K367" i="3"/>
  <c r="M367" i="3"/>
  <c r="O367" i="3"/>
  <c r="P367" i="3"/>
  <c r="K370" i="3"/>
  <c r="K371" i="3"/>
  <c r="K373" i="3"/>
  <c r="K374" i="3"/>
  <c r="K377" i="3"/>
  <c r="K378" i="3"/>
  <c r="K381" i="3"/>
  <c r="K382" i="3"/>
  <c r="B383" i="3"/>
  <c r="K383" i="3"/>
  <c r="L383" i="3"/>
  <c r="M383" i="3"/>
  <c r="O383" i="3"/>
  <c r="P383" i="3"/>
  <c r="S383" i="3"/>
  <c r="U383" i="3"/>
  <c r="K385" i="3"/>
  <c r="K386" i="3"/>
  <c r="K387" i="3"/>
  <c r="K388" i="3"/>
  <c r="K391" i="3"/>
  <c r="K392" i="3"/>
  <c r="K393" i="3"/>
  <c r="K395" i="3"/>
  <c r="K396" i="3"/>
  <c r="K398" i="3"/>
  <c r="K399" i="3"/>
  <c r="K401" i="3"/>
  <c r="K402" i="3"/>
  <c r="K404" i="3"/>
  <c r="K405" i="3"/>
  <c r="B406" i="3"/>
  <c r="K406" i="3"/>
  <c r="L406" i="3"/>
  <c r="M406" i="3"/>
  <c r="O406" i="3"/>
  <c r="P406" i="3"/>
  <c r="S406" i="3"/>
  <c r="U406" i="3"/>
  <c r="K409" i="3"/>
  <c r="K410" i="3"/>
  <c r="K411" i="3"/>
  <c r="K413" i="3"/>
  <c r="K414" i="3"/>
  <c r="K415" i="3"/>
  <c r="K417" i="3"/>
  <c r="K418" i="3"/>
  <c r="K419" i="3"/>
  <c r="K422" i="3"/>
  <c r="K423" i="3"/>
  <c r="K424" i="3"/>
  <c r="K426" i="3"/>
  <c r="K427" i="3"/>
  <c r="K429" i="3"/>
  <c r="K430" i="3"/>
  <c r="K431" i="3"/>
  <c r="K433" i="3"/>
  <c r="K434" i="3"/>
  <c r="K435" i="3"/>
  <c r="K437" i="3"/>
  <c r="K438" i="3"/>
  <c r="K440" i="3"/>
  <c r="L440" i="3"/>
  <c r="K441" i="3"/>
  <c r="B442" i="3"/>
  <c r="K442" i="3"/>
  <c r="L442" i="3"/>
  <c r="M442" i="3"/>
  <c r="O442" i="3"/>
  <c r="P442" i="3"/>
  <c r="S442" i="3"/>
  <c r="U442" i="3"/>
  <c r="K446" i="3"/>
  <c r="K447" i="3"/>
  <c r="K450" i="3"/>
  <c r="K451" i="3"/>
  <c r="K454" i="3"/>
  <c r="K455" i="3"/>
  <c r="K457" i="3"/>
  <c r="K458" i="3"/>
  <c r="K461" i="3"/>
  <c r="K462" i="3"/>
  <c r="B463" i="3"/>
  <c r="K463" i="3"/>
  <c r="L463" i="3"/>
  <c r="M463" i="3"/>
  <c r="O463" i="3"/>
  <c r="P463" i="3"/>
  <c r="S463" i="3"/>
  <c r="U463" i="3"/>
  <c r="K466" i="3"/>
  <c r="K467" i="3"/>
  <c r="K468" i="3"/>
  <c r="K469" i="3"/>
  <c r="K471" i="3"/>
  <c r="K472" i="3"/>
  <c r="K474" i="3"/>
  <c r="K475" i="3"/>
  <c r="B476" i="3"/>
  <c r="K476" i="3"/>
  <c r="L476" i="3"/>
  <c r="M476" i="3"/>
  <c r="O476" i="3"/>
  <c r="P476" i="3"/>
  <c r="S476" i="3"/>
  <c r="U476" i="3"/>
  <c r="K479" i="3"/>
  <c r="K480" i="3"/>
  <c r="K481" i="3"/>
  <c r="K484" i="3"/>
  <c r="K485" i="3"/>
  <c r="B486" i="3"/>
  <c r="K486" i="3"/>
  <c r="L486" i="3"/>
  <c r="M486" i="3"/>
  <c r="O486" i="3"/>
  <c r="P486" i="3"/>
  <c r="S486" i="3"/>
  <c r="U486" i="3"/>
  <c r="K487" i="3"/>
  <c r="K490" i="3"/>
  <c r="K493" i="3"/>
  <c r="B495" i="3"/>
  <c r="K495" i="3"/>
  <c r="L495" i="3"/>
  <c r="M495" i="3"/>
  <c r="O495" i="3"/>
  <c r="P495" i="3"/>
  <c r="S495" i="3"/>
  <c r="U495" i="3"/>
  <c r="K498" i="3"/>
  <c r="K499" i="3"/>
  <c r="K501" i="3"/>
  <c r="K502" i="3"/>
  <c r="B503" i="3"/>
  <c r="K503" i="3"/>
  <c r="L503" i="3"/>
  <c r="M503" i="3"/>
  <c r="O503" i="3"/>
  <c r="P503" i="3"/>
  <c r="S503" i="3"/>
  <c r="U503" i="3"/>
  <c r="K506" i="3"/>
  <c r="K507" i="3"/>
  <c r="K509" i="3"/>
  <c r="K510" i="3"/>
  <c r="K512" i="3"/>
  <c r="K513" i="3"/>
  <c r="K515" i="3"/>
  <c r="K516" i="3"/>
  <c r="K518" i="3"/>
  <c r="K519" i="3"/>
  <c r="K521" i="3"/>
  <c r="K524" i="3"/>
  <c r="K525" i="3"/>
  <c r="K527" i="3"/>
  <c r="K528" i="3"/>
  <c r="K530" i="3"/>
  <c r="K531" i="3"/>
  <c r="K534" i="3"/>
  <c r="K535" i="3"/>
  <c r="K537" i="3"/>
  <c r="K538" i="3"/>
  <c r="K540" i="3"/>
  <c r="K541" i="3"/>
  <c r="K543" i="3"/>
  <c r="K544" i="3"/>
  <c r="B545" i="3"/>
  <c r="K545" i="3"/>
  <c r="L545" i="3"/>
  <c r="M545" i="3"/>
  <c r="O545" i="3"/>
  <c r="P545" i="3"/>
  <c r="S545" i="3"/>
  <c r="U545" i="3"/>
  <c r="K548" i="3"/>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K588" i="3"/>
  <c r="L588" i="3"/>
  <c r="M588" i="3"/>
  <c r="O588" i="3"/>
  <c r="P588" i="3"/>
  <c r="S588" i="3"/>
  <c r="U588" i="3"/>
  <c r="K591" i="3"/>
  <c r="K592" i="3"/>
  <c r="B593" i="3"/>
  <c r="K593" i="3"/>
  <c r="L593" i="3"/>
  <c r="P593" i="3"/>
  <c r="S593" i="3"/>
  <c r="K594" i="3"/>
  <c r="K597" i="3"/>
  <c r="K598" i="3"/>
  <c r="B599" i="3"/>
  <c r="K599" i="3"/>
  <c r="L599" i="3"/>
  <c r="M599" i="3"/>
  <c r="O599" i="3"/>
  <c r="P599" i="3"/>
  <c r="S599" i="3"/>
  <c r="U599" i="3"/>
  <c r="K600" i="3"/>
  <c r="K602" i="3"/>
  <c r="B603" i="3"/>
  <c r="K603" i="3"/>
  <c r="L603" i="3"/>
  <c r="M603" i="3"/>
  <c r="O603" i="3"/>
  <c r="P603" i="3"/>
  <c r="S603" i="3"/>
  <c r="U603" i="3"/>
  <c r="K606" i="3"/>
  <c r="K607" i="3"/>
  <c r="K611" i="3"/>
  <c r="K612" i="3"/>
  <c r="B613" i="3"/>
  <c r="K613" i="3"/>
  <c r="L613" i="3"/>
  <c r="M613" i="3"/>
  <c r="O613" i="3"/>
  <c r="P613" i="3"/>
  <c r="S613" i="3"/>
  <c r="U613" i="3"/>
  <c r="K618" i="3"/>
  <c r="K620" i="3"/>
  <c r="K621" i="3"/>
  <c r="L621" i="3"/>
  <c r="M621" i="3"/>
  <c r="O621" i="3"/>
  <c r="P621" i="3"/>
  <c r="S621" i="3"/>
  <c r="U621" i="3"/>
  <c r="K622" i="3"/>
  <c r="K626" i="3"/>
  <c r="K627" i="3"/>
  <c r="K628" i="3"/>
  <c r="L628" i="3"/>
  <c r="M628" i="3"/>
  <c r="O628" i="3"/>
  <c r="P628" i="3"/>
  <c r="S628" i="3"/>
  <c r="U628" i="3"/>
  <c r="K630" i="3"/>
  <c r="K631" i="3"/>
  <c r="K633" i="3"/>
  <c r="K634" i="3"/>
  <c r="K635" i="3"/>
  <c r="L635" i="3"/>
  <c r="M635" i="3"/>
  <c r="O635" i="3"/>
  <c r="P635" i="3"/>
  <c r="S635" i="3"/>
  <c r="U635" i="3"/>
  <c r="K637" i="3"/>
  <c r="K638" i="3"/>
  <c r="K639" i="3"/>
  <c r="L639" i="3"/>
  <c r="M639" i="3"/>
  <c r="O639" i="3"/>
  <c r="P639" i="3"/>
  <c r="S639" i="3"/>
  <c r="U639" i="3"/>
  <c r="K642" i="3"/>
  <c r="K643" i="3"/>
  <c r="K644" i="3"/>
  <c r="L644" i="3"/>
  <c r="M644" i="3"/>
  <c r="O644" i="3"/>
  <c r="P644" i="3"/>
  <c r="S644" i="3"/>
  <c r="U644" i="3"/>
  <c r="K646" i="3"/>
  <c r="K647" i="3"/>
  <c r="K648" i="3"/>
  <c r="K649" i="3"/>
  <c r="L649" i="3"/>
  <c r="M649" i="3"/>
  <c r="O649" i="3"/>
  <c r="P649" i="3"/>
  <c r="S649" i="3"/>
  <c r="U649" i="3"/>
  <c r="K651" i="3"/>
  <c r="K652" i="3"/>
  <c r="K653" i="3"/>
  <c r="L653" i="3"/>
  <c r="M653" i="3"/>
  <c r="O653" i="3"/>
  <c r="P653" i="3"/>
  <c r="S653" i="3"/>
  <c r="U653" i="3"/>
  <c r="K655" i="3"/>
  <c r="K656" i="3"/>
  <c r="K657" i="3"/>
  <c r="L657" i="3"/>
  <c r="M657" i="3"/>
  <c r="O657" i="3"/>
  <c r="P657" i="3"/>
  <c r="S657" i="3"/>
  <c r="U657" i="3"/>
  <c r="K659" i="3"/>
  <c r="K660" i="3"/>
  <c r="K661" i="3"/>
  <c r="L661" i="3"/>
  <c r="M661" i="3"/>
  <c r="O661" i="3"/>
  <c r="P661" i="3"/>
  <c r="S661" i="3"/>
  <c r="U661" i="3"/>
  <c r="K665" i="3"/>
  <c r="L665" i="3"/>
  <c r="K666" i="3"/>
  <c r="K667" i="3"/>
  <c r="K668" i="3"/>
  <c r="K669" i="3"/>
  <c r="K670" i="3"/>
  <c r="B671" i="3"/>
  <c r="K671" i="3"/>
  <c r="L671" i="3"/>
  <c r="M671" i="3"/>
  <c r="O671" i="3"/>
  <c r="P671" i="3"/>
  <c r="S671" i="3"/>
  <c r="U671" i="3"/>
  <c r="K674" i="3"/>
  <c r="L674" i="3"/>
  <c r="K675" i="3"/>
  <c r="B677" i="3"/>
  <c r="K677" i="3"/>
  <c r="L677" i="3"/>
  <c r="M677" i="3"/>
  <c r="O677" i="3"/>
  <c r="P677" i="3"/>
  <c r="S677" i="3"/>
  <c r="U677" i="3"/>
  <c r="K680" i="3"/>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K779" i="3"/>
  <c r="L779" i="3"/>
  <c r="M779" i="3"/>
  <c r="O779" i="3"/>
  <c r="P779" i="3"/>
  <c r="S779" i="3"/>
  <c r="U779" i="3"/>
  <c r="K782" i="3"/>
  <c r="K783" i="3"/>
  <c r="K784" i="3"/>
  <c r="B785" i="3"/>
  <c r="K785" i="3"/>
  <c r="L785" i="3"/>
  <c r="M785" i="3"/>
  <c r="O785" i="3"/>
  <c r="P785" i="3"/>
  <c r="S785" i="3"/>
  <c r="U785" i="3"/>
  <c r="K786" i="3"/>
  <c r="S786"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<sst xmlns="http://schemas.openxmlformats.org/spreadsheetml/2006/main" count="5411" uniqueCount="412">
  <si>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</si>
  <si>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</si>
  <si>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</si>
  <si>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</si>
  <si>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</si>
  <si>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</si>
  <si>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</si>
  <si>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</si>
  <si>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</si>
  <si>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</si>
  <si>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</si>
  <si>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</si>
  <si>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</si>
  <si>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</si>
  <si>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</si>
  <si>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</si>
  <si>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</si>
  <si>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</si>
  <si>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</si>
  <si>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</si>
  <si>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</si>
  <si>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</si>
  <si>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</si>
  <si>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</si>
  <si>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</si>
  <si>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</si>
  <si>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</si>
  <si>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</si>
  <si>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</si>
  <si>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</si>
  <si>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</si>
  <si>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</si>
  <si>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</si>
  <si>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</si>
  <si>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</si>
  <si>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</si>
  <si>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</si>
  <si>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</si>
  <si>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</si>
  <si>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</si>
  <si>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</si>
  <si>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</si>
  <si>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</si>
  <si>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</si>
  <si>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</si>
  <si>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</si>
  <si>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</si>
  <si>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</si>
  <si>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</si>
  <si>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</si>
  <si>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</si>
  <si>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</si>
  <si>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</si>
  <si>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</si>
  <si>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</si>
  <si>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</si>
  <si>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</si>
  <si>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</si>
  <si>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</si>
  <si>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</si>
  <si>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</si>
  <si>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</si>
  <si>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</si>
  <si>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</si>
  <si>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</si>
  <si>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</si>
  <si>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</si>
  <si>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</si>
  <si>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</si>
  <si>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</si>
  <si>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</si>
  <si>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</si>
  <si>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</si>
  <si>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</si>
  <si>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</si>
  <si>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</si>
  <si>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</si>
  <si>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</si>
  <si>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</si>
  <si>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</si>
  <si>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</si>
  <si>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</si>
  <si>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</si>
  <si>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</si>
  <si>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</si>
  <si>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</si>
  <si>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</si>
  <si>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</si>
  <si>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</si>
  <si>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</si>
  <si>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</si>
  <si>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</si>
  <si>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</si>
  <si>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</si>
  <si>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</si>
  <si>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</si>
  <si>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</si>
  <si>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</si>
  <si>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</si>
  <si>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</si>
  <si>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</si>
  <si>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</si>
  <si>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</si>
  <si>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</si>
  <si>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</si>
  <si>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</si>
  <si>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</si>
  <si>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</si>
  <si>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</si>
  <si>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</si>
  <si>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</si>
  <si>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</si>
  <si>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</si>
  <si>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</si>
  <si>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</si>
  <si>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</si>
  <si>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</si>
  <si>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</si>
  <si>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</si>
  <si>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</si>
  <si>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</si>
  <si>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</si>
  <si>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</si>
  <si>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</si>
  <si>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</si>
  <si>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</si>
  <si>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</si>
  <si>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</si>
  <si>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</si>
  <si>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</si>
  <si>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</si>
  <si>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</si>
  <si>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</si>
  <si>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</si>
  <si>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</si>
  <si>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</si>
  <si>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</si>
  <si>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</si>
  <si>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</si>
  <si>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</si>
  <si>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</si>
  <si>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</si>
  <si>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</si>
  <si>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</si>
  <si>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</si>
  <si>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</si>
  <si>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</si>
  <si>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</si>
  <si>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</si>
  <si>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</si>
  <si>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</si>
  <si>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</si>
  <si>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</si>
  <si>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</si>
  <si>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</si>
  <si>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</si>
  <si>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</si>
  <si>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</si>
  <si>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</si>
  <si>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</si>
  <si>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</si>
  <si>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</si>
  <si>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</si>
  <si>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</si>
  <si>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</si>
  <si>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</si>
  <si>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</si>
  <si>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</si>
  <si>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</si>
  <si>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</si>
  <si>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</si>
  <si>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</si>
  <si>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</si>
  <si>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</si>
  <si>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</si>
  <si>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</si>
  <si>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</si>
  <si>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</si>
  <si>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</si>
  <si>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</si>
  <si>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</si>
  <si>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</si>
  <si>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</si>
  <si>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</si>
  <si>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</si>
  <si>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</si>
  <si>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</si>
  <si>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</si>
  <si>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</si>
  <si>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</si>
  <si>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</si>
  <si>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</si>
  <si>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</si>
  <si>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</si>
  <si>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</si>
  <si>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</si>
  <si>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</si>
  <si>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</si>
  <si>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</si>
  <si>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</si>
  <si>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</si>
  <si>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</si>
  <si>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</si>
  <si>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</si>
  <si>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</si>
  <si>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</si>
  <si>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</si>
  <si>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</si>
  <si>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</si>
  <si>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</si>
  <si>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</si>
  <si>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</si>
  <si>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</si>
  <si>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</si>
  <si>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</si>
  <si>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</si>
  <si>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</si>
  <si>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</si>
  <si>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</si>
  <si>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</si>
  <si>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</si>
  <si>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</si>
  <si>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</si>
  <si>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</si>
  <si>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</si>
  <si>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</si>
  <si>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</si>
  <si>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</si>
  <si>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</si>
  <si>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</si>
  <si>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</si>
  <si>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</si>
  <si>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</si>
  <si>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</si>
  <si>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</si>
  <si>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</si>
  <si>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</si>
  <si>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</si>
  <si>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</si>
  <si>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</si>
  <si>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</si>
  <si>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</si>
  <si>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</si>
  <si>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</si>
  <si>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</si>
  <si>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</si>
  <si>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</si>
  <si>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</si>
  <si>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</si>
  <si>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</si>
  <si>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</si>
  <si>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</si>
  <si>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</si>
  <si>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</si>
  <si>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</si>
  <si>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</si>
  <si>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</si>
  <si>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</si>
  <si>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</si>
  <si>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</si>
  <si>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</si>
  <si>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</si>
  <si>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</si>
  <si>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</si>
  <si>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</si>
  <si>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</si>
  <si>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</si>
  <si>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</si>
  <si>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</si>
  <si>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</si>
  <si>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</si>
  <si>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</si>
  <si>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</si>
  <si>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</si>
  <si>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</si>
  <si>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</si>
  <si>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</si>
  <si>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</si>
  <si>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</si>
  <si>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</si>
  <si>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</si>
  <si>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</si>
  <si>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</si>
  <si>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</si>
  <si>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</si>
  <si>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</si>
  <si>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</si>
  <si>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</si>
  <si>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</si>
  <si>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</si>
  <si>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</si>
  <si>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</si>
  <si>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</si>
  <si>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</si>
  <si>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</si>
  <si>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</si>
  <si>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</si>
  <si>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</si>
  <si>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</si>
  <si>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</si>
  <si>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</si>
  <si>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</si>
  <si>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</si>
  <si>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</si>
  <si>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</si>
  <si>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</si>
  <si>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</si>
  <si>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</si>
  <si>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</si>
  <si>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</si>
  <si>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</si>
  <si>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</si>
  <si>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</si>
  <si>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</si>
  <si>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</si>
  <si>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</si>
  <si>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</si>
  <si>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</si>
  <si>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</si>
  <si>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</si>
  <si>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</si>
  <si>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</si>
  <si>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</si>
  <si>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</si>
  <si>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</si>
  <si>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</si>
  <si>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</si>
  <si>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</si>
  <si>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</si>
  <si>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</si>
  <si>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</si>
  <si>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</si>
  <si>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</si>
  <si>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</si>
  <si>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</si>
  <si>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</si>
  <si>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</si>
  <si>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</si>
  <si>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</si>
  <si>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</si>
  <si>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</si>
  <si>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</si>
  <si>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</si>
  <si>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</si>
  <si>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</si>
  <si>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</si>
  <si>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</si>
  <si>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</si>
  <si>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</si>
  <si>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</si>
  <si>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</si>
  <si>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</si>
  <si>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</si>
  <si>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</si>
  <si>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</si>
  <si>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</si>
  <si>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</si>
  <si>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</si>
  <si>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</si>
  <si>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</si>
  <si>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</si>
  <si>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</si>
  <si>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</si>
  <si>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</si>
  <si>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</si>
  <si>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</si>
  <si>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</si>
  <si>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</si>
  <si>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</si>
  <si>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</si>
  <si>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</si>
  <si>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</si>
  <si>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</si>
  <si>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</si>
  <si>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</si>
  <si>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</si>
  <si>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</si>
  <si>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</si>
  <si>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</si>
  <si>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</si>
  <si>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</si>
  <si>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</si>
  <si>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</si>
  <si>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</si>
  <si>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</si>
  <si>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</si>
  <si>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</si>
  <si>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</si>
  <si>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</si>
  <si>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</si>
  <si>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</si>
  <si>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</si>
  <si>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</si>
  <si>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</si>
  <si>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</si>
  <si>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</si>
  <si>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</si>
  <si>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</si>
  <si>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</si>
  <si>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</si>
  <si>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</si>
  <si>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</si>
  <si>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</si>
  <si>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</si>
  <si>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</si>
  <si>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</si>
  <si>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</si>
  <si>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</si>
  <si>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 xml:space="preserve">Note:  There is 3,433 dth/day of local production to supply CPA volumes in TCO 4-25. </t>
  </si>
  <si>
    <t>Note: There is 333 dth/day of local production to supply EOG volume for June.</t>
  </si>
  <si>
    <t>Note:  There is 250 dth/day of local production available from B&amp;B for the National Fuel volume requirement.</t>
  </si>
  <si>
    <t>Note:  Local Production gas is available to meet some or all of the volume req. on Equitable.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</si>
</sst>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1" applyNumberFormat="1" applyFont="1" applyAlignment="1">
      <alignment horizontal="center"/>
    </xf>
    <xf numFmtId="3" fontId="12" fillId="0" borderId="0" xfId="0" applyNumberFormat="1" applyFont="1" applyAlignment="1">
      <alignment horizontal="center"/>
    </xf>
    <xf numFmtId="0" fontId="3" fillId="0" borderId="0" xfId="0" applyFont="1"/>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a:extLst>
            <a:ext uri="{FF2B5EF4-FFF2-40B4-BE49-F238E27FC236}">
              <a16:creationId xmlns:a16="http://schemas.microsoft.com/office/drawing/2014/main" id="{55D219A5-A4D4-29FC-45ED-8AF07EAFE05C}"/>
            </a:ext>
          </a:extLst>
        </xdr:cNvPr>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 (Note:  This change was communicated verbally to C. Pendergrass at ENA on 5/24/00.)</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114300</xdr:rowOff>
    </xdr:from>
    <xdr:to>
      <xdr:col>15</xdr:col>
      <xdr:colOff>104775</xdr:colOff>
      <xdr:row>52</xdr:row>
      <xdr:rowOff>19050</xdr:rowOff>
    </xdr:to>
    <xdr:sp macro="" textlink="">
      <xdr:nvSpPr>
        <xdr:cNvPr id="3073" name="Text Box 1">
          <a:extLst>
            <a:ext uri="{FF2B5EF4-FFF2-40B4-BE49-F238E27FC236}">
              <a16:creationId xmlns:a16="http://schemas.microsoft.com/office/drawing/2014/main" id="{ECD77FF5-2D80-F170-4CBC-97E29219E158}"/>
            </a:ext>
          </a:extLst>
        </xdr:cNvPr>
        <xdr:cNvSpPr txBox="1">
          <a:spLocks noChangeArrowheads="1"/>
        </xdr:cNvSpPr>
      </xdr:nvSpPr>
      <xdr:spPr bwMode="auto">
        <a:xfrm>
          <a:off x="57150" y="114300"/>
          <a:ext cx="9191625" cy="8324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Full text of C. Germany's 5/24/00 e-mail regarding local production gas for June 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Molly.Johnson@enron.com, Meredith.Mitchell@enron.com, Cynthia.Franklin@enron.com, Robert.Allwein@enron.com, Joann.Collins@enron.com, Joan.Veselack@enron.com, Angie.Zeman@enron.com, Heidi Boyd/CES/ColumbiaGas@COLUMBIAGAS</a:t>
          </a:r>
        </a:p>
        <a:p>
          <a:pPr algn="l" rtl="0">
            <a:defRPr sz="1000"/>
          </a:pPr>
          <a:r>
            <a:rPr lang="en-US" sz="1000" b="0" i="0" u="none" strike="noStrike" baseline="0">
              <a:solidFill>
                <a:srgbClr val="000000"/>
              </a:solidFill>
              <a:latin typeface="Arial"/>
              <a:cs typeface="Arial"/>
            </a:rPr>
            <a:t>cc: Wade.R.Price@enron.com, Jeffrey Porter/CES/ColumbiaGas@COLUMBIAGAS, Charles Dalphon/CES/ColumbiaGas@COLUMBIAGAS, Doug Kinney/CES/ColumbiaGas@COLUMBIAGAS, Victor.Lamadrid@enron.com, Dick.Jenkins@enron.com, Scott.Goodell@enron.com</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Subject: Local Production for June</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send this email to anyone that may need to see it.  I'm sure I left</a:t>
          </a:r>
        </a:p>
        <a:p>
          <a:pPr algn="l" rtl="0">
            <a:defRPr sz="1000"/>
          </a:pPr>
          <a:r>
            <a:rPr lang="en-US" sz="1000" b="0" i="0" u="none" strike="noStrike" baseline="0">
              <a:solidFill>
                <a:srgbClr val="000000"/>
              </a:solidFill>
              <a:latin typeface="Arial"/>
              <a:cs typeface="Arial"/>
            </a:rPr>
            <a:t>someone out.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is citygate gas ENA will sell to CES for June.  This will reduce the</a:t>
          </a:r>
        </a:p>
        <a:p>
          <a:pPr algn="l" rtl="0">
            <a:defRPr sz="1000"/>
          </a:pPr>
          <a:r>
            <a:rPr lang="en-US" sz="1000" b="0" i="0" u="none" strike="noStrike" baseline="0">
              <a:solidFill>
                <a:srgbClr val="000000"/>
              </a:solidFill>
              <a:latin typeface="Arial"/>
              <a:cs typeface="Arial"/>
            </a:rPr>
            <a:t>numbers on the sheet Doug sent us yesterday.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East Ohio Gas on CNG</a:t>
          </a:r>
        </a:p>
        <a:p>
          <a:pPr algn="l" rtl="0">
            <a:defRPr sz="1000"/>
          </a:pPr>
          <a:r>
            <a:rPr lang="en-US" sz="1000" b="0" i="0" u="none" strike="noStrike" baseline="0">
              <a:solidFill>
                <a:srgbClr val="000000"/>
              </a:solidFill>
              <a:latin typeface="Arial"/>
              <a:cs typeface="Arial"/>
            </a:rPr>
            <a:t>10,000 dth/ month from Power Gas Marketing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CPA on TCO</a:t>
          </a:r>
        </a:p>
        <a:p>
          <a:pPr algn="l" rtl="0">
            <a:defRPr sz="1000"/>
          </a:pPr>
          <a:r>
            <a:rPr lang="en-US" sz="1000" b="0" i="0" u="none" strike="noStrike" baseline="0">
              <a:solidFill>
                <a:srgbClr val="000000"/>
              </a:solidFill>
              <a:latin typeface="Arial"/>
              <a:cs typeface="Arial"/>
            </a:rPr>
            <a:t>500 dth/day from Power Gas Marketing</a:t>
          </a:r>
        </a:p>
        <a:p>
          <a:pPr algn="l" rtl="0">
            <a:defRPr sz="1000"/>
          </a:pPr>
          <a:r>
            <a:rPr lang="en-US" sz="1000" b="0" i="0" u="none" strike="noStrike" baseline="0">
              <a:solidFill>
                <a:srgbClr val="000000"/>
              </a:solidFill>
              <a:latin typeface="Arial"/>
              <a:cs typeface="Arial"/>
            </a:rPr>
            <a:t>1,833 dth/day from StatOil</a:t>
          </a:r>
        </a:p>
        <a:p>
          <a:pPr algn="l" rtl="0">
            <a:defRPr sz="1000"/>
          </a:pPr>
          <a:r>
            <a:rPr lang="en-US" sz="1000" b="0" i="0" u="none" strike="noStrike" baseline="0">
              <a:solidFill>
                <a:srgbClr val="000000"/>
              </a:solidFill>
              <a:latin typeface="Arial"/>
              <a:cs typeface="Arial"/>
            </a:rPr>
            <a:t>1,100 dth/day from Questa - Note:  this is an estimated volume.  We should know</a:t>
          </a:r>
        </a:p>
        <a:p>
          <a:pPr algn="l" rtl="0">
            <a:defRPr sz="1000"/>
          </a:pPr>
          <a:r>
            <a:rPr lang="en-US" sz="1000" b="0" i="0" u="none" strike="noStrike" baseline="0">
              <a:solidFill>
                <a:srgbClr val="000000"/>
              </a:solidFill>
              <a:latin typeface="Arial"/>
              <a:cs typeface="Arial"/>
            </a:rPr>
            <a:t>the actual volume in the next day or so.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Note:  CES is not taking any Carnagie gas at CPA.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National Fuel</a:t>
          </a:r>
        </a:p>
        <a:p>
          <a:pPr algn="l" rtl="0">
            <a:defRPr sz="1000"/>
          </a:pPr>
          <a:r>
            <a:rPr lang="en-US" sz="1000" b="0" i="0" u="none" strike="noStrike" baseline="0">
              <a:solidFill>
                <a:srgbClr val="000000"/>
              </a:solidFill>
              <a:latin typeface="Arial"/>
              <a:cs typeface="Arial"/>
            </a:rPr>
            <a:t>250 dth/day from Belden &amp; Blake.  The deal expires 6/30/2000.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Equitrans</a:t>
          </a:r>
        </a:p>
        <a:p>
          <a:pPr algn="l" rtl="0">
            <a:defRPr sz="1000"/>
          </a:pPr>
          <a:r>
            <a:rPr lang="en-US" sz="1000" b="0" i="0" u="none" strike="noStrike" baseline="0">
              <a:solidFill>
                <a:srgbClr val="000000"/>
              </a:solidFill>
              <a:latin typeface="Arial"/>
              <a:cs typeface="Arial"/>
            </a:rPr>
            <a:t>All of the Equitrans is production or pool gas on the pipeline.  ENA nominates</a:t>
          </a:r>
        </a:p>
        <a:p>
          <a:pPr algn="l" rtl="0">
            <a:defRPr sz="1000"/>
          </a:pPr>
          <a:r>
            <a:rPr lang="en-US" sz="1000" b="0" i="0" u="none" strike="noStrike" baseline="0">
              <a:solidFill>
                <a:srgbClr val="000000"/>
              </a:solidFill>
              <a:latin typeface="Arial"/>
              <a:cs typeface="Arial"/>
            </a:rPr>
            <a:t>this gas.  CES still has a citygate load of 1,280 dth/day for June on Equitrans</a:t>
          </a:r>
        </a:p>
        <a:p>
          <a:pPr algn="l" rtl="0">
            <a:defRPr sz="1000"/>
          </a:pPr>
          <a:r>
            <a:rPr lang="en-US" sz="1000" b="0" i="0" u="none" strike="noStrike" baseline="0">
              <a:solidFill>
                <a:srgbClr val="000000"/>
              </a:solidFill>
              <a:latin typeface="Arial"/>
              <a:cs typeface="Arial"/>
            </a:rPr>
            <a:t>so the production gas will be delivered to 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CES will not be receiving any local production behind Peoples or NYSEG.</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2" sqref="F32"/>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defaultRowHeight="12.75" x14ac:dyDescent="0.2"/>
  <sheetData/>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33" activePane="bottomRight" state="frozen"/>
      <selection activeCell="F32" sqref="F32"/>
      <selection pane="topRight" activeCell="F32" sqref="F32"/>
      <selection pane="bottomLeft" activeCell="F32" sqref="F32"/>
      <selection pane="bottomRight" activeCell="K551" sqref="K551"/>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400</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400</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400</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
      <c r="K50" s="12" t="s">
        <v>400</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
      <c r="K56" s="12" t="s">
        <v>400</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
      <c r="G80" s="15"/>
      <c r="K80" s="25" t="s">
        <v>408</v>
      </c>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
      <c r="G224" s="14"/>
      <c r="K224" s="12" t="s">
        <v>400</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400</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401</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
      <c r="G289" s="14"/>
    </row>
    <row r="290" spans="2:105"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
      <c r="B293" s="1" t="s">
        <v>12</v>
      </c>
      <c r="C293" s="1">
        <v>10</v>
      </c>
      <c r="D293" s="1">
        <v>28</v>
      </c>
      <c r="E293" s="1" t="s">
        <v>13</v>
      </c>
      <c r="F293" s="1" t="s">
        <v>89</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c r="CZ313" s="4">
        <v>17970</v>
      </c>
      <c r="DA313" s="4">
        <v>17970</v>
      </c>
    </row>
    <row r="314" spans="2:105"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95</v>
      </c>
      <c r="G320" s="14" t="s">
        <v>96</v>
      </c>
      <c r="H320" s="1" t="s">
        <v>16</v>
      </c>
      <c r="I320" s="1" t="s">
        <v>44</v>
      </c>
      <c r="CZ320" s="4">
        <v>0</v>
      </c>
      <c r="DA320" s="4">
        <v>0</v>
      </c>
    </row>
    <row r="321" spans="2:105" x14ac:dyDescent="0.2">
      <c r="B321" s="1" t="s">
        <v>12</v>
      </c>
      <c r="C321" s="1">
        <v>10</v>
      </c>
      <c r="D321" s="1">
        <v>31</v>
      </c>
      <c r="E321" s="1" t="s">
        <v>13</v>
      </c>
      <c r="F321" s="1" t="s">
        <v>95</v>
      </c>
      <c r="G321" s="14" t="s">
        <v>96</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
      <c r="K329" s="1" t="s">
        <v>402</v>
      </c>
      <c r="W329" s="4">
        <v>21554</v>
      </c>
      <c r="Z329" s="4">
        <v>21554</v>
      </c>
    </row>
    <row r="331" spans="2:105" x14ac:dyDescent="0.2">
      <c r="F331" s="12"/>
      <c r="K331" s="12"/>
    </row>
    <row r="332" spans="2:105"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
      <c r="J334" s="9"/>
      <c r="K334" s="9"/>
      <c r="M334" s="9"/>
      <c r="P334" s="9"/>
      <c r="S334" s="9"/>
      <c r="V334" s="9"/>
      <c r="Y334" s="9"/>
      <c r="AB334" s="9"/>
      <c r="AE334" s="9"/>
      <c r="AH334" s="9"/>
      <c r="AK334" s="9"/>
    </row>
    <row r="335" spans="2:105"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
      <c r="J337" s="9"/>
      <c r="K337" s="9"/>
      <c r="M337" s="9"/>
      <c r="P337" s="9"/>
      <c r="S337" s="9"/>
      <c r="V337" s="9"/>
      <c r="Y337" s="9"/>
      <c r="AB337" s="9"/>
      <c r="AE337" s="9"/>
      <c r="AH337" s="9"/>
      <c r="AK337" s="9"/>
    </row>
    <row r="338" spans="2:105" x14ac:dyDescent="0.2">
      <c r="J338" s="9"/>
      <c r="K338" s="9"/>
      <c r="M338" s="9"/>
      <c r="P338" s="9"/>
      <c r="S338" s="9"/>
      <c r="V338" s="9"/>
      <c r="Y338" s="9"/>
      <c r="AB338" s="9"/>
      <c r="AE338" s="9"/>
      <c r="AH338" s="9"/>
      <c r="AK338" s="9"/>
    </row>
    <row r="339" spans="2:105"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
      <c r="J341" s="9"/>
      <c r="K341" s="9"/>
      <c r="M341" s="9"/>
      <c r="P341" s="9"/>
      <c r="S341" s="9"/>
      <c r="V341" s="9"/>
      <c r="Y341" s="9"/>
      <c r="AB341" s="9"/>
      <c r="AE341" s="9"/>
      <c r="AH341" s="9"/>
      <c r="AK341" s="9"/>
    </row>
    <row r="342" spans="2:105" x14ac:dyDescent="0.2">
      <c r="F342" s="12"/>
      <c r="J342" s="9"/>
      <c r="K342" s="9"/>
      <c r="M342" s="9"/>
      <c r="P342" s="9"/>
      <c r="S342" s="9"/>
      <c r="V342" s="9"/>
      <c r="Y342" s="9"/>
      <c r="AB342" s="9"/>
      <c r="AE342" s="9"/>
      <c r="AH342" s="9"/>
      <c r="AK342" s="9"/>
    </row>
    <row r="343" spans="2:105"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F345" s="12" t="s">
        <v>109</v>
      </c>
    </row>
    <row r="346" spans="2:105"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x14ac:dyDescent="0.2">
      <c r="K348" s="12" t="s">
        <v>409</v>
      </c>
    </row>
    <row r="349" spans="2:105" x14ac:dyDescent="0.2">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2"/>
      <c r="Y358" s="22"/>
      <c r="AB358" s="22"/>
      <c r="AE358" s="22"/>
      <c r="AH358" s="22"/>
      <c r="AK358" s="22"/>
      <c r="AN358" s="22"/>
      <c r="AQ358" s="22"/>
      <c r="AT358" s="22"/>
      <c r="AW358" s="22"/>
      <c r="AZ358" s="22"/>
      <c r="BC358" s="22"/>
    </row>
    <row r="359" spans="2:105"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22"/>
      <c r="M364" s="22"/>
      <c r="P364" s="22"/>
      <c r="S364" s="22"/>
      <c r="V364" s="23"/>
      <c r="Y364" s="19"/>
    </row>
    <row r="365" spans="2:105" x14ac:dyDescent="0.2">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
      <c r="K367" s="11"/>
      <c r="M367" s="11"/>
      <c r="P367" s="11"/>
      <c r="S367" s="11"/>
      <c r="V367" s="11"/>
      <c r="Y367" s="11"/>
      <c r="AB367" s="11"/>
      <c r="AE367" s="11"/>
      <c r="AH367" s="11"/>
      <c r="AK367" s="11"/>
      <c r="AN367" s="11"/>
      <c r="AQ367" s="11"/>
      <c r="AT367" s="11"/>
      <c r="AW367" s="11"/>
      <c r="AZ367" s="11"/>
      <c r="BC367" s="11"/>
    </row>
    <row r="369" spans="2:105" x14ac:dyDescent="0.2">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
      <c r="K371" s="12" t="s">
        <v>403</v>
      </c>
    </row>
    <row r="373" spans="2:105" x14ac:dyDescent="0.2">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
      <c r="K375" s="12" t="s">
        <v>404</v>
      </c>
    </row>
    <row r="377" spans="2:105" x14ac:dyDescent="0.2">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
      <c r="K384" s="12" t="s">
        <v>402</v>
      </c>
      <c r="M384" s="11"/>
      <c r="P384" s="11"/>
      <c r="S384" s="11"/>
      <c r="V384" s="11"/>
      <c r="Y384" s="11"/>
      <c r="AB384" s="11"/>
      <c r="AE384" s="11"/>
      <c r="AH384" s="11"/>
      <c r="AK384" s="11"/>
      <c r="AN384" s="11"/>
      <c r="AQ384" s="11"/>
      <c r="AT384" s="11"/>
      <c r="AW384" s="11"/>
      <c r="AZ384" s="11"/>
      <c r="BC384" s="11"/>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1"/>
      <c r="M388" s="11"/>
      <c r="P388" s="11"/>
      <c r="S388" s="11"/>
      <c r="V388" s="11"/>
      <c r="Y388" s="11"/>
      <c r="AB388" s="11"/>
      <c r="AE388" s="11"/>
      <c r="AH388" s="11"/>
      <c r="AK388" s="11"/>
      <c r="AN388" s="11"/>
      <c r="AQ388" s="11"/>
      <c r="AT388" s="11"/>
      <c r="AW388" s="11"/>
      <c r="AZ388" s="11"/>
      <c r="BC388" s="11"/>
    </row>
    <row r="389" spans="2:105" x14ac:dyDescent="0.2">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
      <c r="K391" s="12" t="s">
        <v>405</v>
      </c>
    </row>
    <row r="393" spans="2:105" x14ac:dyDescent="0.2">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
      <c r="K395" s="12" t="s">
        <v>402</v>
      </c>
    </row>
    <row r="397" spans="2:105" x14ac:dyDescent="0.2">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
      <c r="K402" s="12" t="s">
        <v>402</v>
      </c>
    </row>
    <row r="405" spans="2:105" x14ac:dyDescent="0.2">
      <c r="B405" s="1" t="s">
        <v>125</v>
      </c>
      <c r="D405" s="1" t="s">
        <v>126</v>
      </c>
      <c r="E405" s="1" t="s">
        <v>13</v>
      </c>
      <c r="F405" s="1" t="s">
        <v>127</v>
      </c>
      <c r="G405" s="3">
        <v>6576</v>
      </c>
      <c r="H405" s="1" t="s">
        <v>16</v>
      </c>
      <c r="I405" s="1" t="s">
        <v>30</v>
      </c>
      <c r="J405" s="4" t="s">
        <v>128</v>
      </c>
      <c r="CZ405" s="4" t="e">
        <v>#VALUE!</v>
      </c>
      <c r="DA405" s="4">
        <v>0</v>
      </c>
    </row>
    <row r="406" spans="2:105" x14ac:dyDescent="0.2">
      <c r="B406" s="1" t="s">
        <v>125</v>
      </c>
      <c r="D406" s="1" t="s">
        <v>126</v>
      </c>
      <c r="E406" s="1" t="s">
        <v>13</v>
      </c>
      <c r="F406" s="1" t="s">
        <v>127</v>
      </c>
      <c r="G406" s="3">
        <v>6576</v>
      </c>
      <c r="H406" s="1" t="s">
        <v>18</v>
      </c>
      <c r="I406" s="1" t="s">
        <v>30</v>
      </c>
      <c r="CZ406" s="4">
        <v>0</v>
      </c>
      <c r="DA406" s="4">
        <v>0</v>
      </c>
    </row>
    <row r="407" spans="2:105" s="1" customFormat="1" x14ac:dyDescent="0.2">
      <c r="G407" s="3"/>
      <c r="CZ407" s="4"/>
      <c r="DA407" s="4"/>
    </row>
    <row r="409" spans="2:105" x14ac:dyDescent="0.2">
      <c r="B409" s="1" t="s">
        <v>125</v>
      </c>
      <c r="D409" s="1" t="s">
        <v>126</v>
      </c>
      <c r="E409" s="1" t="s">
        <v>13</v>
      </c>
      <c r="F409" s="24" t="s">
        <v>129</v>
      </c>
      <c r="G409" s="3">
        <v>6608</v>
      </c>
      <c r="H409" s="1" t="s">
        <v>16</v>
      </c>
      <c r="I409" s="1" t="s">
        <v>30</v>
      </c>
      <c r="J409" s="4" t="s">
        <v>128</v>
      </c>
      <c r="CZ409" s="4" t="e">
        <v>#VALUE!</v>
      </c>
      <c r="DA409" s="4">
        <v>0</v>
      </c>
    </row>
    <row r="410" spans="2:105" x14ac:dyDescent="0.2">
      <c r="B410" s="1" t="s">
        <v>125</v>
      </c>
      <c r="D410" s="1" t="s">
        <v>126</v>
      </c>
      <c r="E410" s="1" t="s">
        <v>13</v>
      </c>
      <c r="F410" s="24" t="s">
        <v>129</v>
      </c>
      <c r="G410" s="3">
        <v>6608</v>
      </c>
      <c r="H410" s="1" t="s">
        <v>18</v>
      </c>
      <c r="I410" s="1" t="s">
        <v>30</v>
      </c>
      <c r="CZ410" s="4">
        <v>0</v>
      </c>
      <c r="DA410" s="4">
        <v>0</v>
      </c>
    </row>
    <row r="411" spans="2:105" x14ac:dyDescent="0.2">
      <c r="F411" s="24"/>
      <c r="K411" s="1"/>
    </row>
    <row r="412" spans="2:105" x14ac:dyDescent="0.2">
      <c r="F412" s="24"/>
    </row>
    <row r="413" spans="2:105" x14ac:dyDescent="0.2">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
      <c r="F418" s="24"/>
    </row>
    <row r="419" spans="2:105" x14ac:dyDescent="0.2">
      <c r="K419" s="11"/>
      <c r="M419" s="11"/>
      <c r="P419" s="11"/>
      <c r="S419" s="11"/>
      <c r="V419" s="11"/>
      <c r="Y419" s="11"/>
      <c r="AB419" s="11"/>
      <c r="AE419" s="11"/>
      <c r="AH419" s="11"/>
      <c r="AK419" s="11"/>
      <c r="AN419" s="11"/>
      <c r="AQ419" s="11"/>
      <c r="AT419" s="11"/>
      <c r="AW419" s="11"/>
      <c r="AZ419" s="11"/>
      <c r="BC419" s="11"/>
    </row>
    <row r="420" spans="2:105" x14ac:dyDescent="0.2">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
      <c r="K426" s="12" t="s">
        <v>406</v>
      </c>
    </row>
    <row r="427" spans="2:105" x14ac:dyDescent="0.2">
      <c r="K427" s="12">
        <v>0</v>
      </c>
    </row>
    <row r="429" spans="2:105" x14ac:dyDescent="0.2">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
      <c r="K438" s="12" t="s">
        <v>407</v>
      </c>
    </row>
    <row r="439" spans="2:105" x14ac:dyDescent="0.2">
      <c r="K439" s="1"/>
    </row>
    <row r="441" spans="2:105" x14ac:dyDescent="0.2">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
      <c r="F443" s="24"/>
      <c r="K443" s="12" t="s">
        <v>402</v>
      </c>
    </row>
    <row r="446" spans="2:105" x14ac:dyDescent="0.2">
      <c r="B446" s="1" t="s">
        <v>135</v>
      </c>
      <c r="D446" s="1" t="s">
        <v>136</v>
      </c>
      <c r="E446" s="1" t="s">
        <v>13</v>
      </c>
      <c r="F446" s="1" t="s">
        <v>137</v>
      </c>
      <c r="G446" s="14" t="s">
        <v>138</v>
      </c>
      <c r="H446" s="1" t="s">
        <v>16</v>
      </c>
      <c r="I446" s="1" t="s">
        <v>44</v>
      </c>
      <c r="J446" s="4" t="s">
        <v>128</v>
      </c>
      <c r="CZ446" s="4" t="e">
        <v>#VALUE!</v>
      </c>
      <c r="DA446" s="4">
        <v>0</v>
      </c>
    </row>
    <row r="447" spans="2:105" x14ac:dyDescent="0.2">
      <c r="B447" s="1" t="s">
        <v>135</v>
      </c>
      <c r="D447" s="1" t="s">
        <v>136</v>
      </c>
      <c r="E447" s="1" t="s">
        <v>13</v>
      </c>
      <c r="F447" s="1" t="s">
        <v>137</v>
      </c>
      <c r="G447" s="14" t="s">
        <v>138</v>
      </c>
      <c r="H447" s="1" t="s">
        <v>18</v>
      </c>
      <c r="J447" s="4"/>
      <c r="CZ447" s="4">
        <v>0</v>
      </c>
      <c r="DA447" s="4">
        <v>0</v>
      </c>
    </row>
    <row r="448" spans="2:105" x14ac:dyDescent="0.2">
      <c r="G448" s="14"/>
      <c r="J448" s="18"/>
      <c r="M448" s="11"/>
      <c r="P448" s="11"/>
      <c r="S448" s="11"/>
      <c r="V448" s="11"/>
      <c r="Y448" s="11"/>
      <c r="AB448" s="11"/>
      <c r="AE448" s="11"/>
      <c r="AH448" s="11"/>
      <c r="AK448" s="11"/>
      <c r="AN448" s="11"/>
      <c r="AQ448" s="11"/>
      <c r="AT448" s="11"/>
      <c r="AW448" s="11"/>
      <c r="AZ448" s="11"/>
      <c r="BC448" s="11"/>
    </row>
    <row r="449" spans="2:105" x14ac:dyDescent="0.2">
      <c r="B449" s="1" t="s">
        <v>135</v>
      </c>
      <c r="D449" s="1" t="s">
        <v>136</v>
      </c>
      <c r="E449" s="1" t="s">
        <v>13</v>
      </c>
      <c r="F449" s="1" t="s">
        <v>137</v>
      </c>
      <c r="G449" s="14" t="s">
        <v>139</v>
      </c>
      <c r="H449" s="1" t="s">
        <v>16</v>
      </c>
      <c r="I449" s="1" t="s">
        <v>44</v>
      </c>
      <c r="J449" s="4" t="s">
        <v>128</v>
      </c>
      <c r="CZ449" s="4" t="e">
        <v>#VALUE!</v>
      </c>
      <c r="DA449" s="4">
        <v>0</v>
      </c>
    </row>
    <row r="450" spans="2:105" x14ac:dyDescent="0.2">
      <c r="B450" s="1" t="s">
        <v>135</v>
      </c>
      <c r="D450" s="1" t="s">
        <v>136</v>
      </c>
      <c r="E450" s="1" t="s">
        <v>13</v>
      </c>
      <c r="F450" s="1" t="s">
        <v>137</v>
      </c>
      <c r="G450" s="14" t="s">
        <v>139</v>
      </c>
      <c r="H450" s="1" t="s">
        <v>18</v>
      </c>
      <c r="CZ450" s="4">
        <v>0</v>
      </c>
      <c r="DA450" s="4">
        <v>0</v>
      </c>
    </row>
    <row r="451" spans="2:105" x14ac:dyDescent="0.2">
      <c r="K451" s="18"/>
    </row>
    <row r="453" spans="2:105" x14ac:dyDescent="0.2">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
      <c r="F455" s="4"/>
    </row>
    <row r="456" spans="2:105" x14ac:dyDescent="0.2">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
      <c r="G474" s="14"/>
    </row>
    <row r="475" spans="2:105" x14ac:dyDescent="0.2">
      <c r="B475" s="1" t="s">
        <v>135</v>
      </c>
      <c r="D475" s="1" t="s">
        <v>133</v>
      </c>
      <c r="E475" s="1" t="s">
        <v>13</v>
      </c>
      <c r="F475" s="1" t="s">
        <v>152</v>
      </c>
      <c r="G475" s="14" t="s">
        <v>153</v>
      </c>
      <c r="H475" s="1" t="s">
        <v>16</v>
      </c>
      <c r="I475" s="1" t="s">
        <v>44</v>
      </c>
      <c r="J475" s="4" t="s">
        <v>128</v>
      </c>
      <c r="CZ475" s="4" t="e">
        <v>#VALUE!</v>
      </c>
      <c r="DA475" s="4">
        <v>0</v>
      </c>
    </row>
    <row r="476" spans="2:105" x14ac:dyDescent="0.2">
      <c r="B476" s="1" t="s">
        <v>135</v>
      </c>
      <c r="D476" s="1" t="s">
        <v>133</v>
      </c>
      <c r="E476" s="1" t="s">
        <v>13</v>
      </c>
      <c r="F476" s="1" t="s">
        <v>152</v>
      </c>
      <c r="G476" s="14" t="s">
        <v>153</v>
      </c>
      <c r="H476" s="1" t="s">
        <v>18</v>
      </c>
      <c r="I476" s="1" t="s">
        <v>44</v>
      </c>
      <c r="CZ476" s="4">
        <v>0</v>
      </c>
      <c r="DA476" s="4">
        <v>0</v>
      </c>
    </row>
    <row r="477" spans="2:105" x14ac:dyDescent="0.2">
      <c r="G477" s="14"/>
    </row>
    <row r="478" spans="2:105" x14ac:dyDescent="0.2">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G480" s="14"/>
    </row>
    <row r="481" spans="2:105" x14ac:dyDescent="0.2">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F483" s="22"/>
      <c r="G483" s="14"/>
      <c r="K483" s="1"/>
      <c r="M483" s="1"/>
    </row>
    <row r="484" spans="2:105" x14ac:dyDescent="0.2">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
      <c r="G486" s="14"/>
    </row>
    <row r="487" spans="2:105" ht="13.5" customHeight="1" x14ac:dyDescent="0.2">
      <c r="F487" s="12">
        <v>0</v>
      </c>
      <c r="G487" s="14"/>
      <c r="K487" s="12">
        <v>0</v>
      </c>
    </row>
    <row r="488" spans="2:105" x14ac:dyDescent="0.2">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
      <c r="G490" s="14"/>
    </row>
    <row r="491" spans="2:105" x14ac:dyDescent="0.2">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
      <c r="G493" s="14"/>
    </row>
    <row r="494" spans="2:105" x14ac:dyDescent="0.2">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7" spans="2:105" x14ac:dyDescent="0.2">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
      <c r="G499" s="14"/>
    </row>
    <row r="501" spans="2:105" x14ac:dyDescent="0.2">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
    <row r="507" spans="2:105" customFormat="1" x14ac:dyDescent="0.2"/>
    <row r="508" spans="2:105" x14ac:dyDescent="0.2">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row>
    <row r="514" spans="2:105" x14ac:dyDescent="0.2">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
      <c r="K516" s="11"/>
      <c r="M516" s="11"/>
      <c r="P516" s="11"/>
      <c r="S516" s="11"/>
      <c r="V516" s="11"/>
      <c r="Y516" s="11"/>
      <c r="AB516" s="11"/>
      <c r="AE516" s="11"/>
      <c r="AH516" s="11"/>
      <c r="AK516" s="11"/>
      <c r="AN516" s="11"/>
      <c r="AQ516" s="11"/>
      <c r="AT516" s="11"/>
      <c r="AW516" s="11"/>
      <c r="AZ516" s="11"/>
      <c r="BC516" s="11"/>
    </row>
    <row r="517" spans="2:105" x14ac:dyDescent="0.2">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CZ525" s="4">
        <v>0</v>
      </c>
      <c r="DA525" s="4">
        <v>0</v>
      </c>
    </row>
    <row r="526" spans="2:105" x14ac:dyDescent="0.2">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D528" s="12"/>
    </row>
    <row r="529" spans="2:136" x14ac:dyDescent="0.2">
      <c r="D529" s="12"/>
    </row>
    <row r="530" spans="2:136" x14ac:dyDescent="0.2">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406</v>
      </c>
      <c r="CZ545" s="4"/>
      <c r="DA545" s="4"/>
    </row>
    <row r="547" spans="2:105" x14ac:dyDescent="0.2">
      <c r="F547" s="12"/>
      <c r="K547" s="25"/>
      <c r="M547" s="11"/>
      <c r="P547" s="11"/>
      <c r="S547" s="11"/>
      <c r="V547" s="11"/>
      <c r="Y547" s="11"/>
      <c r="AB547" s="11"/>
      <c r="AE547" s="11"/>
      <c r="AH547" s="11"/>
      <c r="AK547" s="11"/>
      <c r="AN547" s="11"/>
    </row>
    <row r="548" spans="2:105" x14ac:dyDescent="0.2">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0" spans="2:105" x14ac:dyDescent="0.2">
      <c r="K550" s="12" t="s">
        <v>411</v>
      </c>
    </row>
    <row r="551" spans="2:105" x14ac:dyDescent="0.2">
      <c r="F551" s="12"/>
      <c r="K551" s="12"/>
    </row>
    <row r="552" spans="2:105" x14ac:dyDescent="0.2">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
      <c r="K557" s="18"/>
    </row>
    <row r="560" spans="2:105" x14ac:dyDescent="0.2">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
      <c r="F562" s="19"/>
      <c r="K562" s="18"/>
    </row>
    <row r="563" spans="1:105" x14ac:dyDescent="0.2">
      <c r="F563" s="19"/>
    </row>
    <row r="564" spans="1:105" x14ac:dyDescent="0.2">
      <c r="F564" s="19"/>
    </row>
    <row r="565" spans="1:105" x14ac:dyDescent="0.2">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
      <c r="F567" s="19"/>
    </row>
    <row r="568" spans="1:105" x14ac:dyDescent="0.2">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x14ac:dyDescent="0.2">
      <c r="K569" s="74" t="s">
        <v>410</v>
      </c>
    </row>
    <row r="570" spans="1:105" x14ac:dyDescent="0.2">
      <c r="F570" s="19"/>
    </row>
    <row r="571" spans="1:105" x14ac:dyDescent="0.2">
      <c r="A571" s="1" t="s">
        <v>180</v>
      </c>
      <c r="F571" s="19"/>
    </row>
    <row r="573" spans="1:105" x14ac:dyDescent="0.2">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K581" s="26"/>
    </row>
    <row r="582" spans="1:105" x14ac:dyDescent="0.2">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A584" s="12"/>
      <c r="F584" s="12"/>
      <c r="K584" s="26"/>
    </row>
    <row r="585" spans="1:105" x14ac:dyDescent="0.2">
      <c r="K585" s="26"/>
    </row>
    <row r="586" spans="1:105" x14ac:dyDescent="0.2">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K588" s="26"/>
    </row>
    <row r="589" spans="1:105" x14ac:dyDescent="0.2">
      <c r="A589" s="12"/>
      <c r="B589" s="1" t="s">
        <v>185</v>
      </c>
      <c r="D589" s="27"/>
      <c r="E589" s="1" t="s">
        <v>186</v>
      </c>
      <c r="F589" s="1" t="s">
        <v>187</v>
      </c>
      <c r="H589" s="1" t="s">
        <v>16</v>
      </c>
      <c r="I589" s="1" t="s">
        <v>151</v>
      </c>
      <c r="K589" s="4">
        <v>446</v>
      </c>
      <c r="L589" s="4">
        <v>446</v>
      </c>
      <c r="N589" s="4">
        <v>465</v>
      </c>
      <c r="O589" s="4">
        <v>465</v>
      </c>
      <c r="Q589" s="4">
        <v>465</v>
      </c>
      <c r="R589" s="4">
        <v>465</v>
      </c>
      <c r="T589" s="4">
        <v>465</v>
      </c>
      <c r="U589" s="4">
        <v>465</v>
      </c>
      <c r="W589" s="4">
        <v>465</v>
      </c>
      <c r="X589" s="4">
        <v>465</v>
      </c>
      <c r="Z589" s="4">
        <v>465</v>
      </c>
      <c r="AA589" s="4">
        <v>465</v>
      </c>
      <c r="AC589" s="4">
        <v>465</v>
      </c>
      <c r="AD589" s="4">
        <v>465</v>
      </c>
      <c r="AF589" s="4">
        <v>465</v>
      </c>
      <c r="AG589" s="4">
        <v>465</v>
      </c>
      <c r="AI589" s="4">
        <v>465</v>
      </c>
      <c r="AJ589" s="4">
        <v>465</v>
      </c>
      <c r="AL589" s="4">
        <v>465</v>
      </c>
      <c r="AM589" s="4">
        <v>465</v>
      </c>
      <c r="AO589" s="4">
        <v>465</v>
      </c>
      <c r="AP589" s="4">
        <v>465</v>
      </c>
      <c r="AR589" s="4">
        <v>465</v>
      </c>
      <c r="AS589" s="4">
        <v>465</v>
      </c>
      <c r="AU589" s="4">
        <v>465</v>
      </c>
      <c r="AV589" s="4">
        <v>465</v>
      </c>
      <c r="AX589" s="4">
        <v>465</v>
      </c>
      <c r="AY589" s="4">
        <v>465</v>
      </c>
      <c r="BA589" s="4">
        <v>465</v>
      </c>
      <c r="BB589" s="4">
        <v>465</v>
      </c>
      <c r="BD589" s="4">
        <v>465</v>
      </c>
      <c r="BE589" s="4">
        <v>465</v>
      </c>
      <c r="BG589" s="4">
        <v>465</v>
      </c>
      <c r="BH589" s="4">
        <v>465</v>
      </c>
      <c r="BJ589" s="4">
        <v>465</v>
      </c>
      <c r="BK589" s="4">
        <v>465</v>
      </c>
      <c r="BM589" s="4">
        <v>465</v>
      </c>
      <c r="BN589" s="4">
        <v>465</v>
      </c>
      <c r="BP589" s="4">
        <v>465</v>
      </c>
      <c r="BQ589" s="4">
        <v>465</v>
      </c>
      <c r="BS589" s="4">
        <v>465</v>
      </c>
      <c r="BT589" s="4">
        <v>465</v>
      </c>
      <c r="BV589" s="4">
        <v>465</v>
      </c>
      <c r="BW589" s="4">
        <v>465</v>
      </c>
      <c r="BY589" s="4">
        <v>465</v>
      </c>
      <c r="BZ589" s="4">
        <v>465</v>
      </c>
      <c r="CB589" s="4">
        <v>465</v>
      </c>
      <c r="CC589" s="4">
        <v>465</v>
      </c>
      <c r="CE589" s="4">
        <v>465</v>
      </c>
      <c r="CF589" s="4">
        <v>465</v>
      </c>
      <c r="CH589" s="4">
        <v>465</v>
      </c>
      <c r="CI589" s="4">
        <v>465</v>
      </c>
      <c r="CK589" s="4">
        <v>465</v>
      </c>
      <c r="CL589" s="4">
        <v>465</v>
      </c>
      <c r="CN589" s="4">
        <v>465</v>
      </c>
      <c r="CO589" s="4">
        <v>465</v>
      </c>
      <c r="CQ589" s="4">
        <v>465</v>
      </c>
      <c r="CR589" s="4">
        <v>465</v>
      </c>
      <c r="CT589" s="4">
        <v>465</v>
      </c>
      <c r="CU589" s="4">
        <v>465</v>
      </c>
      <c r="CW589" s="4">
        <v>0</v>
      </c>
      <c r="CX589" s="4">
        <v>0</v>
      </c>
      <c r="CZ589" s="4">
        <v>13931</v>
      </c>
      <c r="DA589" s="4">
        <v>13931</v>
      </c>
    </row>
    <row r="590" spans="1:105" x14ac:dyDescent="0.2">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
      <c r="E591" s="1" t="s">
        <v>186</v>
      </c>
      <c r="F591" s="1" t="s">
        <v>187</v>
      </c>
      <c r="H591" s="1" t="s">
        <v>28</v>
      </c>
      <c r="I591" s="1" t="s">
        <v>151</v>
      </c>
      <c r="K591" s="4">
        <v>304</v>
      </c>
      <c r="L591" s="4">
        <v>304</v>
      </c>
      <c r="N591" s="4">
        <v>185</v>
      </c>
      <c r="O591" s="4">
        <v>185</v>
      </c>
      <c r="Q591" s="4">
        <v>185</v>
      </c>
      <c r="R591" s="4">
        <v>185</v>
      </c>
      <c r="T591" s="4">
        <v>185</v>
      </c>
      <c r="U591" s="4">
        <v>185</v>
      </c>
      <c r="W591" s="4">
        <v>185</v>
      </c>
      <c r="X591" s="4">
        <v>185</v>
      </c>
      <c r="Z591" s="4">
        <v>185</v>
      </c>
      <c r="AA591" s="4">
        <v>185</v>
      </c>
      <c r="AC591" s="4">
        <v>185</v>
      </c>
      <c r="AD591" s="4">
        <v>185</v>
      </c>
      <c r="AF591" s="4">
        <v>185</v>
      </c>
      <c r="AG591" s="4">
        <v>185</v>
      </c>
      <c r="AI591" s="4">
        <v>185</v>
      </c>
      <c r="AJ591" s="4">
        <v>185</v>
      </c>
      <c r="AL591" s="4">
        <v>185</v>
      </c>
      <c r="AM591" s="4">
        <v>185</v>
      </c>
      <c r="AO591" s="4">
        <v>185</v>
      </c>
      <c r="AP591" s="4">
        <v>185</v>
      </c>
      <c r="AR591" s="4">
        <v>185</v>
      </c>
      <c r="AS591" s="4">
        <v>185</v>
      </c>
      <c r="AU591" s="4">
        <v>185</v>
      </c>
      <c r="AV591" s="4">
        <v>185</v>
      </c>
      <c r="AX591" s="4">
        <v>185</v>
      </c>
      <c r="AY591" s="4">
        <v>185</v>
      </c>
      <c r="BA591" s="4">
        <v>185</v>
      </c>
      <c r="BB591" s="4">
        <v>185</v>
      </c>
      <c r="BD591" s="4">
        <v>185</v>
      </c>
      <c r="BE591" s="4">
        <v>185</v>
      </c>
      <c r="BG591" s="4">
        <v>185</v>
      </c>
      <c r="BH591" s="4">
        <v>185</v>
      </c>
      <c r="BJ591" s="4">
        <v>185</v>
      </c>
      <c r="BK591" s="4">
        <v>185</v>
      </c>
      <c r="BM591" s="4">
        <v>185</v>
      </c>
      <c r="BN591" s="4">
        <v>185</v>
      </c>
      <c r="BP591" s="4">
        <v>185</v>
      </c>
      <c r="BQ591" s="4">
        <v>185</v>
      </c>
      <c r="BS591" s="4">
        <v>185</v>
      </c>
      <c r="BT591" s="4">
        <v>185</v>
      </c>
      <c r="BV591" s="4">
        <v>185</v>
      </c>
      <c r="BW591" s="4">
        <v>185</v>
      </c>
      <c r="BY591" s="4">
        <v>185</v>
      </c>
      <c r="BZ591" s="4">
        <v>185</v>
      </c>
      <c r="CB591" s="4">
        <v>185</v>
      </c>
      <c r="CC591" s="4">
        <v>185</v>
      </c>
      <c r="CE591" s="4">
        <v>185</v>
      </c>
      <c r="CF591" s="4">
        <v>185</v>
      </c>
      <c r="CH591" s="4">
        <v>185</v>
      </c>
      <c r="CI591" s="4">
        <v>185</v>
      </c>
      <c r="CK591" s="4">
        <v>185</v>
      </c>
      <c r="CL591" s="4">
        <v>185</v>
      </c>
      <c r="CN591" s="4">
        <v>185</v>
      </c>
      <c r="CO591" s="4">
        <v>185</v>
      </c>
      <c r="CQ591" s="4">
        <v>185</v>
      </c>
      <c r="CR591" s="4">
        <v>185</v>
      </c>
      <c r="CT591" s="4">
        <v>185</v>
      </c>
      <c r="CU591" s="4">
        <v>185</v>
      </c>
      <c r="CW591" s="4">
        <v>0</v>
      </c>
      <c r="CX591" s="4">
        <v>0</v>
      </c>
      <c r="CZ591" s="4">
        <v>5669</v>
      </c>
      <c r="DA591" s="4">
        <v>5669</v>
      </c>
    </row>
    <row r="592" spans="1:105" x14ac:dyDescent="0.2">
      <c r="K592" s="28"/>
      <c r="M592" s="11"/>
      <c r="P592" s="11"/>
      <c r="S592" s="11"/>
      <c r="V592" s="11"/>
      <c r="Y592" s="11"/>
      <c r="AB592" s="11"/>
      <c r="AE592" s="11"/>
      <c r="AH592" s="11"/>
      <c r="AK592" s="11"/>
      <c r="AN592" s="11"/>
      <c r="AQ592" s="11"/>
      <c r="AT592" s="11"/>
      <c r="AW592" s="11"/>
      <c r="AZ592" s="11"/>
      <c r="BC592" s="11"/>
    </row>
    <row r="593" spans="1:105" x14ac:dyDescent="0.2">
      <c r="A593" s="12"/>
      <c r="B593" s="1" t="s">
        <v>188</v>
      </c>
      <c r="E593" s="1" t="s">
        <v>189</v>
      </c>
      <c r="F593" s="1" t="s">
        <v>187</v>
      </c>
      <c r="H593" s="1" t="s">
        <v>16</v>
      </c>
      <c r="I593" s="1" t="s">
        <v>151</v>
      </c>
      <c r="J593" s="4" t="s">
        <v>128</v>
      </c>
      <c r="CZ593" s="4" t="e">
        <v>#VALUE!</v>
      </c>
      <c r="DA593" s="4">
        <v>0</v>
      </c>
    </row>
    <row r="594" spans="1:105" x14ac:dyDescent="0.2">
      <c r="E594" s="1" t="s">
        <v>189</v>
      </c>
      <c r="F594" s="1" t="s">
        <v>187</v>
      </c>
      <c r="G594" s="3" t="s">
        <v>190</v>
      </c>
      <c r="H594" s="1" t="s">
        <v>18</v>
      </c>
      <c r="I594" s="1" t="s">
        <v>151</v>
      </c>
      <c r="K594" s="4">
        <v>100</v>
      </c>
      <c r="L594" s="4">
        <v>100</v>
      </c>
      <c r="N594" s="4">
        <v>150</v>
      </c>
      <c r="O594" s="4">
        <v>150</v>
      </c>
      <c r="Q594" s="4">
        <v>150</v>
      </c>
      <c r="R594" s="4">
        <v>150</v>
      </c>
      <c r="T594" s="4">
        <v>150</v>
      </c>
      <c r="U594" s="4">
        <v>150</v>
      </c>
      <c r="W594" s="4">
        <v>150</v>
      </c>
      <c r="X594" s="4">
        <v>150</v>
      </c>
      <c r="Z594" s="4">
        <v>150</v>
      </c>
      <c r="AA594" s="4">
        <v>150</v>
      </c>
      <c r="AC594" s="4">
        <v>150</v>
      </c>
      <c r="AD594" s="4">
        <v>150</v>
      </c>
      <c r="AF594" s="4">
        <v>150</v>
      </c>
      <c r="AG594" s="4">
        <v>150</v>
      </c>
      <c r="AI594" s="4">
        <v>150</v>
      </c>
      <c r="AJ594" s="4">
        <v>150</v>
      </c>
      <c r="AL594" s="4">
        <v>150</v>
      </c>
      <c r="AM594" s="4">
        <v>150</v>
      </c>
      <c r="AO594" s="4">
        <v>150</v>
      </c>
      <c r="AP594" s="4">
        <v>150</v>
      </c>
      <c r="AR594" s="4">
        <v>150</v>
      </c>
      <c r="AS594" s="4">
        <v>150</v>
      </c>
      <c r="AU594" s="4">
        <v>150</v>
      </c>
      <c r="AV594" s="4">
        <v>150</v>
      </c>
      <c r="AX594" s="4">
        <v>150</v>
      </c>
      <c r="AY594" s="4">
        <v>150</v>
      </c>
      <c r="BA594" s="4">
        <v>150</v>
      </c>
      <c r="BB594" s="4">
        <v>150</v>
      </c>
      <c r="BD594" s="4">
        <v>150</v>
      </c>
      <c r="BE594" s="4">
        <v>150</v>
      </c>
      <c r="BG594" s="4">
        <v>150</v>
      </c>
      <c r="BH594" s="4">
        <v>150</v>
      </c>
      <c r="BJ594" s="4">
        <v>150</v>
      </c>
      <c r="BK594" s="4">
        <v>150</v>
      </c>
      <c r="BM594" s="4">
        <v>150</v>
      </c>
      <c r="BN594" s="4">
        <v>150</v>
      </c>
      <c r="BP594" s="4">
        <v>150</v>
      </c>
      <c r="BQ594" s="4">
        <v>150</v>
      </c>
      <c r="BS594" s="4">
        <v>150</v>
      </c>
      <c r="BT594" s="4">
        <v>150</v>
      </c>
      <c r="BV594" s="4">
        <v>150</v>
      </c>
      <c r="BW594" s="4">
        <v>150</v>
      </c>
      <c r="BY594" s="4">
        <v>150</v>
      </c>
      <c r="BZ594" s="4">
        <v>150</v>
      </c>
      <c r="CB594" s="4">
        <v>150</v>
      </c>
      <c r="CC594" s="4">
        <v>150</v>
      </c>
      <c r="CE594" s="4">
        <v>150</v>
      </c>
      <c r="CF594" s="4">
        <v>150</v>
      </c>
      <c r="CH594" s="4">
        <v>150</v>
      </c>
      <c r="CI594" s="4">
        <v>150</v>
      </c>
      <c r="CK594" s="4">
        <v>150</v>
      </c>
      <c r="CL594" s="4">
        <v>150</v>
      </c>
      <c r="CN594" s="4">
        <v>150</v>
      </c>
      <c r="CO594" s="4">
        <v>150</v>
      </c>
      <c r="CQ594" s="4">
        <v>150</v>
      </c>
      <c r="CR594" s="4">
        <v>150</v>
      </c>
      <c r="CT594" s="4">
        <v>150</v>
      </c>
      <c r="CU594" s="4">
        <v>150</v>
      </c>
      <c r="CW594" s="4">
        <v>0</v>
      </c>
      <c r="CX594" s="4">
        <v>0</v>
      </c>
      <c r="CZ594" s="4">
        <v>4450</v>
      </c>
      <c r="DA594" s="4">
        <v>4450</v>
      </c>
    </row>
    <row r="596" spans="1:105" x14ac:dyDescent="0.2">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
      <c r="F601" s="19"/>
    </row>
    <row r="602" spans="1:105" x14ac:dyDescent="0.2">
      <c r="A602" s="1" t="s">
        <v>193</v>
      </c>
      <c r="F602" s="19"/>
    </row>
    <row r="603" spans="1:105" x14ac:dyDescent="0.2">
      <c r="D603" s="19"/>
      <c r="E603" s="19"/>
    </row>
    <row r="604" spans="1:105" x14ac:dyDescent="0.2">
      <c r="B604" s="1" t="s">
        <v>125</v>
      </c>
      <c r="D604" s="1" t="s">
        <v>175</v>
      </c>
      <c r="F604" s="1" t="s">
        <v>194</v>
      </c>
      <c r="G604" s="3" t="s">
        <v>195</v>
      </c>
      <c r="H604" s="1" t="s">
        <v>16</v>
      </c>
      <c r="I604" s="1" t="s">
        <v>196</v>
      </c>
      <c r="K604" s="4">
        <v>2741</v>
      </c>
      <c r="L604" s="4">
        <v>2741</v>
      </c>
      <c r="N604" s="4">
        <v>2741</v>
      </c>
      <c r="O604" s="4">
        <v>2741</v>
      </c>
      <c r="Q604" s="4">
        <v>2741</v>
      </c>
      <c r="R604" s="4">
        <v>2741</v>
      </c>
      <c r="T604" s="4">
        <v>2741</v>
      </c>
      <c r="U604" s="4">
        <v>2741</v>
      </c>
      <c r="W604" s="4">
        <v>2741</v>
      </c>
      <c r="X604" s="4">
        <v>2741</v>
      </c>
      <c r="Z604" s="4">
        <v>2741</v>
      </c>
      <c r="AA604" s="4">
        <v>2741</v>
      </c>
      <c r="AC604" s="4">
        <v>2741</v>
      </c>
      <c r="AD604" s="4">
        <v>2741</v>
      </c>
      <c r="AF604" s="4">
        <v>2741</v>
      </c>
      <c r="AG604" s="4">
        <v>2741</v>
      </c>
      <c r="AI604" s="4">
        <v>2741</v>
      </c>
      <c r="AJ604" s="4">
        <v>2741</v>
      </c>
      <c r="AL604" s="4">
        <v>2741</v>
      </c>
      <c r="AM604" s="4">
        <v>2741</v>
      </c>
      <c r="AO604" s="4">
        <v>2741</v>
      </c>
      <c r="AP604" s="4">
        <v>2741</v>
      </c>
      <c r="AR604" s="4">
        <v>2741</v>
      </c>
      <c r="AS604" s="4">
        <v>2741</v>
      </c>
      <c r="AU604" s="4">
        <v>2741</v>
      </c>
      <c r="AV604" s="4">
        <v>2741</v>
      </c>
      <c r="AX604" s="4">
        <v>2741</v>
      </c>
      <c r="AY604" s="4">
        <v>2741</v>
      </c>
      <c r="BA604" s="4">
        <v>2741</v>
      </c>
      <c r="BB604" s="4">
        <v>2741</v>
      </c>
      <c r="BD604" s="4">
        <v>2741</v>
      </c>
      <c r="BE604" s="4">
        <v>2741</v>
      </c>
      <c r="BG604" s="4">
        <v>2741</v>
      </c>
      <c r="BH604" s="4">
        <v>2741</v>
      </c>
      <c r="BJ604" s="4">
        <v>2741</v>
      </c>
      <c r="BK604" s="4">
        <v>2741</v>
      </c>
      <c r="BM604" s="4">
        <v>2741</v>
      </c>
      <c r="BN604" s="4">
        <v>2741</v>
      </c>
      <c r="BP604" s="4">
        <v>2741</v>
      </c>
      <c r="BQ604" s="4">
        <v>2741</v>
      </c>
      <c r="BS604" s="4">
        <v>2741</v>
      </c>
      <c r="BT604" s="4">
        <v>2741</v>
      </c>
      <c r="BV604" s="4">
        <v>2741</v>
      </c>
      <c r="BW604" s="4">
        <v>2741</v>
      </c>
      <c r="BY604" s="4">
        <v>2741</v>
      </c>
      <c r="BZ604" s="4">
        <v>2741</v>
      </c>
      <c r="CB604" s="4">
        <v>2741</v>
      </c>
      <c r="CC604" s="4">
        <v>2741</v>
      </c>
      <c r="CE604" s="4">
        <v>2741</v>
      </c>
      <c r="CF604" s="4">
        <v>2741</v>
      </c>
      <c r="CH604" s="4">
        <v>2741</v>
      </c>
      <c r="CI604" s="4">
        <v>2741</v>
      </c>
      <c r="CK604" s="4">
        <v>2741</v>
      </c>
      <c r="CL604" s="4">
        <v>2741</v>
      </c>
      <c r="CN604" s="4">
        <v>2741</v>
      </c>
      <c r="CO604" s="4">
        <v>2741</v>
      </c>
      <c r="CQ604" s="4">
        <v>2741</v>
      </c>
      <c r="CR604" s="4">
        <v>2741</v>
      </c>
      <c r="CT604" s="4">
        <v>2741</v>
      </c>
      <c r="CU604" s="4">
        <v>2741</v>
      </c>
      <c r="CW604" s="4">
        <v>2741</v>
      </c>
      <c r="CX604" s="4">
        <v>2741</v>
      </c>
      <c r="CZ604" s="4">
        <v>84971</v>
      </c>
      <c r="DA604" s="4">
        <v>84971</v>
      </c>
    </row>
    <row r="605" spans="1:105" x14ac:dyDescent="0.2">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B607" s="1" t="s">
        <v>125</v>
      </c>
      <c r="D607" s="1" t="s">
        <v>175</v>
      </c>
      <c r="F607" s="24" t="s">
        <v>197</v>
      </c>
      <c r="G607" s="3" t="s">
        <v>195</v>
      </c>
      <c r="H607" s="1" t="s">
        <v>16</v>
      </c>
      <c r="I607" s="1" t="s">
        <v>196</v>
      </c>
      <c r="K607" s="4">
        <v>274</v>
      </c>
      <c r="L607" s="4">
        <v>274</v>
      </c>
      <c r="N607" s="4">
        <v>274</v>
      </c>
      <c r="O607" s="4">
        <v>274</v>
      </c>
      <c r="Q607" s="4">
        <v>274</v>
      </c>
      <c r="R607" s="4">
        <v>274</v>
      </c>
      <c r="T607" s="4">
        <v>274</v>
      </c>
      <c r="U607" s="4">
        <v>274</v>
      </c>
      <c r="W607" s="4">
        <v>274</v>
      </c>
      <c r="X607" s="4">
        <v>274</v>
      </c>
      <c r="Z607" s="4">
        <v>274</v>
      </c>
      <c r="AA607" s="4">
        <v>274</v>
      </c>
      <c r="AC607" s="4">
        <v>274</v>
      </c>
      <c r="AD607" s="4">
        <v>274</v>
      </c>
      <c r="AF607" s="4">
        <v>274</v>
      </c>
      <c r="AG607" s="4">
        <v>274</v>
      </c>
      <c r="AI607" s="4">
        <v>274</v>
      </c>
      <c r="AJ607" s="4">
        <v>274</v>
      </c>
      <c r="AL607" s="4">
        <v>274</v>
      </c>
      <c r="AM607" s="4">
        <v>274</v>
      </c>
      <c r="AO607" s="4">
        <v>274</v>
      </c>
      <c r="AP607" s="4">
        <v>274</v>
      </c>
      <c r="AR607" s="4">
        <v>274</v>
      </c>
      <c r="AS607" s="4">
        <v>274</v>
      </c>
      <c r="AU607" s="4">
        <v>274</v>
      </c>
      <c r="AV607" s="4">
        <v>274</v>
      </c>
      <c r="AX607" s="4">
        <v>274</v>
      </c>
      <c r="AY607" s="4">
        <v>274</v>
      </c>
      <c r="BA607" s="4">
        <v>274</v>
      </c>
      <c r="BB607" s="4">
        <v>274</v>
      </c>
      <c r="BD607" s="4">
        <v>274</v>
      </c>
      <c r="BE607" s="4">
        <v>274</v>
      </c>
      <c r="BG607" s="4">
        <v>274</v>
      </c>
      <c r="BH607" s="4">
        <v>274</v>
      </c>
      <c r="BJ607" s="4">
        <v>274</v>
      </c>
      <c r="BK607" s="4">
        <v>274</v>
      </c>
      <c r="BM607" s="4">
        <v>274</v>
      </c>
      <c r="BN607" s="4">
        <v>274</v>
      </c>
      <c r="BP607" s="4">
        <v>274</v>
      </c>
      <c r="BQ607" s="4">
        <v>274</v>
      </c>
      <c r="BS607" s="4">
        <v>274</v>
      </c>
      <c r="BT607" s="4">
        <v>274</v>
      </c>
      <c r="BV607" s="4">
        <v>274</v>
      </c>
      <c r="BW607" s="4">
        <v>274</v>
      </c>
      <c r="BY607" s="4">
        <v>274</v>
      </c>
      <c r="BZ607" s="4">
        <v>274</v>
      </c>
      <c r="CB607" s="4">
        <v>274</v>
      </c>
      <c r="CC607" s="4">
        <v>274</v>
      </c>
      <c r="CE607" s="4">
        <v>274</v>
      </c>
      <c r="CF607" s="4">
        <v>274</v>
      </c>
      <c r="CH607" s="4">
        <v>274</v>
      </c>
      <c r="CI607" s="4">
        <v>274</v>
      </c>
      <c r="CK607" s="4">
        <v>274</v>
      </c>
      <c r="CL607" s="4">
        <v>274</v>
      </c>
      <c r="CN607" s="4">
        <v>274</v>
      </c>
      <c r="CO607" s="4">
        <v>274</v>
      </c>
      <c r="CQ607" s="4">
        <v>274</v>
      </c>
      <c r="CR607" s="4">
        <v>274</v>
      </c>
      <c r="CT607" s="4">
        <v>274</v>
      </c>
      <c r="CU607" s="4">
        <v>274</v>
      </c>
      <c r="CW607" s="4">
        <v>274</v>
      </c>
      <c r="CX607" s="4">
        <v>274</v>
      </c>
      <c r="CZ607" s="4">
        <v>8494</v>
      </c>
      <c r="DA607" s="4">
        <v>8494</v>
      </c>
    </row>
    <row r="608" spans="1:105" x14ac:dyDescent="0.2">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F610" s="24"/>
      <c r="K610" s="29"/>
      <c r="M610" s="29"/>
      <c r="P610" s="29"/>
      <c r="S610" s="29"/>
      <c r="V610" s="29"/>
      <c r="Y610" s="29"/>
      <c r="AB610" s="29"/>
      <c r="AE610" s="29"/>
      <c r="AH610" s="29"/>
      <c r="AK610" s="29"/>
      <c r="AN610" s="29"/>
      <c r="AQ610" s="29"/>
      <c r="AT610" s="29"/>
      <c r="AW610" s="29"/>
      <c r="AZ610" s="29"/>
      <c r="BC610" s="29"/>
    </row>
    <row r="611" spans="2:105" x14ac:dyDescent="0.2">
      <c r="K611" s="11"/>
      <c r="M611" s="11"/>
      <c r="P611" s="11"/>
      <c r="S611" s="11"/>
      <c r="V611" s="11"/>
      <c r="Y611" s="11"/>
      <c r="AB611" s="11"/>
      <c r="AE611" s="11"/>
      <c r="AH611" s="11"/>
      <c r="AK611" s="11"/>
      <c r="AN611" s="11"/>
      <c r="AQ611" s="11"/>
      <c r="AT611" s="11"/>
      <c r="AW611" s="11"/>
      <c r="AZ611" s="11"/>
      <c r="BC611" s="11"/>
    </row>
    <row r="612" spans="2:105" x14ac:dyDescent="0.2">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
      <c r="K616" s="11"/>
      <c r="M616" s="11"/>
      <c r="P616" s="11"/>
      <c r="S616" s="11"/>
      <c r="V616" s="11"/>
      <c r="Y616" s="11"/>
      <c r="AB616" s="11"/>
      <c r="AE616" s="11"/>
      <c r="AH616" s="11"/>
      <c r="AK616" s="11"/>
      <c r="AN616" s="11"/>
      <c r="AQ616" s="11"/>
      <c r="AT616" s="11"/>
      <c r="AW616" s="11"/>
      <c r="AZ616" s="11"/>
      <c r="BC616" s="11"/>
    </row>
    <row r="617" spans="2:105" x14ac:dyDescent="0.2">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
      <c r="B621" s="1" t="s">
        <v>200</v>
      </c>
      <c r="D621" s="1" t="s">
        <v>201</v>
      </c>
      <c r="E621" s="1" t="s">
        <v>204</v>
      </c>
      <c r="F621" s="24" t="s">
        <v>205</v>
      </c>
      <c r="G621" s="3" t="s">
        <v>206</v>
      </c>
      <c r="H621" s="1" t="s">
        <v>16</v>
      </c>
      <c r="I621" s="1" t="s">
        <v>196</v>
      </c>
      <c r="K621" s="4">
        <v>383</v>
      </c>
      <c r="L621" s="4">
        <v>383</v>
      </c>
      <c r="N621" s="4">
        <v>383</v>
      </c>
      <c r="O621" s="4">
        <v>383</v>
      </c>
      <c r="Q621" s="4">
        <v>383</v>
      </c>
      <c r="R621" s="4">
        <v>383</v>
      </c>
      <c r="T621" s="4">
        <v>383</v>
      </c>
      <c r="U621" s="4">
        <v>383</v>
      </c>
      <c r="W621" s="4">
        <v>383</v>
      </c>
      <c r="X621" s="4">
        <v>383</v>
      </c>
      <c r="Z621" s="4">
        <v>383</v>
      </c>
      <c r="AA621" s="4">
        <v>383</v>
      </c>
      <c r="AC621" s="4">
        <v>383</v>
      </c>
      <c r="AD621" s="4">
        <v>383</v>
      </c>
      <c r="AF621" s="4">
        <v>383</v>
      </c>
      <c r="AG621" s="4">
        <v>383</v>
      </c>
      <c r="AI621" s="4">
        <v>383</v>
      </c>
      <c r="AJ621" s="4">
        <v>383</v>
      </c>
      <c r="AL621" s="4">
        <v>383</v>
      </c>
      <c r="AM621" s="4">
        <v>383</v>
      </c>
      <c r="AO621" s="4">
        <v>383</v>
      </c>
      <c r="AP621" s="4">
        <v>383</v>
      </c>
      <c r="AR621" s="4">
        <v>383</v>
      </c>
      <c r="AS621" s="4">
        <v>383</v>
      </c>
      <c r="AU621" s="4">
        <v>383</v>
      </c>
      <c r="AV621" s="4">
        <v>383</v>
      </c>
      <c r="AX621" s="4">
        <v>383</v>
      </c>
      <c r="AY621" s="4">
        <v>383</v>
      </c>
      <c r="BA621" s="4">
        <v>383</v>
      </c>
      <c r="BB621" s="4">
        <v>383</v>
      </c>
      <c r="BD621" s="4">
        <v>383</v>
      </c>
      <c r="BE621" s="4">
        <v>383</v>
      </c>
      <c r="BG621" s="4">
        <v>383</v>
      </c>
      <c r="BH621" s="4">
        <v>383</v>
      </c>
      <c r="BJ621" s="4">
        <v>383</v>
      </c>
      <c r="BK621" s="4">
        <v>383</v>
      </c>
      <c r="BM621" s="4">
        <v>383</v>
      </c>
      <c r="BN621" s="4">
        <v>383</v>
      </c>
      <c r="BP621" s="4">
        <v>383</v>
      </c>
      <c r="BQ621" s="4">
        <v>383</v>
      </c>
      <c r="BS621" s="4">
        <v>383</v>
      </c>
      <c r="BT621" s="4">
        <v>383</v>
      </c>
      <c r="BV621" s="4">
        <v>383</v>
      </c>
      <c r="BW621" s="4">
        <v>383</v>
      </c>
      <c r="BY621" s="4">
        <v>383</v>
      </c>
      <c r="BZ621" s="4">
        <v>383</v>
      </c>
      <c r="CB621" s="4">
        <v>383</v>
      </c>
      <c r="CC621" s="4">
        <v>383</v>
      </c>
      <c r="CE621" s="4">
        <v>383</v>
      </c>
      <c r="CF621" s="4">
        <v>383</v>
      </c>
      <c r="CH621" s="4">
        <v>383</v>
      </c>
      <c r="CI621" s="4">
        <v>383</v>
      </c>
      <c r="CK621" s="4">
        <v>383</v>
      </c>
      <c r="CL621" s="4">
        <v>383</v>
      </c>
      <c r="CN621" s="4">
        <v>383</v>
      </c>
      <c r="CO621" s="4">
        <v>383</v>
      </c>
      <c r="CQ621" s="4">
        <v>383</v>
      </c>
      <c r="CR621" s="4">
        <v>383</v>
      </c>
      <c r="CT621" s="4">
        <v>383</v>
      </c>
      <c r="CU621" s="4">
        <v>383</v>
      </c>
      <c r="CW621" s="4">
        <v>383</v>
      </c>
      <c r="CX621" s="4">
        <v>383</v>
      </c>
      <c r="CZ621" s="4">
        <v>11873</v>
      </c>
      <c r="DA621" s="4">
        <v>11873</v>
      </c>
    </row>
    <row r="622" spans="2:105" x14ac:dyDescent="0.2">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F624" s="24"/>
    </row>
    <row r="625" spans="2:105" x14ac:dyDescent="0.2">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K628" s="11"/>
      <c r="M628" s="11"/>
      <c r="P628" s="11"/>
      <c r="S628" s="11"/>
      <c r="V628" s="11"/>
      <c r="Y628" s="11"/>
      <c r="AB628" s="11"/>
      <c r="AE628" s="11"/>
      <c r="AH628" s="11"/>
      <c r="AK628" s="11"/>
      <c r="AN628" s="11"/>
      <c r="AQ628" s="11"/>
      <c r="AT628" s="11"/>
      <c r="AW628" s="11"/>
      <c r="AZ628" s="11"/>
      <c r="BC628" s="11"/>
    </row>
    <row r="629" spans="2:105" x14ac:dyDescent="0.2">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K632" s="11"/>
      <c r="M632" s="11"/>
      <c r="P632" s="11"/>
      <c r="S632" s="11"/>
      <c r="V632" s="11"/>
      <c r="Y632" s="11"/>
      <c r="AB632" s="11"/>
      <c r="AE632" s="11"/>
      <c r="AH632" s="11"/>
      <c r="AK632" s="11"/>
      <c r="AN632" s="11"/>
      <c r="AQ632" s="11"/>
      <c r="AT632" s="11"/>
      <c r="AW632" s="11"/>
      <c r="AZ632" s="11"/>
      <c r="BC632" s="11"/>
    </row>
    <row r="633" spans="2:105" x14ac:dyDescent="0.2">
      <c r="B633" s="1" t="s">
        <v>200</v>
      </c>
      <c r="D633" s="1" t="s">
        <v>201</v>
      </c>
      <c r="E633" s="1" t="s">
        <v>211</v>
      </c>
      <c r="F633" s="1" t="s">
        <v>212</v>
      </c>
      <c r="G633" s="3" t="s">
        <v>213</v>
      </c>
      <c r="H633" s="1" t="s">
        <v>16</v>
      </c>
      <c r="I633" s="1" t="s">
        <v>196</v>
      </c>
      <c r="K633" s="4">
        <v>308</v>
      </c>
      <c r="L633" s="4">
        <v>308</v>
      </c>
      <c r="N633" s="4">
        <v>308</v>
      </c>
      <c r="O633" s="4">
        <v>308</v>
      </c>
      <c r="Q633" s="4">
        <v>308</v>
      </c>
      <c r="R633" s="4">
        <v>308</v>
      </c>
      <c r="T633" s="4">
        <v>308</v>
      </c>
      <c r="U633" s="4">
        <v>308</v>
      </c>
      <c r="W633" s="4">
        <v>308</v>
      </c>
      <c r="X633" s="4">
        <v>308</v>
      </c>
      <c r="Z633" s="4">
        <v>308</v>
      </c>
      <c r="AA633" s="4">
        <v>308</v>
      </c>
      <c r="AC633" s="4">
        <v>308</v>
      </c>
      <c r="AD633" s="4">
        <v>308</v>
      </c>
      <c r="AF633" s="4">
        <v>308</v>
      </c>
      <c r="AG633" s="4">
        <v>308</v>
      </c>
      <c r="AI633" s="4">
        <v>308</v>
      </c>
      <c r="AJ633" s="4">
        <v>308</v>
      </c>
      <c r="AL633" s="4">
        <v>308</v>
      </c>
      <c r="AM633" s="4">
        <v>308</v>
      </c>
      <c r="AO633" s="4">
        <v>308</v>
      </c>
      <c r="AP633" s="4">
        <v>308</v>
      </c>
      <c r="AR633" s="4">
        <v>308</v>
      </c>
      <c r="AS633" s="4">
        <v>308</v>
      </c>
      <c r="AU633" s="4">
        <v>308</v>
      </c>
      <c r="AV633" s="4">
        <v>308</v>
      </c>
      <c r="AX633" s="4">
        <v>308</v>
      </c>
      <c r="AY633" s="4">
        <v>308</v>
      </c>
      <c r="BA633" s="4">
        <v>308</v>
      </c>
      <c r="BB633" s="4">
        <v>308</v>
      </c>
      <c r="BD633" s="4">
        <v>308</v>
      </c>
      <c r="BE633" s="4">
        <v>308</v>
      </c>
      <c r="BG633" s="4">
        <v>308</v>
      </c>
      <c r="BH633" s="4">
        <v>308</v>
      </c>
      <c r="BJ633" s="4">
        <v>308</v>
      </c>
      <c r="BK633" s="4">
        <v>308</v>
      </c>
      <c r="BM633" s="4">
        <v>308</v>
      </c>
      <c r="BN633" s="4">
        <v>308</v>
      </c>
      <c r="BP633" s="4">
        <v>308</v>
      </c>
      <c r="BQ633" s="4">
        <v>308</v>
      </c>
      <c r="BS633" s="4">
        <v>308</v>
      </c>
      <c r="BT633" s="4">
        <v>308</v>
      </c>
      <c r="BV633" s="4">
        <v>308</v>
      </c>
      <c r="BW633" s="4">
        <v>308</v>
      </c>
      <c r="BY633" s="4">
        <v>308</v>
      </c>
      <c r="BZ633" s="4">
        <v>308</v>
      </c>
      <c r="CB633" s="4">
        <v>308</v>
      </c>
      <c r="CC633" s="4">
        <v>308</v>
      </c>
      <c r="CE633" s="4">
        <v>308</v>
      </c>
      <c r="CF633" s="4">
        <v>308</v>
      </c>
      <c r="CH633" s="4">
        <v>308</v>
      </c>
      <c r="CI633" s="4">
        <v>308</v>
      </c>
      <c r="CK633" s="4">
        <v>308</v>
      </c>
      <c r="CL633" s="4">
        <v>308</v>
      </c>
      <c r="CN633" s="4">
        <v>308</v>
      </c>
      <c r="CO633" s="4">
        <v>308</v>
      </c>
      <c r="CQ633" s="4">
        <v>308</v>
      </c>
      <c r="CR633" s="4">
        <v>308</v>
      </c>
      <c r="CT633" s="4">
        <v>308</v>
      </c>
      <c r="CU633" s="4">
        <v>308</v>
      </c>
      <c r="CW633" s="4">
        <v>308</v>
      </c>
      <c r="CX633" s="4">
        <v>308</v>
      </c>
      <c r="CZ633" s="4">
        <v>9548</v>
      </c>
      <c r="DA633" s="4">
        <v>9548</v>
      </c>
    </row>
    <row r="634" spans="2:105" x14ac:dyDescent="0.2">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K636" s="11"/>
      <c r="M636" s="11"/>
      <c r="P636" s="11"/>
      <c r="S636" s="11"/>
      <c r="V636" s="11"/>
      <c r="Y636" s="11"/>
      <c r="AB636" s="11"/>
      <c r="AE636" s="11"/>
      <c r="AH636" s="11"/>
      <c r="AK636" s="11"/>
      <c r="AN636" s="11"/>
      <c r="AQ636" s="11"/>
      <c r="AT636" s="11"/>
      <c r="AW636" s="11"/>
      <c r="AZ636" s="11"/>
      <c r="BC636" s="11"/>
    </row>
    <row r="637" spans="2:105" x14ac:dyDescent="0.2">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K640" s="11"/>
      <c r="M640" s="11"/>
      <c r="P640" s="11"/>
      <c r="S640" s="11"/>
      <c r="V640" s="11"/>
      <c r="Y640" s="11"/>
      <c r="AB640" s="11"/>
      <c r="AE640" s="11"/>
      <c r="AH640" s="11"/>
      <c r="AK640" s="11"/>
      <c r="AN640" s="11"/>
      <c r="AQ640" s="11"/>
      <c r="AT640" s="11"/>
      <c r="AW640" s="11"/>
      <c r="AZ640" s="11"/>
      <c r="BC640" s="11"/>
    </row>
    <row r="641" spans="2:105" x14ac:dyDescent="0.2">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K644" s="11"/>
      <c r="M644" s="11"/>
      <c r="P644" s="11"/>
      <c r="S644" s="11"/>
      <c r="V644" s="11"/>
      <c r="Y644" s="11"/>
      <c r="AB644" s="11"/>
      <c r="AE644" s="11"/>
      <c r="AH644" s="11"/>
      <c r="AK644" s="11"/>
      <c r="AN644" s="11"/>
      <c r="AQ644" s="11"/>
      <c r="AT644" s="11"/>
      <c r="AW644" s="11"/>
      <c r="AZ644" s="11"/>
      <c r="BC644" s="11"/>
    </row>
    <row r="645" spans="2:105" x14ac:dyDescent="0.2">
      <c r="B645" s="1" t="s">
        <v>200</v>
      </c>
      <c r="D645" s="1" t="s">
        <v>201</v>
      </c>
      <c r="E645" s="1" t="s">
        <v>218</v>
      </c>
      <c r="F645" s="1" t="s">
        <v>219</v>
      </c>
      <c r="G645" s="3" t="s">
        <v>220</v>
      </c>
      <c r="H645" s="1" t="s">
        <v>16</v>
      </c>
      <c r="I645" s="1" t="s">
        <v>196</v>
      </c>
      <c r="K645" s="4">
        <v>335</v>
      </c>
      <c r="L645" s="4">
        <v>335</v>
      </c>
      <c r="N645" s="4">
        <v>335</v>
      </c>
      <c r="O645" s="4">
        <v>335</v>
      </c>
      <c r="Q645" s="4">
        <v>335</v>
      </c>
      <c r="R645" s="4">
        <v>335</v>
      </c>
      <c r="T645" s="4">
        <v>335</v>
      </c>
      <c r="U645" s="4">
        <v>335</v>
      </c>
      <c r="W645" s="4">
        <v>335</v>
      </c>
      <c r="X645" s="4">
        <v>335</v>
      </c>
      <c r="Z645" s="4">
        <v>335</v>
      </c>
      <c r="AA645" s="4">
        <v>335</v>
      </c>
      <c r="AC645" s="4">
        <v>335</v>
      </c>
      <c r="AD645" s="4">
        <v>335</v>
      </c>
      <c r="AF645" s="4">
        <v>335</v>
      </c>
      <c r="AG645" s="4">
        <v>335</v>
      </c>
      <c r="AI645" s="4">
        <v>335</v>
      </c>
      <c r="AJ645" s="4">
        <v>335</v>
      </c>
      <c r="AL645" s="4">
        <v>335</v>
      </c>
      <c r="AM645" s="4">
        <v>335</v>
      </c>
      <c r="AO645" s="4">
        <v>335</v>
      </c>
      <c r="AP645" s="4">
        <v>335</v>
      </c>
      <c r="AR645" s="4">
        <v>335</v>
      </c>
      <c r="AS645" s="4">
        <v>335</v>
      </c>
      <c r="AU645" s="4">
        <v>335</v>
      </c>
      <c r="AV645" s="4">
        <v>335</v>
      </c>
      <c r="AX645" s="4">
        <v>335</v>
      </c>
      <c r="AY645" s="4">
        <v>335</v>
      </c>
      <c r="BA645" s="4">
        <v>335</v>
      </c>
      <c r="BB645" s="4">
        <v>335</v>
      </c>
      <c r="BD645" s="4">
        <v>335</v>
      </c>
      <c r="BE645" s="4">
        <v>335</v>
      </c>
      <c r="BG645" s="4">
        <v>335</v>
      </c>
      <c r="BH645" s="4">
        <v>335</v>
      </c>
      <c r="BJ645" s="4">
        <v>335</v>
      </c>
      <c r="BK645" s="4">
        <v>335</v>
      </c>
      <c r="BM645" s="4">
        <v>335</v>
      </c>
      <c r="BN645" s="4">
        <v>335</v>
      </c>
      <c r="BP645" s="4">
        <v>335</v>
      </c>
      <c r="BQ645" s="4">
        <v>335</v>
      </c>
      <c r="BS645" s="4">
        <v>335</v>
      </c>
      <c r="BT645" s="4">
        <v>335</v>
      </c>
      <c r="BV645" s="4">
        <v>335</v>
      </c>
      <c r="BW645" s="4">
        <v>335</v>
      </c>
      <c r="BY645" s="4">
        <v>335</v>
      </c>
      <c r="BZ645" s="4">
        <v>335</v>
      </c>
      <c r="CB645" s="4">
        <v>335</v>
      </c>
      <c r="CC645" s="4">
        <v>335</v>
      </c>
      <c r="CE645" s="4">
        <v>335</v>
      </c>
      <c r="CF645" s="4">
        <v>335</v>
      </c>
      <c r="CH645" s="4">
        <v>335</v>
      </c>
      <c r="CI645" s="4">
        <v>335</v>
      </c>
      <c r="CK645" s="4">
        <v>335</v>
      </c>
      <c r="CL645" s="4">
        <v>335</v>
      </c>
      <c r="CN645" s="4">
        <v>335</v>
      </c>
      <c r="CO645" s="4">
        <v>335</v>
      </c>
      <c r="CQ645" s="4">
        <v>335</v>
      </c>
      <c r="CR645" s="4">
        <v>335</v>
      </c>
      <c r="CT645" s="4">
        <v>335</v>
      </c>
      <c r="CU645" s="4">
        <v>335</v>
      </c>
      <c r="CW645" s="4">
        <v>335</v>
      </c>
      <c r="CX645" s="4">
        <v>335</v>
      </c>
      <c r="CZ645" s="4">
        <v>10385</v>
      </c>
      <c r="DA645" s="4">
        <v>10385</v>
      </c>
    </row>
    <row r="646" spans="2:105" x14ac:dyDescent="0.2">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K648" s="11"/>
      <c r="M648" s="11"/>
      <c r="P648" s="11"/>
      <c r="S648" s="11"/>
      <c r="V648" s="11"/>
      <c r="Y648" s="11"/>
      <c r="AB648" s="11"/>
      <c r="AE648" s="11"/>
      <c r="AH648" s="11"/>
      <c r="AK648" s="11"/>
      <c r="AN648" s="11"/>
      <c r="AQ648" s="11"/>
      <c r="AT648" s="11"/>
      <c r="AW648" s="11"/>
      <c r="AZ648" s="11"/>
      <c r="BC648" s="11"/>
    </row>
    <row r="649" spans="2:105" x14ac:dyDescent="0.2">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K652" s="11"/>
      <c r="M652" s="11"/>
      <c r="P652" s="11"/>
      <c r="S652" s="11"/>
      <c r="V652" s="11"/>
      <c r="Y652" s="11"/>
      <c r="AB652" s="11"/>
      <c r="AE652" s="11"/>
      <c r="AH652" s="11"/>
      <c r="AK652" s="11"/>
      <c r="AN652" s="11"/>
      <c r="AQ652" s="11"/>
      <c r="AT652" s="11"/>
      <c r="AW652" s="11"/>
      <c r="AZ652" s="11"/>
      <c r="BC652" s="11"/>
    </row>
    <row r="653" spans="2:105" x14ac:dyDescent="0.2">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K656" s="11"/>
      <c r="M656" s="11"/>
      <c r="P656" s="11"/>
      <c r="S656" s="11"/>
      <c r="V656" s="11"/>
      <c r="Y656" s="11"/>
      <c r="AB656" s="11"/>
      <c r="AE656" s="11"/>
      <c r="AH656" s="11"/>
      <c r="AK656" s="11"/>
      <c r="AN656" s="11"/>
      <c r="AQ656" s="11"/>
      <c r="AT656" s="11"/>
      <c r="AW656" s="11"/>
      <c r="AZ656" s="11"/>
      <c r="BC656" s="11"/>
    </row>
    <row r="657" spans="2:105" x14ac:dyDescent="0.2">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K660" s="11"/>
      <c r="M660" s="11"/>
      <c r="P660" s="11"/>
      <c r="S660" s="11"/>
      <c r="V660" s="11"/>
      <c r="Y660" s="11"/>
      <c r="AB660" s="11"/>
      <c r="AE660" s="11"/>
      <c r="AH660" s="11"/>
      <c r="AK660" s="11"/>
      <c r="AN660" s="11"/>
      <c r="AQ660" s="11"/>
      <c r="AT660" s="11"/>
      <c r="AW660" s="11"/>
      <c r="AZ660" s="11"/>
      <c r="BC660" s="11"/>
    </row>
    <row r="661" spans="2:105" x14ac:dyDescent="0.2">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K664" s="11"/>
      <c r="M664" s="11"/>
      <c r="P664" s="11"/>
      <c r="S664" s="11"/>
      <c r="V664" s="11"/>
      <c r="Y664" s="11"/>
      <c r="AB664" s="11"/>
      <c r="AE664" s="11"/>
      <c r="AH664" s="11"/>
      <c r="AK664" s="11"/>
      <c r="AN664" s="11"/>
      <c r="AQ664" s="11"/>
      <c r="AT664" s="11"/>
      <c r="AW664" s="11"/>
      <c r="AZ664" s="11"/>
      <c r="BC664" s="11"/>
    </row>
    <row r="665" spans="2:105" x14ac:dyDescent="0.2">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
      <c r="K668" s="11"/>
      <c r="M668" s="11"/>
      <c r="P668" s="11"/>
      <c r="S668" s="11"/>
      <c r="V668" s="11"/>
      <c r="Y668" s="11"/>
      <c r="AB668" s="11"/>
      <c r="AE668" s="11"/>
      <c r="AH668" s="11"/>
      <c r="AK668" s="11"/>
      <c r="AN668" s="11"/>
      <c r="AQ668" s="11"/>
      <c r="AT668" s="11"/>
      <c r="AW668" s="11"/>
      <c r="AZ668" s="11"/>
      <c r="BC668" s="11"/>
    </row>
    <row r="669" spans="2:105" x14ac:dyDescent="0.2">
      <c r="B669" s="1" t="s">
        <v>200</v>
      </c>
      <c r="D669" s="1" t="s">
        <v>201</v>
      </c>
      <c r="E669" s="1" t="s">
        <v>231</v>
      </c>
      <c r="F669" s="1" t="s">
        <v>232</v>
      </c>
      <c r="G669" s="3" t="s">
        <v>233</v>
      </c>
      <c r="H669" s="1" t="s">
        <v>16</v>
      </c>
      <c r="I669" s="1" t="s">
        <v>196</v>
      </c>
      <c r="K669" s="4">
        <v>283</v>
      </c>
      <c r="L669" s="4">
        <v>283</v>
      </c>
      <c r="N669" s="4">
        <v>283</v>
      </c>
      <c r="O669" s="4">
        <v>283</v>
      </c>
      <c r="Q669" s="4">
        <v>283</v>
      </c>
      <c r="R669" s="4">
        <v>283</v>
      </c>
      <c r="T669" s="4">
        <v>283</v>
      </c>
      <c r="U669" s="4">
        <v>283</v>
      </c>
      <c r="W669" s="4">
        <v>283</v>
      </c>
      <c r="X669" s="4">
        <v>283</v>
      </c>
      <c r="Z669" s="4">
        <v>283</v>
      </c>
      <c r="AA669" s="4">
        <v>283</v>
      </c>
      <c r="AC669" s="4">
        <v>283</v>
      </c>
      <c r="AD669" s="4">
        <v>283</v>
      </c>
      <c r="AF669" s="4">
        <v>283</v>
      </c>
      <c r="AG669" s="4">
        <v>283</v>
      </c>
      <c r="AI669" s="4">
        <v>283</v>
      </c>
      <c r="AJ669" s="4">
        <v>283</v>
      </c>
      <c r="AL669" s="4">
        <v>283</v>
      </c>
      <c r="AM669" s="4">
        <v>283</v>
      </c>
      <c r="AO669" s="4">
        <v>283</v>
      </c>
      <c r="AP669" s="4">
        <v>283</v>
      </c>
      <c r="AR669" s="4">
        <v>283</v>
      </c>
      <c r="AS669" s="4">
        <v>283</v>
      </c>
      <c r="AU669" s="4">
        <v>283</v>
      </c>
      <c r="AV669" s="4">
        <v>283</v>
      </c>
      <c r="AX669" s="4">
        <v>283</v>
      </c>
      <c r="AY669" s="4">
        <v>283</v>
      </c>
      <c r="BA669" s="4">
        <v>283</v>
      </c>
      <c r="BB669" s="4">
        <v>283</v>
      </c>
      <c r="BD669" s="4">
        <v>283</v>
      </c>
      <c r="BE669" s="4">
        <v>283</v>
      </c>
      <c r="BG669" s="4">
        <v>283</v>
      </c>
      <c r="BH669" s="4">
        <v>283</v>
      </c>
      <c r="BJ669" s="4">
        <v>283</v>
      </c>
      <c r="BK669" s="4">
        <v>283</v>
      </c>
      <c r="BM669" s="4">
        <v>283</v>
      </c>
      <c r="BN669" s="4">
        <v>283</v>
      </c>
      <c r="BP669" s="4">
        <v>283</v>
      </c>
      <c r="BQ669" s="4">
        <v>283</v>
      </c>
      <c r="BS669" s="4">
        <v>283</v>
      </c>
      <c r="BT669" s="4">
        <v>283</v>
      </c>
      <c r="BV669" s="4">
        <v>283</v>
      </c>
      <c r="BW669" s="4">
        <v>283</v>
      </c>
      <c r="BY669" s="4">
        <v>283</v>
      </c>
      <c r="BZ669" s="4">
        <v>283</v>
      </c>
      <c r="CB669" s="4">
        <v>283</v>
      </c>
      <c r="CC669" s="4">
        <v>283</v>
      </c>
      <c r="CE669" s="4">
        <v>283</v>
      </c>
      <c r="CF669" s="4">
        <v>283</v>
      </c>
      <c r="CH669" s="4">
        <v>283</v>
      </c>
      <c r="CI669" s="4">
        <v>283</v>
      </c>
      <c r="CK669" s="4">
        <v>283</v>
      </c>
      <c r="CL669" s="4">
        <v>283</v>
      </c>
      <c r="CN669" s="4">
        <v>283</v>
      </c>
      <c r="CO669" s="4">
        <v>283</v>
      </c>
      <c r="CQ669" s="4">
        <v>283</v>
      </c>
      <c r="CR669" s="4">
        <v>283</v>
      </c>
      <c r="CT669" s="4">
        <v>283</v>
      </c>
      <c r="CU669" s="4">
        <v>283</v>
      </c>
      <c r="CW669" s="4">
        <v>283</v>
      </c>
      <c r="CX669" s="4">
        <v>283</v>
      </c>
      <c r="CZ669" s="4">
        <v>8773</v>
      </c>
      <c r="DA669" s="4">
        <v>8773</v>
      </c>
    </row>
    <row r="670" spans="2:105" x14ac:dyDescent="0.2">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K672" s="11"/>
      <c r="M672" s="11"/>
      <c r="P672" s="11"/>
      <c r="S672" s="11"/>
      <c r="V672" s="11"/>
      <c r="Y672" s="11"/>
      <c r="AB672" s="11"/>
      <c r="AE672" s="11"/>
      <c r="AH672" s="11"/>
      <c r="AK672" s="11"/>
      <c r="AN672" s="11"/>
      <c r="AQ672" s="11"/>
      <c r="AT672" s="11"/>
      <c r="AW672" s="11"/>
      <c r="AZ672" s="11"/>
      <c r="BC672" s="11"/>
    </row>
    <row r="673" spans="2:105" x14ac:dyDescent="0.2">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K676" s="11"/>
      <c r="M676" s="11"/>
      <c r="P676" s="11"/>
      <c r="S676" s="11"/>
      <c r="V676" s="11"/>
      <c r="Y676" s="11"/>
      <c r="AB676" s="11"/>
      <c r="AE676" s="11"/>
      <c r="AH676" s="11"/>
      <c r="AK676" s="11"/>
      <c r="AN676" s="11"/>
      <c r="AQ676" s="11"/>
      <c r="AT676" s="11"/>
      <c r="AW676" s="11"/>
      <c r="AZ676" s="11"/>
      <c r="BC676" s="11"/>
    </row>
    <row r="677" spans="2:105" x14ac:dyDescent="0.2">
      <c r="B677" s="1" t="s">
        <v>200</v>
      </c>
      <c r="D677" s="1" t="s">
        <v>201</v>
      </c>
      <c r="E677" s="1" t="s">
        <v>236</v>
      </c>
      <c r="F677" s="1" t="s">
        <v>237</v>
      </c>
      <c r="G677" s="3" t="s">
        <v>238</v>
      </c>
      <c r="H677" s="1" t="s">
        <v>16</v>
      </c>
      <c r="I677" s="1" t="s">
        <v>196</v>
      </c>
      <c r="K677" s="4">
        <v>306</v>
      </c>
      <c r="L677" s="4">
        <v>306</v>
      </c>
      <c r="N677" s="4">
        <v>306</v>
      </c>
      <c r="O677" s="4">
        <v>306</v>
      </c>
      <c r="Q677" s="4">
        <v>306</v>
      </c>
      <c r="R677" s="4">
        <v>306</v>
      </c>
      <c r="T677" s="4">
        <v>306</v>
      </c>
      <c r="U677" s="4">
        <v>306</v>
      </c>
      <c r="W677" s="4">
        <v>306</v>
      </c>
      <c r="X677" s="4">
        <v>306</v>
      </c>
      <c r="Z677" s="4">
        <v>306</v>
      </c>
      <c r="AA677" s="4">
        <v>306</v>
      </c>
      <c r="AC677" s="4">
        <v>306</v>
      </c>
      <c r="AD677" s="4">
        <v>306</v>
      </c>
      <c r="AF677" s="4">
        <v>306</v>
      </c>
      <c r="AG677" s="4">
        <v>306</v>
      </c>
      <c r="AI677" s="4">
        <v>306</v>
      </c>
      <c r="AJ677" s="4">
        <v>306</v>
      </c>
      <c r="AL677" s="4">
        <v>306</v>
      </c>
      <c r="AM677" s="4">
        <v>306</v>
      </c>
      <c r="AO677" s="4">
        <v>306</v>
      </c>
      <c r="AP677" s="4">
        <v>306</v>
      </c>
      <c r="AR677" s="4">
        <v>306</v>
      </c>
      <c r="AS677" s="4">
        <v>306</v>
      </c>
      <c r="AU677" s="4">
        <v>306</v>
      </c>
      <c r="AV677" s="4">
        <v>306</v>
      </c>
      <c r="AX677" s="4">
        <v>306</v>
      </c>
      <c r="AY677" s="4">
        <v>306</v>
      </c>
      <c r="BA677" s="4">
        <v>306</v>
      </c>
      <c r="BB677" s="4">
        <v>306</v>
      </c>
      <c r="BD677" s="4">
        <v>306</v>
      </c>
      <c r="BE677" s="4">
        <v>306</v>
      </c>
      <c r="BG677" s="4">
        <v>306</v>
      </c>
      <c r="BH677" s="4">
        <v>306</v>
      </c>
      <c r="BJ677" s="4">
        <v>306</v>
      </c>
      <c r="BK677" s="4">
        <v>306</v>
      </c>
      <c r="BM677" s="4">
        <v>306</v>
      </c>
      <c r="BN677" s="4">
        <v>306</v>
      </c>
      <c r="BP677" s="4">
        <v>306</v>
      </c>
      <c r="BQ677" s="4">
        <v>306</v>
      </c>
      <c r="BS677" s="4">
        <v>306</v>
      </c>
      <c r="BT677" s="4">
        <v>306</v>
      </c>
      <c r="BV677" s="4">
        <v>306</v>
      </c>
      <c r="BW677" s="4">
        <v>306</v>
      </c>
      <c r="BY677" s="4">
        <v>306</v>
      </c>
      <c r="BZ677" s="4">
        <v>306</v>
      </c>
      <c r="CB677" s="4">
        <v>306</v>
      </c>
      <c r="CC677" s="4">
        <v>306</v>
      </c>
      <c r="CE677" s="4">
        <v>306</v>
      </c>
      <c r="CF677" s="4">
        <v>306</v>
      </c>
      <c r="CH677" s="4">
        <v>306</v>
      </c>
      <c r="CI677" s="4">
        <v>306</v>
      </c>
      <c r="CK677" s="4">
        <v>306</v>
      </c>
      <c r="CL677" s="4">
        <v>306</v>
      </c>
      <c r="CN677" s="4">
        <v>306</v>
      </c>
      <c r="CO677" s="4">
        <v>306</v>
      </c>
      <c r="CQ677" s="4">
        <v>306</v>
      </c>
      <c r="CR677" s="4">
        <v>306</v>
      </c>
      <c r="CT677" s="4">
        <v>306</v>
      </c>
      <c r="CU677" s="4">
        <v>306</v>
      </c>
      <c r="CW677" s="4">
        <v>306</v>
      </c>
      <c r="CX677" s="4">
        <v>306</v>
      </c>
      <c r="CZ677" s="4">
        <v>9486</v>
      </c>
      <c r="DA677" s="4">
        <v>9486</v>
      </c>
    </row>
    <row r="678" spans="2:105" x14ac:dyDescent="0.2">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K680" s="11"/>
      <c r="M680" s="11"/>
      <c r="P680" s="11"/>
      <c r="S680" s="11"/>
      <c r="V680" s="11"/>
      <c r="Y680" s="11"/>
      <c r="AB680" s="11"/>
      <c r="AE680" s="11"/>
      <c r="AH680" s="11"/>
      <c r="AK680" s="11"/>
      <c r="AN680" s="11"/>
      <c r="AQ680" s="11"/>
      <c r="AT680" s="11"/>
      <c r="AW680" s="11"/>
      <c r="AZ680" s="11"/>
      <c r="BC680" s="11"/>
    </row>
    <row r="681" spans="2:105" x14ac:dyDescent="0.2">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K684" s="11"/>
      <c r="M684" s="11"/>
      <c r="P684" s="11"/>
      <c r="S684" s="11"/>
      <c r="V684" s="11"/>
      <c r="Y684" s="11"/>
      <c r="AB684" s="11"/>
      <c r="AE684" s="11"/>
      <c r="AH684" s="11"/>
      <c r="AK684" s="11"/>
      <c r="AN684" s="11"/>
      <c r="AQ684" s="11"/>
      <c r="AT684" s="11"/>
      <c r="AW684" s="11"/>
      <c r="AZ684" s="11"/>
      <c r="BC684" s="11"/>
    </row>
    <row r="685" spans="2:105" x14ac:dyDescent="0.2">
      <c r="B685" s="1" t="s">
        <v>200</v>
      </c>
      <c r="D685" s="1" t="s">
        <v>201</v>
      </c>
      <c r="E685" s="1" t="s">
        <v>241</v>
      </c>
      <c r="F685" s="1" t="s">
        <v>242</v>
      </c>
      <c r="G685" s="3" t="s">
        <v>243</v>
      </c>
      <c r="H685" s="1" t="s">
        <v>16</v>
      </c>
      <c r="I685" s="1" t="s">
        <v>196</v>
      </c>
      <c r="K685" s="4">
        <v>422</v>
      </c>
      <c r="L685" s="4">
        <v>422</v>
      </c>
      <c r="N685" s="4">
        <v>422</v>
      </c>
      <c r="O685" s="4">
        <v>422</v>
      </c>
      <c r="Q685" s="4">
        <v>422</v>
      </c>
      <c r="R685" s="4">
        <v>422</v>
      </c>
      <c r="T685" s="4">
        <v>422</v>
      </c>
      <c r="U685" s="4">
        <v>422</v>
      </c>
      <c r="W685" s="4">
        <v>422</v>
      </c>
      <c r="X685" s="4">
        <v>422</v>
      </c>
      <c r="Z685" s="4">
        <v>422</v>
      </c>
      <c r="AA685" s="4">
        <v>422</v>
      </c>
      <c r="AC685" s="4">
        <v>422</v>
      </c>
      <c r="AD685" s="4">
        <v>422</v>
      </c>
      <c r="AF685" s="4">
        <v>422</v>
      </c>
      <c r="AG685" s="4">
        <v>422</v>
      </c>
      <c r="AI685" s="4">
        <v>422</v>
      </c>
      <c r="AJ685" s="4">
        <v>422</v>
      </c>
      <c r="AL685" s="4">
        <v>422</v>
      </c>
      <c r="AM685" s="4">
        <v>422</v>
      </c>
      <c r="AO685" s="4">
        <v>422</v>
      </c>
      <c r="AP685" s="4">
        <v>422</v>
      </c>
      <c r="AR685" s="4">
        <v>422</v>
      </c>
      <c r="AS685" s="4">
        <v>422</v>
      </c>
      <c r="AU685" s="4">
        <v>422</v>
      </c>
      <c r="AV685" s="4">
        <v>422</v>
      </c>
      <c r="AX685" s="4">
        <v>422</v>
      </c>
      <c r="AY685" s="4">
        <v>422</v>
      </c>
      <c r="BA685" s="4">
        <v>422</v>
      </c>
      <c r="BB685" s="4">
        <v>422</v>
      </c>
      <c r="BD685" s="4">
        <v>422</v>
      </c>
      <c r="BE685" s="4">
        <v>422</v>
      </c>
      <c r="BG685" s="4">
        <v>422</v>
      </c>
      <c r="BH685" s="4">
        <v>422</v>
      </c>
      <c r="BJ685" s="4">
        <v>422</v>
      </c>
      <c r="BK685" s="4">
        <v>422</v>
      </c>
      <c r="BM685" s="4">
        <v>422</v>
      </c>
      <c r="BN685" s="4">
        <v>422</v>
      </c>
      <c r="BP685" s="4">
        <v>422</v>
      </c>
      <c r="BQ685" s="4">
        <v>422</v>
      </c>
      <c r="BS685" s="4">
        <v>422</v>
      </c>
      <c r="BT685" s="4">
        <v>422</v>
      </c>
      <c r="BV685" s="4">
        <v>422</v>
      </c>
      <c r="BW685" s="4">
        <v>422</v>
      </c>
      <c r="BY685" s="4">
        <v>422</v>
      </c>
      <c r="BZ685" s="4">
        <v>422</v>
      </c>
      <c r="CB685" s="4">
        <v>422</v>
      </c>
      <c r="CC685" s="4">
        <v>422</v>
      </c>
      <c r="CE685" s="4">
        <v>422</v>
      </c>
      <c r="CF685" s="4">
        <v>422</v>
      </c>
      <c r="CH685" s="4">
        <v>422</v>
      </c>
      <c r="CI685" s="4">
        <v>422</v>
      </c>
      <c r="CK685" s="4">
        <v>422</v>
      </c>
      <c r="CL685" s="4">
        <v>422</v>
      </c>
      <c r="CN685" s="4">
        <v>422</v>
      </c>
      <c r="CO685" s="4">
        <v>422</v>
      </c>
      <c r="CQ685" s="4">
        <v>422</v>
      </c>
      <c r="CR685" s="4">
        <v>422</v>
      </c>
      <c r="CT685" s="4">
        <v>422</v>
      </c>
      <c r="CU685" s="4">
        <v>422</v>
      </c>
      <c r="CW685" s="4">
        <v>422</v>
      </c>
      <c r="CX685" s="4">
        <v>422</v>
      </c>
      <c r="CZ685" s="4">
        <v>13082</v>
      </c>
      <c r="DA685" s="4">
        <v>13082</v>
      </c>
    </row>
    <row r="686" spans="2:105" x14ac:dyDescent="0.2">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K688" s="11"/>
      <c r="M688" s="11"/>
      <c r="P688" s="11"/>
      <c r="S688" s="11"/>
      <c r="V688" s="11"/>
      <c r="Y688" s="11"/>
      <c r="AB688" s="11"/>
      <c r="AE688" s="11"/>
      <c r="AH688" s="11"/>
      <c r="AK688" s="11"/>
      <c r="AN688" s="11"/>
      <c r="AQ688" s="11"/>
      <c r="AT688" s="11"/>
      <c r="AW688" s="11"/>
      <c r="AZ688" s="11"/>
      <c r="BC688" s="11"/>
    </row>
    <row r="689" spans="2:105" x14ac:dyDescent="0.2">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K692" s="11"/>
      <c r="M692" s="11"/>
      <c r="P692" s="11"/>
      <c r="S692" s="11"/>
      <c r="V692" s="11"/>
      <c r="Y692" s="11"/>
      <c r="AB692" s="11"/>
      <c r="AE692" s="11"/>
      <c r="AH692" s="11"/>
      <c r="AK692" s="11"/>
      <c r="AN692" s="11"/>
      <c r="AQ692" s="11"/>
      <c r="AT692" s="11"/>
      <c r="AW692" s="11"/>
      <c r="AZ692" s="11"/>
      <c r="BC692" s="11"/>
    </row>
    <row r="693" spans="2:105" x14ac:dyDescent="0.2">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K696" s="11"/>
      <c r="M696" s="11"/>
      <c r="P696" s="11"/>
      <c r="S696" s="11"/>
      <c r="V696" s="11"/>
      <c r="Y696" s="11"/>
      <c r="AB696" s="11"/>
      <c r="AE696" s="11"/>
      <c r="AH696" s="11"/>
      <c r="AK696" s="11"/>
      <c r="AN696" s="11"/>
      <c r="AQ696" s="11"/>
      <c r="AT696" s="11"/>
      <c r="AW696" s="11"/>
      <c r="AZ696" s="11"/>
      <c r="BC696" s="11"/>
    </row>
    <row r="697" spans="2:105" x14ac:dyDescent="0.2">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K700" s="11"/>
      <c r="M700" s="11"/>
      <c r="P700" s="11"/>
      <c r="S700" s="11"/>
      <c r="V700" s="11"/>
      <c r="Y700" s="11"/>
      <c r="AB700" s="11"/>
      <c r="AE700" s="11"/>
      <c r="AH700" s="11"/>
      <c r="AK700" s="11"/>
      <c r="AN700" s="11"/>
      <c r="AQ700" s="11"/>
      <c r="AT700" s="11"/>
      <c r="AW700" s="11"/>
      <c r="AZ700" s="11"/>
      <c r="BC700" s="11"/>
    </row>
    <row r="701" spans="2:105" x14ac:dyDescent="0.2">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K704" s="11"/>
      <c r="M704" s="11"/>
      <c r="P704" s="11"/>
      <c r="S704" s="11"/>
      <c r="V704" s="11"/>
      <c r="Y704" s="11"/>
      <c r="AB704" s="11"/>
      <c r="AE704" s="11"/>
      <c r="AH704" s="11"/>
      <c r="AK704" s="11"/>
      <c r="AN704" s="11"/>
      <c r="AQ704" s="11"/>
      <c r="AT704" s="11"/>
      <c r="AW704" s="11"/>
      <c r="AZ704" s="11"/>
      <c r="BC704" s="11"/>
    </row>
    <row r="705" spans="2:105" x14ac:dyDescent="0.2">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K708" s="11"/>
      <c r="M708" s="11"/>
      <c r="P708" s="11"/>
      <c r="S708" s="11"/>
      <c r="V708" s="11"/>
      <c r="Y708" s="11"/>
      <c r="AB708" s="11"/>
      <c r="AE708" s="11"/>
      <c r="AH708" s="11"/>
      <c r="AK708" s="11"/>
      <c r="AN708" s="11"/>
      <c r="AQ708" s="11"/>
      <c r="AT708" s="11"/>
      <c r="AW708" s="11"/>
      <c r="AZ708" s="11"/>
      <c r="BC708" s="11"/>
    </row>
    <row r="709" spans="2:105" x14ac:dyDescent="0.2">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K712" s="11"/>
      <c r="M712" s="11"/>
      <c r="P712" s="11"/>
      <c r="S712" s="11"/>
      <c r="V712" s="11"/>
      <c r="Y712" s="11"/>
      <c r="AB712" s="11"/>
      <c r="AE712" s="11"/>
      <c r="AH712" s="11"/>
      <c r="AK712" s="11"/>
      <c r="AN712" s="11"/>
      <c r="AQ712" s="11"/>
      <c r="AT712" s="11"/>
      <c r="AW712" s="11"/>
      <c r="AZ712" s="11"/>
      <c r="BC712" s="11"/>
    </row>
    <row r="713" spans="2:105" x14ac:dyDescent="0.2">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
      <c r="K716" s="11"/>
      <c r="M716" s="11"/>
      <c r="P716" s="11"/>
      <c r="S716" s="11"/>
      <c r="V716" s="11"/>
      <c r="Y716" s="11"/>
      <c r="AB716" s="11"/>
      <c r="AE716" s="11"/>
      <c r="AH716" s="11"/>
      <c r="AK716" s="11"/>
      <c r="AN716" s="11"/>
      <c r="AQ716" s="11"/>
      <c r="AT716" s="11"/>
      <c r="AW716" s="11"/>
      <c r="AZ716" s="11"/>
      <c r="BC716" s="11"/>
    </row>
    <row r="717" spans="2:105" x14ac:dyDescent="0.2">
      <c r="K717" s="11"/>
      <c r="M717" s="11"/>
      <c r="P717" s="11"/>
      <c r="S717" s="11"/>
      <c r="V717" s="11"/>
      <c r="Y717" s="11"/>
      <c r="AB717" s="11"/>
      <c r="AE717" s="11"/>
      <c r="AH717" s="11"/>
      <c r="AK717" s="11"/>
      <c r="AN717" s="11"/>
      <c r="AQ717" s="11"/>
      <c r="AT717" s="11"/>
      <c r="AW717" s="11"/>
      <c r="AZ717" s="11"/>
      <c r="BC717" s="11"/>
    </row>
    <row r="718" spans="2:105" x14ac:dyDescent="0.2">
      <c r="B718" s="1" t="s">
        <v>258</v>
      </c>
      <c r="F718" s="1" t="s">
        <v>259</v>
      </c>
      <c r="G718" s="3" t="s">
        <v>260</v>
      </c>
      <c r="H718" s="1" t="s">
        <v>16</v>
      </c>
      <c r="I718" s="1" t="s">
        <v>196</v>
      </c>
      <c r="K718" s="4">
        <v>70</v>
      </c>
      <c r="L718" s="4">
        <v>70</v>
      </c>
      <c r="N718" s="4">
        <v>70</v>
      </c>
      <c r="O718" s="4">
        <v>70</v>
      </c>
      <c r="Q718" s="4">
        <v>70</v>
      </c>
      <c r="R718" s="4">
        <v>70</v>
      </c>
      <c r="T718" s="4">
        <v>70</v>
      </c>
      <c r="U718" s="4">
        <v>70</v>
      </c>
      <c r="W718" s="4">
        <v>70</v>
      </c>
      <c r="X718" s="4">
        <v>70</v>
      </c>
      <c r="Z718" s="4">
        <v>70</v>
      </c>
      <c r="AA718" s="4">
        <v>70</v>
      </c>
      <c r="AC718" s="4">
        <v>70</v>
      </c>
      <c r="AD718" s="4">
        <v>70</v>
      </c>
      <c r="AF718" s="4">
        <v>70</v>
      </c>
      <c r="AG718" s="4">
        <v>70</v>
      </c>
      <c r="AI718" s="4">
        <v>70</v>
      </c>
      <c r="AJ718" s="4">
        <v>70</v>
      </c>
      <c r="AL718" s="4">
        <v>70</v>
      </c>
      <c r="AM718" s="4">
        <v>70</v>
      </c>
      <c r="AO718" s="4">
        <v>70</v>
      </c>
      <c r="AP718" s="4">
        <v>70</v>
      </c>
      <c r="AR718" s="4">
        <v>70</v>
      </c>
      <c r="AS718" s="4">
        <v>70</v>
      </c>
      <c r="AU718" s="4">
        <v>70</v>
      </c>
      <c r="AV718" s="4">
        <v>70</v>
      </c>
      <c r="AX718" s="4">
        <v>70</v>
      </c>
      <c r="AY718" s="4">
        <v>70</v>
      </c>
      <c r="BA718" s="4">
        <v>70</v>
      </c>
      <c r="BB718" s="4">
        <v>70</v>
      </c>
      <c r="BD718" s="4">
        <v>70</v>
      </c>
      <c r="BE718" s="4">
        <v>70</v>
      </c>
      <c r="BG718" s="4">
        <v>70</v>
      </c>
      <c r="BH718" s="4">
        <v>70</v>
      </c>
      <c r="BJ718" s="4">
        <v>70</v>
      </c>
      <c r="BK718" s="4">
        <v>70</v>
      </c>
      <c r="BM718" s="4">
        <v>70</v>
      </c>
      <c r="BN718" s="4">
        <v>70</v>
      </c>
      <c r="BP718" s="4">
        <v>70</v>
      </c>
      <c r="BQ718" s="4">
        <v>70</v>
      </c>
      <c r="BS718" s="4">
        <v>70</v>
      </c>
      <c r="BT718" s="4">
        <v>70</v>
      </c>
      <c r="BV718" s="4">
        <v>70</v>
      </c>
      <c r="BW718" s="4">
        <v>70</v>
      </c>
      <c r="BY718" s="4">
        <v>70</v>
      </c>
      <c r="BZ718" s="4">
        <v>70</v>
      </c>
      <c r="CB718" s="4">
        <v>70</v>
      </c>
      <c r="CC718" s="4">
        <v>70</v>
      </c>
      <c r="CE718" s="4">
        <v>70</v>
      </c>
      <c r="CF718" s="4">
        <v>70</v>
      </c>
      <c r="CH718" s="4">
        <v>70</v>
      </c>
      <c r="CI718" s="4">
        <v>70</v>
      </c>
      <c r="CK718" s="4">
        <v>70</v>
      </c>
      <c r="CL718" s="4">
        <v>70</v>
      </c>
      <c r="CN718" s="4">
        <v>70</v>
      </c>
      <c r="CO718" s="4">
        <v>70</v>
      </c>
      <c r="CQ718" s="4">
        <v>70</v>
      </c>
      <c r="CR718" s="4">
        <v>70</v>
      </c>
      <c r="CT718" s="4">
        <v>70</v>
      </c>
      <c r="CU718" s="4">
        <v>70</v>
      </c>
      <c r="CW718" s="4">
        <v>70</v>
      </c>
      <c r="CX718" s="4">
        <v>70</v>
      </c>
      <c r="CZ718" s="4">
        <v>2170</v>
      </c>
      <c r="DA718" s="4">
        <v>2170</v>
      </c>
    </row>
    <row r="719" spans="2:105" x14ac:dyDescent="0.2">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586" zoomScale="75" zoomScaleNormal="75" workbookViewId="0">
      <selection activeCell="K600" sqref="K600"/>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
      <c r="B20" s="1" t="s">
        <v>12</v>
      </c>
      <c r="C20" s="30">
        <v>2</v>
      </c>
      <c r="D20" s="30">
        <v>20</v>
      </c>
      <c r="E20" s="1" t="s">
        <v>13</v>
      </c>
      <c r="F20" s="1" t="s">
        <v>20</v>
      </c>
      <c r="G20" s="3">
        <v>21</v>
      </c>
      <c r="H20" s="1" t="s">
        <v>18</v>
      </c>
      <c r="K20" s="9">
        <f>'Total Reqs'!K18</f>
        <v>0</v>
      </c>
      <c r="L20" s="35"/>
      <c r="M20" s="9"/>
      <c r="N20" s="9"/>
      <c r="O20" s="9"/>
      <c r="P20" s="39"/>
    </row>
    <row r="21" spans="2:50" outlineLevel="1" x14ac:dyDescent="0.2">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
      <c r="D38" s="30">
        <v>16</v>
      </c>
      <c r="K38" s="46" t="str">
        <f>'Total Reqs'!K34</f>
        <v>Equitable taking over June 1</v>
      </c>
      <c r="L38" s="35"/>
      <c r="M38" s="9"/>
      <c r="N38" s="9"/>
      <c r="O38" s="9"/>
      <c r="P38" s="39"/>
    </row>
    <row r="39" spans="2:41" outlineLevel="2" x14ac:dyDescent="0.2">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
      <c r="K42" s="46" t="str">
        <f>'Total Reqs'!K37</f>
        <v>Equitable taking over June 1</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
      <c r="K48" s="46" t="s">
        <v>400</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
      <c r="D57" s="30">
        <v>19</v>
      </c>
      <c r="K57" s="46" t="s">
        <v>400</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
      <c r="B68" s="1" t="s">
        <v>12</v>
      </c>
      <c r="C68" s="30">
        <v>4</v>
      </c>
      <c r="D68" s="30">
        <v>21</v>
      </c>
      <c r="E68" s="1" t="s">
        <v>13</v>
      </c>
      <c r="F68" s="1" t="s">
        <v>32</v>
      </c>
      <c r="G68" s="3" t="s">
        <v>33</v>
      </c>
      <c r="H68" s="1" t="s">
        <v>18</v>
      </c>
      <c r="K68" s="9">
        <f>'Total Reqs'!K60</f>
        <v>0</v>
      </c>
      <c r="L68" s="35"/>
      <c r="M68" s="9"/>
      <c r="N68" s="9"/>
      <c r="O68" s="9"/>
      <c r="P68" s="39"/>
    </row>
    <row r="69" spans="2:50" outlineLevel="1" x14ac:dyDescent="0.2">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
      <c r="B85" s="1" t="s">
        <v>12</v>
      </c>
      <c r="C85" s="30">
        <v>4</v>
      </c>
      <c r="D85" s="30">
        <v>25</v>
      </c>
      <c r="E85" s="1" t="s">
        <v>24</v>
      </c>
      <c r="F85" s="1" t="s">
        <v>34</v>
      </c>
      <c r="G85" s="14" t="s">
        <v>35</v>
      </c>
      <c r="H85" s="1" t="s">
        <v>18</v>
      </c>
      <c r="K85" s="9">
        <f>'Total Reqs'!K73</f>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
      <c r="B88" s="1" t="s">
        <v>12</v>
      </c>
      <c r="C88" s="30">
        <v>4</v>
      </c>
      <c r="D88" s="30">
        <v>25</v>
      </c>
      <c r="E88" s="1" t="s">
        <v>13</v>
      </c>
      <c r="F88" s="1" t="s">
        <v>34</v>
      </c>
      <c r="G88" s="14" t="s">
        <v>35</v>
      </c>
      <c r="H88" s="1" t="s">
        <v>18</v>
      </c>
      <c r="K88" s="9">
        <f>'Total Reqs'!K76</f>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
      <c r="B91" s="1" t="s">
        <v>12</v>
      </c>
      <c r="C91" s="30">
        <v>4</v>
      </c>
      <c r="D91" s="30">
        <v>25</v>
      </c>
      <c r="E91" s="1" t="s">
        <v>24</v>
      </c>
      <c r="F91" s="1" t="s">
        <v>36</v>
      </c>
      <c r="G91" s="15" t="s">
        <v>37</v>
      </c>
      <c r="H91" s="1" t="s">
        <v>18</v>
      </c>
      <c r="K91" s="9">
        <f>'Total Reqs'!K79</f>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f>'Total Reqs'!K81</f>
        <v>0</v>
      </c>
      <c r="L93" s="35"/>
      <c r="M93" s="9"/>
      <c r="N93" s="9"/>
      <c r="O93" s="9"/>
      <c r="P93" s="39"/>
    </row>
    <row r="94" spans="2:50" outlineLevel="2" x14ac:dyDescent="0.2">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6.5" customHeight="1" outlineLevel="1" x14ac:dyDescent="0.25">
      <c r="F97" s="12"/>
      <c r="G97" s="15"/>
      <c r="K97" s="72" t="str">
        <f>'Total Reqs'!K80</f>
        <v xml:space="preserve">Note:  There is 3,433 dth/day of local production to supply CPA volumes in TCO 4-25. </v>
      </c>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
      <c r="D255" s="30">
        <v>35</v>
      </c>
      <c r="G255" s="14"/>
      <c r="K255" s="46" t="s">
        <v>400</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
      <c r="D257" s="30">
        <v>35</v>
      </c>
      <c r="G257" s="14"/>
      <c r="K257" s="9" t="str">
        <f>'Total Reqs'!K226</f>
        <v>Equitable taking over June 1</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
      <c r="D278" s="30">
        <v>36</v>
      </c>
      <c r="K278" s="46" t="str">
        <f>'Total Reqs'!K246</f>
        <v>no customer</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
      <c r="L364" s="35"/>
      <c r="M364" s="9"/>
      <c r="N364" s="9"/>
      <c r="O364" s="9"/>
      <c r="P364" s="39"/>
    </row>
    <row r="365" spans="2:24" ht="21" customHeight="1" outlineLevel="1" x14ac:dyDescent="0.25">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row>
    <row r="370" spans="2:32" outlineLevel="2" x14ac:dyDescent="0.2">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
      <c r="B378" s="1" t="s">
        <v>100</v>
      </c>
      <c r="D378" s="30" t="s">
        <v>101</v>
      </c>
      <c r="E378" s="1" t="s">
        <v>13</v>
      </c>
      <c r="F378" s="1" t="s">
        <v>20</v>
      </c>
      <c r="H378" s="1" t="s">
        <v>18</v>
      </c>
      <c r="J378" s="9"/>
      <c r="K378" s="9">
        <f>'Total Reqs'!K340</f>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
      <c r="B382" s="1" t="s">
        <v>100</v>
      </c>
      <c r="D382" s="30" t="s">
        <v>101</v>
      </c>
      <c r="E382" s="1" t="s">
        <v>13</v>
      </c>
      <c r="F382" s="1" t="s">
        <v>108</v>
      </c>
      <c r="H382" s="1" t="s">
        <v>18</v>
      </c>
      <c r="J382" s="9"/>
      <c r="K382" s="9">
        <f>'Total Reqs'!K344</f>
        <v>0</v>
      </c>
      <c r="L382" s="35"/>
      <c r="M382" s="9"/>
      <c r="N382" s="9"/>
      <c r="O382" s="9"/>
      <c r="P382" s="39"/>
    </row>
    <row r="383" spans="2:32" outlineLevel="1" x14ac:dyDescent="0.2">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
      <c r="B386" s="1" t="s">
        <v>100</v>
      </c>
      <c r="D386" s="30" t="s">
        <v>110</v>
      </c>
      <c r="E386" s="1" t="s">
        <v>13</v>
      </c>
      <c r="F386" s="1" t="s">
        <v>111</v>
      </c>
      <c r="G386" s="3">
        <v>20100</v>
      </c>
      <c r="H386" s="1" t="s">
        <v>18</v>
      </c>
      <c r="K386" s="9">
        <f>'Total Reqs'!K347</f>
        <v>0</v>
      </c>
      <c r="L386" s="35"/>
      <c r="M386" s="9"/>
      <c r="N386" s="9"/>
      <c r="O386" s="9"/>
      <c r="P386" s="39"/>
    </row>
    <row r="387" spans="2:50" ht="16.5" customHeight="1" outlineLevel="2" x14ac:dyDescent="0.25">
      <c r="D387" s="30" t="s">
        <v>110</v>
      </c>
      <c r="K387" s="73" t="str">
        <f>'Total Reqs'!K348</f>
        <v>Note: There is 333 dth/day of local production to supply EOG volume for June.</v>
      </c>
      <c r="L387" s="35"/>
      <c r="M387" s="9"/>
      <c r="N387" s="9"/>
      <c r="O387" s="9"/>
      <c r="P387" s="39"/>
    </row>
    <row r="388" spans="2:50" outlineLevel="2" x14ac:dyDescent="0.2">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
      <c r="B389" s="1" t="s">
        <v>100</v>
      </c>
      <c r="D389" s="30" t="s">
        <v>110</v>
      </c>
      <c r="E389" s="1" t="s">
        <v>13</v>
      </c>
      <c r="F389" s="1" t="s">
        <v>112</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
      <c r="B405" s="1" t="s">
        <v>100</v>
      </c>
      <c r="D405" s="30" t="s">
        <v>110</v>
      </c>
      <c r="E405" s="1" t="s">
        <v>13</v>
      </c>
      <c r="F405" s="1" t="s">
        <v>113</v>
      </c>
      <c r="G405" s="3" t="s">
        <v>114</v>
      </c>
      <c r="H405" s="1" t="s">
        <v>18</v>
      </c>
      <c r="K405" s="9">
        <f>'Total Reqs'!K366</f>
        <v>0</v>
      </c>
      <c r="L405" s="35"/>
      <c r="M405" s="9"/>
      <c r="N405" s="9"/>
      <c r="O405" s="9"/>
      <c r="P405" s="39"/>
    </row>
    <row r="406" spans="2:50" outlineLevel="1" x14ac:dyDescent="0.2">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
      <c r="D412" s="30" t="s">
        <v>116</v>
      </c>
      <c r="L412" s="35"/>
      <c r="M412" s="9"/>
      <c r="N412" s="9"/>
      <c r="O412" s="9"/>
      <c r="P412" s="39"/>
    </row>
    <row r="413" spans="2:50" outlineLevel="2" x14ac:dyDescent="0.2">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
      <c r="D415" s="30" t="s">
        <v>116</v>
      </c>
      <c r="K415" s="46" t="str">
        <f>'Total Reqs'!K375</f>
        <v>MME taking over effective June 1</v>
      </c>
      <c r="L415" s="35"/>
      <c r="M415" s="9"/>
      <c r="N415" s="9"/>
      <c r="O415" s="9"/>
      <c r="P415" s="39"/>
    </row>
    <row r="416" spans="2:50" outlineLevel="2" x14ac:dyDescent="0.2">
      <c r="D416" s="30" t="s">
        <v>116</v>
      </c>
      <c r="L416" s="35"/>
      <c r="M416" s="9"/>
      <c r="N416" s="9"/>
      <c r="O416" s="9"/>
      <c r="P416" s="39"/>
    </row>
    <row r="417" spans="2:100" outlineLevel="2" x14ac:dyDescent="0.2">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
      <c r="C420" s="30"/>
      <c r="D420" s="30" t="s">
        <v>116</v>
      </c>
      <c r="G420" s="3"/>
      <c r="K420" s="30"/>
      <c r="L420" s="35"/>
      <c r="M420" s="9"/>
      <c r="N420" s="9"/>
      <c r="O420" s="9"/>
      <c r="P420" s="39"/>
      <c r="CU420" s="4"/>
      <c r="CV420" s="4"/>
    </row>
    <row r="421" spans="2:100" outlineLevel="2" x14ac:dyDescent="0.2">
      <c r="D421" s="30" t="s">
        <v>116</v>
      </c>
      <c r="K421" s="30"/>
      <c r="L421" s="35"/>
      <c r="M421" s="9"/>
      <c r="N421" s="9"/>
      <c r="O421" s="9"/>
      <c r="P421" s="39"/>
    </row>
    <row r="422" spans="2:100" outlineLevel="2" x14ac:dyDescent="0.2">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
      <c r="D431" s="30" t="s">
        <v>116</v>
      </c>
      <c r="K431" s="46" t="str">
        <f>'Total Reqs'!K391</f>
        <v>Volume from NJN internet site</v>
      </c>
      <c r="L431" s="35"/>
      <c r="M431" s="9"/>
      <c r="N431" s="9"/>
      <c r="O431" s="9"/>
      <c r="P431" s="39"/>
    </row>
    <row r="432" spans="2:100" outlineLevel="2" x14ac:dyDescent="0.2">
      <c r="D432" s="30" t="s">
        <v>116</v>
      </c>
      <c r="L432" s="35"/>
      <c r="M432" s="9"/>
      <c r="N432" s="9"/>
      <c r="O432" s="9"/>
      <c r="P432" s="39"/>
    </row>
    <row r="433" spans="2:100" outlineLevel="2" x14ac:dyDescent="0.2">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
      <c r="D435" s="30" t="s">
        <v>116</v>
      </c>
      <c r="K435" s="46" t="str">
        <f>'Total Reqs'!K395</f>
        <v>Gas Mark taking over effective June 1</v>
      </c>
      <c r="L435" s="35"/>
      <c r="M435" s="9"/>
      <c r="N435" s="9"/>
      <c r="O435" s="9"/>
      <c r="P435" s="39"/>
    </row>
    <row r="436" spans="2:100" outlineLevel="2" x14ac:dyDescent="0.2">
      <c r="D436" s="30" t="s">
        <v>116</v>
      </c>
      <c r="L436" s="35"/>
      <c r="M436" s="9"/>
      <c r="N436" s="9"/>
      <c r="O436" s="9"/>
      <c r="P436" s="39"/>
    </row>
    <row r="437" spans="2:100" outlineLevel="2" x14ac:dyDescent="0.2">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
      <c r="D439" s="30" t="s">
        <v>116</v>
      </c>
      <c r="L439" s="35"/>
      <c r="M439" s="9"/>
      <c r="N439" s="9"/>
      <c r="O439" s="9"/>
      <c r="P439" s="39"/>
    </row>
    <row r="440" spans="2:100" outlineLevel="2" x14ac:dyDescent="0.2">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
      <c r="C448" s="30"/>
      <c r="D448" s="30" t="s">
        <v>126</v>
      </c>
      <c r="G448" s="3"/>
      <c r="K448" s="30"/>
      <c r="L448" s="35"/>
      <c r="M448" s="9"/>
      <c r="N448" s="9"/>
      <c r="O448" s="9"/>
      <c r="P448" s="39"/>
      <c r="CU448" s="4"/>
      <c r="CV448" s="4"/>
    </row>
    <row r="449" spans="2:50" outlineLevel="2" x14ac:dyDescent="0.2">
      <c r="D449" s="30" t="s">
        <v>126</v>
      </c>
      <c r="L449" s="35"/>
      <c r="M449" s="9"/>
      <c r="N449" s="9"/>
      <c r="O449" s="9"/>
      <c r="P449" s="39"/>
    </row>
    <row r="450" spans="2:50" outlineLevel="2" x14ac:dyDescent="0.2">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
      <c r="D452" s="30" t="s">
        <v>126</v>
      </c>
      <c r="F452" s="24"/>
      <c r="K452" s="30"/>
      <c r="L452" s="35"/>
      <c r="M452" s="9"/>
      <c r="N452" s="9"/>
      <c r="O452" s="9"/>
      <c r="P452" s="39"/>
    </row>
    <row r="453" spans="2:50" outlineLevel="2" x14ac:dyDescent="0.2">
      <c r="D453" s="30" t="s">
        <v>126</v>
      </c>
      <c r="F453" s="24"/>
      <c r="L453" s="35"/>
      <c r="M453" s="9"/>
      <c r="N453" s="9"/>
      <c r="O453" s="9"/>
      <c r="P453" s="39"/>
    </row>
    <row r="454" spans="2:50" outlineLevel="2" x14ac:dyDescent="0.2">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
      <c r="D456" s="30" t="s">
        <v>126</v>
      </c>
      <c r="F456" s="24"/>
      <c r="L456" s="35"/>
      <c r="M456" s="9"/>
      <c r="N456" s="9"/>
      <c r="O456" s="9"/>
      <c r="P456" s="39"/>
    </row>
    <row r="457" spans="2:50" outlineLevel="2" x14ac:dyDescent="0.2">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
      <c r="D459" s="30" t="s">
        <v>126</v>
      </c>
      <c r="F459" s="24"/>
      <c r="L459" s="35"/>
      <c r="M459" s="9"/>
      <c r="N459" s="9"/>
      <c r="O459" s="9"/>
      <c r="P459" s="39"/>
    </row>
    <row r="460" spans="2:50" outlineLevel="2" x14ac:dyDescent="0.2">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
      <c r="D468" s="30" t="s">
        <v>131</v>
      </c>
      <c r="K468" s="46" t="str">
        <f>'Total Reqs'!K426</f>
        <v>no more customer</v>
      </c>
      <c r="L468" s="35"/>
      <c r="M468" s="9"/>
      <c r="N468" s="9"/>
      <c r="O468" s="9"/>
      <c r="P468" s="39"/>
    </row>
    <row r="469" spans="2:21" outlineLevel="2" x14ac:dyDescent="0.2">
      <c r="D469" s="30" t="s">
        <v>131</v>
      </c>
      <c r="K469" s="46">
        <f>'Total Reqs'!K427</f>
        <v>0</v>
      </c>
      <c r="L469" s="35"/>
      <c r="M469" s="9"/>
      <c r="N469" s="9"/>
      <c r="O469" s="9"/>
      <c r="P469" s="39"/>
    </row>
    <row r="470" spans="2:21" outlineLevel="2" x14ac:dyDescent="0.2">
      <c r="D470" s="30" t="s">
        <v>131</v>
      </c>
      <c r="L470" s="35"/>
      <c r="M470" s="9"/>
      <c r="N470" s="9"/>
      <c r="O470" s="9"/>
      <c r="P470" s="39"/>
    </row>
    <row r="471" spans="2:21" outlineLevel="2" x14ac:dyDescent="0.2">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
      <c r="D473" s="30" t="s">
        <v>131</v>
      </c>
      <c r="L473" s="35"/>
      <c r="M473" s="9"/>
      <c r="N473" s="9"/>
      <c r="O473" s="9"/>
      <c r="P473" s="39"/>
    </row>
    <row r="474" spans="2:21" outlineLevel="2" x14ac:dyDescent="0.2">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
      <c r="D481" s="30" t="s">
        <v>133</v>
      </c>
      <c r="K481" s="46" t="str">
        <f>'Total Reqs'!K438</f>
        <v>MME will manage effective June 1 and take over officially July 1</v>
      </c>
      <c r="L481" s="35"/>
      <c r="M481" s="9"/>
      <c r="N481" s="9"/>
      <c r="O481" s="9"/>
      <c r="P481" s="39"/>
    </row>
    <row r="482" spans="2:50" outlineLevel="2" x14ac:dyDescent="0.2">
      <c r="D482" s="30" t="s">
        <v>133</v>
      </c>
      <c r="K482" s="30"/>
      <c r="L482" s="35"/>
      <c r="M482" s="9"/>
      <c r="N482" s="9"/>
      <c r="O482" s="9"/>
      <c r="P482" s="39"/>
    </row>
    <row r="483" spans="2:50" outlineLevel="2" x14ac:dyDescent="0.2">
      <c r="D483" s="30" t="s">
        <v>133</v>
      </c>
      <c r="L483" s="35"/>
      <c r="M483" s="9"/>
      <c r="N483" s="9"/>
      <c r="O483" s="9"/>
      <c r="P483" s="39"/>
    </row>
    <row r="484" spans="2:50" outlineLevel="2" x14ac:dyDescent="0.2">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
      <c r="F487" s="24"/>
      <c r="K487" s="46" t="str">
        <f>'Total Reqs'!K443</f>
        <v>Gas Mark taking over effective June 1</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
      <c r="B491" s="1" t="s">
        <v>135</v>
      </c>
      <c r="D491" s="30" t="s">
        <v>136</v>
      </c>
      <c r="E491" s="1" t="s">
        <v>13</v>
      </c>
      <c r="F491" s="1" t="s">
        <v>137</v>
      </c>
      <c r="G491" s="14" t="s">
        <v>138</v>
      </c>
      <c r="H491" s="1" t="s">
        <v>18</v>
      </c>
      <c r="L491" s="35"/>
      <c r="M491" s="9"/>
      <c r="N491" s="9"/>
      <c r="O491" s="9"/>
      <c r="P491" s="39"/>
    </row>
    <row r="492" spans="2:50" outlineLevel="2" x14ac:dyDescent="0.2">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
      <c r="B494" s="1" t="s">
        <v>135</v>
      </c>
      <c r="D494" s="30" t="s">
        <v>136</v>
      </c>
      <c r="E494" s="1" t="s">
        <v>13</v>
      </c>
      <c r="F494" s="1" t="s">
        <v>137</v>
      </c>
      <c r="G494" s="14" t="s">
        <v>139</v>
      </c>
      <c r="H494" s="1" t="s">
        <v>18</v>
      </c>
      <c r="L494" s="35"/>
      <c r="M494" s="9"/>
      <c r="N494" s="9"/>
      <c r="O494" s="9"/>
      <c r="P494" s="39"/>
    </row>
    <row r="495" spans="2:50" outlineLevel="1" x14ac:dyDescent="0.2">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135</v>
      </c>
      <c r="D498" s="30" t="s">
        <v>126</v>
      </c>
      <c r="F498" s="1" t="s">
        <v>32</v>
      </c>
      <c r="G498" s="3" t="s">
        <v>140</v>
      </c>
      <c r="H498" s="1" t="s">
        <v>16</v>
      </c>
      <c r="I498" s="1" t="s">
        <v>17</v>
      </c>
      <c r="K498" s="9">
        <f>'Total Reqs'!K453</f>
        <v>0</v>
      </c>
      <c r="L498" s="35"/>
      <c r="M498" s="9"/>
      <c r="N498" s="9"/>
      <c r="O498" s="9"/>
      <c r="P498" s="39"/>
    </row>
    <row r="499" spans="2:21" outlineLevel="2" x14ac:dyDescent="0.2">
      <c r="B499" s="1" t="s">
        <v>135</v>
      </c>
      <c r="D499" s="30" t="s">
        <v>126</v>
      </c>
      <c r="F499" s="1" t="s">
        <v>32</v>
      </c>
      <c r="G499" s="3" t="s">
        <v>140</v>
      </c>
      <c r="H499" s="1" t="s">
        <v>18</v>
      </c>
      <c r="K499" s="9">
        <f>'Total Reqs'!K454</f>
        <v>0</v>
      </c>
      <c r="L499" s="35"/>
      <c r="M499" s="9"/>
      <c r="N499" s="9"/>
      <c r="O499" s="9"/>
      <c r="P499" s="39"/>
    </row>
    <row r="500" spans="2:21" outlineLevel="2" x14ac:dyDescent="0.2">
      <c r="D500" s="30" t="s">
        <v>126</v>
      </c>
      <c r="F500" s="4"/>
      <c r="L500" s="35"/>
      <c r="M500" s="9"/>
      <c r="N500" s="9"/>
      <c r="O500" s="9"/>
      <c r="P500" s="39"/>
    </row>
    <row r="501" spans="2:21" outlineLevel="2" x14ac:dyDescent="0.2">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
      <c r="B502" s="1" t="s">
        <v>135</v>
      </c>
      <c r="D502" s="30" t="s">
        <v>126</v>
      </c>
      <c r="F502" s="1" t="s">
        <v>32</v>
      </c>
      <c r="G502" s="3" t="s">
        <v>141</v>
      </c>
      <c r="H502" s="1" t="s">
        <v>18</v>
      </c>
      <c r="K502" s="9">
        <f>'Total Reqs'!K457</f>
        <v>0</v>
      </c>
      <c r="L502" s="35"/>
      <c r="M502" s="9"/>
      <c r="N502" s="9"/>
      <c r="O502" s="9"/>
      <c r="P502" s="39"/>
    </row>
    <row r="503" spans="2:21" outlineLevel="1" x14ac:dyDescent="0.2">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
      <c r="D508" s="30" t="s">
        <v>133</v>
      </c>
      <c r="G508" s="14"/>
      <c r="L508" s="35"/>
      <c r="M508" s="9"/>
      <c r="N508" s="9"/>
      <c r="O508" s="9"/>
      <c r="P508" s="39"/>
    </row>
    <row r="509" spans="2:21" outlineLevel="2" x14ac:dyDescent="0.2">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
      <c r="D511" s="30" t="s">
        <v>133</v>
      </c>
      <c r="G511" s="14"/>
      <c r="L511" s="35"/>
      <c r="M511" s="9"/>
      <c r="N511" s="9"/>
      <c r="O511" s="9"/>
      <c r="P511" s="39"/>
    </row>
    <row r="512" spans="2:21" outlineLevel="2" x14ac:dyDescent="0.2">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
      <c r="D514" s="30" t="s">
        <v>133</v>
      </c>
      <c r="G514" s="14"/>
      <c r="L514" s="35"/>
      <c r="M514" s="9"/>
      <c r="N514" s="9"/>
      <c r="O514" s="9"/>
      <c r="P514" s="39"/>
    </row>
    <row r="515" spans="2:16" outlineLevel="2" x14ac:dyDescent="0.2">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
      <c r="D517" s="30" t="s">
        <v>133</v>
      </c>
      <c r="G517" s="14"/>
      <c r="L517" s="35"/>
      <c r="M517" s="9"/>
      <c r="N517" s="9"/>
      <c r="O517" s="9"/>
      <c r="P517" s="39"/>
    </row>
    <row r="518" spans="2:16" outlineLevel="2" x14ac:dyDescent="0.2">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
      <c r="D520" s="30" t="s">
        <v>133</v>
      </c>
      <c r="G520" s="14"/>
      <c r="L520" s="35"/>
      <c r="M520" s="9"/>
      <c r="N520" s="9"/>
      <c r="O520" s="9"/>
      <c r="P520" s="39"/>
    </row>
    <row r="521" spans="2:16" outlineLevel="2" x14ac:dyDescent="0.2">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
      <c r="B522" s="1" t="s">
        <v>135</v>
      </c>
      <c r="D522" s="30" t="s">
        <v>133</v>
      </c>
      <c r="E522" s="1" t="s">
        <v>13</v>
      </c>
      <c r="F522" s="1" t="s">
        <v>152</v>
      </c>
      <c r="G522" s="14" t="s">
        <v>153</v>
      </c>
      <c r="H522" s="1" t="s">
        <v>18</v>
      </c>
      <c r="I522" s="1" t="s">
        <v>151</v>
      </c>
      <c r="L522" s="35"/>
      <c r="M522" s="9"/>
      <c r="N522" s="9"/>
      <c r="O522" s="9"/>
      <c r="P522" s="39"/>
    </row>
    <row r="523" spans="2:16" outlineLevel="2" x14ac:dyDescent="0.2">
      <c r="D523" s="30" t="s">
        <v>133</v>
      </c>
      <c r="G523" s="14"/>
      <c r="L523" s="35"/>
      <c r="M523" s="9"/>
      <c r="N523" s="9"/>
      <c r="O523" s="9"/>
      <c r="P523" s="39"/>
    </row>
    <row r="524" spans="2:16" outlineLevel="2" x14ac:dyDescent="0.2">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
      <c r="D526" s="30" t="s">
        <v>133</v>
      </c>
      <c r="G526" s="14"/>
      <c r="L526" s="35"/>
      <c r="M526" s="9"/>
      <c r="N526" s="9"/>
      <c r="O526" s="9"/>
      <c r="P526" s="39"/>
    </row>
    <row r="527" spans="2:16" outlineLevel="2" x14ac:dyDescent="0.2">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
      <c r="D529" s="30" t="s">
        <v>133</v>
      </c>
      <c r="F529" s="22"/>
      <c r="G529" s="14"/>
      <c r="K529" s="30"/>
      <c r="L529" s="35"/>
      <c r="M529" s="9"/>
      <c r="N529" s="9"/>
      <c r="O529" s="9"/>
      <c r="P529" s="39"/>
    </row>
    <row r="530" spans="2:16" outlineLevel="2" x14ac:dyDescent="0.2">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
      <c r="D532" s="30" t="s">
        <v>133</v>
      </c>
      <c r="G532" s="14"/>
      <c r="L532" s="35"/>
      <c r="M532" s="9"/>
      <c r="N532" s="9"/>
      <c r="O532" s="9"/>
      <c r="P532" s="39"/>
    </row>
    <row r="533" spans="2:16" ht="13.5" customHeight="1" outlineLevel="2" x14ac:dyDescent="0.2">
      <c r="D533" s="30" t="s">
        <v>133</v>
      </c>
      <c r="F533" s="12"/>
      <c r="G533" s="14"/>
      <c r="K533" s="46"/>
      <c r="L533" s="35"/>
      <c r="M533" s="9"/>
      <c r="N533" s="9"/>
      <c r="O533" s="9"/>
      <c r="P533" s="39"/>
    </row>
    <row r="534" spans="2:16" outlineLevel="2" x14ac:dyDescent="0.2">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
      <c r="B535" s="1" t="s">
        <v>135</v>
      </c>
      <c r="D535" s="30" t="s">
        <v>133</v>
      </c>
      <c r="E535" s="1" t="s">
        <v>24</v>
      </c>
      <c r="F535" s="1" t="s">
        <v>20</v>
      </c>
      <c r="G535" s="14"/>
      <c r="H535" s="1" t="s">
        <v>18</v>
      </c>
      <c r="K535" s="9">
        <f>'Total Reqs'!K489</f>
        <v>0</v>
      </c>
      <c r="L535" s="35"/>
      <c r="M535" s="9"/>
      <c r="N535" s="9"/>
      <c r="O535" s="9"/>
      <c r="P535" s="39"/>
    </row>
    <row r="536" spans="2:16" outlineLevel="2" x14ac:dyDescent="0.2">
      <c r="D536" s="30" t="s">
        <v>133</v>
      </c>
      <c r="G536" s="14"/>
      <c r="L536" s="35"/>
      <c r="M536" s="9"/>
      <c r="N536" s="9"/>
      <c r="O536" s="9"/>
      <c r="P536" s="39"/>
    </row>
    <row r="537" spans="2:16" outlineLevel="2" x14ac:dyDescent="0.2">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
      <c r="D539" s="30" t="s">
        <v>133</v>
      </c>
      <c r="G539" s="14"/>
      <c r="L539" s="35"/>
      <c r="M539" s="9"/>
      <c r="N539" s="9"/>
      <c r="O539" s="9"/>
      <c r="P539" s="39"/>
    </row>
    <row r="540" spans="2:16" outlineLevel="2" x14ac:dyDescent="0.2">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
      <c r="D542" s="30" t="s">
        <v>133</v>
      </c>
      <c r="G542" s="14"/>
      <c r="L542" s="35"/>
      <c r="M542" s="9"/>
      <c r="N542" s="9"/>
      <c r="O542" s="9"/>
      <c r="P542" s="39"/>
    </row>
    <row r="543" spans="2:16" outlineLevel="2" x14ac:dyDescent="0.2">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
      <c r="D550" s="30" t="s">
        <v>164</v>
      </c>
      <c r="L550" s="35"/>
      <c r="M550" s="9"/>
      <c r="N550" s="9"/>
      <c r="O550" s="9"/>
      <c r="P550" s="39"/>
    </row>
    <row r="551" spans="2:38" outlineLevel="2" x14ac:dyDescent="0.2">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
      <c r="C553" s="47"/>
      <c r="D553" s="30" t="s">
        <v>164</v>
      </c>
      <c r="K553" s="47"/>
      <c r="L553" s="35"/>
      <c r="M553" s="9"/>
      <c r="N553" s="9"/>
      <c r="O553" s="9"/>
      <c r="P553" s="39"/>
    </row>
    <row r="554" spans="2:38" customFormat="1" outlineLevel="2" x14ac:dyDescent="0.2">
      <c r="C554" s="47"/>
      <c r="D554" s="30" t="s">
        <v>164</v>
      </c>
      <c r="K554" s="47"/>
      <c r="L554" s="35"/>
      <c r="M554" s="9"/>
      <c r="N554" s="9"/>
      <c r="O554" s="9"/>
      <c r="P554" s="39"/>
    </row>
    <row r="555" spans="2:38" outlineLevel="2" x14ac:dyDescent="0.2">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
      <c r="D557" s="30" t="s">
        <v>164</v>
      </c>
      <c r="L557" s="35"/>
      <c r="M557" s="9"/>
      <c r="N557" s="9"/>
      <c r="O557" s="9"/>
      <c r="P557" s="39"/>
    </row>
    <row r="558" spans="2:38" outlineLevel="2" x14ac:dyDescent="0.2">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
      <c r="D560" s="30" t="s">
        <v>164</v>
      </c>
      <c r="K560" s="45"/>
      <c r="L560" s="35"/>
      <c r="M560" s="9"/>
      <c r="N560" s="9"/>
      <c r="O560" s="9"/>
      <c r="P560" s="39"/>
      <c r="Q560" s="11"/>
      <c r="T560" s="11"/>
      <c r="W560" s="11"/>
      <c r="Z560" s="11"/>
      <c r="AC560" s="11"/>
      <c r="AF560" s="11"/>
      <c r="AI560" s="11"/>
      <c r="AL560" s="11"/>
    </row>
    <row r="561" spans="2:50" outlineLevel="2" x14ac:dyDescent="0.2">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
      <c r="D566" s="30" t="s">
        <v>164</v>
      </c>
      <c r="L566" s="35"/>
      <c r="M566" s="9"/>
      <c r="N566" s="9"/>
      <c r="O566" s="9"/>
      <c r="P566" s="39"/>
    </row>
    <row r="567" spans="2:50" outlineLevel="2" x14ac:dyDescent="0.2">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
      <c r="D569" s="30" t="s">
        <v>164</v>
      </c>
      <c r="L569" s="35"/>
      <c r="M569" s="9"/>
      <c r="N569" s="9"/>
      <c r="O569" s="9"/>
      <c r="P569" s="39"/>
    </row>
    <row r="570" spans="2:50" outlineLevel="2" x14ac:dyDescent="0.2">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
      <c r="D572" s="30" t="s">
        <v>164</v>
      </c>
      <c r="L572" s="35"/>
      <c r="M572" s="9"/>
      <c r="N572" s="9"/>
      <c r="O572" s="9"/>
      <c r="P572" s="39"/>
    </row>
    <row r="573" spans="2:50" outlineLevel="2" x14ac:dyDescent="0.2">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
      <c r="D575" s="30" t="s">
        <v>164</v>
      </c>
      <c r="L575" s="35"/>
      <c r="M575" s="9"/>
      <c r="N575" s="9"/>
      <c r="O575" s="9"/>
      <c r="P575" s="39"/>
    </row>
    <row r="576" spans="2:50" outlineLevel="2" x14ac:dyDescent="0.2">
      <c r="D576" s="30" t="s">
        <v>164</v>
      </c>
      <c r="L576" s="35"/>
      <c r="M576" s="9"/>
      <c r="N576" s="9"/>
      <c r="O576" s="9"/>
      <c r="P576" s="39"/>
    </row>
    <row r="577" spans="2:131" outlineLevel="2" x14ac:dyDescent="0.2">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
      <c r="D579" s="30" t="s">
        <v>164</v>
      </c>
      <c r="L579" s="35"/>
      <c r="M579" s="9"/>
      <c r="N579" s="9"/>
      <c r="O579" s="9"/>
      <c r="P579" s="39"/>
    </row>
    <row r="580" spans="2:131" outlineLevel="2" x14ac:dyDescent="0.2">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
      <c r="D582" s="30" t="s">
        <v>164</v>
      </c>
      <c r="L582" s="35"/>
      <c r="M582" s="9"/>
      <c r="N582" s="9"/>
      <c r="O582" s="9"/>
      <c r="P582" s="39"/>
    </row>
    <row r="583" spans="2:131" outlineLevel="2" x14ac:dyDescent="0.2">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
      <c r="D585" s="30" t="s">
        <v>164</v>
      </c>
      <c r="L585" s="35"/>
      <c r="M585" s="9"/>
      <c r="N585" s="9"/>
      <c r="O585" s="9"/>
      <c r="P585" s="39"/>
    </row>
    <row r="586" spans="2:131" outlineLevel="2" x14ac:dyDescent="0.2">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tr">
        <f>'Total Reqs'!K545</f>
        <v>no more customer</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75" customHeight="1" outlineLevel="1" x14ac:dyDescent="0.25">
      <c r="K600" s="73" t="str">
        <f>'Total Reqs'!K550</f>
        <v>Note:  Local Production gas is available to meet some or all of the volume req. on Equitable.</v>
      </c>
      <c r="L600" s="35"/>
      <c r="M600" s="9"/>
      <c r="N600" s="9"/>
      <c r="O600" s="9"/>
      <c r="P600" s="39"/>
    </row>
    <row r="601" spans="2:131" outlineLevel="1" x14ac:dyDescent="0.2">
      <c r="F601" s="12"/>
      <c r="K601" s="46"/>
      <c r="L601" s="35"/>
      <c r="M601" s="9"/>
      <c r="N601" s="9"/>
      <c r="O601" s="9"/>
      <c r="P601" s="39"/>
    </row>
    <row r="602" spans="2:131" outlineLevel="2" x14ac:dyDescent="0.2">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
      <c r="D608" s="30" t="s">
        <v>175</v>
      </c>
      <c r="K608" s="50"/>
      <c r="L608" s="35"/>
      <c r="M608" s="9"/>
      <c r="N608" s="9"/>
      <c r="O608" s="9"/>
      <c r="P608" s="39"/>
    </row>
    <row r="609" spans="1:21" outlineLevel="2" x14ac:dyDescent="0.2">
      <c r="D609" s="30" t="s">
        <v>175</v>
      </c>
      <c r="L609" s="35"/>
      <c r="M609" s="9"/>
      <c r="N609" s="9"/>
      <c r="O609" s="9"/>
      <c r="P609" s="39"/>
    </row>
    <row r="610" spans="1:21" outlineLevel="2" x14ac:dyDescent="0.2">
      <c r="D610" s="30" t="s">
        <v>175</v>
      </c>
      <c r="L610" s="35"/>
      <c r="M610" s="47"/>
      <c r="N610" s="47"/>
      <c r="O610" s="47"/>
      <c r="P610" s="39"/>
    </row>
    <row r="611" spans="1:21" outlineLevel="2" x14ac:dyDescent="0.2">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178</v>
      </c>
      <c r="F617" s="4"/>
      <c r="L617" s="35"/>
      <c r="M617" s="9"/>
      <c r="N617" s="9"/>
      <c r="O617" s="9"/>
      <c r="P617" s="39"/>
    </row>
    <row r="618" spans="1:21" outlineLevel="2" x14ac:dyDescent="0.2">
      <c r="D618" s="30" t="s">
        <v>356</v>
      </c>
      <c r="F618" s="19" t="s">
        <v>20</v>
      </c>
      <c r="H618" s="1" t="s">
        <v>18</v>
      </c>
      <c r="I618" s="1" t="s">
        <v>17</v>
      </c>
      <c r="K618" s="9">
        <f>'Total Reqs'!K566</f>
        <v>0</v>
      </c>
      <c r="L618" s="35"/>
      <c r="M618" s="9"/>
      <c r="N618" s="9"/>
      <c r="O618" s="9"/>
      <c r="P618" s="39"/>
      <c r="S618" s="4">
        <v>0</v>
      </c>
    </row>
    <row r="619" spans="1:21" outlineLevel="2" x14ac:dyDescent="0.2">
      <c r="D619" s="30" t="s">
        <v>356</v>
      </c>
      <c r="F619" s="19"/>
      <c r="L619" s="35"/>
      <c r="M619" s="9"/>
      <c r="N619" s="9"/>
      <c r="O619" s="9"/>
      <c r="P619" s="39"/>
    </row>
    <row r="620" spans="1:21" outlineLevel="2" x14ac:dyDescent="0.2">
      <c r="D620" s="30" t="s">
        <v>356</v>
      </c>
      <c r="F620" s="19" t="s">
        <v>179</v>
      </c>
      <c r="H620" s="1" t="s">
        <v>18</v>
      </c>
      <c r="I620" s="1" t="s">
        <v>17</v>
      </c>
      <c r="K620" s="9">
        <f>'Total Reqs'!K568</f>
        <v>17</v>
      </c>
      <c r="L620" s="35"/>
      <c r="M620" s="9"/>
      <c r="N620" s="9"/>
      <c r="O620" s="9"/>
      <c r="P620" s="39"/>
      <c r="S620" s="4">
        <v>0</v>
      </c>
    </row>
    <row r="621" spans="1:21" outlineLevel="1" x14ac:dyDescent="0.2">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8.75" customHeight="1" outlineLevel="1" x14ac:dyDescent="0.25">
      <c r="C622" s="47"/>
      <c r="D622" s="47"/>
      <c r="K622" s="75" t="str">
        <f>'Total Reqs'!K569</f>
        <v>Note:  There is 250 dth/day of local production available from B&amp;B for the National Fuel volume requirement.</v>
      </c>
      <c r="L622" s="35"/>
      <c r="M622" s="9"/>
      <c r="N622" s="9"/>
      <c r="O622" s="9"/>
      <c r="P622" s="39"/>
    </row>
    <row r="623" spans="1:21" outlineLevel="1" x14ac:dyDescent="0.2">
      <c r="F623" s="19"/>
      <c r="L623" s="35"/>
      <c r="M623" s="9"/>
      <c r="N623" s="9"/>
      <c r="O623" s="9"/>
      <c r="P623" s="39"/>
    </row>
    <row r="624" spans="1:21" outlineLevel="1" x14ac:dyDescent="0.2">
      <c r="A624" s="1" t="s">
        <v>180</v>
      </c>
      <c r="F624" s="19"/>
      <c r="L624" s="35"/>
      <c r="M624" s="9"/>
      <c r="N624" s="9"/>
      <c r="O624" s="9"/>
      <c r="P624" s="39"/>
    </row>
    <row r="625" spans="1:21" outlineLevel="1" x14ac:dyDescent="0.2">
      <c r="L625" s="35"/>
      <c r="M625" s="9"/>
      <c r="N625" s="9"/>
      <c r="O625" s="9"/>
      <c r="P625" s="39"/>
    </row>
    <row r="626" spans="1:21" outlineLevel="2" x14ac:dyDescent="0.2">
      <c r="D626" s="30" t="s">
        <v>181</v>
      </c>
      <c r="E626" s="1" t="s">
        <v>13</v>
      </c>
      <c r="F626" s="1" t="s">
        <v>181</v>
      </c>
      <c r="H626" s="1" t="s">
        <v>16</v>
      </c>
      <c r="I626" s="1" t="s">
        <v>151</v>
      </c>
      <c r="K626" s="9">
        <f>'Total Reqs'!K573</f>
        <v>5038</v>
      </c>
      <c r="L626" s="35"/>
      <c r="M626" s="9"/>
      <c r="N626" s="9"/>
      <c r="O626" s="9"/>
      <c r="P626" s="39"/>
      <c r="S626" s="4">
        <v>0</v>
      </c>
    </row>
    <row r="627" spans="1:21" outlineLevel="2" x14ac:dyDescent="0.2">
      <c r="D627" s="30" t="s">
        <v>181</v>
      </c>
      <c r="E627" s="1" t="s">
        <v>13</v>
      </c>
      <c r="F627" s="1" t="s">
        <v>181</v>
      </c>
      <c r="H627" s="1" t="s">
        <v>18</v>
      </c>
      <c r="I627" s="1" t="s">
        <v>151</v>
      </c>
      <c r="K627" s="9">
        <f>'Total Reqs'!K574</f>
        <v>0</v>
      </c>
      <c r="L627" s="35"/>
      <c r="M627" s="9"/>
      <c r="N627" s="9"/>
      <c r="O627" s="9"/>
      <c r="P627" s="39"/>
    </row>
    <row r="628" spans="1:21" outlineLevel="1" x14ac:dyDescent="0.2">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
      <c r="L629" s="35"/>
      <c r="M629" s="9"/>
      <c r="N629" s="9"/>
      <c r="O629" s="9"/>
      <c r="P629" s="39"/>
    </row>
    <row r="630" spans="1:21" outlineLevel="2" x14ac:dyDescent="0.2">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
      <c r="D631" s="30" t="s">
        <v>182</v>
      </c>
      <c r="E631" s="1" t="s">
        <v>24</v>
      </c>
      <c r="F631" s="1" t="s">
        <v>182</v>
      </c>
      <c r="H631" s="1" t="s">
        <v>18</v>
      </c>
      <c r="I631" s="1" t="s">
        <v>151</v>
      </c>
      <c r="K631" s="9">
        <f>'Total Reqs'!K577</f>
        <v>0</v>
      </c>
      <c r="L631" s="35"/>
      <c r="M631" s="9"/>
      <c r="N631" s="9"/>
      <c r="O631" s="9"/>
      <c r="P631" s="39"/>
    </row>
    <row r="632" spans="1:21" outlineLevel="2" x14ac:dyDescent="0.2">
      <c r="D632" s="30" t="s">
        <v>182</v>
      </c>
      <c r="L632" s="35"/>
      <c r="M632" s="9"/>
      <c r="N632" s="9"/>
      <c r="O632" s="9"/>
      <c r="P632" s="39"/>
    </row>
    <row r="633" spans="1:21" outlineLevel="2" x14ac:dyDescent="0.2">
      <c r="D633" s="30" t="s">
        <v>182</v>
      </c>
      <c r="E633" s="1" t="s">
        <v>13</v>
      </c>
      <c r="F633" s="1" t="s">
        <v>182</v>
      </c>
      <c r="H633" s="1" t="s">
        <v>16</v>
      </c>
      <c r="I633" s="1" t="s">
        <v>151</v>
      </c>
      <c r="K633" s="9">
        <f>'Total Reqs'!K579</f>
        <v>2651</v>
      </c>
      <c r="L633" s="35"/>
      <c r="M633" s="9"/>
      <c r="N633" s="9"/>
      <c r="O633" s="9"/>
      <c r="P633" s="39"/>
    </row>
    <row r="634" spans="1:21" outlineLevel="2" x14ac:dyDescent="0.2">
      <c r="D634" s="30" t="s">
        <v>182</v>
      </c>
      <c r="E634" s="1" t="s">
        <v>13</v>
      </c>
      <c r="F634" s="1" t="s">
        <v>182</v>
      </c>
      <c r="H634" s="1" t="s">
        <v>18</v>
      </c>
      <c r="I634" s="1" t="s">
        <v>151</v>
      </c>
      <c r="K634" s="9">
        <f>'Total Reqs'!K580</f>
        <v>0</v>
      </c>
      <c r="L634" s="35"/>
      <c r="M634" s="9"/>
      <c r="N634" s="9"/>
      <c r="O634" s="9"/>
      <c r="P634" s="39"/>
    </row>
    <row r="635" spans="1:21" outlineLevel="1" x14ac:dyDescent="0.2">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
      <c r="H636" s="12" t="s">
        <v>360</v>
      </c>
      <c r="K636" s="64"/>
      <c r="L636" s="35"/>
      <c r="M636" s="9"/>
      <c r="N636" s="9"/>
      <c r="O636" s="9"/>
      <c r="P636" s="39"/>
    </row>
    <row r="637" spans="1:21" outlineLevel="2" x14ac:dyDescent="0.2">
      <c r="D637" s="30" t="s">
        <v>183</v>
      </c>
      <c r="E637" s="1" t="s">
        <v>13</v>
      </c>
      <c r="F637" s="1" t="s">
        <v>183</v>
      </c>
      <c r="H637" s="1" t="s">
        <v>16</v>
      </c>
      <c r="I637" s="1" t="s">
        <v>151</v>
      </c>
      <c r="K637" s="9">
        <f>'Total Reqs'!K582</f>
        <v>820</v>
      </c>
      <c r="L637" s="35"/>
      <c r="M637" s="9"/>
      <c r="N637" s="9"/>
      <c r="O637" s="9"/>
      <c r="P637" s="39"/>
      <c r="S637" s="4">
        <v>0</v>
      </c>
    </row>
    <row r="638" spans="1:21" outlineLevel="2" x14ac:dyDescent="0.2">
      <c r="A638" s="12"/>
      <c r="D638" s="30" t="s">
        <v>183</v>
      </c>
      <c r="E638" s="1" t="s">
        <v>13</v>
      </c>
      <c r="F638" s="1" t="s">
        <v>183</v>
      </c>
      <c r="H638" s="1" t="s">
        <v>18</v>
      </c>
      <c r="I638" s="1" t="s">
        <v>151</v>
      </c>
      <c r="K638" s="9">
        <f>'Total Reqs'!K583</f>
        <v>0</v>
      </c>
      <c r="L638" s="35"/>
      <c r="M638" s="9"/>
      <c r="N638" s="9"/>
      <c r="O638" s="9"/>
      <c r="P638" s="39"/>
    </row>
    <row r="639" spans="1:21" outlineLevel="1" x14ac:dyDescent="0.2">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
      <c r="D643" s="30" t="s">
        <v>184</v>
      </c>
      <c r="E643" s="1" t="s">
        <v>13</v>
      </c>
      <c r="F643" s="1" t="s">
        <v>184</v>
      </c>
      <c r="H643" s="1" t="s">
        <v>18</v>
      </c>
      <c r="I643" s="1" t="s">
        <v>151</v>
      </c>
      <c r="K643" s="9">
        <f>'Total Reqs'!K587</f>
        <v>0</v>
      </c>
      <c r="L643" s="35"/>
      <c r="M643" s="9"/>
      <c r="N643" s="9"/>
      <c r="O643" s="9"/>
      <c r="P643" s="39"/>
    </row>
    <row r="644" spans="1:50" outlineLevel="1" x14ac:dyDescent="0.2">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
      <c r="K645" s="64"/>
      <c r="L645" s="35"/>
      <c r="M645" s="9"/>
      <c r="N645" s="9"/>
      <c r="O645" s="9"/>
      <c r="P645" s="39"/>
    </row>
    <row r="646" spans="1:50" outlineLevel="2" x14ac:dyDescent="0.2">
      <c r="A646" s="12"/>
      <c r="B646" s="1" t="s">
        <v>185</v>
      </c>
      <c r="D646" s="30" t="s">
        <v>187</v>
      </c>
      <c r="E646" s="1" t="s">
        <v>363</v>
      </c>
      <c r="F646" s="1" t="s">
        <v>187</v>
      </c>
      <c r="H646" s="1" t="s">
        <v>16</v>
      </c>
      <c r="I646" s="1" t="s">
        <v>151</v>
      </c>
      <c r="K646" s="9">
        <f>'Total Reqs'!K589</f>
        <v>446</v>
      </c>
      <c r="L646" s="35"/>
      <c r="M646" s="9"/>
      <c r="N646" s="9"/>
      <c r="O646" s="9"/>
      <c r="P646" s="39"/>
      <c r="S646" s="4">
        <v>0</v>
      </c>
    </row>
    <row r="647" spans="1:50" outlineLevel="2" x14ac:dyDescent="0.2">
      <c r="D647" s="30" t="s">
        <v>187</v>
      </c>
      <c r="E647" s="1" t="s">
        <v>363</v>
      </c>
      <c r="F647" s="1" t="s">
        <v>187</v>
      </c>
      <c r="H647" s="1" t="s">
        <v>18</v>
      </c>
      <c r="I647" s="1" t="s">
        <v>151</v>
      </c>
      <c r="K647" s="9">
        <f>'Total Reqs'!K590</f>
        <v>0</v>
      </c>
      <c r="L647" s="35"/>
      <c r="M647" s="9"/>
      <c r="N647" s="9"/>
      <c r="O647" s="9"/>
      <c r="P647" s="39"/>
    </row>
    <row r="648" spans="1:50" outlineLevel="2" x14ac:dyDescent="0.2">
      <c r="D648" s="30" t="s">
        <v>187</v>
      </c>
      <c r="E648" s="1" t="s">
        <v>363</v>
      </c>
      <c r="F648" s="1" t="s">
        <v>187</v>
      </c>
      <c r="H648" s="1" t="s">
        <v>28</v>
      </c>
      <c r="I648" s="1" t="s">
        <v>151</v>
      </c>
      <c r="K648" s="9">
        <f>'Total Reqs'!K591</f>
        <v>304</v>
      </c>
      <c r="L648" s="35"/>
      <c r="M648" s="9"/>
      <c r="N648" s="9"/>
      <c r="O648" s="9"/>
      <c r="P648" s="39"/>
    </row>
    <row r="649" spans="1:50" outlineLevel="1" x14ac:dyDescent="0.2">
      <c r="D649" s="40" t="s">
        <v>364</v>
      </c>
      <c r="E649" s="36"/>
      <c r="F649" s="36"/>
      <c r="G649" s="41"/>
      <c r="H649" s="36"/>
      <c r="I649" s="36"/>
      <c r="J649" s="36"/>
      <c r="K649" s="42">
        <f>SUBTOTAL(9,K646:K648)</f>
        <v>750</v>
      </c>
      <c r="L649" s="42">
        <f>SUBTOTAL(9,L646:L648)</f>
        <v>0</v>
      </c>
      <c r="M649" s="42">
        <f>K649-L649</f>
        <v>750</v>
      </c>
      <c r="N649" s="42">
        <v>13</v>
      </c>
      <c r="O649" s="42">
        <f>IF(M649&lt;0.9*N649,0.9*N649,IF(M649&gt;1.1*N649,1.1*N649,M649))</f>
        <v>14.3</v>
      </c>
      <c r="P649" s="43">
        <f>(M649-O649)</f>
        <v>735.7</v>
      </c>
      <c r="Q649" s="44"/>
      <c r="R649" s="44"/>
      <c r="S649" s="44">
        <f>SUBTOTAL(9,S646:S648)</f>
        <v>0</v>
      </c>
      <c r="T649" s="44"/>
      <c r="U649" s="49">
        <f>S649-K649</f>
        <v>-750</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
      <c r="D652" s="30" t="s">
        <v>187</v>
      </c>
      <c r="E652" s="1" t="s">
        <v>365</v>
      </c>
      <c r="F652" s="1" t="s">
        <v>187</v>
      </c>
      <c r="G652" s="3" t="s">
        <v>190</v>
      </c>
      <c r="H652" s="1" t="s">
        <v>18</v>
      </c>
      <c r="I652" s="1" t="s">
        <v>151</v>
      </c>
      <c r="K652" s="9">
        <f>'Total Reqs'!K594</f>
        <v>100</v>
      </c>
      <c r="L652" s="35"/>
      <c r="M652" s="9"/>
      <c r="N652" s="9"/>
      <c r="O652" s="9"/>
      <c r="P652" s="39"/>
    </row>
    <row r="653" spans="1:50" outlineLevel="1" x14ac:dyDescent="0.2">
      <c r="D653" s="40" t="s">
        <v>364</v>
      </c>
      <c r="E653" s="36"/>
      <c r="F653" s="36"/>
      <c r="G653" s="41"/>
      <c r="H653" s="36"/>
      <c r="I653" s="36"/>
      <c r="J653" s="36"/>
      <c r="K653" s="42">
        <f>SUBTOTAL(9,K651:K652)</f>
        <v>100</v>
      </c>
      <c r="L653" s="42">
        <f>SUBTOTAL(9,L651:L652)</f>
        <v>0</v>
      </c>
      <c r="M653" s="42">
        <f>K653-L653</f>
        <v>100</v>
      </c>
      <c r="N653" s="42">
        <v>0</v>
      </c>
      <c r="O653" s="42">
        <f>IF(M653&lt;0.9*N653,0.9*N653,IF(M653&gt;1.1*N653,1.1*N653,M653))</f>
        <v>0</v>
      </c>
      <c r="P653" s="43">
        <f>(M653-O653)</f>
        <v>100</v>
      </c>
      <c r="Q653" s="44"/>
      <c r="R653" s="44"/>
      <c r="S653" s="44">
        <f>SUBTOTAL(9,S651:S652)</f>
        <v>0</v>
      </c>
      <c r="T653" s="44"/>
      <c r="U653" s="49">
        <f>S653-K653</f>
        <v>-100</v>
      </c>
    </row>
    <row r="654" spans="1:50" outlineLevel="1" x14ac:dyDescent="0.2">
      <c r="L654" s="35"/>
      <c r="M654" s="9"/>
      <c r="N654" s="9"/>
      <c r="O654" s="9"/>
      <c r="P654" s="39"/>
    </row>
    <row r="655" spans="1:50" outlineLevel="2" x14ac:dyDescent="0.2">
      <c r="D655" s="30" t="s">
        <v>191</v>
      </c>
      <c r="E655" s="1" t="s">
        <v>13</v>
      </c>
      <c r="F655" s="19" t="s">
        <v>191</v>
      </c>
      <c r="H655" s="1" t="s">
        <v>16</v>
      </c>
      <c r="I655" s="1" t="s">
        <v>151</v>
      </c>
      <c r="K655" s="9">
        <f>'Total Reqs'!K596</f>
        <v>0</v>
      </c>
      <c r="L655" s="35"/>
      <c r="M655" s="9"/>
      <c r="N655" s="9"/>
      <c r="O655" s="9"/>
      <c r="P655" s="39"/>
      <c r="S655" s="4">
        <v>0</v>
      </c>
    </row>
    <row r="656" spans="1:50" outlineLevel="2" x14ac:dyDescent="0.2">
      <c r="D656" s="30" t="s">
        <v>191</v>
      </c>
      <c r="E656" s="1" t="s">
        <v>13</v>
      </c>
      <c r="F656" s="19" t="s">
        <v>191</v>
      </c>
      <c r="H656" s="1" t="s">
        <v>18</v>
      </c>
      <c r="I656" s="1" t="s">
        <v>151</v>
      </c>
      <c r="K656" s="9">
        <f>'Total Reqs'!K597</f>
        <v>0</v>
      </c>
      <c r="L656" s="35"/>
      <c r="M656" s="9"/>
      <c r="N656" s="9"/>
      <c r="O656" s="9"/>
      <c r="P656" s="39"/>
    </row>
    <row r="657" spans="1:50" outlineLevel="1" x14ac:dyDescent="0.2">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
      <c r="F658" s="19"/>
      <c r="L658" s="35"/>
      <c r="M658" s="9"/>
      <c r="N658" s="9"/>
      <c r="O658" s="9"/>
      <c r="P658" s="39"/>
    </row>
    <row r="659" spans="1:50" outlineLevel="2" x14ac:dyDescent="0.2">
      <c r="D659" s="30" t="s">
        <v>192</v>
      </c>
      <c r="E659" s="1" t="s">
        <v>13</v>
      </c>
      <c r="F659" s="19" t="s">
        <v>192</v>
      </c>
      <c r="H659" s="1" t="s">
        <v>16</v>
      </c>
      <c r="I659" s="1" t="s">
        <v>151</v>
      </c>
      <c r="K659" s="9">
        <f>'Total Reqs'!K599</f>
        <v>0</v>
      </c>
      <c r="L659" s="35"/>
      <c r="M659" s="9"/>
      <c r="N659" s="9"/>
      <c r="O659" s="9"/>
      <c r="P659" s="39"/>
      <c r="S659" s="4">
        <v>0</v>
      </c>
    </row>
    <row r="660" spans="1:50" outlineLevel="2" x14ac:dyDescent="0.2">
      <c r="D660" s="30" t="s">
        <v>192</v>
      </c>
      <c r="E660" s="1" t="s">
        <v>13</v>
      </c>
      <c r="F660" s="19" t="s">
        <v>192</v>
      </c>
      <c r="H660" s="1" t="s">
        <v>18</v>
      </c>
      <c r="I660" s="1" t="s">
        <v>151</v>
      </c>
      <c r="K660" s="9">
        <f>'Total Reqs'!K600</f>
        <v>0</v>
      </c>
      <c r="L660" s="35"/>
      <c r="M660" s="9"/>
      <c r="N660" s="9"/>
      <c r="O660" s="9"/>
      <c r="P660" s="39"/>
    </row>
    <row r="661" spans="1:50" outlineLevel="1" x14ac:dyDescent="0.2">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
      <c r="F662" s="19"/>
      <c r="L662" s="35"/>
      <c r="M662" s="9"/>
      <c r="N662" s="9"/>
      <c r="O662" s="9"/>
      <c r="P662" s="39"/>
    </row>
    <row r="663" spans="1:50" outlineLevel="1" x14ac:dyDescent="0.2">
      <c r="A663" s="1" t="s">
        <v>193</v>
      </c>
      <c r="F663" s="19"/>
      <c r="L663" s="35"/>
      <c r="M663" s="9"/>
      <c r="N663" s="9"/>
      <c r="O663" s="9"/>
      <c r="P663" s="39"/>
    </row>
    <row r="664" spans="1:50" outlineLevel="1" x14ac:dyDescent="0.2">
      <c r="D664" s="34"/>
      <c r="E664" s="19"/>
      <c r="L664" s="35"/>
      <c r="M664" s="9"/>
      <c r="N664" s="9"/>
      <c r="O664" s="9"/>
      <c r="P664" s="39"/>
    </row>
    <row r="665" spans="1:50" outlineLevel="2" x14ac:dyDescent="0.2">
      <c r="B665" s="1" t="s">
        <v>125</v>
      </c>
      <c r="D665" s="30" t="s">
        <v>175</v>
      </c>
      <c r="F665" s="1" t="s">
        <v>194</v>
      </c>
      <c r="G665" s="3" t="s">
        <v>195</v>
      </c>
      <c r="H665" s="1" t="s">
        <v>16</v>
      </c>
      <c r="I665" s="1" t="s">
        <v>196</v>
      </c>
      <c r="K665" s="9">
        <f>'Total Reqs'!K604</f>
        <v>2741</v>
      </c>
      <c r="L665" s="35">
        <f>(1-0.0235)*3109</f>
        <v>3035.9385000000002</v>
      </c>
      <c r="M665" s="9"/>
      <c r="N665" s="9"/>
      <c r="O665" s="9"/>
      <c r="P665" s="39"/>
      <c r="S665" s="4">
        <v>10549</v>
      </c>
    </row>
    <row r="666" spans="1:50" outlineLevel="2" x14ac:dyDescent="0.2">
      <c r="B666" s="1" t="s">
        <v>125</v>
      </c>
      <c r="D666" s="30" t="s">
        <v>175</v>
      </c>
      <c r="F666" s="1" t="s">
        <v>194</v>
      </c>
      <c r="G666" s="3" t="s">
        <v>195</v>
      </c>
      <c r="H666" s="1" t="s">
        <v>18</v>
      </c>
      <c r="I666" s="1" t="s">
        <v>196</v>
      </c>
      <c r="K666" s="9">
        <f>'Total Reqs'!K605</f>
        <v>0</v>
      </c>
      <c r="L666" s="35"/>
      <c r="M666" s="9"/>
      <c r="N666" s="9"/>
      <c r="O666" s="9"/>
      <c r="P666" s="39"/>
    </row>
    <row r="667" spans="1:50" outlineLevel="2" x14ac:dyDescent="0.2">
      <c r="B667" s="1" t="s">
        <v>125</v>
      </c>
      <c r="D667" s="30" t="s">
        <v>175</v>
      </c>
      <c r="F667" s="1" t="s">
        <v>194</v>
      </c>
      <c r="G667" s="3" t="s">
        <v>195</v>
      </c>
      <c r="H667" s="1" t="s">
        <v>28</v>
      </c>
      <c r="I667" s="1" t="s">
        <v>196</v>
      </c>
      <c r="K667" s="9">
        <f>'Total Reqs'!K606</f>
        <v>0</v>
      </c>
      <c r="L667" s="35"/>
      <c r="M667" s="9"/>
      <c r="N667" s="9"/>
      <c r="O667" s="9"/>
      <c r="P667" s="39"/>
    </row>
    <row r="668" spans="1:50" outlineLevel="2" x14ac:dyDescent="0.2">
      <c r="B668" s="1" t="s">
        <v>125</v>
      </c>
      <c r="D668" s="30" t="s">
        <v>175</v>
      </c>
      <c r="F668" s="24" t="s">
        <v>197</v>
      </c>
      <c r="G668" s="3" t="s">
        <v>195</v>
      </c>
      <c r="H668" s="1" t="s">
        <v>16</v>
      </c>
      <c r="I668" s="1" t="s">
        <v>196</v>
      </c>
      <c r="K668" s="9">
        <f>'Total Reqs'!K607</f>
        <v>274</v>
      </c>
      <c r="L668" s="35"/>
      <c r="M668" s="9"/>
      <c r="N668" s="9"/>
      <c r="O668" s="9"/>
      <c r="P668" s="39"/>
      <c r="S668" s="4">
        <v>1496</v>
      </c>
    </row>
    <row r="669" spans="1:50" outlineLevel="2" x14ac:dyDescent="0.2">
      <c r="B669" s="1" t="s">
        <v>125</v>
      </c>
      <c r="D669" s="30" t="s">
        <v>175</v>
      </c>
      <c r="F669" s="24" t="s">
        <v>197</v>
      </c>
      <c r="G669" s="3" t="s">
        <v>195</v>
      </c>
      <c r="H669" s="1" t="s">
        <v>18</v>
      </c>
      <c r="I669" s="1" t="s">
        <v>196</v>
      </c>
      <c r="K669" s="9">
        <f>'Total Reqs'!K608</f>
        <v>0</v>
      </c>
      <c r="L669" s="35"/>
      <c r="M669" s="9"/>
      <c r="N669" s="9"/>
      <c r="O669" s="9"/>
      <c r="P669" s="39"/>
    </row>
    <row r="670" spans="1:50" outlineLevel="2" x14ac:dyDescent="0.2">
      <c r="B670" s="1" t="s">
        <v>125</v>
      </c>
      <c r="D670" s="30" t="s">
        <v>175</v>
      </c>
      <c r="F670" s="24" t="s">
        <v>197</v>
      </c>
      <c r="G670" s="3" t="s">
        <v>195</v>
      </c>
      <c r="H670" s="1" t="s">
        <v>28</v>
      </c>
      <c r="I670" s="1" t="s">
        <v>196</v>
      </c>
      <c r="K670" s="9">
        <f>'Total Reqs'!K609</f>
        <v>0</v>
      </c>
      <c r="L670" s="35"/>
      <c r="M670" s="9"/>
      <c r="N670" s="9"/>
      <c r="O670" s="9"/>
      <c r="P670" s="39"/>
    </row>
    <row r="671" spans="1:50" outlineLevel="1" x14ac:dyDescent="0.2">
      <c r="B671" s="30" t="str">
        <f>B670</f>
        <v>TRANSCO</v>
      </c>
      <c r="D671" s="40" t="s">
        <v>355</v>
      </c>
      <c r="E671" s="36"/>
      <c r="F671" s="36"/>
      <c r="G671" s="41"/>
      <c r="H671" s="36"/>
      <c r="I671" s="36"/>
      <c r="J671" s="36"/>
      <c r="K671" s="42">
        <f>SUBTOTAL(9,K665:K670)</f>
        <v>3015</v>
      </c>
      <c r="L671" s="42">
        <f>SUBTOTAL(9,L665:L670)</f>
        <v>3035.9385000000002</v>
      </c>
      <c r="M671" s="42">
        <f>K671-L671</f>
        <v>-20.938500000000204</v>
      </c>
      <c r="N671" s="42">
        <v>4266</v>
      </c>
      <c r="O671" s="42">
        <f>IF(M671&lt;0.9*N671,0.9*N671,IF(M671&gt;1.1*N671,1.1*N671,M671))</f>
        <v>3839.4</v>
      </c>
      <c r="P671" s="43">
        <f>(M671-O671)</f>
        <v>-3860.3385000000003</v>
      </c>
      <c r="Q671" s="44"/>
      <c r="R671" s="44"/>
      <c r="S671" s="44">
        <f>SUBTOTAL(9,S665:S670)</f>
        <v>12045</v>
      </c>
      <c r="T671" s="44"/>
      <c r="U671" s="49">
        <f>S671-K671</f>
        <v>9030</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
      <c r="B675" s="1" t="s">
        <v>198</v>
      </c>
      <c r="D675" s="30" t="s">
        <v>198</v>
      </c>
      <c r="F675" s="1" t="s">
        <v>194</v>
      </c>
      <c r="G675" s="3" t="s">
        <v>199</v>
      </c>
      <c r="H675" s="1" t="s">
        <v>18</v>
      </c>
      <c r="I675" s="1" t="s">
        <v>196</v>
      </c>
      <c r="K675" s="9">
        <f>'Total Reqs'!K613</f>
        <v>0</v>
      </c>
      <c r="L675" s="35"/>
      <c r="M675" s="9"/>
      <c r="N675" s="9"/>
      <c r="O675" s="9"/>
      <c r="P675" s="39"/>
    </row>
    <row r="676" spans="2:50" outlineLevel="2" x14ac:dyDescent="0.2">
      <c r="B676" s="1" t="s">
        <v>198</v>
      </c>
      <c r="D676" s="30" t="s">
        <v>198</v>
      </c>
      <c r="F676" s="1" t="s">
        <v>194</v>
      </c>
      <c r="G676" s="3" t="s">
        <v>199</v>
      </c>
      <c r="H676" s="1" t="s">
        <v>28</v>
      </c>
      <c r="I676" s="1" t="s">
        <v>196</v>
      </c>
      <c r="K676" s="42">
        <v>0</v>
      </c>
      <c r="L676" s="35"/>
      <c r="M676" s="9"/>
      <c r="N676" s="9"/>
      <c r="O676" s="9"/>
      <c r="P676" s="39"/>
    </row>
    <row r="677" spans="2:50" outlineLevel="1" x14ac:dyDescent="0.2">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
      <c r="F678" s="12" t="s">
        <v>369</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
      <c r="D683" s="30" t="s">
        <v>201</v>
      </c>
      <c r="L683" s="35"/>
      <c r="M683" s="9"/>
      <c r="N683" s="9"/>
      <c r="O683" s="9"/>
      <c r="P683" s="39"/>
    </row>
    <row r="684" spans="2:50" outlineLevel="2" x14ac:dyDescent="0.2">
      <c r="B684" s="1" t="s">
        <v>200</v>
      </c>
      <c r="D684" s="30" t="s">
        <v>201</v>
      </c>
      <c r="E684" s="1" t="s">
        <v>204</v>
      </c>
      <c r="F684" s="24" t="s">
        <v>205</v>
      </c>
      <c r="G684" s="3" t="s">
        <v>206</v>
      </c>
      <c r="H684" s="1" t="s">
        <v>16</v>
      </c>
      <c r="I684" s="1" t="s">
        <v>196</v>
      </c>
      <c r="K684" s="9">
        <f>'Total Reqs'!K621</f>
        <v>383</v>
      </c>
      <c r="L684" s="35"/>
      <c r="M684" s="9"/>
      <c r="N684" s="9"/>
      <c r="O684" s="9"/>
      <c r="P684" s="39"/>
      <c r="S684" s="4">
        <f>18917-516</f>
        <v>18401</v>
      </c>
    </row>
    <row r="685" spans="2:50" outlineLevel="2" x14ac:dyDescent="0.2">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
      <c r="D687" s="30" t="s">
        <v>201</v>
      </c>
      <c r="F687" s="24"/>
      <c r="L687" s="35"/>
      <c r="M687" s="9"/>
      <c r="N687" s="9"/>
      <c r="O687" s="9"/>
      <c r="P687" s="39"/>
    </row>
    <row r="688" spans="2:50" outlineLevel="2" x14ac:dyDescent="0.2">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200</v>
      </c>
      <c r="D696" s="30" t="s">
        <v>201</v>
      </c>
      <c r="E696" s="1" t="s">
        <v>211</v>
      </c>
      <c r="F696" s="1" t="s">
        <v>212</v>
      </c>
      <c r="G696" s="3" t="s">
        <v>213</v>
      </c>
      <c r="H696" s="1" t="s">
        <v>16</v>
      </c>
      <c r="I696" s="1" t="s">
        <v>196</v>
      </c>
      <c r="K696" s="9">
        <f>'Total Reqs'!K633</f>
        <v>308</v>
      </c>
      <c r="L696" s="35"/>
      <c r="M696" s="9"/>
      <c r="N696" s="9"/>
      <c r="O696" s="9"/>
      <c r="P696" s="39"/>
    </row>
    <row r="697" spans="2:50" outlineLevel="2" x14ac:dyDescent="0.2">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200</v>
      </c>
      <c r="D708" s="30" t="s">
        <v>201</v>
      </c>
      <c r="E708" s="1" t="s">
        <v>218</v>
      </c>
      <c r="F708" s="1" t="s">
        <v>219</v>
      </c>
      <c r="G708" s="3" t="s">
        <v>220</v>
      </c>
      <c r="H708" s="1" t="s">
        <v>16</v>
      </c>
      <c r="I708" s="1" t="s">
        <v>196</v>
      </c>
      <c r="K708" s="9">
        <f>'Total Reqs'!K645</f>
        <v>335</v>
      </c>
      <c r="L708" s="35"/>
      <c r="M708" s="9"/>
      <c r="N708" s="9"/>
      <c r="O708" s="9"/>
      <c r="P708" s="39"/>
    </row>
    <row r="709" spans="2:50" outlineLevel="2" x14ac:dyDescent="0.2">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200</v>
      </c>
      <c r="D732" s="30" t="s">
        <v>201</v>
      </c>
      <c r="E732" s="1" t="s">
        <v>231</v>
      </c>
      <c r="F732" s="1" t="s">
        <v>232</v>
      </c>
      <c r="G732" s="3" t="s">
        <v>233</v>
      </c>
      <c r="H732" s="1" t="s">
        <v>16</v>
      </c>
      <c r="I732" s="1" t="s">
        <v>196</v>
      </c>
      <c r="K732" s="9">
        <f>'Total Reqs'!K669</f>
        <v>283</v>
      </c>
      <c r="L732" s="35"/>
      <c r="M732" s="9"/>
      <c r="N732" s="9"/>
      <c r="O732" s="9"/>
      <c r="P732" s="39"/>
    </row>
    <row r="733" spans="2:50" outlineLevel="2" x14ac:dyDescent="0.2">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200</v>
      </c>
      <c r="D740" s="30" t="s">
        <v>201</v>
      </c>
      <c r="E740" s="1" t="s">
        <v>236</v>
      </c>
      <c r="F740" s="1" t="s">
        <v>237</v>
      </c>
      <c r="G740" s="3" t="s">
        <v>238</v>
      </c>
      <c r="H740" s="1" t="s">
        <v>16</v>
      </c>
      <c r="I740" s="1" t="s">
        <v>196</v>
      </c>
      <c r="K740" s="9">
        <f>'Total Reqs'!K677</f>
        <v>306</v>
      </c>
      <c r="L740" s="35"/>
      <c r="M740" s="9"/>
      <c r="N740" s="9"/>
      <c r="O740" s="9"/>
      <c r="P740" s="39"/>
    </row>
    <row r="741" spans="2:50" outlineLevel="2" x14ac:dyDescent="0.2">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200</v>
      </c>
      <c r="D748" s="30" t="s">
        <v>201</v>
      </c>
      <c r="E748" s="1" t="s">
        <v>241</v>
      </c>
      <c r="F748" s="1" t="s">
        <v>242</v>
      </c>
      <c r="G748" s="3" t="s">
        <v>243</v>
      </c>
      <c r="H748" s="1" t="s">
        <v>16</v>
      </c>
      <c r="I748" s="1" t="s">
        <v>196</v>
      </c>
      <c r="K748" s="9">
        <f>'Total Reqs'!K685</f>
        <v>422</v>
      </c>
      <c r="L748" s="35"/>
      <c r="M748" s="9"/>
      <c r="N748" s="9"/>
      <c r="O748" s="9"/>
      <c r="P748" s="39"/>
    </row>
    <row r="749" spans="2:50" outlineLevel="2" x14ac:dyDescent="0.2">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
      <c r="B779" s="30" t="str">
        <f>B778</f>
        <v>SONAT</v>
      </c>
      <c r="D779" s="40" t="s">
        <v>370</v>
      </c>
      <c r="E779" s="36"/>
      <c r="F779" s="36"/>
      <c r="G779" s="41"/>
      <c r="H779" s="36"/>
      <c r="I779" s="36"/>
      <c r="J779" s="36"/>
      <c r="K779" s="42">
        <f>SUBTOTAL(9,K680:K778)</f>
        <v>8338</v>
      </c>
      <c r="L779" s="42">
        <f>SUBTOTAL(9,L680:L778)</f>
        <v>7460.84</v>
      </c>
      <c r="M779" s="42">
        <f>K779-L779</f>
        <v>877.15999999999985</v>
      </c>
      <c r="N779" s="42">
        <v>1175</v>
      </c>
      <c r="O779" s="42">
        <f>IF(M779&lt;0.9*N779,0.9*N779,IF(M779&gt;1.1*N779,1.1*N779,M779))</f>
        <v>1057.5</v>
      </c>
      <c r="P779" s="43">
        <f>(M779-O779)</f>
        <v>-180.34000000000015</v>
      </c>
      <c r="Q779" s="44"/>
      <c r="R779" s="44"/>
      <c r="S779" s="44">
        <f>SUBTOTAL(9,S680:S778)</f>
        <v>37615</v>
      </c>
      <c r="T779" s="49"/>
      <c r="U779" s="44">
        <f>S779-K779</f>
        <v>29277</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258</v>
      </c>
      <c r="D782" s="30" t="s">
        <v>371</v>
      </c>
      <c r="F782" s="1" t="s">
        <v>259</v>
      </c>
      <c r="G782" s="3" t="s">
        <v>260</v>
      </c>
      <c r="H782" s="1" t="s">
        <v>16</v>
      </c>
      <c r="I782" s="1" t="s">
        <v>196</v>
      </c>
      <c r="K782" s="9">
        <f>'Total Reqs'!K718</f>
        <v>70</v>
      </c>
      <c r="L782" s="35"/>
      <c r="M782" s="9"/>
      <c r="N782" s="9"/>
      <c r="O782" s="9"/>
      <c r="P782" s="39"/>
      <c r="S782" s="4">
        <v>516</v>
      </c>
    </row>
    <row r="783" spans="2:50" outlineLevel="2" x14ac:dyDescent="0.2">
      <c r="B783" s="1" t="s">
        <v>258</v>
      </c>
      <c r="D783" s="30" t="s">
        <v>371</v>
      </c>
      <c r="F783" s="1" t="s">
        <v>259</v>
      </c>
      <c r="G783" s="3" t="s">
        <v>260</v>
      </c>
      <c r="H783" s="1" t="s">
        <v>18</v>
      </c>
      <c r="I783" s="1" t="s">
        <v>196</v>
      </c>
      <c r="K783" s="9">
        <f>'Total Reqs'!K719</f>
        <v>0</v>
      </c>
      <c r="L783" s="35"/>
      <c r="M783" s="9"/>
      <c r="N783" s="9"/>
      <c r="O783" s="9"/>
      <c r="P783" s="39"/>
    </row>
    <row r="784" spans="2:50" outlineLevel="2" x14ac:dyDescent="0.2">
      <c r="B784" s="1" t="s">
        <v>258</v>
      </c>
      <c r="D784" s="30" t="s">
        <v>371</v>
      </c>
      <c r="F784" s="1" t="s">
        <v>259</v>
      </c>
      <c r="G784" s="3" t="s">
        <v>260</v>
      </c>
      <c r="H784" s="1" t="s">
        <v>28</v>
      </c>
      <c r="I784" s="1" t="s">
        <v>196</v>
      </c>
      <c r="K784" s="9">
        <f>'Total Reqs'!K720</f>
        <v>0</v>
      </c>
      <c r="L784" s="35"/>
      <c r="M784" s="9"/>
      <c r="N784" s="9"/>
      <c r="O784" s="9"/>
      <c r="P784" s="39"/>
    </row>
    <row r="785" spans="2:21" outlineLevel="1" x14ac:dyDescent="0.2">
      <c r="B785" s="30" t="str">
        <f>B784</f>
        <v>S. GEORGIA NAT GAS</v>
      </c>
      <c r="D785" s="40" t="s">
        <v>372</v>
      </c>
      <c r="E785" s="36"/>
      <c r="F785" s="36"/>
      <c r="G785" s="41"/>
      <c r="H785" s="36"/>
      <c r="I785" s="36"/>
      <c r="J785" s="36"/>
      <c r="K785" s="42">
        <f>SUBTOTAL(9,K782:K784)</f>
        <v>70</v>
      </c>
      <c r="L785" s="42">
        <f>SUBTOTAL(9,L782:L784)</f>
        <v>0</v>
      </c>
      <c r="M785" s="42">
        <f>K785-L785</f>
        <v>70</v>
      </c>
      <c r="N785" s="42">
        <v>0</v>
      </c>
      <c r="O785" s="42">
        <f>IF(M785&lt;0.9*N785,0.9*N785,IF(M785&gt;1.1*N785,1.1*N785,M785))</f>
        <v>0</v>
      </c>
      <c r="P785" s="43">
        <f>(M785-O785)</f>
        <v>70</v>
      </c>
      <c r="Q785" s="44"/>
      <c r="R785" s="44"/>
      <c r="S785" s="44">
        <f>SUBTOTAL(9,S782:S784)</f>
        <v>516</v>
      </c>
      <c r="T785" s="44"/>
      <c r="U785" s="49">
        <f>S785-K785</f>
        <v>446</v>
      </c>
    </row>
    <row r="786" spans="2:21" x14ac:dyDescent="0.2">
      <c r="D786" s="30" t="s">
        <v>373</v>
      </c>
      <c r="K786" s="9">
        <f>SUBTOTAL(9,K11:K784)</f>
        <v>48389</v>
      </c>
      <c r="L786" s="35"/>
      <c r="M786" s="9"/>
      <c r="N786" s="9"/>
      <c r="O786" s="9"/>
      <c r="P786" s="39"/>
      <c r="S786" s="4">
        <f>SUBTOTAL(9,S11:S784)</f>
        <v>151182</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5/25/00, 4:30PM EST</oddHeader>
    <oddFooter>&amp;LSource:  Doug Kinney, CES
Ph: 703-561-6339&amp;C&amp;P</oddFooter>
  </headerFooter>
  <colBreaks count="1" manualBreakCount="1">
    <brk id="16" min="6" max="784"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32" sqref="F32"/>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374</v>
      </c>
    </row>
    <row r="5" spans="1:8" x14ac:dyDescent="0.2">
      <c r="A5" s="67"/>
      <c r="B5" s="67"/>
      <c r="C5" s="67"/>
      <c r="D5" s="67" t="s">
        <v>375</v>
      </c>
      <c r="E5" s="67" t="s">
        <v>376</v>
      </c>
      <c r="F5" s="66"/>
      <c r="G5" s="66"/>
    </row>
    <row r="6" spans="1:8" x14ac:dyDescent="0.2">
      <c r="A6" s="67"/>
      <c r="B6" s="67"/>
      <c r="C6" s="67"/>
      <c r="D6" s="67" t="s">
        <v>377</v>
      </c>
      <c r="E6" s="67" t="s">
        <v>377</v>
      </c>
      <c r="F6" s="66" t="s">
        <v>378</v>
      </c>
      <c r="G6" s="66"/>
    </row>
    <row r="7" spans="1:8" x14ac:dyDescent="0.2">
      <c r="A7" s="68" t="s">
        <v>379</v>
      </c>
      <c r="B7" s="68"/>
      <c r="C7" s="68" t="s">
        <v>380</v>
      </c>
      <c r="D7" s="68" t="s">
        <v>381</v>
      </c>
      <c r="E7" s="68" t="s">
        <v>381</v>
      </c>
      <c r="F7" s="69" t="s">
        <v>382</v>
      </c>
      <c r="G7" s="66"/>
    </row>
    <row r="8" spans="1:8" x14ac:dyDescent="0.2">
      <c r="A8" s="66" t="s">
        <v>383</v>
      </c>
      <c r="B8" s="66"/>
    </row>
    <row r="9" spans="1:8" x14ac:dyDescent="0.2">
      <c r="A9" s="66"/>
      <c r="B9" s="66" t="s">
        <v>384</v>
      </c>
    </row>
    <row r="10" spans="1:8" x14ac:dyDescent="0.2">
      <c r="B10" s="66"/>
      <c r="C10" t="s">
        <v>385</v>
      </c>
      <c r="D10" s="70">
        <f>E10*30</f>
        <v>72330</v>
      </c>
      <c r="E10" s="71">
        <v>2411</v>
      </c>
      <c r="F10" t="s">
        <v>386</v>
      </c>
      <c r="G10" s="66" t="s">
        <v>387</v>
      </c>
    </row>
    <row r="11" spans="1:8" x14ac:dyDescent="0.2">
      <c r="A11" s="66"/>
      <c r="B11" s="66"/>
      <c r="C11" t="s">
        <v>388</v>
      </c>
      <c r="D11" s="71">
        <f>E11*30</f>
        <v>128550</v>
      </c>
      <c r="E11" s="71">
        <v>4285</v>
      </c>
      <c r="F11" t="s">
        <v>389</v>
      </c>
      <c r="G11" s="71"/>
      <c r="H11" s="71"/>
    </row>
    <row r="12" spans="1:8" x14ac:dyDescent="0.2">
      <c r="B12" s="66" t="s">
        <v>390</v>
      </c>
      <c r="C12" t="s">
        <v>391</v>
      </c>
      <c r="D12" s="71">
        <v>62820</v>
      </c>
      <c r="E12" s="71">
        <f>D12/30</f>
        <v>2094</v>
      </c>
      <c r="F12" t="s">
        <v>392</v>
      </c>
    </row>
    <row r="13" spans="1:8" x14ac:dyDescent="0.2">
      <c r="C13" t="s">
        <v>393</v>
      </c>
      <c r="D13" s="71">
        <v>3810</v>
      </c>
      <c r="E13" s="71">
        <f>D13/30</f>
        <v>127</v>
      </c>
      <c r="F13" t="s">
        <v>392</v>
      </c>
    </row>
    <row r="14" spans="1:8" x14ac:dyDescent="0.2">
      <c r="C14" t="s">
        <v>394</v>
      </c>
      <c r="D14" s="71">
        <v>0</v>
      </c>
      <c r="E14" s="71">
        <v>0</v>
      </c>
    </row>
    <row r="15" spans="1:8" x14ac:dyDescent="0.2">
      <c r="C15" t="s">
        <v>395</v>
      </c>
      <c r="D15" s="71">
        <v>-12000</v>
      </c>
      <c r="E15" s="71">
        <f>D15/30</f>
        <v>-400</v>
      </c>
      <c r="F15" t="s">
        <v>386</v>
      </c>
    </row>
    <row r="16" spans="1:8" x14ac:dyDescent="0.2">
      <c r="C16" t="s">
        <v>100</v>
      </c>
      <c r="D16" s="71">
        <v>0</v>
      </c>
      <c r="E16" s="71">
        <v>0</v>
      </c>
    </row>
    <row r="17" spans="1:6" x14ac:dyDescent="0.2">
      <c r="C17" t="s">
        <v>396</v>
      </c>
      <c r="D17" s="71">
        <v>144036</v>
      </c>
      <c r="E17" s="71">
        <f>D17/30</f>
        <v>4801.2</v>
      </c>
      <c r="F17" t="s">
        <v>392</v>
      </c>
    </row>
    <row r="18" spans="1:6" x14ac:dyDescent="0.2">
      <c r="D18" s="71"/>
      <c r="E18" s="71"/>
    </row>
    <row r="19" spans="1:6" x14ac:dyDescent="0.2">
      <c r="A19" s="66" t="s">
        <v>397</v>
      </c>
      <c r="B19" s="66"/>
      <c r="D19" s="71"/>
      <c r="E19" s="71"/>
    </row>
    <row r="20" spans="1:6" x14ac:dyDescent="0.2">
      <c r="C20" t="s">
        <v>398</v>
      </c>
      <c r="D20" s="71">
        <v>1089109</v>
      </c>
      <c r="E20" s="71">
        <f>D20/30</f>
        <v>36303.633333333331</v>
      </c>
      <c r="F20" t="s">
        <v>392</v>
      </c>
    </row>
    <row r="21" spans="1:6" x14ac:dyDescent="0.2">
      <c r="D21" s="71"/>
    </row>
    <row r="22" spans="1:6" x14ac:dyDescent="0.2">
      <c r="A22" t="s">
        <v>399</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Comments</vt:lpstr>
      <vt:lpstr>local production</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2000-05-25T20:33:57Z</cp:lastPrinted>
  <dcterms:created xsi:type="dcterms:W3CDTF">2000-05-25T20:25:17Z</dcterms:created>
  <dcterms:modified xsi:type="dcterms:W3CDTF">2023-09-17T19:03:22Z</dcterms:modified>
</cp:coreProperties>
</file>