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A8FDFC-9DC0-4E83-8E47-3E3BCCDDF085}" xr6:coauthVersionLast="47" xr6:coauthVersionMax="47" xr10:uidLastSave="{00000000-0000-0000-0000-000000000000}"/>
  <bookViews>
    <workbookView xWindow="-120" yWindow="-120" windowWidth="38640" windowHeight="15720" tabRatio="82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0" fullPrecision="0"/>
</workbook>
</file>

<file path=xl/calcChain.xml><?xml version="1.0" encoding="utf-8"?>
<calcChain xmlns="http://schemas.openxmlformats.org/spreadsheetml/2006/main">
  <c r="D4" i="8" l="1"/>
  <c r="B5" i="8"/>
  <c r="D5" i="8"/>
  <c r="B6" i="8"/>
  <c r="D6" i="8"/>
  <c r="B7" i="8"/>
  <c r="D7" i="8"/>
  <c r="B8" i="8"/>
  <c r="D8" i="8"/>
  <c r="B9" i="8"/>
  <c r="D9" i="8"/>
  <c r="B10" i="8"/>
  <c r="D10" i="8"/>
  <c r="B11" i="8"/>
  <c r="D11" i="8"/>
  <c r="B12" i="8"/>
  <c r="D12" i="8"/>
  <c r="B13" i="8"/>
  <c r="D13" i="8"/>
  <c r="B14" i="8"/>
  <c r="D14" i="8"/>
  <c r="B15" i="8"/>
  <c r="D15" i="8"/>
  <c r="B16" i="8"/>
  <c r="D16" i="8"/>
  <c r="B17" i="8"/>
  <c r="D17" i="8"/>
  <c r="B18" i="8"/>
  <c r="D18" i="8"/>
  <c r="B19" i="8"/>
  <c r="D19" i="8"/>
  <c r="B20" i="8"/>
  <c r="D20" i="8"/>
  <c r="B21" i="8"/>
  <c r="D21" i="8"/>
  <c r="B22" i="8"/>
  <c r="D22" i="8"/>
  <c r="B23" i="8"/>
  <c r="D23" i="8"/>
  <c r="B24" i="8"/>
  <c r="D24" i="8"/>
  <c r="B25" i="8"/>
  <c r="D25" i="8"/>
  <c r="B26" i="8"/>
  <c r="D26" i="8"/>
  <c r="H26" i="8"/>
  <c r="B27" i="8"/>
  <c r="D27" i="8"/>
  <c r="H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D60" i="8"/>
  <c r="E60" i="8"/>
  <c r="F60" i="8"/>
  <c r="G60" i="8"/>
  <c r="H60" i="8"/>
  <c r="E63" i="8"/>
  <c r="E64" i="8"/>
  <c r="E65" i="8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F59" i="9"/>
  <c r="G59" i="9"/>
  <c r="H59" i="9"/>
  <c r="E61" i="9"/>
  <c r="E63" i="9"/>
  <c r="E64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F60" i="10"/>
  <c r="G60" i="10"/>
  <c r="H60" i="10"/>
  <c r="E62" i="10"/>
  <c r="E64" i="10"/>
  <c r="E65" i="10"/>
  <c r="G5" i="11"/>
  <c r="C7" i="11"/>
  <c r="E7" i="11"/>
  <c r="F7" i="11"/>
  <c r="G7" i="11"/>
  <c r="C8" i="11"/>
  <c r="E8" i="11"/>
  <c r="F8" i="11"/>
  <c r="G8" i="11"/>
  <c r="C9" i="11"/>
  <c r="D9" i="11"/>
  <c r="E9" i="11"/>
  <c r="F9" i="11"/>
  <c r="G9" i="11"/>
  <c r="C10" i="11"/>
  <c r="E10" i="11"/>
  <c r="C14" i="11"/>
  <c r="C15" i="11"/>
  <c r="C16" i="11"/>
  <c r="D16" i="11"/>
  <c r="F20" i="11"/>
  <c r="F22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<sst xmlns="http://schemas.openxmlformats.org/spreadsheetml/2006/main" count="65" uniqueCount="41">
  <si>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</si>
  <si>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</si>
  <si>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</si>
  <si>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</si>
  <si>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</si>
  <si>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</si>
  <si>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</si>
  <si>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</si>
  <si>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</si>
  <si>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</si>
  <si>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</si>
  <si>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</si>
  <si>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</si>
  <si>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</si>
  <si>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</si>
  <si>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</si>
  <si>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</si>
  <si>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</si>
  <si>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</si>
  <si>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</si>
  <si>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</si>
  <si>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</si>
  <si>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</si>
  <si>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</si>
  <si>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</si>
  <si>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</si>
  <si>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</si>
  <si>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</si>
  <si>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</si>
  <si>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</si>
  <si>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</si>
  <si>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</si>
  <si>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</si>
  <si>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</si>
  <si>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</si>
  <si>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Current Month Ordered</t>
  </si>
  <si>
    <t>(AS STRAPPED BY PLANT… 12/14)</t>
  </si>
  <si>
    <t>(AS REPORTED BY PLANT CONTROL ROOM)</t>
  </si>
  <si>
    <t>BPAmoco didn't get any product into Plant prior to month end and</t>
  </si>
  <si>
    <t>Citgo got order CIT-003 (the first 150,000 gallons) in and looks to have</t>
  </si>
  <si>
    <t>gotten approx. 120,000 gallons of CIT-004 in prior to end of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</si>
</sst>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4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i/>
      <sz val="8"/>
      <color indexed="23"/>
      <name val="CG Times (W1)"/>
      <family val="1"/>
    </font>
    <font>
      <i/>
      <sz val="11"/>
      <color indexed="23"/>
      <name val="CG Times (W1)"/>
      <family val="1"/>
    </font>
    <font>
      <i/>
      <sz val="7"/>
      <color indexed="23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8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9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9" xfId="0" applyNumberFormat="1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Protection="1">
      <protection locked="0"/>
    </xf>
    <xf numFmtId="0" fontId="14" fillId="5" borderId="11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8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2" xfId="0" applyFont="1" applyFill="1" applyBorder="1" applyAlignment="1">
      <alignment horizontal="center" vertical="center"/>
    </xf>
    <xf numFmtId="37" fontId="26" fillId="5" borderId="13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4" xfId="0" applyFont="1" applyFill="1" applyBorder="1"/>
    <xf numFmtId="37" fontId="28" fillId="5" borderId="15" xfId="0" applyNumberFormat="1" applyFont="1" applyFill="1" applyBorder="1" applyAlignment="1" applyProtection="1">
      <alignment horizontal="center" vertical="center"/>
      <protection locked="0"/>
    </xf>
    <xf numFmtId="0" fontId="30" fillId="5" borderId="16" xfId="0" applyFont="1" applyFill="1" applyBorder="1" applyAlignment="1">
      <alignment horizontal="right" vertical="top"/>
    </xf>
    <xf numFmtId="37" fontId="30" fillId="5" borderId="17" xfId="0" applyNumberFormat="1" applyFont="1" applyFill="1" applyBorder="1" applyAlignment="1">
      <alignment horizontal="center" vertical="top"/>
    </xf>
    <xf numFmtId="37" fontId="30" fillId="5" borderId="18" xfId="0" applyNumberFormat="1" applyFont="1" applyFill="1" applyBorder="1" applyAlignment="1">
      <alignment horizontal="center" vertical="top"/>
    </xf>
    <xf numFmtId="37" fontId="25" fillId="5" borderId="18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0" xfId="0" applyNumberFormat="1" applyFont="1" applyFill="1" applyBorder="1" applyAlignment="1" applyProtection="1">
      <alignment horizontal="center" vertical="center"/>
      <protection locked="0"/>
    </xf>
    <xf numFmtId="38" fontId="29" fillId="5" borderId="10" xfId="0" applyNumberFormat="1" applyFont="1" applyFill="1" applyBorder="1" applyAlignment="1" applyProtection="1">
      <alignment horizontal="center" vertical="center"/>
      <protection locked="0"/>
    </xf>
    <xf numFmtId="38" fontId="29" fillId="5" borderId="20" xfId="0" applyNumberFormat="1" applyFont="1" applyFill="1" applyBorder="1" applyAlignment="1" applyProtection="1">
      <alignment horizontal="center" vertical="center"/>
      <protection locked="0"/>
    </xf>
    <xf numFmtId="0" fontId="31" fillId="5" borderId="12" xfId="0" applyFont="1" applyFill="1" applyBorder="1" applyAlignment="1">
      <alignment horizontal="center" vertical="center"/>
    </xf>
    <xf numFmtId="37" fontId="32" fillId="5" borderId="13" xfId="1" applyNumberFormat="1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vertical="top"/>
      <protection locked="0"/>
    </xf>
    <xf numFmtId="0" fontId="20" fillId="5" borderId="22" xfId="0" applyFont="1" applyFill="1" applyBorder="1"/>
    <xf numFmtId="164" fontId="4" fillId="0" borderId="0" xfId="0" applyNumberFormat="1" applyFont="1" applyAlignment="1">
      <alignment horizontal="center" vertical="center"/>
    </xf>
    <xf numFmtId="0" fontId="15" fillId="5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37" fontId="30" fillId="5" borderId="18" xfId="0" applyNumberFormat="1" applyFont="1" applyFill="1" applyBorder="1" applyAlignment="1">
      <alignment horizontal="center" vertical="top"/>
    </xf>
    <xf numFmtId="37" fontId="33" fillId="5" borderId="13" xfId="0" applyNumberFormat="1" applyFont="1" applyFill="1" applyBorder="1" applyAlignment="1" applyProtection="1">
      <alignment horizontal="center" vertical="center"/>
      <protection locked="0"/>
    </xf>
    <xf numFmtId="37" fontId="33" fillId="5" borderId="21" xfId="0" applyNumberFormat="1" applyFont="1" applyFill="1" applyBorder="1" applyAlignment="1" applyProtection="1">
      <alignment horizontal="center" vertical="center"/>
      <protection locked="0"/>
    </xf>
    <xf numFmtId="37" fontId="11" fillId="5" borderId="13" xfId="0" applyNumberFormat="1" applyFont="1" applyFill="1" applyBorder="1" applyAlignment="1" applyProtection="1">
      <alignment horizontal="center" vertical="center"/>
      <protection locked="0"/>
    </xf>
    <xf numFmtId="37" fontId="11" fillId="5" borderId="21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57150</xdr:rowOff>
    </xdr:from>
    <xdr:to>
      <xdr:col>3</xdr:col>
      <xdr:colOff>95250</xdr:colOff>
      <xdr:row>20</xdr:row>
      <xdr:rowOff>295275</xdr:rowOff>
    </xdr:to>
    <xdr:sp macro="" textlink="">
      <xdr:nvSpPr>
        <xdr:cNvPr id="10241" name="Oval 1">
          <a:extLst>
            <a:ext uri="{FF2B5EF4-FFF2-40B4-BE49-F238E27FC236}">
              <a16:creationId xmlns:a16="http://schemas.microsoft.com/office/drawing/2014/main" id="{B62A184D-4DFD-4F1D-E5A4-50CC91F56A79}"/>
            </a:ext>
          </a:extLst>
        </xdr:cNvPr>
        <xdr:cNvSpPr>
          <a:spLocks noChangeArrowheads="1"/>
        </xdr:cNvSpPr>
      </xdr:nvSpPr>
      <xdr:spPr bwMode="auto">
        <a:xfrm>
          <a:off x="114300" y="5162550"/>
          <a:ext cx="3638550" cy="552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E63" sqref="E63"/>
    </sheetView>
  </sheetViews>
  <sheetFormatPr defaultRowHeight="12.75"/>
  <cols>
    <col min="1" max="1" width="15.710937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33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59"/>
      <c r="F3" s="4"/>
      <c r="G3" s="4"/>
      <c r="H3" s="4"/>
      <c r="I3" s="4"/>
    </row>
    <row r="4" spans="1:9">
      <c r="A4" s="52">
        <v>36543</v>
      </c>
      <c r="B4" s="70">
        <v>28074313</v>
      </c>
      <c r="C4" s="50">
        <v>28082050</v>
      </c>
      <c r="D4" s="6">
        <f t="shared" ref="D4:D59" si="0">IF(C4&gt;1,C4-B4,0)</f>
        <v>7737</v>
      </c>
      <c r="E4" s="56"/>
      <c r="F4" s="54"/>
      <c r="G4" s="54">
        <v>7799</v>
      </c>
      <c r="H4" s="54"/>
      <c r="I4" s="54"/>
    </row>
    <row r="5" spans="1:9">
      <c r="A5" s="52"/>
      <c r="B5" s="6">
        <f>C4</f>
        <v>28082050</v>
      </c>
      <c r="C5" s="50">
        <v>28089808</v>
      </c>
      <c r="D5" s="6">
        <f t="shared" si="0"/>
        <v>7758</v>
      </c>
      <c r="E5" s="56"/>
      <c r="F5" s="54"/>
      <c r="G5" s="54">
        <v>7801</v>
      </c>
      <c r="H5" s="54"/>
      <c r="I5" s="54"/>
    </row>
    <row r="6" spans="1:9">
      <c r="A6" s="52"/>
      <c r="B6" s="6">
        <f t="shared" ref="B6:B59" si="1">C5</f>
        <v>28089808</v>
      </c>
      <c r="C6" s="50">
        <v>28097465</v>
      </c>
      <c r="D6" s="6">
        <f t="shared" si="0"/>
        <v>7657</v>
      </c>
      <c r="E6" s="56"/>
      <c r="F6" s="54"/>
      <c r="G6" s="54">
        <v>7702</v>
      </c>
      <c r="H6" s="54"/>
      <c r="I6" s="54"/>
    </row>
    <row r="7" spans="1:9">
      <c r="A7" s="52"/>
      <c r="B7" s="6">
        <f t="shared" si="1"/>
        <v>28097465</v>
      </c>
      <c r="C7" s="50">
        <v>28104922</v>
      </c>
      <c r="D7" s="6">
        <f t="shared" si="0"/>
        <v>7457</v>
      </c>
      <c r="E7" s="56"/>
      <c r="F7" s="54"/>
      <c r="G7" s="54"/>
      <c r="H7" s="54">
        <v>7502</v>
      </c>
      <c r="I7" s="54"/>
    </row>
    <row r="8" spans="1:9">
      <c r="A8" s="52"/>
      <c r="B8" s="6">
        <f t="shared" si="1"/>
        <v>28104922</v>
      </c>
      <c r="C8" s="50">
        <v>28112342</v>
      </c>
      <c r="D8" s="6">
        <f t="shared" si="0"/>
        <v>7420</v>
      </c>
      <c r="E8" s="56"/>
      <c r="F8" s="54"/>
      <c r="G8" s="54"/>
      <c r="H8" s="54">
        <v>7500</v>
      </c>
      <c r="I8" s="54"/>
    </row>
    <row r="9" spans="1:9">
      <c r="A9" s="52"/>
      <c r="B9" s="6">
        <f t="shared" si="1"/>
        <v>28112342</v>
      </c>
      <c r="C9" s="50">
        <v>28119786</v>
      </c>
      <c r="D9" s="6">
        <f t="shared" si="0"/>
        <v>7444</v>
      </c>
      <c r="E9" s="56"/>
      <c r="F9" s="54"/>
      <c r="G9" s="54"/>
      <c r="H9" s="54">
        <v>7502</v>
      </c>
      <c r="I9" s="54"/>
    </row>
    <row r="10" spans="1:9">
      <c r="A10" s="52"/>
      <c r="B10" s="6">
        <f t="shared" si="1"/>
        <v>28119786</v>
      </c>
      <c r="C10" s="50">
        <v>28127214</v>
      </c>
      <c r="D10" s="6">
        <f t="shared" si="0"/>
        <v>7428</v>
      </c>
      <c r="E10" s="56"/>
      <c r="F10" s="54"/>
      <c r="G10" s="54"/>
      <c r="H10" s="54">
        <v>7501</v>
      </c>
      <c r="I10" s="54"/>
    </row>
    <row r="11" spans="1:9">
      <c r="A11" s="52"/>
      <c r="B11" s="6">
        <f t="shared" si="1"/>
        <v>28127214</v>
      </c>
      <c r="C11" s="50">
        <v>28134663</v>
      </c>
      <c r="D11" s="6">
        <f t="shared" si="0"/>
        <v>7449</v>
      </c>
      <c r="E11" s="56"/>
      <c r="F11" s="54"/>
      <c r="G11" s="54"/>
      <c r="H11" s="54">
        <v>7503</v>
      </c>
      <c r="I11" s="54"/>
    </row>
    <row r="12" spans="1:9">
      <c r="A12" s="52"/>
      <c r="B12" s="6">
        <f t="shared" si="1"/>
        <v>28134663</v>
      </c>
      <c r="C12" s="50">
        <v>28142105</v>
      </c>
      <c r="D12" s="6">
        <f t="shared" si="0"/>
        <v>7442</v>
      </c>
      <c r="E12" s="56"/>
      <c r="F12" s="54"/>
      <c r="G12" s="54"/>
      <c r="H12" s="54">
        <v>7501</v>
      </c>
      <c r="I12" s="54"/>
    </row>
    <row r="13" spans="1:9">
      <c r="A13" s="52"/>
      <c r="B13" s="6">
        <f t="shared" si="1"/>
        <v>28142105</v>
      </c>
      <c r="C13" s="50">
        <v>28149550</v>
      </c>
      <c r="D13" s="6">
        <f t="shared" si="0"/>
        <v>7445</v>
      </c>
      <c r="E13" s="56"/>
      <c r="F13" s="54"/>
      <c r="G13" s="54"/>
      <c r="H13" s="54">
        <v>7503</v>
      </c>
      <c r="I13" s="54"/>
    </row>
    <row r="14" spans="1:9">
      <c r="A14" s="52"/>
      <c r="B14" s="6">
        <f t="shared" si="1"/>
        <v>28149550</v>
      </c>
      <c r="C14" s="50">
        <v>28157012</v>
      </c>
      <c r="D14" s="6">
        <f t="shared" si="0"/>
        <v>7462</v>
      </c>
      <c r="E14" s="56"/>
      <c r="F14" s="54"/>
      <c r="G14" s="54"/>
      <c r="H14" s="54">
        <v>7510</v>
      </c>
      <c r="I14" s="54"/>
    </row>
    <row r="15" spans="1:9">
      <c r="A15" s="52"/>
      <c r="B15" s="6">
        <f t="shared" si="1"/>
        <v>28157012</v>
      </c>
      <c r="C15" s="50">
        <v>28164439</v>
      </c>
      <c r="D15" s="6">
        <f t="shared" si="0"/>
        <v>7427</v>
      </c>
      <c r="E15" s="56"/>
      <c r="F15" s="54"/>
      <c r="G15" s="54"/>
      <c r="H15" s="54">
        <v>7501</v>
      </c>
      <c r="I15" s="54"/>
    </row>
    <row r="16" spans="1:9">
      <c r="A16" s="52"/>
      <c r="B16" s="6">
        <f t="shared" si="1"/>
        <v>28164439</v>
      </c>
      <c r="C16" s="50">
        <v>28171873</v>
      </c>
      <c r="D16" s="6">
        <f t="shared" si="0"/>
        <v>7434</v>
      </c>
      <c r="E16" s="56"/>
      <c r="F16" s="54"/>
      <c r="G16" s="54"/>
      <c r="H16" s="54">
        <v>7501</v>
      </c>
      <c r="I16" s="54"/>
    </row>
    <row r="17" spans="1:9">
      <c r="A17" s="52"/>
      <c r="B17" s="6">
        <f t="shared" si="1"/>
        <v>28171873</v>
      </c>
      <c r="C17" s="50">
        <v>28179310</v>
      </c>
      <c r="D17" s="6">
        <f t="shared" si="0"/>
        <v>7437</v>
      </c>
      <c r="E17" s="56"/>
      <c r="F17" s="54"/>
      <c r="G17" s="54"/>
      <c r="H17" s="54">
        <v>7502</v>
      </c>
      <c r="I17" s="54"/>
    </row>
    <row r="18" spans="1:9">
      <c r="A18" s="52"/>
      <c r="B18" s="6">
        <f t="shared" si="1"/>
        <v>28179310</v>
      </c>
      <c r="C18" s="50">
        <v>28186749</v>
      </c>
      <c r="D18" s="6">
        <f t="shared" si="0"/>
        <v>7439</v>
      </c>
      <c r="E18" s="56"/>
      <c r="F18" s="54"/>
      <c r="G18" s="54"/>
      <c r="H18" s="54">
        <v>7501</v>
      </c>
      <c r="I18" s="54"/>
    </row>
    <row r="19" spans="1:9">
      <c r="A19" s="52"/>
      <c r="B19" s="6">
        <f t="shared" si="1"/>
        <v>28186749</v>
      </c>
      <c r="C19" s="50">
        <v>28194206</v>
      </c>
      <c r="D19" s="6">
        <f t="shared" si="0"/>
        <v>7457</v>
      </c>
      <c r="E19" s="56"/>
      <c r="F19" s="54"/>
      <c r="G19" s="54"/>
      <c r="H19" s="54">
        <v>7501</v>
      </c>
      <c r="I19" s="54"/>
    </row>
    <row r="20" spans="1:9">
      <c r="A20" s="52"/>
      <c r="B20" s="6">
        <f t="shared" si="1"/>
        <v>28194206</v>
      </c>
      <c r="C20" s="50">
        <v>28201649</v>
      </c>
      <c r="D20" s="6">
        <f t="shared" si="0"/>
        <v>7443</v>
      </c>
      <c r="E20" s="56"/>
      <c r="F20" s="54"/>
      <c r="G20" s="54"/>
      <c r="H20" s="54">
        <v>7501</v>
      </c>
      <c r="I20" s="54"/>
    </row>
    <row r="21" spans="1:9">
      <c r="A21" s="52"/>
      <c r="B21" s="6">
        <f t="shared" si="1"/>
        <v>28201649</v>
      </c>
      <c r="C21" s="50">
        <v>28209104</v>
      </c>
      <c r="D21" s="6">
        <f t="shared" si="0"/>
        <v>7455</v>
      </c>
      <c r="E21" s="56"/>
      <c r="F21" s="54"/>
      <c r="G21" s="54"/>
      <c r="H21" s="54">
        <v>7502</v>
      </c>
      <c r="I21" s="54"/>
    </row>
    <row r="22" spans="1:9">
      <c r="A22" s="52"/>
      <c r="B22" s="6">
        <f t="shared" si="1"/>
        <v>28209104</v>
      </c>
      <c r="C22" s="50">
        <v>28216544</v>
      </c>
      <c r="D22" s="6">
        <f t="shared" si="0"/>
        <v>7440</v>
      </c>
      <c r="E22" s="56"/>
      <c r="F22" s="54"/>
      <c r="G22" s="54"/>
      <c r="H22" s="54">
        <v>7501</v>
      </c>
      <c r="I22" s="54"/>
    </row>
    <row r="23" spans="1:9">
      <c r="A23" s="52"/>
      <c r="B23" s="6">
        <f t="shared" si="1"/>
        <v>28216544</v>
      </c>
      <c r="C23" s="50">
        <v>28223981</v>
      </c>
      <c r="D23" s="6">
        <f t="shared" si="0"/>
        <v>7437</v>
      </c>
      <c r="E23" s="56"/>
      <c r="F23" s="54"/>
      <c r="G23" s="54"/>
      <c r="H23" s="54">
        <v>7501</v>
      </c>
      <c r="I23" s="54"/>
    </row>
    <row r="24" spans="1:9">
      <c r="A24" s="52"/>
      <c r="B24" s="6">
        <f t="shared" si="1"/>
        <v>28223981</v>
      </c>
      <c r="C24" s="50">
        <v>28231426</v>
      </c>
      <c r="D24" s="6">
        <f t="shared" si="0"/>
        <v>7445</v>
      </c>
      <c r="E24" s="56"/>
      <c r="F24" s="54"/>
      <c r="G24" s="54"/>
      <c r="H24" s="54">
        <v>7500</v>
      </c>
      <c r="I24" s="54"/>
    </row>
    <row r="25" spans="1:9">
      <c r="A25" s="52"/>
      <c r="B25" s="6">
        <f t="shared" si="1"/>
        <v>28231426</v>
      </c>
      <c r="C25" s="50">
        <v>28238870</v>
      </c>
      <c r="D25" s="6">
        <f t="shared" si="0"/>
        <v>7444</v>
      </c>
      <c r="E25" s="56"/>
      <c r="F25" s="54"/>
      <c r="G25" s="54"/>
      <c r="H25" s="54">
        <v>7502</v>
      </c>
      <c r="I25" s="54"/>
    </row>
    <row r="26" spans="1:9">
      <c r="A26" s="52"/>
      <c r="B26" s="6">
        <f t="shared" si="1"/>
        <v>28238870</v>
      </c>
      <c r="C26" s="50">
        <v>28261213</v>
      </c>
      <c r="D26" s="6">
        <f t="shared" si="0"/>
        <v>22343</v>
      </c>
      <c r="E26" s="56"/>
      <c r="F26" s="54"/>
      <c r="G26" s="54"/>
      <c r="H26" s="54">
        <f>7502+7500+7502</f>
        <v>22504</v>
      </c>
      <c r="I26" s="54"/>
    </row>
    <row r="27" spans="1:9">
      <c r="A27" s="52"/>
      <c r="B27" s="6">
        <f t="shared" si="1"/>
        <v>28261213</v>
      </c>
      <c r="C27" s="50">
        <v>28276075</v>
      </c>
      <c r="D27" s="6">
        <f t="shared" si="0"/>
        <v>14862</v>
      </c>
      <c r="E27" s="56"/>
      <c r="F27" s="54"/>
      <c r="G27" s="54"/>
      <c r="H27" s="54">
        <f>7501+7502</f>
        <v>15003</v>
      </c>
      <c r="I27" s="54"/>
    </row>
    <row r="28" spans="1:9">
      <c r="A28" s="52"/>
      <c r="B28" s="6">
        <f t="shared" si="1"/>
        <v>28276075</v>
      </c>
      <c r="C28" s="50">
        <v>28283755</v>
      </c>
      <c r="D28" s="6">
        <f t="shared" si="0"/>
        <v>7680</v>
      </c>
      <c r="E28" s="56"/>
      <c r="F28" s="54"/>
      <c r="G28" s="54">
        <v>7715</v>
      </c>
      <c r="H28" s="54"/>
      <c r="I28" s="54"/>
    </row>
    <row r="29" spans="1:9">
      <c r="A29" s="52"/>
      <c r="B29" s="6">
        <f>C28</f>
        <v>28283755</v>
      </c>
      <c r="C29" s="50">
        <v>28291203</v>
      </c>
      <c r="D29" s="6">
        <f t="shared" si="0"/>
        <v>7448</v>
      </c>
      <c r="E29" s="56"/>
      <c r="F29" s="54"/>
      <c r="G29" s="54"/>
      <c r="H29" s="54">
        <v>7502</v>
      </c>
      <c r="I29" s="54"/>
    </row>
    <row r="30" spans="1:9">
      <c r="A30" s="52"/>
      <c r="B30" s="6">
        <f>C29</f>
        <v>28291203</v>
      </c>
      <c r="C30" s="50">
        <v>28298971</v>
      </c>
      <c r="D30" s="6">
        <f t="shared" si="0"/>
        <v>7768</v>
      </c>
      <c r="E30" s="56"/>
      <c r="F30" s="54"/>
      <c r="G30" s="54">
        <v>7812</v>
      </c>
      <c r="H30" s="54"/>
      <c r="I30" s="54"/>
    </row>
    <row r="31" spans="1:9">
      <c r="A31" s="52"/>
      <c r="B31" s="6">
        <f t="shared" ref="B31:B41" si="2">C30</f>
        <v>28298971</v>
      </c>
      <c r="C31" s="50">
        <v>28306384</v>
      </c>
      <c r="D31" s="6">
        <f t="shared" si="0"/>
        <v>7413</v>
      </c>
      <c r="E31" s="56"/>
      <c r="F31" s="54"/>
      <c r="G31" s="54"/>
      <c r="H31" s="54">
        <v>7501</v>
      </c>
      <c r="I31" s="54"/>
    </row>
    <row r="32" spans="1:9">
      <c r="A32" s="52"/>
      <c r="B32" s="6">
        <f t="shared" si="2"/>
        <v>28306384</v>
      </c>
      <c r="C32" s="50">
        <v>28313827</v>
      </c>
      <c r="D32" s="6">
        <f t="shared" si="0"/>
        <v>7443</v>
      </c>
      <c r="E32" s="56"/>
      <c r="F32" s="54"/>
      <c r="G32" s="54"/>
      <c r="H32" s="54">
        <v>7501</v>
      </c>
      <c r="I32" s="54"/>
    </row>
    <row r="33" spans="1:9">
      <c r="A33" s="52"/>
      <c r="B33" s="6">
        <f t="shared" si="2"/>
        <v>28313827</v>
      </c>
      <c r="C33" s="50">
        <v>28321253</v>
      </c>
      <c r="D33" s="6">
        <f t="shared" si="0"/>
        <v>7426</v>
      </c>
      <c r="E33" s="56"/>
      <c r="F33" s="54"/>
      <c r="G33" s="54"/>
      <c r="H33" s="54">
        <v>7501</v>
      </c>
      <c r="I33" s="54"/>
    </row>
    <row r="34" spans="1:9">
      <c r="A34" s="52"/>
      <c r="B34" s="6">
        <f t="shared" si="2"/>
        <v>28321253</v>
      </c>
      <c r="C34" s="50">
        <v>28328704</v>
      </c>
      <c r="D34" s="6">
        <f t="shared" si="0"/>
        <v>7451</v>
      </c>
      <c r="E34" s="56"/>
      <c r="F34" s="54"/>
      <c r="G34" s="54"/>
      <c r="H34" s="54">
        <v>7501</v>
      </c>
      <c r="I34" s="54"/>
    </row>
    <row r="35" spans="1:9">
      <c r="A35" s="52"/>
      <c r="B35" s="6">
        <f t="shared" si="2"/>
        <v>28328704</v>
      </c>
      <c r="C35" s="50">
        <v>28336300</v>
      </c>
      <c r="D35" s="6">
        <f t="shared" si="0"/>
        <v>7596</v>
      </c>
      <c r="E35" s="56"/>
      <c r="F35" s="54"/>
      <c r="G35" s="54">
        <v>7618</v>
      </c>
      <c r="H35" s="54"/>
      <c r="I35" s="54"/>
    </row>
    <row r="36" spans="1:9">
      <c r="A36" s="52"/>
      <c r="B36" s="6">
        <f t="shared" si="2"/>
        <v>28336300</v>
      </c>
      <c r="C36" s="50">
        <v>28343749</v>
      </c>
      <c r="D36" s="6">
        <f t="shared" si="0"/>
        <v>7449</v>
      </c>
      <c r="E36" s="56"/>
      <c r="F36" s="54"/>
      <c r="G36" s="54"/>
      <c r="H36" s="54">
        <v>7501</v>
      </c>
      <c r="I36" s="54"/>
    </row>
    <row r="37" spans="1:9">
      <c r="A37" s="52"/>
      <c r="B37" s="6">
        <f t="shared" si="2"/>
        <v>28343749</v>
      </c>
      <c r="C37" s="50">
        <v>28351200</v>
      </c>
      <c r="D37" s="6">
        <f t="shared" si="0"/>
        <v>7451</v>
      </c>
      <c r="E37" s="56"/>
      <c r="F37" s="54"/>
      <c r="G37" s="54"/>
      <c r="H37" s="54">
        <v>7501</v>
      </c>
      <c r="I37" s="54"/>
    </row>
    <row r="38" spans="1:9">
      <c r="A38" s="52"/>
      <c r="B38" s="6">
        <f t="shared" si="2"/>
        <v>28351200</v>
      </c>
      <c r="C38" s="50">
        <v>28358636</v>
      </c>
      <c r="D38" s="6">
        <f t="shared" si="0"/>
        <v>7436</v>
      </c>
      <c r="E38" s="56"/>
      <c r="F38" s="54"/>
      <c r="G38" s="54"/>
      <c r="H38" s="54">
        <v>7501</v>
      </c>
      <c r="I38" s="54"/>
    </row>
    <row r="39" spans="1:9">
      <c r="A39" s="52"/>
      <c r="B39" s="6">
        <f t="shared" si="2"/>
        <v>28358636</v>
      </c>
      <c r="C39" s="50">
        <v>28366191</v>
      </c>
      <c r="D39" s="6">
        <f t="shared" si="0"/>
        <v>7555</v>
      </c>
      <c r="E39" s="56"/>
      <c r="F39" s="54"/>
      <c r="G39" s="54">
        <v>7601</v>
      </c>
      <c r="H39" s="54"/>
      <c r="I39" s="54"/>
    </row>
    <row r="40" spans="1:9">
      <c r="A40" s="52"/>
      <c r="B40" s="6">
        <f t="shared" si="2"/>
        <v>28366191</v>
      </c>
      <c r="C40" s="50">
        <v>28373776</v>
      </c>
      <c r="D40" s="6">
        <f t="shared" si="0"/>
        <v>7585</v>
      </c>
      <c r="E40" s="56"/>
      <c r="F40" s="54"/>
      <c r="G40" s="54">
        <v>7601</v>
      </c>
      <c r="H40" s="54"/>
      <c r="I40" s="54"/>
    </row>
    <row r="41" spans="1:9">
      <c r="A41" s="52"/>
      <c r="B41" s="6">
        <f t="shared" si="2"/>
        <v>28373776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>C30</f>
        <v>28298971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ref="B43:B49" si="3">C42</f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3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3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3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3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3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3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>C30</f>
        <v>28298971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>C50</f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>C51</f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>C52</f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>C53</f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1"/>
        <v>0</v>
      </c>
      <c r="C55" s="50"/>
      <c r="D55" s="6">
        <f t="shared" si="0"/>
        <v>0</v>
      </c>
      <c r="E55" s="56"/>
      <c r="F55" s="54"/>
      <c r="G55" s="54"/>
      <c r="H55" s="54"/>
      <c r="I55" s="54"/>
    </row>
    <row r="56" spans="1:9">
      <c r="A56" s="52"/>
      <c r="B56" s="6">
        <f t="shared" si="1"/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 t="shared" si="1"/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52"/>
      <c r="B58" s="6">
        <f t="shared" si="1"/>
        <v>0</v>
      </c>
      <c r="C58" s="50"/>
      <c r="D58" s="6">
        <f t="shared" si="0"/>
        <v>0</v>
      </c>
      <c r="E58" s="56"/>
      <c r="F58" s="54"/>
      <c r="G58" s="54"/>
      <c r="H58" s="54"/>
      <c r="I58" s="54"/>
    </row>
    <row r="59" spans="1:9">
      <c r="A59" s="52"/>
      <c r="B59" s="7">
        <f t="shared" si="1"/>
        <v>0</v>
      </c>
      <c r="C59" s="51"/>
      <c r="D59" s="7">
        <f t="shared" si="0"/>
        <v>0</v>
      </c>
      <c r="E59" s="57"/>
      <c r="F59" s="55"/>
      <c r="G59" s="55"/>
      <c r="H59" s="55"/>
      <c r="I59" s="55"/>
    </row>
    <row r="60" spans="1:9">
      <c r="D60" s="6">
        <f>SUM(D4:D59)</f>
        <v>299463</v>
      </c>
      <c r="E60" s="6">
        <f>SUM(E4:E59)</f>
        <v>0</v>
      </c>
      <c r="F60" s="6">
        <f>SUM(F4:F59)</f>
        <v>0</v>
      </c>
      <c r="G60" s="6">
        <f>SUM(G4:G59)</f>
        <v>61649</v>
      </c>
      <c r="H60" s="6">
        <f>SUM(H4:H59)</f>
        <v>240051</v>
      </c>
    </row>
    <row r="62" spans="1:9" ht="15.6" customHeight="1">
      <c r="D62" s="15" t="s">
        <v>12</v>
      </c>
      <c r="E62" s="53">
        <v>0</v>
      </c>
    </row>
    <row r="63" spans="1:9" ht="15.6" customHeight="1">
      <c r="D63" s="15" t="s">
        <v>32</v>
      </c>
      <c r="E63" s="53">
        <f>120000+150000+240000+90000+165000+120000</f>
        <v>885000</v>
      </c>
      <c r="F63" s="10"/>
    </row>
    <row r="64" spans="1:9" ht="15.6" customHeight="1">
      <c r="D64" s="16" t="s">
        <v>4</v>
      </c>
      <c r="E64" s="9">
        <f>E60+F60+G60+H60</f>
        <v>301700</v>
      </c>
    </row>
    <row r="65" spans="4:5" ht="15.6" customHeight="1">
      <c r="D65" s="16" t="s">
        <v>7</v>
      </c>
      <c r="E65" s="8">
        <f>E62+E63-E64</f>
        <v>583300</v>
      </c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2"/>
      <c r="B4" s="17">
        <f>'GELP OIL DELIVERY SHEET #1'!C59</f>
        <v>0</v>
      </c>
      <c r="C4" s="50"/>
      <c r="D4" s="6">
        <f t="shared" ref="D4:D58" si="0">IF(C4&gt;1,C4-B4,0)</f>
        <v>0</v>
      </c>
      <c r="E4" s="56"/>
      <c r="F4" s="54"/>
      <c r="G4" s="54"/>
      <c r="H4" s="54"/>
      <c r="I4" s="54"/>
    </row>
    <row r="5" spans="1:9">
      <c r="A5" s="52"/>
      <c r="B5" s="6">
        <f t="shared" ref="B5:B58" si="1">C4</f>
        <v>0</v>
      </c>
      <c r="C5" s="50"/>
      <c r="D5" s="6">
        <f t="shared" si="0"/>
        <v>0</v>
      </c>
      <c r="E5" s="56"/>
      <c r="F5" s="54"/>
      <c r="G5" s="54"/>
      <c r="H5" s="54"/>
      <c r="I5" s="54"/>
    </row>
    <row r="6" spans="1:9">
      <c r="A6" s="52"/>
      <c r="B6" s="6">
        <f t="shared" ref="B6:B30" si="2">C5</f>
        <v>0</v>
      </c>
      <c r="C6" s="50"/>
      <c r="D6" s="6">
        <f t="shared" ref="D6:D30" si="3">IF(C6&gt;1,C6-B6,0)</f>
        <v>0</v>
      </c>
      <c r="E6" s="56"/>
      <c r="F6" s="54"/>
      <c r="G6" s="54"/>
      <c r="H6" s="54"/>
      <c r="I6" s="54"/>
    </row>
    <row r="7" spans="1:9">
      <c r="A7" s="52"/>
      <c r="B7" s="6">
        <f t="shared" si="2"/>
        <v>0</v>
      </c>
      <c r="C7" s="50"/>
      <c r="D7" s="6">
        <f t="shared" si="3"/>
        <v>0</v>
      </c>
      <c r="E7" s="56"/>
      <c r="F7" s="54"/>
      <c r="G7" s="54"/>
      <c r="H7" s="54"/>
      <c r="I7" s="54"/>
    </row>
    <row r="8" spans="1:9">
      <c r="A8" s="52"/>
      <c r="B8" s="6">
        <f t="shared" si="2"/>
        <v>0</v>
      </c>
      <c r="C8" s="50"/>
      <c r="D8" s="6">
        <f t="shared" si="3"/>
        <v>0</v>
      </c>
      <c r="E8" s="56"/>
      <c r="F8" s="54"/>
      <c r="G8" s="54"/>
      <c r="H8" s="54"/>
      <c r="I8" s="54"/>
    </row>
    <row r="9" spans="1:9">
      <c r="A9" s="52"/>
      <c r="B9" s="6">
        <f t="shared" si="2"/>
        <v>0</v>
      </c>
      <c r="C9" s="50"/>
      <c r="D9" s="6">
        <f t="shared" si="3"/>
        <v>0</v>
      </c>
      <c r="E9" s="56"/>
      <c r="F9" s="54"/>
      <c r="G9" s="54"/>
      <c r="H9" s="54"/>
      <c r="I9" s="54"/>
    </row>
    <row r="10" spans="1:9">
      <c r="A10" s="52"/>
      <c r="B10" s="6">
        <f t="shared" si="2"/>
        <v>0</v>
      </c>
      <c r="C10" s="50"/>
      <c r="D10" s="6">
        <f t="shared" si="3"/>
        <v>0</v>
      </c>
      <c r="E10" s="56"/>
      <c r="F10" s="54"/>
      <c r="G10" s="54"/>
      <c r="H10" s="54"/>
      <c r="I10" s="54"/>
    </row>
    <row r="11" spans="1:9">
      <c r="A11" s="52"/>
      <c r="B11" s="6">
        <f t="shared" si="2"/>
        <v>0</v>
      </c>
      <c r="C11" s="50"/>
      <c r="D11" s="6">
        <f t="shared" si="3"/>
        <v>0</v>
      </c>
      <c r="E11" s="56"/>
      <c r="F11" s="54"/>
      <c r="G11" s="54"/>
      <c r="H11" s="54"/>
      <c r="I11" s="54"/>
    </row>
    <row r="12" spans="1:9">
      <c r="A12" s="52"/>
      <c r="B12" s="6">
        <f t="shared" si="2"/>
        <v>0</v>
      </c>
      <c r="C12" s="50"/>
      <c r="D12" s="6">
        <f t="shared" si="3"/>
        <v>0</v>
      </c>
      <c r="E12" s="56"/>
      <c r="F12" s="54"/>
      <c r="G12" s="54"/>
      <c r="H12" s="54"/>
      <c r="I12" s="54"/>
    </row>
    <row r="13" spans="1:9">
      <c r="A13" s="52"/>
      <c r="B13" s="6">
        <f t="shared" si="2"/>
        <v>0</v>
      </c>
      <c r="C13" s="50"/>
      <c r="D13" s="6">
        <f t="shared" si="3"/>
        <v>0</v>
      </c>
      <c r="E13" s="56"/>
      <c r="F13" s="54"/>
      <c r="G13" s="54"/>
      <c r="H13" s="54"/>
      <c r="I13" s="54"/>
    </row>
    <row r="14" spans="1:9">
      <c r="A14" s="52"/>
      <c r="B14" s="6">
        <f t="shared" si="2"/>
        <v>0</v>
      </c>
      <c r="C14" s="50"/>
      <c r="D14" s="6">
        <f t="shared" si="3"/>
        <v>0</v>
      </c>
      <c r="E14" s="56"/>
      <c r="F14" s="54"/>
      <c r="G14" s="54"/>
      <c r="H14" s="54"/>
      <c r="I14" s="54"/>
    </row>
    <row r="15" spans="1:9">
      <c r="A15" s="52"/>
      <c r="B15" s="6">
        <f t="shared" si="2"/>
        <v>0</v>
      </c>
      <c r="C15" s="50"/>
      <c r="D15" s="6">
        <f t="shared" si="3"/>
        <v>0</v>
      </c>
      <c r="E15" s="56"/>
      <c r="F15" s="54"/>
      <c r="G15" s="54"/>
      <c r="H15" s="54"/>
      <c r="I15" s="54"/>
    </row>
    <row r="16" spans="1:9">
      <c r="A16" s="52"/>
      <c r="B16" s="6">
        <f t="shared" si="2"/>
        <v>0</v>
      </c>
      <c r="C16" s="50"/>
      <c r="D16" s="6">
        <f t="shared" si="3"/>
        <v>0</v>
      </c>
      <c r="E16" s="56"/>
      <c r="F16" s="54"/>
      <c r="G16" s="54"/>
      <c r="H16" s="54"/>
      <c r="I16" s="54"/>
    </row>
    <row r="17" spans="1:9">
      <c r="A17" s="52"/>
      <c r="B17" s="6">
        <f t="shared" si="2"/>
        <v>0</v>
      </c>
      <c r="C17" s="50"/>
      <c r="D17" s="6">
        <f t="shared" si="3"/>
        <v>0</v>
      </c>
      <c r="E17" s="56"/>
      <c r="F17" s="54"/>
      <c r="G17" s="54"/>
      <c r="H17" s="54"/>
      <c r="I17" s="54"/>
    </row>
    <row r="18" spans="1:9">
      <c r="A18" s="52"/>
      <c r="B18" s="6">
        <f t="shared" si="2"/>
        <v>0</v>
      </c>
      <c r="C18" s="50"/>
      <c r="D18" s="6">
        <f t="shared" si="3"/>
        <v>0</v>
      </c>
      <c r="E18" s="56"/>
      <c r="F18" s="54"/>
      <c r="G18" s="54"/>
      <c r="H18" s="54"/>
      <c r="I18" s="54"/>
    </row>
    <row r="19" spans="1:9">
      <c r="A19" s="52"/>
      <c r="B19" s="6">
        <f t="shared" si="2"/>
        <v>0</v>
      </c>
      <c r="C19" s="50"/>
      <c r="D19" s="6">
        <f t="shared" si="3"/>
        <v>0</v>
      </c>
      <c r="E19" s="56"/>
      <c r="F19" s="54"/>
      <c r="G19" s="54"/>
      <c r="H19" s="54"/>
      <c r="I19" s="54"/>
    </row>
    <row r="20" spans="1:9">
      <c r="A20" s="52"/>
      <c r="B20" s="6">
        <f t="shared" si="2"/>
        <v>0</v>
      </c>
      <c r="C20" s="50"/>
      <c r="D20" s="6">
        <f t="shared" si="3"/>
        <v>0</v>
      </c>
      <c r="E20" s="56"/>
      <c r="F20" s="54"/>
      <c r="G20" s="54"/>
      <c r="H20" s="54"/>
      <c r="I20" s="54"/>
    </row>
    <row r="21" spans="1:9">
      <c r="A21" s="52"/>
      <c r="B21" s="6">
        <f t="shared" si="2"/>
        <v>0</v>
      </c>
      <c r="C21" s="50"/>
      <c r="D21" s="6">
        <f t="shared" si="3"/>
        <v>0</v>
      </c>
      <c r="E21" s="56"/>
      <c r="F21" s="54"/>
      <c r="G21" s="54"/>
      <c r="H21" s="54"/>
      <c r="I21" s="54"/>
    </row>
    <row r="22" spans="1:9">
      <c r="A22" s="52"/>
      <c r="B22" s="6">
        <f t="shared" si="2"/>
        <v>0</v>
      </c>
      <c r="C22" s="50"/>
      <c r="D22" s="6">
        <f t="shared" si="3"/>
        <v>0</v>
      </c>
      <c r="E22" s="56"/>
      <c r="F22" s="54"/>
      <c r="G22" s="54"/>
      <c r="H22" s="54"/>
      <c r="I22" s="54"/>
    </row>
    <row r="23" spans="1:9">
      <c r="A23" s="52"/>
      <c r="B23" s="6">
        <f t="shared" si="2"/>
        <v>0</v>
      </c>
      <c r="C23" s="50"/>
      <c r="D23" s="6">
        <f t="shared" si="3"/>
        <v>0</v>
      </c>
      <c r="E23" s="56"/>
      <c r="F23" s="54"/>
      <c r="G23" s="54"/>
      <c r="H23" s="54"/>
      <c r="I23" s="54"/>
    </row>
    <row r="24" spans="1:9">
      <c r="A24" s="52"/>
      <c r="B24" s="6">
        <f t="shared" si="2"/>
        <v>0</v>
      </c>
      <c r="C24" s="50"/>
      <c r="D24" s="6">
        <f t="shared" si="3"/>
        <v>0</v>
      </c>
      <c r="E24" s="56"/>
      <c r="F24" s="54"/>
      <c r="G24" s="54"/>
      <c r="H24" s="54"/>
      <c r="I24" s="54"/>
    </row>
    <row r="25" spans="1:9">
      <c r="A25" s="52"/>
      <c r="B25" s="6">
        <f t="shared" si="2"/>
        <v>0</v>
      </c>
      <c r="C25" s="50"/>
      <c r="D25" s="6">
        <f t="shared" si="3"/>
        <v>0</v>
      </c>
      <c r="E25" s="56"/>
      <c r="F25" s="54"/>
      <c r="G25" s="54"/>
      <c r="H25" s="54"/>
      <c r="I25" s="54"/>
    </row>
    <row r="26" spans="1:9">
      <c r="A26" s="52"/>
      <c r="B26" s="6">
        <f t="shared" si="2"/>
        <v>0</v>
      </c>
      <c r="C26" s="50"/>
      <c r="D26" s="6">
        <f t="shared" si="3"/>
        <v>0</v>
      </c>
      <c r="E26" s="56"/>
      <c r="F26" s="54"/>
      <c r="G26" s="54"/>
      <c r="H26" s="54"/>
      <c r="I26" s="54"/>
    </row>
    <row r="27" spans="1:9">
      <c r="A27" s="52"/>
      <c r="B27" s="6">
        <f t="shared" si="2"/>
        <v>0</v>
      </c>
      <c r="C27" s="50"/>
      <c r="D27" s="6">
        <f t="shared" si="3"/>
        <v>0</v>
      </c>
      <c r="E27" s="56"/>
      <c r="F27" s="54"/>
      <c r="G27" s="54"/>
      <c r="H27" s="54"/>
      <c r="I27" s="54"/>
    </row>
    <row r="28" spans="1:9">
      <c r="A28" s="52"/>
      <c r="B28" s="6">
        <f t="shared" si="2"/>
        <v>0</v>
      </c>
      <c r="C28" s="50"/>
      <c r="D28" s="6">
        <f t="shared" si="3"/>
        <v>0</v>
      </c>
      <c r="E28" s="56"/>
      <c r="F28" s="54"/>
      <c r="G28" s="54"/>
      <c r="H28" s="54"/>
      <c r="I28" s="54"/>
    </row>
    <row r="29" spans="1:9">
      <c r="A29" s="52"/>
      <c r="B29" s="6">
        <f t="shared" si="2"/>
        <v>0</v>
      </c>
      <c r="C29" s="50"/>
      <c r="D29" s="6">
        <f t="shared" si="3"/>
        <v>0</v>
      </c>
      <c r="E29" s="56"/>
      <c r="F29" s="54"/>
      <c r="G29" s="54"/>
      <c r="H29" s="54"/>
      <c r="I29" s="54"/>
    </row>
    <row r="30" spans="1:9">
      <c r="A30" s="52"/>
      <c r="B30" s="6">
        <f t="shared" si="2"/>
        <v>0</v>
      </c>
      <c r="C30" s="50"/>
      <c r="D30" s="6">
        <f t="shared" si="3"/>
        <v>0</v>
      </c>
      <c r="E30" s="56"/>
      <c r="F30" s="54"/>
      <c r="G30" s="54"/>
      <c r="H30" s="54"/>
      <c r="I30" s="54"/>
    </row>
    <row r="31" spans="1:9">
      <c r="A31" s="52"/>
      <c r="B31" s="6">
        <f>C5</f>
        <v>0</v>
      </c>
      <c r="C31" s="50"/>
      <c r="D31" s="6">
        <f t="shared" si="0"/>
        <v>0</v>
      </c>
      <c r="E31" s="56"/>
      <c r="F31" s="54"/>
      <c r="G31" s="54"/>
      <c r="H31" s="54"/>
      <c r="I31" s="54"/>
    </row>
    <row r="32" spans="1:9">
      <c r="A32" s="52"/>
      <c r="B32" s="6">
        <f t="shared" si="1"/>
        <v>0</v>
      </c>
      <c r="C32" s="50"/>
      <c r="D32" s="6">
        <f t="shared" si="0"/>
        <v>0</v>
      </c>
      <c r="E32" s="56"/>
      <c r="F32" s="54"/>
      <c r="G32" s="54"/>
      <c r="H32" s="54"/>
      <c r="I32" s="54"/>
    </row>
    <row r="33" spans="1:9">
      <c r="A33" s="52"/>
      <c r="B33" s="6">
        <f t="shared" si="1"/>
        <v>0</v>
      </c>
      <c r="C33" s="50"/>
      <c r="D33" s="6">
        <f t="shared" si="0"/>
        <v>0</v>
      </c>
      <c r="E33" s="56"/>
      <c r="F33" s="54"/>
      <c r="G33" s="54"/>
      <c r="H33" s="54"/>
      <c r="I33" s="54"/>
    </row>
    <row r="34" spans="1:9">
      <c r="A34" s="52"/>
      <c r="B34" s="6">
        <f t="shared" si="1"/>
        <v>0</v>
      </c>
      <c r="C34" s="50"/>
      <c r="D34" s="6">
        <f t="shared" si="0"/>
        <v>0</v>
      </c>
      <c r="E34" s="56"/>
      <c r="F34" s="54"/>
      <c r="G34" s="54"/>
      <c r="H34" s="54"/>
      <c r="I34" s="54"/>
    </row>
    <row r="35" spans="1:9">
      <c r="A35" s="52"/>
      <c r="B35" s="6">
        <f t="shared" si="1"/>
        <v>0</v>
      </c>
      <c r="C35" s="50"/>
      <c r="D35" s="6">
        <f t="shared" si="0"/>
        <v>0</v>
      </c>
      <c r="E35" s="56"/>
      <c r="F35" s="54"/>
      <c r="G35" s="54"/>
      <c r="H35" s="54"/>
      <c r="I35" s="54"/>
    </row>
    <row r="36" spans="1:9">
      <c r="A36" s="52"/>
      <c r="B36" s="6">
        <f t="shared" si="1"/>
        <v>0</v>
      </c>
      <c r="C36" s="50"/>
      <c r="D36" s="6">
        <f t="shared" si="0"/>
        <v>0</v>
      </c>
      <c r="E36" s="56"/>
      <c r="F36" s="54"/>
      <c r="G36" s="54"/>
      <c r="H36" s="54"/>
      <c r="I36" s="54"/>
    </row>
    <row r="37" spans="1:9">
      <c r="A37" s="52"/>
      <c r="B37" s="6">
        <f t="shared" si="1"/>
        <v>0</v>
      </c>
      <c r="C37" s="50"/>
      <c r="D37" s="6">
        <f t="shared" si="0"/>
        <v>0</v>
      </c>
      <c r="E37" s="56"/>
      <c r="F37" s="54"/>
      <c r="G37" s="54"/>
      <c r="H37" s="50"/>
      <c r="I37" s="54"/>
    </row>
    <row r="38" spans="1:9">
      <c r="A38" s="52"/>
      <c r="B38" s="6">
        <f t="shared" si="1"/>
        <v>0</v>
      </c>
      <c r="C38" s="50"/>
      <c r="D38" s="6">
        <f t="shared" si="0"/>
        <v>0</v>
      </c>
      <c r="E38" s="56"/>
      <c r="F38" s="54"/>
      <c r="G38" s="54"/>
      <c r="H38" s="54"/>
      <c r="I38" s="54"/>
    </row>
    <row r="39" spans="1:9">
      <c r="A39" s="52"/>
      <c r="B39" s="6">
        <f t="shared" si="1"/>
        <v>0</v>
      </c>
      <c r="C39" s="50"/>
      <c r="D39" s="6">
        <f t="shared" si="0"/>
        <v>0</v>
      </c>
      <c r="E39" s="56"/>
      <c r="F39" s="54"/>
      <c r="G39" s="54"/>
      <c r="H39" s="54"/>
      <c r="I39" s="54"/>
    </row>
    <row r="40" spans="1:9">
      <c r="A40" s="52"/>
      <c r="B40" s="6">
        <f t="shared" si="1"/>
        <v>0</v>
      </c>
      <c r="C40" s="50"/>
      <c r="D40" s="6">
        <f t="shared" si="0"/>
        <v>0</v>
      </c>
      <c r="E40" s="56"/>
      <c r="F40" s="54"/>
      <c r="G40" s="54"/>
      <c r="H40" s="54"/>
      <c r="I40" s="54"/>
    </row>
    <row r="41" spans="1:9">
      <c r="A41" s="52"/>
      <c r="B41" s="6">
        <f t="shared" si="1"/>
        <v>0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 t="shared" si="1"/>
        <v>0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si="1"/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1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1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1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1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1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1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 t="shared" si="1"/>
        <v>0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 t="shared" si="1"/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 t="shared" si="1"/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 t="shared" si="1"/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 t="shared" si="1"/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1"/>
        <v>0</v>
      </c>
      <c r="C55" s="50"/>
      <c r="D55" s="6">
        <f t="shared" si="0"/>
        <v>0</v>
      </c>
      <c r="E55" s="56"/>
      <c r="F55" s="54"/>
      <c r="G55" s="54"/>
      <c r="H55" s="54"/>
      <c r="I55" s="54"/>
    </row>
    <row r="56" spans="1:9">
      <c r="A56" s="52"/>
      <c r="B56" s="6">
        <f t="shared" si="1"/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 t="shared" si="1"/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71"/>
      <c r="B58" s="7">
        <f t="shared" si="1"/>
        <v>0</v>
      </c>
      <c r="C58" s="51"/>
      <c r="D58" s="7">
        <f t="shared" si="0"/>
        <v>0</v>
      </c>
      <c r="E58" s="57"/>
      <c r="F58" s="55"/>
      <c r="G58" s="55"/>
      <c r="H58" s="55"/>
      <c r="I58" s="55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583300</v>
      </c>
    </row>
    <row r="62" spans="1:9" ht="15.6" customHeight="1">
      <c r="D62" s="15" t="s">
        <v>11</v>
      </c>
      <c r="E62" s="53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583300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59"/>
      <c r="F3" s="4"/>
      <c r="G3" s="4"/>
      <c r="H3" s="4"/>
      <c r="I3" s="4"/>
    </row>
    <row r="4" spans="1:9">
      <c r="A4" s="52"/>
      <c r="B4" s="17">
        <f>'GELP OIL DELIVERY SHEET #2'!C58</f>
        <v>0</v>
      </c>
      <c r="C4" s="50"/>
      <c r="D4" s="6">
        <f t="shared" ref="D4:D59" si="0">IF(C4&gt;1,C4-B4,0)</f>
        <v>0</v>
      </c>
      <c r="E4" s="56"/>
      <c r="F4" s="54"/>
      <c r="G4" s="54"/>
      <c r="H4" s="54"/>
      <c r="I4" s="54"/>
    </row>
    <row r="5" spans="1:9">
      <c r="A5" s="52"/>
      <c r="B5" s="6">
        <f>C4</f>
        <v>0</v>
      </c>
      <c r="C5" s="50"/>
      <c r="D5" s="6">
        <f t="shared" si="0"/>
        <v>0</v>
      </c>
      <c r="E5" s="56"/>
      <c r="F5" s="54"/>
      <c r="G5" s="54"/>
      <c r="H5" s="54"/>
      <c r="I5" s="54"/>
    </row>
    <row r="6" spans="1:9">
      <c r="A6" s="52"/>
      <c r="B6" s="6">
        <f t="shared" ref="B6:B30" si="1">C5</f>
        <v>0</v>
      </c>
      <c r="C6" s="50"/>
      <c r="D6" s="6">
        <f t="shared" ref="D6:D30" si="2">IF(C6&gt;1,C6-B6,0)</f>
        <v>0</v>
      </c>
      <c r="E6" s="56"/>
      <c r="F6" s="54"/>
      <c r="G6" s="54"/>
      <c r="H6" s="54"/>
      <c r="I6" s="54"/>
    </row>
    <row r="7" spans="1:9">
      <c r="A7" s="52"/>
      <c r="B7" s="6">
        <f t="shared" si="1"/>
        <v>0</v>
      </c>
      <c r="C7" s="50"/>
      <c r="D7" s="6">
        <f t="shared" si="2"/>
        <v>0</v>
      </c>
      <c r="E7" s="56"/>
      <c r="F7" s="54"/>
      <c r="G7" s="54"/>
      <c r="H7" s="54"/>
      <c r="I7" s="54"/>
    </row>
    <row r="8" spans="1:9">
      <c r="A8" s="52"/>
      <c r="B8" s="6">
        <f t="shared" si="1"/>
        <v>0</v>
      </c>
      <c r="C8" s="50"/>
      <c r="D8" s="6">
        <f t="shared" si="2"/>
        <v>0</v>
      </c>
      <c r="E8" s="56"/>
      <c r="F8" s="54"/>
      <c r="G8" s="54"/>
      <c r="H8" s="54"/>
      <c r="I8" s="54"/>
    </row>
    <row r="9" spans="1:9">
      <c r="A9" s="52"/>
      <c r="B9" s="6">
        <f t="shared" si="1"/>
        <v>0</v>
      </c>
      <c r="C9" s="50"/>
      <c r="D9" s="6">
        <f t="shared" si="2"/>
        <v>0</v>
      </c>
      <c r="E9" s="56"/>
      <c r="F9" s="54"/>
      <c r="G9" s="54"/>
      <c r="H9" s="54"/>
      <c r="I9" s="54"/>
    </row>
    <row r="10" spans="1:9">
      <c r="A10" s="52"/>
      <c r="B10" s="6">
        <f t="shared" si="1"/>
        <v>0</v>
      </c>
      <c r="C10" s="50"/>
      <c r="D10" s="6">
        <f t="shared" si="2"/>
        <v>0</v>
      </c>
      <c r="E10" s="56"/>
      <c r="F10" s="54"/>
      <c r="G10" s="54"/>
      <c r="H10" s="54"/>
      <c r="I10" s="54"/>
    </row>
    <row r="11" spans="1:9">
      <c r="A11" s="52"/>
      <c r="B11" s="6">
        <f t="shared" si="1"/>
        <v>0</v>
      </c>
      <c r="C11" s="50"/>
      <c r="D11" s="6">
        <f t="shared" si="2"/>
        <v>0</v>
      </c>
      <c r="E11" s="56"/>
      <c r="F11" s="54"/>
      <c r="G11" s="54"/>
      <c r="H11" s="54"/>
      <c r="I11" s="54"/>
    </row>
    <row r="12" spans="1:9">
      <c r="A12" s="52"/>
      <c r="B12" s="6">
        <f t="shared" si="1"/>
        <v>0</v>
      </c>
      <c r="C12" s="50"/>
      <c r="D12" s="6">
        <f t="shared" si="2"/>
        <v>0</v>
      </c>
      <c r="E12" s="56"/>
      <c r="F12" s="54"/>
      <c r="G12" s="54"/>
      <c r="H12" s="54"/>
      <c r="I12" s="54"/>
    </row>
    <row r="13" spans="1:9">
      <c r="A13" s="52"/>
      <c r="B13" s="6">
        <f t="shared" si="1"/>
        <v>0</v>
      </c>
      <c r="C13" s="50"/>
      <c r="D13" s="6">
        <f t="shared" si="2"/>
        <v>0</v>
      </c>
      <c r="E13" s="56"/>
      <c r="F13" s="54"/>
      <c r="G13" s="54"/>
      <c r="H13" s="54"/>
      <c r="I13" s="54"/>
    </row>
    <row r="14" spans="1:9">
      <c r="A14" s="52"/>
      <c r="B14" s="6">
        <f t="shared" si="1"/>
        <v>0</v>
      </c>
      <c r="C14" s="50"/>
      <c r="D14" s="6">
        <f t="shared" si="2"/>
        <v>0</v>
      </c>
      <c r="E14" s="56"/>
      <c r="F14" s="54"/>
      <c r="G14" s="54"/>
      <c r="H14" s="54"/>
      <c r="I14" s="54"/>
    </row>
    <row r="15" spans="1:9">
      <c r="A15" s="52"/>
      <c r="B15" s="6">
        <f t="shared" si="1"/>
        <v>0</v>
      </c>
      <c r="C15" s="50"/>
      <c r="D15" s="6">
        <f t="shared" si="2"/>
        <v>0</v>
      </c>
      <c r="E15" s="56"/>
      <c r="F15" s="54"/>
      <c r="G15" s="54"/>
      <c r="H15" s="54"/>
      <c r="I15" s="54"/>
    </row>
    <row r="16" spans="1:9">
      <c r="A16" s="52"/>
      <c r="B16" s="6">
        <f t="shared" si="1"/>
        <v>0</v>
      </c>
      <c r="C16" s="50"/>
      <c r="D16" s="6">
        <f t="shared" si="2"/>
        <v>0</v>
      </c>
      <c r="E16" s="56"/>
      <c r="F16" s="54"/>
      <c r="G16" s="54"/>
      <c r="H16" s="54"/>
      <c r="I16" s="54"/>
    </row>
    <row r="17" spans="1:9">
      <c r="A17" s="52"/>
      <c r="B17" s="6">
        <f t="shared" si="1"/>
        <v>0</v>
      </c>
      <c r="C17" s="50"/>
      <c r="D17" s="6">
        <f t="shared" si="2"/>
        <v>0</v>
      </c>
      <c r="E17" s="56"/>
      <c r="F17" s="54"/>
      <c r="G17" s="54"/>
      <c r="H17" s="54"/>
      <c r="I17" s="54"/>
    </row>
    <row r="18" spans="1:9">
      <c r="A18" s="52"/>
      <c r="B18" s="6">
        <f t="shared" si="1"/>
        <v>0</v>
      </c>
      <c r="C18" s="50"/>
      <c r="D18" s="6">
        <f t="shared" si="2"/>
        <v>0</v>
      </c>
      <c r="E18" s="56"/>
      <c r="F18" s="54"/>
      <c r="G18" s="54"/>
      <c r="H18" s="54"/>
      <c r="I18" s="54"/>
    </row>
    <row r="19" spans="1:9">
      <c r="A19" s="52"/>
      <c r="B19" s="6">
        <f t="shared" si="1"/>
        <v>0</v>
      </c>
      <c r="C19" s="50"/>
      <c r="D19" s="6">
        <f t="shared" si="2"/>
        <v>0</v>
      </c>
      <c r="E19" s="56"/>
      <c r="F19" s="54"/>
      <c r="G19" s="54"/>
      <c r="H19" s="54"/>
      <c r="I19" s="54"/>
    </row>
    <row r="20" spans="1:9">
      <c r="A20" s="52"/>
      <c r="B20" s="6">
        <f t="shared" si="1"/>
        <v>0</v>
      </c>
      <c r="C20" s="50"/>
      <c r="D20" s="6">
        <f t="shared" si="2"/>
        <v>0</v>
      </c>
      <c r="E20" s="56"/>
      <c r="F20" s="54"/>
      <c r="G20" s="54"/>
      <c r="H20" s="54"/>
      <c r="I20" s="54"/>
    </row>
    <row r="21" spans="1:9">
      <c r="A21" s="52"/>
      <c r="B21" s="6">
        <f t="shared" si="1"/>
        <v>0</v>
      </c>
      <c r="C21" s="50"/>
      <c r="D21" s="6">
        <f t="shared" si="2"/>
        <v>0</v>
      </c>
      <c r="E21" s="56"/>
      <c r="F21" s="54"/>
      <c r="G21" s="54"/>
      <c r="H21" s="54"/>
      <c r="I21" s="54"/>
    </row>
    <row r="22" spans="1:9">
      <c r="A22" s="52"/>
      <c r="B22" s="6">
        <f t="shared" si="1"/>
        <v>0</v>
      </c>
      <c r="C22" s="50"/>
      <c r="D22" s="6">
        <f t="shared" si="2"/>
        <v>0</v>
      </c>
      <c r="E22" s="56"/>
      <c r="F22" s="54"/>
      <c r="G22" s="54"/>
      <c r="H22" s="54"/>
      <c r="I22" s="54"/>
    </row>
    <row r="23" spans="1:9">
      <c r="A23" s="52"/>
      <c r="B23" s="6">
        <f t="shared" si="1"/>
        <v>0</v>
      </c>
      <c r="C23" s="50"/>
      <c r="D23" s="6">
        <f t="shared" si="2"/>
        <v>0</v>
      </c>
      <c r="E23" s="56"/>
      <c r="F23" s="54"/>
      <c r="G23" s="54"/>
      <c r="H23" s="54"/>
      <c r="I23" s="54"/>
    </row>
    <row r="24" spans="1:9">
      <c r="A24" s="52"/>
      <c r="B24" s="6">
        <f t="shared" si="1"/>
        <v>0</v>
      </c>
      <c r="C24" s="50"/>
      <c r="D24" s="6">
        <f t="shared" si="2"/>
        <v>0</v>
      </c>
      <c r="E24" s="56"/>
      <c r="F24" s="54"/>
      <c r="G24" s="54"/>
      <c r="H24" s="54"/>
      <c r="I24" s="54"/>
    </row>
    <row r="25" spans="1:9">
      <c r="A25" s="52"/>
      <c r="B25" s="6">
        <f t="shared" si="1"/>
        <v>0</v>
      </c>
      <c r="C25" s="50"/>
      <c r="D25" s="6">
        <f t="shared" si="2"/>
        <v>0</v>
      </c>
      <c r="E25" s="56"/>
      <c r="F25" s="54"/>
      <c r="G25" s="54"/>
      <c r="H25" s="54"/>
      <c r="I25" s="54"/>
    </row>
    <row r="26" spans="1:9">
      <c r="A26" s="52"/>
      <c r="B26" s="6">
        <f t="shared" si="1"/>
        <v>0</v>
      </c>
      <c r="C26" s="50"/>
      <c r="D26" s="6">
        <f t="shared" si="2"/>
        <v>0</v>
      </c>
      <c r="E26" s="56"/>
      <c r="F26" s="54"/>
      <c r="G26" s="54"/>
      <c r="H26" s="54"/>
      <c r="I26" s="54"/>
    </row>
    <row r="27" spans="1:9">
      <c r="A27" s="52"/>
      <c r="B27" s="6">
        <f t="shared" si="1"/>
        <v>0</v>
      </c>
      <c r="C27" s="50"/>
      <c r="D27" s="6">
        <f t="shared" si="2"/>
        <v>0</v>
      </c>
      <c r="E27" s="56"/>
      <c r="F27" s="54"/>
      <c r="G27" s="54"/>
      <c r="H27" s="54"/>
      <c r="I27" s="54"/>
    </row>
    <row r="28" spans="1:9">
      <c r="A28" s="52"/>
      <c r="B28" s="6">
        <f t="shared" si="1"/>
        <v>0</v>
      </c>
      <c r="C28" s="50"/>
      <c r="D28" s="6">
        <f t="shared" si="2"/>
        <v>0</v>
      </c>
      <c r="E28" s="56"/>
      <c r="F28" s="54"/>
      <c r="G28" s="54"/>
      <c r="H28" s="54"/>
      <c r="I28" s="54"/>
    </row>
    <row r="29" spans="1:9">
      <c r="A29" s="52"/>
      <c r="B29" s="6">
        <f t="shared" si="1"/>
        <v>0</v>
      </c>
      <c r="C29" s="50"/>
      <c r="D29" s="6">
        <f t="shared" si="2"/>
        <v>0</v>
      </c>
      <c r="E29" s="56"/>
      <c r="F29" s="54"/>
      <c r="G29" s="54"/>
      <c r="H29" s="54"/>
      <c r="I29" s="54"/>
    </row>
    <row r="30" spans="1:9">
      <c r="A30" s="52"/>
      <c r="B30" s="6">
        <f t="shared" si="1"/>
        <v>0</v>
      </c>
      <c r="C30" s="50"/>
      <c r="D30" s="6">
        <f t="shared" si="2"/>
        <v>0</v>
      </c>
      <c r="E30" s="56"/>
      <c r="F30" s="54"/>
      <c r="G30" s="54"/>
      <c r="H30" s="54"/>
      <c r="I30" s="54"/>
    </row>
    <row r="31" spans="1:9">
      <c r="A31" s="52"/>
      <c r="B31" s="6">
        <f>C5</f>
        <v>0</v>
      </c>
      <c r="C31" s="50"/>
      <c r="D31" s="6">
        <f t="shared" si="0"/>
        <v>0</v>
      </c>
      <c r="E31" s="56"/>
      <c r="F31" s="54"/>
      <c r="G31" s="54"/>
      <c r="H31" s="54"/>
      <c r="I31" s="54"/>
    </row>
    <row r="32" spans="1:9">
      <c r="A32" s="52"/>
      <c r="B32" s="6">
        <f t="shared" ref="B32:B55" si="3">C31</f>
        <v>0</v>
      </c>
      <c r="C32" s="50"/>
      <c r="D32" s="6">
        <f t="shared" si="0"/>
        <v>0</v>
      </c>
      <c r="E32" s="56"/>
      <c r="F32" s="54"/>
      <c r="G32" s="54"/>
      <c r="H32" s="54"/>
      <c r="I32" s="54"/>
    </row>
    <row r="33" spans="1:9">
      <c r="A33" s="52"/>
      <c r="B33" s="6">
        <f t="shared" si="3"/>
        <v>0</v>
      </c>
      <c r="C33" s="50"/>
      <c r="D33" s="6">
        <f t="shared" si="0"/>
        <v>0</v>
      </c>
      <c r="E33" s="56"/>
      <c r="F33" s="54"/>
      <c r="G33" s="54"/>
      <c r="H33" s="54"/>
      <c r="I33" s="54"/>
    </row>
    <row r="34" spans="1:9">
      <c r="A34" s="52"/>
      <c r="B34" s="6">
        <f t="shared" si="3"/>
        <v>0</v>
      </c>
      <c r="C34" s="50"/>
      <c r="D34" s="6">
        <f t="shared" si="0"/>
        <v>0</v>
      </c>
      <c r="E34" s="56"/>
      <c r="F34" s="54"/>
      <c r="G34" s="54"/>
      <c r="H34" s="54"/>
      <c r="I34" s="54"/>
    </row>
    <row r="35" spans="1:9">
      <c r="A35" s="52"/>
      <c r="B35" s="6">
        <f t="shared" si="3"/>
        <v>0</v>
      </c>
      <c r="C35" s="50"/>
      <c r="D35" s="6">
        <f t="shared" si="0"/>
        <v>0</v>
      </c>
      <c r="E35" s="56"/>
      <c r="F35" s="54"/>
      <c r="G35" s="54"/>
      <c r="H35" s="54"/>
      <c r="I35" s="54"/>
    </row>
    <row r="36" spans="1:9">
      <c r="A36" s="52"/>
      <c r="B36" s="6">
        <f t="shared" si="3"/>
        <v>0</v>
      </c>
      <c r="C36" s="50"/>
      <c r="D36" s="6">
        <f t="shared" si="0"/>
        <v>0</v>
      </c>
      <c r="E36" s="56"/>
      <c r="F36" s="54"/>
      <c r="G36" s="54"/>
      <c r="H36" s="54"/>
      <c r="I36" s="54"/>
    </row>
    <row r="37" spans="1:9">
      <c r="A37" s="52"/>
      <c r="B37" s="6">
        <f t="shared" si="3"/>
        <v>0</v>
      </c>
      <c r="C37" s="50"/>
      <c r="D37" s="6">
        <f t="shared" si="0"/>
        <v>0</v>
      </c>
      <c r="E37" s="56"/>
      <c r="F37" s="54"/>
      <c r="G37" s="54"/>
      <c r="H37" s="54"/>
      <c r="I37" s="54"/>
    </row>
    <row r="38" spans="1:9">
      <c r="A38" s="52"/>
      <c r="B38" s="6">
        <f t="shared" si="3"/>
        <v>0</v>
      </c>
      <c r="C38" s="50"/>
      <c r="D38" s="6">
        <f t="shared" si="0"/>
        <v>0</v>
      </c>
      <c r="E38" s="56"/>
      <c r="F38" s="54"/>
      <c r="G38" s="54"/>
      <c r="H38" s="54"/>
      <c r="I38" s="54"/>
    </row>
    <row r="39" spans="1:9">
      <c r="A39" s="52"/>
      <c r="B39" s="6">
        <f t="shared" si="3"/>
        <v>0</v>
      </c>
      <c r="C39" s="50"/>
      <c r="D39" s="6">
        <f t="shared" si="0"/>
        <v>0</v>
      </c>
      <c r="E39" s="56"/>
      <c r="F39" s="54"/>
      <c r="G39" s="54"/>
      <c r="H39" s="54"/>
      <c r="I39" s="54"/>
    </row>
    <row r="40" spans="1:9">
      <c r="A40" s="52"/>
      <c r="B40" s="6">
        <f t="shared" si="3"/>
        <v>0</v>
      </c>
      <c r="C40" s="50"/>
      <c r="D40" s="6">
        <f t="shared" si="0"/>
        <v>0</v>
      </c>
      <c r="E40" s="56"/>
      <c r="F40" s="54"/>
      <c r="G40" s="54"/>
      <c r="H40" s="54"/>
      <c r="I40" s="54"/>
    </row>
    <row r="41" spans="1:9">
      <c r="A41" s="52"/>
      <c r="B41" s="6">
        <f t="shared" si="3"/>
        <v>0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 t="shared" si="3"/>
        <v>0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si="3"/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3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3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3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3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3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3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 t="shared" si="3"/>
        <v>0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 t="shared" si="3"/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 t="shared" si="3"/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 t="shared" si="3"/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 t="shared" si="3"/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3"/>
        <v>0</v>
      </c>
      <c r="C55" s="50"/>
      <c r="D55" s="6">
        <f>IF(C55&gt;1,C55-B55,0)</f>
        <v>0</v>
      </c>
      <c r="E55" s="56"/>
      <c r="F55" s="54"/>
      <c r="G55" s="54"/>
      <c r="H55" s="54"/>
      <c r="I55" s="54"/>
    </row>
    <row r="56" spans="1:9">
      <c r="A56" s="52"/>
      <c r="B56" s="6">
        <f>C54</f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>C56</f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52"/>
      <c r="B58" s="6">
        <f>C57</f>
        <v>0</v>
      </c>
      <c r="C58" s="50"/>
      <c r="D58" s="6">
        <f t="shared" si="0"/>
        <v>0</v>
      </c>
      <c r="E58" s="56"/>
      <c r="F58" s="54"/>
      <c r="G58" s="54"/>
      <c r="H58" s="54"/>
      <c r="I58" s="54"/>
    </row>
    <row r="59" spans="1:9">
      <c r="A59" s="52"/>
      <c r="B59" s="7">
        <f>C58</f>
        <v>0</v>
      </c>
      <c r="C59" s="51"/>
      <c r="D59" s="7">
        <f t="shared" si="0"/>
        <v>0</v>
      </c>
      <c r="E59" s="57"/>
      <c r="F59" s="55"/>
      <c r="G59" s="55"/>
      <c r="H59" s="55"/>
      <c r="I59" s="55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583300</v>
      </c>
    </row>
    <row r="63" spans="1:9" ht="15.6" customHeight="1">
      <c r="D63" s="15" t="s">
        <v>11</v>
      </c>
      <c r="E63" s="53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583300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18" sqref="A18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69">
        <v>36526</v>
      </c>
      <c r="C1" s="49" t="s">
        <v>31</v>
      </c>
      <c r="D1" s="48"/>
      <c r="E1" s="48"/>
      <c r="F1" s="48"/>
      <c r="G1" s="48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5" t="s">
        <v>13</v>
      </c>
      <c r="C4" s="43" t="s">
        <v>14</v>
      </c>
      <c r="D4" s="60"/>
      <c r="E4" s="43" t="s">
        <v>26</v>
      </c>
      <c r="F4" s="43" t="s">
        <v>15</v>
      </c>
      <c r="G4" s="44" t="s">
        <v>16</v>
      </c>
    </row>
    <row r="5" spans="1:7" ht="15.6" customHeight="1">
      <c r="A5" s="18"/>
      <c r="B5" s="46" t="s">
        <v>35</v>
      </c>
      <c r="C5" s="21"/>
      <c r="D5" s="61"/>
      <c r="E5" s="85">
        <v>165000</v>
      </c>
      <c r="F5" s="85">
        <v>120000</v>
      </c>
      <c r="G5" s="86">
        <f>150000+240000+90000+120000</f>
        <v>600000</v>
      </c>
    </row>
    <row r="6" spans="1:7" ht="6.6" customHeight="1">
      <c r="A6" s="18"/>
      <c r="B6" s="74"/>
      <c r="C6" s="75"/>
      <c r="D6" s="76"/>
      <c r="E6" s="75"/>
      <c r="F6" s="75"/>
      <c r="G6" s="77"/>
    </row>
    <row r="7" spans="1:7" ht="15.6" customHeight="1">
      <c r="A7" s="18"/>
      <c r="B7" s="46" t="s">
        <v>17</v>
      </c>
      <c r="C7" s="21">
        <f>'GELP OIL DELIVERY SHEET #1'!D60+'GELP OIL DELIVERY SHEET #2'!D59+'GELP OIL DELIVERY SHEET #3'!D60</f>
        <v>299463</v>
      </c>
      <c r="D7" s="61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61649</v>
      </c>
      <c r="G7" s="23">
        <f>'GELP OIL DELIVERY SHEET #1'!H60+'GELP OIL DELIVERY SHEET #2'!H59+'GELP OIL DELIVERY SHEET #3'!H60</f>
        <v>240051</v>
      </c>
    </row>
    <row r="8" spans="1:7" ht="18" customHeight="1">
      <c r="A8" s="18"/>
      <c r="B8" s="24" t="s">
        <v>30</v>
      </c>
      <c r="C8" s="78">
        <f>(E5+F5+G5)-C7</f>
        <v>585537</v>
      </c>
      <c r="D8" s="87">
        <v>0</v>
      </c>
      <c r="E8" s="88">
        <f>E5-E7</f>
        <v>165000</v>
      </c>
      <c r="F8" s="88">
        <f>F5-F7</f>
        <v>58351</v>
      </c>
      <c r="G8" s="89">
        <f>G5-G7</f>
        <v>359949</v>
      </c>
    </row>
    <row r="9" spans="1:7" ht="18" customHeight="1">
      <c r="A9" s="18"/>
      <c r="B9" s="79"/>
      <c r="C9" s="80">
        <f>C7+C8</f>
        <v>885000</v>
      </c>
      <c r="D9" s="81">
        <f>D7+D8</f>
        <v>0</v>
      </c>
      <c r="E9" s="82">
        <f>E7+E8</f>
        <v>165000</v>
      </c>
      <c r="F9" s="82">
        <f>F7+F8</f>
        <v>120000</v>
      </c>
      <c r="G9" s="83">
        <f>G7+G8</f>
        <v>600000</v>
      </c>
    </row>
    <row r="10" spans="1:7" ht="18" customHeight="1">
      <c r="A10" s="18"/>
      <c r="B10" s="79"/>
      <c r="C10" s="80">
        <f>C7</f>
        <v>299463</v>
      </c>
      <c r="D10" s="81"/>
      <c r="E10" s="98">
        <f>D7+E7+F7+G7</f>
        <v>301700</v>
      </c>
      <c r="F10" s="98"/>
      <c r="G10" s="84"/>
    </row>
    <row r="11" spans="1:7" ht="18" customHeight="1">
      <c r="A11" s="18"/>
      <c r="B11" s="25"/>
      <c r="C11" s="26"/>
      <c r="D11" s="26"/>
      <c r="E11" s="26"/>
      <c r="F11" s="26"/>
      <c r="G11" s="26"/>
    </row>
    <row r="12" spans="1:7" ht="15" customHeight="1">
      <c r="A12" s="18"/>
      <c r="B12" s="90" t="s">
        <v>34</v>
      </c>
      <c r="C12" s="91">
        <v>0</v>
      </c>
      <c r="D12" s="99" t="s">
        <v>36</v>
      </c>
      <c r="E12" s="100"/>
      <c r="F12" s="26"/>
      <c r="G12" s="26"/>
    </row>
    <row r="13" spans="1:7" ht="19.149999999999999" customHeight="1">
      <c r="A13" s="18"/>
      <c r="B13" s="72" t="s">
        <v>34</v>
      </c>
      <c r="C13" s="73">
        <v>0</v>
      </c>
      <c r="D13" s="101" t="s">
        <v>37</v>
      </c>
      <c r="E13" s="102"/>
      <c r="F13" s="26"/>
      <c r="G13" s="26"/>
    </row>
    <row r="14" spans="1:7" ht="25.15" customHeight="1">
      <c r="A14" s="18"/>
      <c r="B14" s="27" t="s">
        <v>23</v>
      </c>
      <c r="C14" s="28">
        <f>C7</f>
        <v>299463</v>
      </c>
      <c r="D14" s="29"/>
      <c r="E14" s="29"/>
      <c r="F14" s="29"/>
      <c r="G14" s="29"/>
    </row>
    <row r="15" spans="1:7" ht="25.15" customHeight="1" thickBot="1">
      <c r="A15" s="18"/>
      <c r="B15" s="30" t="s">
        <v>24</v>
      </c>
      <c r="C15" s="31">
        <f>D7+E7+F7+G7</f>
        <v>301700</v>
      </c>
      <c r="D15" s="32"/>
      <c r="E15" s="29"/>
      <c r="F15" s="29"/>
      <c r="G15" s="29"/>
    </row>
    <row r="16" spans="1:7" ht="25.15" customHeight="1">
      <c r="A16" s="18"/>
      <c r="B16" s="30" t="s">
        <v>18</v>
      </c>
      <c r="C16" s="33">
        <f>C14-C15</f>
        <v>-2237</v>
      </c>
      <c r="D16" s="34">
        <f>1-C14/C15</f>
        <v>7.0000000000000001E-3</v>
      </c>
      <c r="E16" s="29"/>
      <c r="F16" s="29"/>
      <c r="G16" s="29"/>
    </row>
    <row r="17" spans="1:7" ht="25.15" customHeight="1">
      <c r="A17" s="18"/>
      <c r="B17" s="18"/>
      <c r="C17" s="29"/>
      <c r="D17" s="29"/>
      <c r="E17" s="29"/>
      <c r="F17" s="29"/>
      <c r="G17" s="29"/>
    </row>
    <row r="18" spans="1:7" ht="25.15" customHeight="1">
      <c r="A18" s="18"/>
      <c r="B18" s="18"/>
      <c r="C18" s="18"/>
      <c r="D18" s="18"/>
      <c r="E18" s="18"/>
      <c r="F18" s="18"/>
      <c r="G18" s="18"/>
    </row>
    <row r="19" spans="1:7" ht="25.15" customHeight="1">
      <c r="A19" s="93" t="s">
        <v>20</v>
      </c>
      <c r="B19" s="63" t="s">
        <v>38</v>
      </c>
      <c r="C19" s="64"/>
      <c r="D19" s="95" t="s">
        <v>27</v>
      </c>
      <c r="E19" s="96"/>
      <c r="F19" s="97"/>
      <c r="G19" s="18"/>
    </row>
    <row r="20" spans="1:7" ht="25.15" customHeight="1">
      <c r="A20" s="20"/>
      <c r="B20" s="65" t="s">
        <v>39</v>
      </c>
      <c r="C20" s="66"/>
      <c r="D20" s="35"/>
      <c r="E20" s="36" t="s">
        <v>19</v>
      </c>
      <c r="F20" s="37">
        <f>E10</f>
        <v>301700</v>
      </c>
      <c r="G20" s="18"/>
    </row>
    <row r="21" spans="1:7" ht="25.15" customHeight="1">
      <c r="A21" s="20"/>
      <c r="B21" s="92" t="s">
        <v>40</v>
      </c>
      <c r="C21" s="66"/>
      <c r="D21" s="35"/>
      <c r="E21" s="38" t="s">
        <v>25</v>
      </c>
      <c r="F21" s="62">
        <v>0</v>
      </c>
      <c r="G21" s="18"/>
    </row>
    <row r="22" spans="1:7" ht="25.15" customHeight="1">
      <c r="A22" s="39"/>
      <c r="B22" s="67"/>
      <c r="C22" s="68"/>
      <c r="D22" s="40"/>
      <c r="E22" s="41" t="s">
        <v>29</v>
      </c>
      <c r="F22" s="42">
        <f>F20*F21</f>
        <v>0</v>
      </c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  <row r="24" spans="1:7" ht="25.15" customHeight="1">
      <c r="A24" s="18"/>
      <c r="B24" s="18"/>
      <c r="C24" s="18"/>
      <c r="D24" s="18"/>
      <c r="E24" s="18"/>
      <c r="F24" s="18"/>
      <c r="G24" s="18"/>
    </row>
  </sheetData>
  <mergeCells count="4">
    <mergeCell ref="D19:F19"/>
    <mergeCell ref="E10:F10"/>
    <mergeCell ref="D12:E12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1999-04-06T13:17:45Z</cp:lastPrinted>
  <dcterms:created xsi:type="dcterms:W3CDTF">1998-03-23T15:55:25Z</dcterms:created>
  <dcterms:modified xsi:type="dcterms:W3CDTF">2023-09-17T19:13:45Z</dcterms:modified>
</cp:coreProperties>
</file>