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18662C1-F2D8-4FBB-816C-23F73D4A6798}" xr6:coauthVersionLast="47" xr6:coauthVersionMax="47" xr10:uidLastSave="{00000000-0000-0000-0000-000000000000}"/>
  <bookViews>
    <workbookView xWindow="-120" yWindow="-120" windowWidth="38640" windowHeight="15720" tabRatio="593"/>
  </bookViews>
  <sheets>
    <sheet name="ROW-Case2" sheetId="2" r:id="rId1"/>
    <sheet name="Graph" sheetId="12" r:id="rId2"/>
    <sheet name="DataInput" sheetId="6" r:id="rId3"/>
    <sheet name="Model" sheetId="4" r:id="rId4"/>
  </sheets>
  <definedNames>
    <definedName name="_xlnm.Print_Area" localSheetId="3">Model!$F$1:$R$65</definedName>
    <definedName name="_xlnm.Print_Area" localSheetId="0">'ROW-Case2'!$F$1:$R$42</definedName>
  </definedNames>
  <calcPr calcId="0"/>
</workbook>
</file>

<file path=xl/calcChain.xml><?xml version="1.0" encoding="utf-8"?>
<calcChain xmlns="http://schemas.openxmlformats.org/spreadsheetml/2006/main">
  <c r="C15" i="4" l="1"/>
  <c r="D15" i="4"/>
  <c r="C16" i="4"/>
  <c r="D16" i="4"/>
  <c r="C17" i="4"/>
  <c r="D17" i="4"/>
  <c r="F17" i="4"/>
  <c r="H17" i="4"/>
  <c r="I17" i="4"/>
  <c r="J17" i="4"/>
  <c r="K17" i="4"/>
  <c r="L17" i="4"/>
  <c r="M17" i="4"/>
  <c r="N17" i="4"/>
  <c r="O17" i="4"/>
  <c r="P17" i="4"/>
  <c r="Q17" i="4"/>
  <c r="R17" i="4"/>
  <c r="C18" i="4"/>
  <c r="D18" i="4"/>
  <c r="C19" i="4"/>
  <c r="D19" i="4"/>
  <c r="F19" i="4"/>
  <c r="C20" i="4"/>
  <c r="D20" i="4"/>
  <c r="F20" i="4"/>
  <c r="C21" i="4"/>
  <c r="D21" i="4"/>
  <c r="F21" i="4"/>
  <c r="C22" i="4"/>
  <c r="D22" i="4"/>
  <c r="F22" i="4"/>
  <c r="C23" i="4"/>
  <c r="D23" i="4"/>
  <c r="F23" i="4"/>
  <c r="C24" i="4"/>
  <c r="D24" i="4"/>
  <c r="F24" i="4"/>
  <c r="C25" i="4"/>
  <c r="D25" i="4"/>
  <c r="F25" i="4"/>
  <c r="C26" i="4"/>
  <c r="D26" i="4"/>
  <c r="F26" i="4"/>
  <c r="C27" i="4"/>
  <c r="D27" i="4"/>
  <c r="F27" i="4"/>
  <c r="C28" i="4"/>
  <c r="D28" i="4"/>
  <c r="F28" i="4"/>
  <c r="C29" i="4"/>
  <c r="D29" i="4"/>
  <c r="F29" i="4"/>
  <c r="C30" i="4"/>
  <c r="D30" i="4"/>
  <c r="F30" i="4"/>
  <c r="C31" i="4"/>
  <c r="D31" i="4"/>
  <c r="F31" i="4"/>
  <c r="C32" i="4"/>
  <c r="D32" i="4"/>
  <c r="F32" i="4"/>
  <c r="C33" i="4"/>
  <c r="D33" i="4"/>
  <c r="F33" i="4"/>
  <c r="C34" i="4"/>
  <c r="D34" i="4"/>
  <c r="F34" i="4"/>
  <c r="C35" i="4"/>
  <c r="D35" i="4"/>
  <c r="F35" i="4"/>
  <c r="F36" i="4"/>
  <c r="F37" i="4"/>
  <c r="F38" i="4"/>
  <c r="F44" i="4"/>
  <c r="H44" i="4"/>
  <c r="I44" i="4"/>
  <c r="J44" i="4"/>
  <c r="K44" i="4"/>
  <c r="L44" i="4"/>
  <c r="M44" i="4"/>
  <c r="N44" i="4"/>
  <c r="O44" i="4"/>
  <c r="P44" i="4"/>
  <c r="Q44" i="4"/>
  <c r="R44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C15" i="2"/>
  <c r="D15" i="2"/>
  <c r="C16" i="2"/>
  <c r="D16" i="2"/>
  <c r="C17" i="2"/>
  <c r="D17" i="2"/>
  <c r="F17" i="2"/>
  <c r="H17" i="2"/>
  <c r="I17" i="2"/>
  <c r="J17" i="2"/>
  <c r="K17" i="2"/>
  <c r="L17" i="2"/>
  <c r="M17" i="2"/>
  <c r="N17" i="2"/>
  <c r="O17" i="2"/>
  <c r="P17" i="2"/>
  <c r="Q17" i="2"/>
  <c r="R17" i="2"/>
  <c r="C18" i="2"/>
  <c r="D18" i="2"/>
  <c r="C19" i="2"/>
  <c r="D19" i="2"/>
  <c r="F19" i="2"/>
  <c r="C20" i="2"/>
  <c r="D20" i="2"/>
  <c r="F20" i="2"/>
  <c r="C21" i="2"/>
  <c r="D21" i="2"/>
  <c r="F21" i="2"/>
  <c r="C22" i="2"/>
  <c r="D22" i="2"/>
  <c r="F22" i="2"/>
  <c r="C23" i="2"/>
  <c r="D23" i="2"/>
  <c r="F23" i="2"/>
  <c r="C24" i="2"/>
  <c r="D24" i="2"/>
  <c r="F24" i="2"/>
  <c r="C25" i="2"/>
  <c r="D25" i="2"/>
  <c r="F25" i="2"/>
  <c r="C26" i="2"/>
  <c r="D26" i="2"/>
  <c r="F26" i="2"/>
  <c r="C27" i="2"/>
  <c r="D27" i="2"/>
  <c r="F27" i="2"/>
  <c r="C28" i="2"/>
  <c r="D28" i="2"/>
  <c r="F28" i="2"/>
  <c r="C29" i="2"/>
  <c r="D29" i="2"/>
  <c r="F29" i="2"/>
  <c r="C30" i="2"/>
  <c r="D30" i="2"/>
  <c r="F30" i="2"/>
  <c r="C31" i="2"/>
  <c r="D31" i="2"/>
  <c r="F31" i="2"/>
  <c r="C32" i="2"/>
  <c r="D32" i="2"/>
  <c r="F32" i="2"/>
  <c r="C33" i="2"/>
  <c r="D33" i="2"/>
  <c r="F33" i="2"/>
  <c r="C34" i="2"/>
  <c r="D34" i="2"/>
  <c r="F34" i="2"/>
  <c r="C35" i="2"/>
  <c r="D35" i="2"/>
  <c r="F35" i="2"/>
  <c r="F36" i="2"/>
  <c r="F37" i="2"/>
  <c r="F38" i="2"/>
</calcChain>
</file>

<file path=xl/sharedStrings.xml><?xml version="1.0" encoding="utf-8"?>
<sst xmlns="http://schemas.openxmlformats.org/spreadsheetml/2006/main" count="62" uniqueCount="43">
  <si>
    <t>Base Volume</t>
  </si>
  <si>
    <t>Base Rate</t>
  </si>
  <si>
    <t>Rate per MMBtu</t>
  </si>
  <si>
    <t>Days</t>
  </si>
  <si>
    <t>Annual Average Transport Rate</t>
  </si>
  <si>
    <t>Formula ( Annual Revenues/(MDQ*365) or (Annual Revenues/Annual Volumes)</t>
  </si>
  <si>
    <t>Note 1</t>
  </si>
  <si>
    <t>Note 2</t>
  </si>
  <si>
    <t>Volumes</t>
  </si>
  <si>
    <t>Annual Average Volume</t>
  </si>
  <si>
    <t>Ratio</t>
  </si>
  <si>
    <t>Annual ROW Payment</t>
  </si>
  <si>
    <t>Rates per MMBtu</t>
  </si>
  <si>
    <t>Formula:</t>
  </si>
  <si>
    <t>Pipeline Rods</t>
  </si>
  <si>
    <t>((Annual Volume/Base Volume) * (Annual Rate/Base Rate)) * Annual Volume * Annual Rate * Rate per Mmbtu * 365 days*(Pipeline Rods/100000)</t>
  </si>
  <si>
    <t>Incremental Annual ROW Payment Above Lump Sum Payment based on Rate per MMBtu and Annual Average Transport Rate</t>
  </si>
  <si>
    <t>Annual Revenues</t>
  </si>
  <si>
    <t>Rates</t>
  </si>
  <si>
    <t>ROW 825000</t>
  </si>
  <si>
    <t>ROW 850000</t>
  </si>
  <si>
    <t>ROW 875000</t>
  </si>
  <si>
    <t>ROW 900000</t>
  </si>
  <si>
    <t>ROW 925000</t>
  </si>
  <si>
    <t>ROW 950000</t>
  </si>
  <si>
    <t>ROW 975000</t>
  </si>
  <si>
    <t>ROW 1000000</t>
  </si>
  <si>
    <t>ROW 1025000</t>
  </si>
  <si>
    <t>ROW 1050000</t>
  </si>
  <si>
    <t>ROW 1075000</t>
  </si>
  <si>
    <t>ROW 1100000</t>
  </si>
  <si>
    <t>REV 825000</t>
  </si>
  <si>
    <t>REV 850000</t>
  </si>
  <si>
    <t>REV 875000</t>
  </si>
  <si>
    <t>REV 900000</t>
  </si>
  <si>
    <t>REV 925000</t>
  </si>
  <si>
    <t>REV 950000</t>
  </si>
  <si>
    <t>REV 975000</t>
  </si>
  <si>
    <t>REV 1000000</t>
  </si>
  <si>
    <t>REV 1025000</t>
  </si>
  <si>
    <t>REV 1050000</t>
  </si>
  <si>
    <t>REV 1075000</t>
  </si>
  <si>
    <t>REV 1100000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</si>
</sst>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&quot;$&quot;* #,##0_);_(&quot;$&quot;* \(#,##0\);_(&quot;$&quot;* &quot;-&quot;??_);_(@_)"/>
    <numFmt numFmtId="166" formatCode="_(&quot;$&quot;* #,##0.000_);_(&quot;$&quot;* \(#,##0.000\);_(&quot;$&quot;* &quot;-&quot;??_);_(@_)"/>
    <numFmt numFmtId="168" formatCode="_(* #,##0_);_(* \(#,##0\);_(* &quot;-&quot;??_);_(@_)"/>
    <numFmt numFmtId="170" formatCode="0.0%"/>
    <numFmt numFmtId="171" formatCode="_(&quot;$&quot;* #,##0.0000_);_(&quot;$&quot;* \(#,##0.0000\);_(&quot;$&quot;* &quot;-&quot;??_);_(@_)"/>
    <numFmt numFmtId="177" formatCode="_(* #,##0.0000_);_(* \(#,##0.0000\);_(* &quot;-&quot;????_);_(@_)"/>
    <numFmt numFmtId="178" formatCode="_(* #,##0.000_);_(* \(#,##0.000\);_(* &quot;-&quot;??_);_(@_)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168" fontId="1" fillId="0" borderId="0" xfId="1" applyNumberFormat="1"/>
    <xf numFmtId="44" fontId="0" fillId="0" borderId="0" xfId="0" applyNumberFormat="1"/>
    <xf numFmtId="44" fontId="1" fillId="0" borderId="0" xfId="2"/>
    <xf numFmtId="177" fontId="0" fillId="0" borderId="0" xfId="0" applyNumberFormat="1"/>
    <xf numFmtId="166" fontId="1" fillId="0" borderId="0" xfId="2" applyNumberFormat="1"/>
    <xf numFmtId="171" fontId="1" fillId="0" borderId="0" xfId="2" applyNumberFormat="1"/>
    <xf numFmtId="165" fontId="1" fillId="0" borderId="0" xfId="2" applyNumberFormat="1"/>
    <xf numFmtId="165" fontId="1" fillId="0" borderId="0" xfId="2" applyNumberFormat="1" applyFont="1"/>
    <xf numFmtId="0" fontId="0" fillId="0" borderId="0" xfId="0" applyAlignment="1">
      <alignment horizontal="center"/>
    </xf>
    <xf numFmtId="0" fontId="2" fillId="0" borderId="0" xfId="0" applyFont="1"/>
    <xf numFmtId="168" fontId="1" fillId="0" borderId="1" xfId="1" applyNumberFormat="1" applyBorder="1"/>
    <xf numFmtId="170" fontId="1" fillId="0" borderId="0" xfId="3" applyNumberFormat="1"/>
    <xf numFmtId="165" fontId="1" fillId="0" borderId="2" xfId="2" applyNumberFormat="1" applyBorder="1"/>
    <xf numFmtId="0" fontId="2" fillId="0" borderId="3" xfId="0" applyFont="1" applyFill="1" applyBorder="1" applyAlignment="1">
      <alignment horizontal="center"/>
    </xf>
    <xf numFmtId="43" fontId="1" fillId="2" borderId="4" xfId="2" applyNumberFormat="1" applyFill="1" applyBorder="1"/>
    <xf numFmtId="171" fontId="3" fillId="0" borderId="1" xfId="2" applyNumberFormat="1" applyFont="1" applyBorder="1"/>
    <xf numFmtId="171" fontId="2" fillId="0" borderId="5" xfId="2" applyNumberFormat="1" applyFont="1" applyBorder="1"/>
    <xf numFmtId="171" fontId="2" fillId="0" borderId="2" xfId="2" applyNumberFormat="1" applyFont="1" applyBorder="1"/>
    <xf numFmtId="168" fontId="3" fillId="0" borderId="6" xfId="1" applyNumberFormat="1" applyFont="1" applyBorder="1" applyAlignment="1">
      <alignment horizontal="center"/>
    </xf>
    <xf numFmtId="168" fontId="2" fillId="0" borderId="4" xfId="1" applyNumberFormat="1" applyFont="1" applyBorder="1"/>
    <xf numFmtId="165" fontId="1" fillId="0" borderId="0" xfId="2" applyNumberFormat="1" applyBorder="1"/>
    <xf numFmtId="165" fontId="1" fillId="0" borderId="7" xfId="2" applyNumberFormat="1" applyBorder="1"/>
    <xf numFmtId="165" fontId="1" fillId="0" borderId="8" xfId="2" applyNumberFormat="1" applyBorder="1"/>
    <xf numFmtId="168" fontId="2" fillId="0" borderId="9" xfId="1" applyNumberFormat="1" applyFont="1" applyBorder="1"/>
    <xf numFmtId="165" fontId="1" fillId="0" borderId="10" xfId="2" applyNumberFormat="1" applyBorder="1"/>
    <xf numFmtId="165" fontId="1" fillId="0" borderId="11" xfId="2" applyNumberFormat="1" applyBorder="1"/>
    <xf numFmtId="165" fontId="1" fillId="0" borderId="12" xfId="2" applyNumberFormat="1" applyBorder="1"/>
    <xf numFmtId="168" fontId="2" fillId="0" borderId="8" xfId="1" applyNumberFormat="1" applyFont="1" applyBorder="1"/>
    <xf numFmtId="168" fontId="2" fillId="0" borderId="10" xfId="1" applyNumberFormat="1" applyFont="1" applyBorder="1"/>
    <xf numFmtId="9" fontId="1" fillId="0" borderId="0" xfId="3"/>
    <xf numFmtId="178" fontId="0" fillId="0" borderId="0" xfId="1" applyNumberFormat="1" applyFont="1"/>
    <xf numFmtId="0" fontId="2" fillId="0" borderId="0" xfId="0" applyFont="1" applyFill="1" applyBorder="1" applyAlignment="1">
      <alignment horizontal="center"/>
    </xf>
    <xf numFmtId="43" fontId="1" fillId="2" borderId="0" xfId="2" applyNumberFormat="1" applyFill="1" applyBorder="1"/>
    <xf numFmtId="178" fontId="1" fillId="0" borderId="0" xfId="1" applyNumberFormat="1"/>
    <xf numFmtId="165" fontId="4" fillId="0" borderId="0" xfId="2" applyNumberFormat="1" applyFont="1" applyBorder="1"/>
    <xf numFmtId="165" fontId="4" fillId="0" borderId="8" xfId="2" applyNumberFormat="1" applyFont="1" applyBorder="1"/>
    <xf numFmtId="165" fontId="0" fillId="0" borderId="0" xfId="2" applyNumberFormat="1" applyFont="1"/>
    <xf numFmtId="171" fontId="3" fillId="0" borderId="1" xfId="2" applyNumberFormat="1" applyFont="1" applyBorder="1" applyAlignment="1"/>
    <xf numFmtId="0" fontId="2" fillId="0" borderId="0" xfId="0" applyFont="1" applyAlignment="1">
      <alignment horizontal="center"/>
    </xf>
    <xf numFmtId="8" fontId="0" fillId="0" borderId="0" xfId="0" applyNumberFormat="1" applyAlignment="1">
      <alignment horizontal="center"/>
    </xf>
    <xf numFmtId="165" fontId="4" fillId="0" borderId="0" xfId="2" applyNumberFormat="1" applyFont="1" applyBorder="1" applyAlignment="1">
      <alignment horizontal="center"/>
    </xf>
    <xf numFmtId="168" fontId="0" fillId="0" borderId="0" xfId="1" applyNumberFormat="1" applyFont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Navajo ROW Cost VS TW Revenue</a:t>
            </a:r>
          </a:p>
        </c:rich>
      </c:tx>
      <c:layout>
        <c:manualLayout>
          <c:xMode val="edge"/>
          <c:yMode val="edge"/>
          <c:x val="0.30299667036625971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09655937846837"/>
          <c:y val="0.13539967373572595"/>
          <c:w val="0.56381798002219752"/>
          <c:h val="0.75856443719412725"/>
        </c:manualLayout>
      </c:layout>
      <c:lineChart>
        <c:grouping val="standard"/>
        <c:varyColors val="0"/>
        <c:ser>
          <c:idx val="1"/>
          <c:order val="0"/>
          <c:tx>
            <c:strRef>
              <c:f>DataInput!$A$4</c:f>
              <c:strCache>
                <c:ptCount val="1"/>
                <c:pt idx="0">
                  <c:v> ROW 825000 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DataInput!$B$3:$M$3</c:f>
              <c:numCache>
                <c:formatCode>"$"#,##0.00_);[Red]\("$"#,##0.00\)</c:formatCode>
                <c:ptCount val="12"/>
                <c:pt idx="0">
                  <c:v>0.18</c:v>
                </c:pt>
                <c:pt idx="1">
                  <c:v>0.19</c:v>
                </c:pt>
                <c:pt idx="2">
                  <c:v>0.2</c:v>
                </c:pt>
                <c:pt idx="3">
                  <c:v>0.21</c:v>
                </c:pt>
                <c:pt idx="4">
                  <c:v>0.22</c:v>
                </c:pt>
                <c:pt idx="5">
                  <c:v>0.23</c:v>
                </c:pt>
                <c:pt idx="6">
                  <c:v>0.24</c:v>
                </c:pt>
                <c:pt idx="7">
                  <c:v>0.25</c:v>
                </c:pt>
                <c:pt idx="8">
                  <c:v>0.26</c:v>
                </c:pt>
                <c:pt idx="9">
                  <c:v>0.27</c:v>
                </c:pt>
                <c:pt idx="10">
                  <c:v>0.28000000000000003</c:v>
                </c:pt>
                <c:pt idx="11">
                  <c:v>0.28999999999999998</c:v>
                </c:pt>
              </c:numCache>
            </c:numRef>
          </c:cat>
          <c:val>
            <c:numRef>
              <c:f>DataInput!$B$4:$M$4</c:f>
              <c:numCache>
                <c:formatCode>_("$"* #,##0_);_("$"* \(#,##0\);_("$"* "-"??_);_(@_)</c:formatCode>
                <c:ptCount val="12"/>
                <c:pt idx="0">
                  <c:v>2500000</c:v>
                </c:pt>
                <c:pt idx="1">
                  <c:v>2500000</c:v>
                </c:pt>
                <c:pt idx="2">
                  <c:v>2500000</c:v>
                </c:pt>
                <c:pt idx="3">
                  <c:v>2596501.9463667837</c:v>
                </c:pt>
                <c:pt idx="4">
                  <c:v>2849675.6055363338</c:v>
                </c:pt>
                <c:pt idx="5">
                  <c:v>3114624.7837370257</c:v>
                </c:pt>
                <c:pt idx="6">
                  <c:v>3391349.4809688604</c:v>
                </c:pt>
                <c:pt idx="7">
                  <c:v>3679849.6972318366</c:v>
                </c:pt>
                <c:pt idx="8">
                  <c:v>3980125.4325259547</c:v>
                </c:pt>
                <c:pt idx="9">
                  <c:v>4292176.6868512137</c:v>
                </c:pt>
                <c:pt idx="10">
                  <c:v>4616003.4602076169</c:v>
                </c:pt>
                <c:pt idx="11">
                  <c:v>4951605.7525951611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D0-476B-B31C-6D07990A520D}"/>
            </c:ext>
          </c:extLst>
        </c:ser>
        <c:ser>
          <c:idx val="0"/>
          <c:order val="1"/>
          <c:tx>
            <c:strRef>
              <c:f>DataInput!$A$5</c:f>
              <c:strCache>
                <c:ptCount val="1"/>
                <c:pt idx="0">
                  <c:v> ROW 850000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DataInput!$B$3:$M$3</c:f>
              <c:numCache>
                <c:formatCode>"$"#,##0.00_);[Red]\("$"#,##0.00\)</c:formatCode>
                <c:ptCount val="12"/>
                <c:pt idx="0">
                  <c:v>0.18</c:v>
                </c:pt>
                <c:pt idx="1">
                  <c:v>0.19</c:v>
                </c:pt>
                <c:pt idx="2">
                  <c:v>0.2</c:v>
                </c:pt>
                <c:pt idx="3">
                  <c:v>0.21</c:v>
                </c:pt>
                <c:pt idx="4">
                  <c:v>0.22</c:v>
                </c:pt>
                <c:pt idx="5">
                  <c:v>0.23</c:v>
                </c:pt>
                <c:pt idx="6">
                  <c:v>0.24</c:v>
                </c:pt>
                <c:pt idx="7">
                  <c:v>0.25</c:v>
                </c:pt>
                <c:pt idx="8">
                  <c:v>0.26</c:v>
                </c:pt>
                <c:pt idx="9">
                  <c:v>0.27</c:v>
                </c:pt>
                <c:pt idx="10">
                  <c:v>0.28000000000000003</c:v>
                </c:pt>
                <c:pt idx="11">
                  <c:v>0.28999999999999998</c:v>
                </c:pt>
              </c:numCache>
            </c:numRef>
          </c:cat>
          <c:val>
            <c:numRef>
              <c:f>DataInput!$B$5:$M$5</c:f>
              <c:numCache>
                <c:formatCode>_("$"* #,##0_);_("$"* \(#,##0\);_("$"* "-"??_);_(@_)</c:formatCode>
                <c:ptCount val="12"/>
                <c:pt idx="0">
                  <c:v>2500000</c:v>
                </c:pt>
                <c:pt idx="1">
                  <c:v>2500000</c:v>
                </c:pt>
                <c:pt idx="2">
                  <c:v>2500000</c:v>
                </c:pt>
                <c:pt idx="3">
                  <c:v>2756250</c:v>
                </c:pt>
                <c:pt idx="4">
                  <c:v>3025000</c:v>
                </c:pt>
                <c:pt idx="5">
                  <c:v>3306250</c:v>
                </c:pt>
                <c:pt idx="6">
                  <c:v>3600000</c:v>
                </c:pt>
                <c:pt idx="7">
                  <c:v>3906250</c:v>
                </c:pt>
                <c:pt idx="8">
                  <c:v>4225000</c:v>
                </c:pt>
                <c:pt idx="9">
                  <c:v>4556250</c:v>
                </c:pt>
                <c:pt idx="10">
                  <c:v>4900000</c:v>
                </c:pt>
                <c:pt idx="11">
                  <c:v>5256250.0000000056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D0-476B-B31C-6D07990A520D}"/>
            </c:ext>
          </c:extLst>
        </c:ser>
        <c:ser>
          <c:idx val="14"/>
          <c:order val="2"/>
          <c:tx>
            <c:strRef>
              <c:f>DataInput!$A$6</c:f>
              <c:strCache>
                <c:ptCount val="1"/>
                <c:pt idx="0">
                  <c:v> ROW 875000 </c:v>
                </c:pt>
              </c:strCache>
            </c:strRef>
          </c:tx>
          <c:spPr>
            <a:ln w="12700">
              <a:solidFill>
                <a:srgbClr val="CC99FF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CC99FF"/>
              </a:solidFill>
              <a:ln>
                <a:solidFill>
                  <a:srgbClr val="CC99FF"/>
                </a:solidFill>
                <a:prstDash val="solid"/>
              </a:ln>
            </c:spPr>
          </c:marker>
          <c:cat>
            <c:numRef>
              <c:f>DataInput!$B$3:$M$3</c:f>
              <c:numCache>
                <c:formatCode>"$"#,##0.00_);[Red]\("$"#,##0.00\)</c:formatCode>
                <c:ptCount val="12"/>
                <c:pt idx="0">
                  <c:v>0.18</c:v>
                </c:pt>
                <c:pt idx="1">
                  <c:v>0.19</c:v>
                </c:pt>
                <c:pt idx="2">
                  <c:v>0.2</c:v>
                </c:pt>
                <c:pt idx="3">
                  <c:v>0.21</c:v>
                </c:pt>
                <c:pt idx="4">
                  <c:v>0.22</c:v>
                </c:pt>
                <c:pt idx="5">
                  <c:v>0.23</c:v>
                </c:pt>
                <c:pt idx="6">
                  <c:v>0.24</c:v>
                </c:pt>
                <c:pt idx="7">
                  <c:v>0.25</c:v>
                </c:pt>
                <c:pt idx="8">
                  <c:v>0.26</c:v>
                </c:pt>
                <c:pt idx="9">
                  <c:v>0.27</c:v>
                </c:pt>
                <c:pt idx="10">
                  <c:v>0.28000000000000003</c:v>
                </c:pt>
                <c:pt idx="11">
                  <c:v>0.28999999999999998</c:v>
                </c:pt>
              </c:numCache>
            </c:numRef>
          </c:cat>
          <c:val>
            <c:numRef>
              <c:f>DataInput!$B$6:$M$6</c:f>
              <c:numCache>
                <c:formatCode>_("$"* #,##0_);_("$"* \(#,##0\);_("$"* "-"??_);_(@_)</c:formatCode>
                <c:ptCount val="12"/>
                <c:pt idx="0">
                  <c:v>2500000</c:v>
                </c:pt>
                <c:pt idx="1">
                  <c:v>2500000</c:v>
                </c:pt>
                <c:pt idx="2">
                  <c:v>2649221.4532871982</c:v>
                </c:pt>
                <c:pt idx="3">
                  <c:v>2920766.6522491365</c:v>
                </c:pt>
                <c:pt idx="4">
                  <c:v>3205557.9584775101</c:v>
                </c:pt>
                <c:pt idx="5">
                  <c:v>3503595.3719723211</c:v>
                </c:pt>
                <c:pt idx="6">
                  <c:v>3814878.8927335669</c:v>
                </c:pt>
                <c:pt idx="7">
                  <c:v>4139408.5207612487</c:v>
                </c:pt>
                <c:pt idx="8">
                  <c:v>4477184.2560553681</c:v>
                </c:pt>
                <c:pt idx="9">
                  <c:v>4828206.0986159211</c:v>
                </c:pt>
                <c:pt idx="10">
                  <c:v>5192474.0484429114</c:v>
                </c:pt>
                <c:pt idx="11">
                  <c:v>5569988.1055363379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8D0-476B-B31C-6D07990A520D}"/>
            </c:ext>
          </c:extLst>
        </c:ser>
        <c:ser>
          <c:idx val="15"/>
          <c:order val="3"/>
          <c:tx>
            <c:strRef>
              <c:f>DataInput!$A$7</c:f>
              <c:strCache>
                <c:ptCount val="1"/>
                <c:pt idx="0">
                  <c:v> ROW 900000 </c:v>
                </c:pt>
              </c:strCache>
            </c:strRef>
          </c:tx>
          <c:spPr>
            <a:ln w="12700">
              <a:solidFill>
                <a:srgbClr val="FFCC99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FFCC99"/>
                </a:solidFill>
                <a:prstDash val="solid"/>
              </a:ln>
            </c:spPr>
          </c:marker>
          <c:cat>
            <c:numRef>
              <c:f>DataInput!$B$3:$M$3</c:f>
              <c:numCache>
                <c:formatCode>"$"#,##0.00_);[Red]\("$"#,##0.00\)</c:formatCode>
                <c:ptCount val="12"/>
                <c:pt idx="0">
                  <c:v>0.18</c:v>
                </c:pt>
                <c:pt idx="1">
                  <c:v>0.19</c:v>
                </c:pt>
                <c:pt idx="2">
                  <c:v>0.2</c:v>
                </c:pt>
                <c:pt idx="3">
                  <c:v>0.21</c:v>
                </c:pt>
                <c:pt idx="4">
                  <c:v>0.22</c:v>
                </c:pt>
                <c:pt idx="5">
                  <c:v>0.23</c:v>
                </c:pt>
                <c:pt idx="6">
                  <c:v>0.24</c:v>
                </c:pt>
                <c:pt idx="7">
                  <c:v>0.25</c:v>
                </c:pt>
                <c:pt idx="8">
                  <c:v>0.26</c:v>
                </c:pt>
                <c:pt idx="9">
                  <c:v>0.27</c:v>
                </c:pt>
                <c:pt idx="10">
                  <c:v>0.28000000000000003</c:v>
                </c:pt>
                <c:pt idx="11">
                  <c:v>0.28999999999999998</c:v>
                </c:pt>
              </c:numCache>
            </c:numRef>
          </c:cat>
          <c:val>
            <c:numRef>
              <c:f>DataInput!$B$7:$M$7</c:f>
              <c:numCache>
                <c:formatCode>_("$"* #,##0_);_("$"* \(#,##0\);_("$"* "-"??_);_(@_)</c:formatCode>
                <c:ptCount val="12"/>
                <c:pt idx="0">
                  <c:v>2500000</c:v>
                </c:pt>
                <c:pt idx="1">
                  <c:v>2529498.2698961948</c:v>
                </c:pt>
                <c:pt idx="2">
                  <c:v>2802768.166089966</c:v>
                </c:pt>
                <c:pt idx="3">
                  <c:v>3090051.9031141885</c:v>
                </c:pt>
                <c:pt idx="4">
                  <c:v>3391349.4809688604</c:v>
                </c:pt>
                <c:pt idx="5">
                  <c:v>3706660.8996539814</c:v>
                </c:pt>
                <c:pt idx="6">
                  <c:v>4035986.1591695533</c:v>
                </c:pt>
                <c:pt idx="7">
                  <c:v>4379325.2595155742</c:v>
                </c:pt>
                <c:pt idx="8">
                  <c:v>4736678.2006920455</c:v>
                </c:pt>
                <c:pt idx="9">
                  <c:v>5108044.9826989667</c:v>
                </c:pt>
                <c:pt idx="10">
                  <c:v>5493425.6055363379</c:v>
                </c:pt>
                <c:pt idx="11">
                  <c:v>5892820.0692041572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8D0-476B-B31C-6D07990A520D}"/>
            </c:ext>
          </c:extLst>
        </c:ser>
        <c:ser>
          <c:idx val="16"/>
          <c:order val="4"/>
          <c:tx>
            <c:strRef>
              <c:f>DataInput!$A$8</c:f>
              <c:strCache>
                <c:ptCount val="1"/>
                <c:pt idx="0">
                  <c:v> ROW 925000 </c:v>
                </c:pt>
              </c:strCache>
            </c:strRef>
          </c:tx>
          <c:spPr>
            <a:ln w="12700">
              <a:solidFill>
                <a:srgbClr val="3366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3366FF"/>
                </a:solidFill>
                <a:prstDash val="solid"/>
              </a:ln>
            </c:spPr>
          </c:marker>
          <c:cat>
            <c:numRef>
              <c:f>DataInput!$B$3:$M$3</c:f>
              <c:numCache>
                <c:formatCode>"$"#,##0.00_);[Red]\("$"#,##0.00\)</c:formatCode>
                <c:ptCount val="12"/>
                <c:pt idx="0">
                  <c:v>0.18</c:v>
                </c:pt>
                <c:pt idx="1">
                  <c:v>0.19</c:v>
                </c:pt>
                <c:pt idx="2">
                  <c:v>0.2</c:v>
                </c:pt>
                <c:pt idx="3">
                  <c:v>0.21</c:v>
                </c:pt>
                <c:pt idx="4">
                  <c:v>0.22</c:v>
                </c:pt>
                <c:pt idx="5">
                  <c:v>0.23</c:v>
                </c:pt>
                <c:pt idx="6">
                  <c:v>0.24</c:v>
                </c:pt>
                <c:pt idx="7">
                  <c:v>0.25</c:v>
                </c:pt>
                <c:pt idx="8">
                  <c:v>0.26</c:v>
                </c:pt>
                <c:pt idx="9">
                  <c:v>0.27</c:v>
                </c:pt>
                <c:pt idx="10">
                  <c:v>0.28000000000000003</c:v>
                </c:pt>
                <c:pt idx="11">
                  <c:v>0.28999999999999998</c:v>
                </c:pt>
              </c:numCache>
            </c:numRef>
          </c:cat>
          <c:val>
            <c:numRef>
              <c:f>DataInput!$B$8:$M$8</c:f>
              <c:numCache>
                <c:formatCode>_("$"* #,##0_);_("$"* \(#,##0\);_("$"* "-"??_);_(@_)</c:formatCode>
                <c:ptCount val="12"/>
                <c:pt idx="0">
                  <c:v>2500000</c:v>
                </c:pt>
                <c:pt idx="1">
                  <c:v>2671977.7249134961</c:v>
                </c:pt>
                <c:pt idx="2">
                  <c:v>2960640.1384083056</c:v>
                </c:pt>
                <c:pt idx="3">
                  <c:v>3264105.7525951578</c:v>
                </c:pt>
                <c:pt idx="4">
                  <c:v>3582374.5674740509</c:v>
                </c:pt>
                <c:pt idx="5">
                  <c:v>3915446.5830449853</c:v>
                </c:pt>
                <c:pt idx="6">
                  <c:v>4263321.799307961</c:v>
                </c:pt>
                <c:pt idx="7">
                  <c:v>4626000.2162629785</c:v>
                </c:pt>
                <c:pt idx="8">
                  <c:v>5003481.8339100396</c:v>
                </c:pt>
                <c:pt idx="9">
                  <c:v>5395766.6522491397</c:v>
                </c:pt>
                <c:pt idx="10">
                  <c:v>5802854.6712802825</c:v>
                </c:pt>
                <c:pt idx="11">
                  <c:v>6224745.8910034671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8D0-476B-B31C-6D07990A520D}"/>
            </c:ext>
          </c:extLst>
        </c:ser>
        <c:ser>
          <c:idx val="17"/>
          <c:order val="5"/>
          <c:tx>
            <c:strRef>
              <c:f>DataInput!$A$9</c:f>
              <c:strCache>
                <c:ptCount val="1"/>
                <c:pt idx="0">
                  <c:v> ROW 950000 </c:v>
                </c:pt>
              </c:strCache>
            </c:strRef>
          </c:tx>
          <c:spPr>
            <a:ln w="12700">
              <a:solidFill>
                <a:srgbClr val="33CCCC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33CCCC"/>
                </a:solidFill>
                <a:prstDash val="solid"/>
              </a:ln>
            </c:spPr>
          </c:marker>
          <c:cat>
            <c:numRef>
              <c:f>DataInput!$B$3:$M$3</c:f>
              <c:numCache>
                <c:formatCode>"$"#,##0.00_);[Red]\("$"#,##0.00\)</c:formatCode>
                <c:ptCount val="12"/>
                <c:pt idx="0">
                  <c:v>0.18</c:v>
                </c:pt>
                <c:pt idx="1">
                  <c:v>0.19</c:v>
                </c:pt>
                <c:pt idx="2">
                  <c:v>0.2</c:v>
                </c:pt>
                <c:pt idx="3">
                  <c:v>0.21</c:v>
                </c:pt>
                <c:pt idx="4">
                  <c:v>0.22</c:v>
                </c:pt>
                <c:pt idx="5">
                  <c:v>0.23</c:v>
                </c:pt>
                <c:pt idx="6">
                  <c:v>0.24</c:v>
                </c:pt>
                <c:pt idx="7">
                  <c:v>0.25</c:v>
                </c:pt>
                <c:pt idx="8">
                  <c:v>0.26</c:v>
                </c:pt>
                <c:pt idx="9">
                  <c:v>0.27</c:v>
                </c:pt>
                <c:pt idx="10">
                  <c:v>0.28000000000000003</c:v>
                </c:pt>
                <c:pt idx="11">
                  <c:v>0.28999999999999998</c:v>
                </c:pt>
              </c:numCache>
            </c:numRef>
          </c:cat>
          <c:val>
            <c:numRef>
              <c:f>DataInput!$B$9:$M$9</c:f>
              <c:numCache>
                <c:formatCode>_("$"* #,##0_);_("$"* \(#,##0\);_("$"* "-"??_);_(@_)</c:formatCode>
                <c:ptCount val="12"/>
                <c:pt idx="0">
                  <c:v>2529498.2698961948</c:v>
                </c:pt>
                <c:pt idx="1">
                  <c:v>2818360.7266435996</c:v>
                </c:pt>
                <c:pt idx="2">
                  <c:v>3122837.3702422166</c:v>
                </c:pt>
                <c:pt idx="3">
                  <c:v>3442928.2006920436</c:v>
                </c:pt>
                <c:pt idx="4">
                  <c:v>3778633.217993082</c:v>
                </c:pt>
                <c:pt idx="5">
                  <c:v>4129952.4221453313</c:v>
                </c:pt>
                <c:pt idx="6">
                  <c:v>4496885.8131487919</c:v>
                </c:pt>
                <c:pt idx="7">
                  <c:v>4879433.3910034643</c:v>
                </c:pt>
                <c:pt idx="8">
                  <c:v>5277595.1557093468</c:v>
                </c:pt>
                <c:pt idx="9">
                  <c:v>5691371.1072664419</c:v>
                </c:pt>
                <c:pt idx="10">
                  <c:v>6120761.2456747461</c:v>
                </c:pt>
                <c:pt idx="11">
                  <c:v>6565765.5709342612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8D0-476B-B31C-6D07990A520D}"/>
            </c:ext>
          </c:extLst>
        </c:ser>
        <c:ser>
          <c:idx val="18"/>
          <c:order val="6"/>
          <c:tx>
            <c:strRef>
              <c:f>DataInput!$A$10</c:f>
              <c:strCache>
                <c:ptCount val="1"/>
                <c:pt idx="0">
                  <c:v> ROW 975000 </c:v>
                </c:pt>
              </c:strCache>
            </c:strRef>
          </c:tx>
          <c:spPr>
            <a:ln w="12700">
              <a:solidFill>
                <a:srgbClr val="99CC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99CC00"/>
              </a:solidFill>
              <a:ln>
                <a:solidFill>
                  <a:srgbClr val="99CC00"/>
                </a:solidFill>
                <a:prstDash val="solid"/>
              </a:ln>
            </c:spPr>
          </c:marker>
          <c:cat>
            <c:numRef>
              <c:f>DataInput!$B$3:$M$3</c:f>
              <c:numCache>
                <c:formatCode>"$"#,##0.00_);[Red]\("$"#,##0.00\)</c:formatCode>
                <c:ptCount val="12"/>
                <c:pt idx="0">
                  <c:v>0.18</c:v>
                </c:pt>
                <c:pt idx="1">
                  <c:v>0.19</c:v>
                </c:pt>
                <c:pt idx="2">
                  <c:v>0.2</c:v>
                </c:pt>
                <c:pt idx="3">
                  <c:v>0.21</c:v>
                </c:pt>
                <c:pt idx="4">
                  <c:v>0.22</c:v>
                </c:pt>
                <c:pt idx="5">
                  <c:v>0.23</c:v>
                </c:pt>
                <c:pt idx="6">
                  <c:v>0.24</c:v>
                </c:pt>
                <c:pt idx="7">
                  <c:v>0.25</c:v>
                </c:pt>
                <c:pt idx="8">
                  <c:v>0.26</c:v>
                </c:pt>
                <c:pt idx="9">
                  <c:v>0.27</c:v>
                </c:pt>
                <c:pt idx="10">
                  <c:v>0.28000000000000003</c:v>
                </c:pt>
                <c:pt idx="11">
                  <c:v>0.28999999999999998</c:v>
                </c:pt>
              </c:numCache>
            </c:numRef>
          </c:cat>
          <c:val>
            <c:numRef>
              <c:f>DataInput!$B$10:$M$10</c:f>
              <c:numCache>
                <c:formatCode>_("$"* #,##0_);_("$"* \(#,##0\);_("$"* "-"??_);_(@_)</c:formatCode>
                <c:ptCount val="12"/>
                <c:pt idx="0">
                  <c:v>2664381.4878892745</c:v>
                </c:pt>
                <c:pt idx="1">
                  <c:v>2968647.2750865058</c:v>
                </c:pt>
                <c:pt idx="2">
                  <c:v>3289359.8615916967</c:v>
                </c:pt>
                <c:pt idx="3">
                  <c:v>3626519.2474048464</c:v>
                </c:pt>
                <c:pt idx="4">
                  <c:v>3980125.4325259542</c:v>
                </c:pt>
                <c:pt idx="5">
                  <c:v>4350178.4169550203</c:v>
                </c:pt>
                <c:pt idx="6">
                  <c:v>4736678.2006920446</c:v>
                </c:pt>
                <c:pt idx="7">
                  <c:v>5139624.783737028</c:v>
                </c:pt>
                <c:pt idx="8">
                  <c:v>5559018.1660899706</c:v>
                </c:pt>
                <c:pt idx="9">
                  <c:v>5994858.3477508714</c:v>
                </c:pt>
                <c:pt idx="10">
                  <c:v>6447145.3287197296</c:v>
                </c:pt>
                <c:pt idx="11">
                  <c:v>6915879.1089965468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8D0-476B-B31C-6D07990A520D}"/>
            </c:ext>
          </c:extLst>
        </c:ser>
        <c:ser>
          <c:idx val="19"/>
          <c:order val="7"/>
          <c:tx>
            <c:strRef>
              <c:f>DataInput!$A$11</c:f>
              <c:strCache>
                <c:ptCount val="1"/>
                <c:pt idx="0">
                  <c:v> ROW 1000000 </c:v>
                </c:pt>
              </c:strCache>
            </c:strRef>
          </c:tx>
          <c:spPr>
            <a:ln w="12700">
              <a:solidFill>
                <a:srgbClr val="FFCC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CC00"/>
              </a:solidFill>
              <a:ln>
                <a:solidFill>
                  <a:srgbClr val="FFCC00"/>
                </a:solidFill>
                <a:prstDash val="solid"/>
              </a:ln>
            </c:spPr>
          </c:marker>
          <c:cat>
            <c:numRef>
              <c:f>DataInput!$B$3:$M$3</c:f>
              <c:numCache>
                <c:formatCode>"$"#,##0.00_);[Red]\("$"#,##0.00\)</c:formatCode>
                <c:ptCount val="12"/>
                <c:pt idx="0">
                  <c:v>0.18</c:v>
                </c:pt>
                <c:pt idx="1">
                  <c:v>0.19</c:v>
                </c:pt>
                <c:pt idx="2">
                  <c:v>0.2</c:v>
                </c:pt>
                <c:pt idx="3">
                  <c:v>0.21</c:v>
                </c:pt>
                <c:pt idx="4">
                  <c:v>0.22</c:v>
                </c:pt>
                <c:pt idx="5">
                  <c:v>0.23</c:v>
                </c:pt>
                <c:pt idx="6">
                  <c:v>0.24</c:v>
                </c:pt>
                <c:pt idx="7">
                  <c:v>0.25</c:v>
                </c:pt>
                <c:pt idx="8">
                  <c:v>0.26</c:v>
                </c:pt>
                <c:pt idx="9">
                  <c:v>0.27</c:v>
                </c:pt>
                <c:pt idx="10">
                  <c:v>0.28000000000000003</c:v>
                </c:pt>
                <c:pt idx="11">
                  <c:v>0.28999999999999998</c:v>
                </c:pt>
              </c:numCache>
            </c:numRef>
          </c:cat>
          <c:val>
            <c:numRef>
              <c:f>DataInput!$B$11:$M$11</c:f>
              <c:numCache>
                <c:formatCode>_("$"* #,##0_);_("$"* \(#,##0\);_("$"* "-"??_);_(@_)</c:formatCode>
                <c:ptCount val="12"/>
                <c:pt idx="0">
                  <c:v>2802768.166089966</c:v>
                </c:pt>
                <c:pt idx="1">
                  <c:v>3122837.3702422162</c:v>
                </c:pt>
                <c:pt idx="2">
                  <c:v>3460207.6124567483</c:v>
                </c:pt>
                <c:pt idx="3">
                  <c:v>3814878.8927335665</c:v>
                </c:pt>
                <c:pt idx="4">
                  <c:v>4186851.2110726661</c:v>
                </c:pt>
                <c:pt idx="5">
                  <c:v>4576124.5674740504</c:v>
                </c:pt>
                <c:pt idx="6">
                  <c:v>4982698.96193772</c:v>
                </c:pt>
                <c:pt idx="7">
                  <c:v>5406574.3944636732</c:v>
                </c:pt>
                <c:pt idx="8">
                  <c:v>5847750.8650519093</c:v>
                </c:pt>
                <c:pt idx="9">
                  <c:v>6306228.3737024264</c:v>
                </c:pt>
                <c:pt idx="10">
                  <c:v>6782006.920415231</c:v>
                </c:pt>
                <c:pt idx="11">
                  <c:v>7275086.5051903194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8D0-476B-B31C-6D07990A520D}"/>
            </c:ext>
          </c:extLst>
        </c:ser>
        <c:ser>
          <c:idx val="20"/>
          <c:order val="8"/>
          <c:tx>
            <c:strRef>
              <c:f>DataInput!$A$12</c:f>
              <c:strCache>
                <c:ptCount val="1"/>
                <c:pt idx="0">
                  <c:v> ROW 1025000 </c:v>
                </c:pt>
              </c:strCache>
            </c:strRef>
          </c:tx>
          <c:spPr>
            <a:ln w="12700">
              <a:solidFill>
                <a:srgbClr val="FF99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9900"/>
              </a:solidFill>
              <a:ln>
                <a:solidFill>
                  <a:srgbClr val="FF9900"/>
                </a:solidFill>
                <a:prstDash val="solid"/>
              </a:ln>
            </c:spPr>
          </c:marker>
          <c:cat>
            <c:numRef>
              <c:f>DataInput!$B$3:$M$3</c:f>
              <c:numCache>
                <c:formatCode>"$"#,##0.00_);[Red]\("$"#,##0.00\)</c:formatCode>
                <c:ptCount val="12"/>
                <c:pt idx="0">
                  <c:v>0.18</c:v>
                </c:pt>
                <c:pt idx="1">
                  <c:v>0.19</c:v>
                </c:pt>
                <c:pt idx="2">
                  <c:v>0.2</c:v>
                </c:pt>
                <c:pt idx="3">
                  <c:v>0.21</c:v>
                </c:pt>
                <c:pt idx="4">
                  <c:v>0.22</c:v>
                </c:pt>
                <c:pt idx="5">
                  <c:v>0.23</c:v>
                </c:pt>
                <c:pt idx="6">
                  <c:v>0.24</c:v>
                </c:pt>
                <c:pt idx="7">
                  <c:v>0.25</c:v>
                </c:pt>
                <c:pt idx="8">
                  <c:v>0.26</c:v>
                </c:pt>
                <c:pt idx="9">
                  <c:v>0.27</c:v>
                </c:pt>
                <c:pt idx="10">
                  <c:v>0.28000000000000003</c:v>
                </c:pt>
                <c:pt idx="11">
                  <c:v>0.28999999999999998</c:v>
                </c:pt>
              </c:numCache>
            </c:numRef>
          </c:cat>
          <c:val>
            <c:numRef>
              <c:f>DataInput!$B$12:$M$12</c:f>
              <c:numCache>
                <c:formatCode>_("$"* #,##0_);_("$"* \(#,##0\);_("$"* "-"??_);_(@_)</c:formatCode>
                <c:ptCount val="12"/>
                <c:pt idx="0">
                  <c:v>2944658.3044982711</c:v>
                </c:pt>
                <c:pt idx="1">
                  <c:v>3280931.0121107278</c:v>
                </c:pt>
                <c:pt idx="2">
                  <c:v>3635380.6228373721</c:v>
                </c:pt>
                <c:pt idx="3">
                  <c:v>4008007.1366782025</c:v>
                </c:pt>
                <c:pt idx="4">
                  <c:v>4398810.5536332214</c:v>
                </c:pt>
                <c:pt idx="5">
                  <c:v>4807790.8737024246</c:v>
                </c:pt>
                <c:pt idx="6">
                  <c:v>5234948.0968858171</c:v>
                </c:pt>
                <c:pt idx="7">
                  <c:v>5680282.2231833963</c:v>
                </c:pt>
                <c:pt idx="8">
                  <c:v>6143793.2525951602</c:v>
                </c:pt>
                <c:pt idx="9">
                  <c:v>6625481.1851211116</c:v>
                </c:pt>
                <c:pt idx="10">
                  <c:v>7125346.0207612505</c:v>
                </c:pt>
                <c:pt idx="11">
                  <c:v>7643387.7595155798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8D0-476B-B31C-6D07990A520D}"/>
            </c:ext>
          </c:extLst>
        </c:ser>
        <c:ser>
          <c:idx val="21"/>
          <c:order val="9"/>
          <c:tx>
            <c:strRef>
              <c:f>DataInput!$A$13</c:f>
              <c:strCache>
                <c:ptCount val="1"/>
                <c:pt idx="0">
                  <c:v> ROW 1050000 </c:v>
                </c:pt>
              </c:strCache>
            </c:strRef>
          </c:tx>
          <c:spPr>
            <a:ln w="12700">
              <a:solidFill>
                <a:srgbClr val="FF6600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FF6600"/>
                </a:solidFill>
                <a:prstDash val="solid"/>
              </a:ln>
            </c:spPr>
          </c:marker>
          <c:cat>
            <c:numRef>
              <c:f>DataInput!$B$3:$M$3</c:f>
              <c:numCache>
                <c:formatCode>"$"#,##0.00_);[Red]\("$"#,##0.00\)</c:formatCode>
                <c:ptCount val="12"/>
                <c:pt idx="0">
                  <c:v>0.18</c:v>
                </c:pt>
                <c:pt idx="1">
                  <c:v>0.19</c:v>
                </c:pt>
                <c:pt idx="2">
                  <c:v>0.2</c:v>
                </c:pt>
                <c:pt idx="3">
                  <c:v>0.21</c:v>
                </c:pt>
                <c:pt idx="4">
                  <c:v>0.22</c:v>
                </c:pt>
                <c:pt idx="5">
                  <c:v>0.23</c:v>
                </c:pt>
                <c:pt idx="6">
                  <c:v>0.24</c:v>
                </c:pt>
                <c:pt idx="7">
                  <c:v>0.25</c:v>
                </c:pt>
                <c:pt idx="8">
                  <c:v>0.26</c:v>
                </c:pt>
                <c:pt idx="9">
                  <c:v>0.27</c:v>
                </c:pt>
                <c:pt idx="10">
                  <c:v>0.28000000000000003</c:v>
                </c:pt>
                <c:pt idx="11">
                  <c:v>0.28999999999999998</c:v>
                </c:pt>
              </c:numCache>
            </c:numRef>
          </c:cat>
          <c:val>
            <c:numRef>
              <c:f>DataInput!$B$13:$M$13</c:f>
              <c:numCache>
                <c:formatCode>_("$"* #,##0_);_("$"* \(#,##0\);_("$"* "-"??_);_(@_)</c:formatCode>
                <c:ptCount val="12"/>
                <c:pt idx="0">
                  <c:v>3090051.903114188</c:v>
                </c:pt>
                <c:pt idx="1">
                  <c:v>3442928.2006920427</c:v>
                </c:pt>
                <c:pt idx="2">
                  <c:v>3814878.892733566</c:v>
                </c:pt>
                <c:pt idx="3">
                  <c:v>4205903.9792387569</c:v>
                </c:pt>
                <c:pt idx="4">
                  <c:v>4616003.460207615</c:v>
                </c:pt>
                <c:pt idx="5">
                  <c:v>5045177.3356401408</c:v>
                </c:pt>
                <c:pt idx="6">
                  <c:v>5493425.6055363361</c:v>
                </c:pt>
                <c:pt idx="7">
                  <c:v>5960748.2698961981</c:v>
                </c:pt>
                <c:pt idx="8">
                  <c:v>6447145.3287197286</c:v>
                </c:pt>
                <c:pt idx="9">
                  <c:v>6952616.7820069259</c:v>
                </c:pt>
                <c:pt idx="10">
                  <c:v>7477162.6297577918</c:v>
                </c:pt>
                <c:pt idx="11">
                  <c:v>8020782.8719723262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8D0-476B-B31C-6D07990A520D}"/>
            </c:ext>
          </c:extLst>
        </c:ser>
        <c:ser>
          <c:idx val="22"/>
          <c:order val="10"/>
          <c:tx>
            <c:strRef>
              <c:f>DataInput!$A$14</c:f>
              <c:strCache>
                <c:ptCount val="1"/>
                <c:pt idx="0">
                  <c:v> ROW 1075000 </c:v>
                </c:pt>
              </c:strCache>
            </c:strRef>
          </c:tx>
          <c:spPr>
            <a:ln w="12700">
              <a:solidFill>
                <a:srgbClr val="666699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666699"/>
                </a:solidFill>
                <a:prstDash val="solid"/>
              </a:ln>
            </c:spPr>
          </c:marker>
          <c:cat>
            <c:numRef>
              <c:f>DataInput!$B$3:$M$3</c:f>
              <c:numCache>
                <c:formatCode>"$"#,##0.00_);[Red]\("$"#,##0.00\)</c:formatCode>
                <c:ptCount val="12"/>
                <c:pt idx="0">
                  <c:v>0.18</c:v>
                </c:pt>
                <c:pt idx="1">
                  <c:v>0.19</c:v>
                </c:pt>
                <c:pt idx="2">
                  <c:v>0.2</c:v>
                </c:pt>
                <c:pt idx="3">
                  <c:v>0.21</c:v>
                </c:pt>
                <c:pt idx="4">
                  <c:v>0.22</c:v>
                </c:pt>
                <c:pt idx="5">
                  <c:v>0.23</c:v>
                </c:pt>
                <c:pt idx="6">
                  <c:v>0.24</c:v>
                </c:pt>
                <c:pt idx="7">
                  <c:v>0.25</c:v>
                </c:pt>
                <c:pt idx="8">
                  <c:v>0.26</c:v>
                </c:pt>
                <c:pt idx="9">
                  <c:v>0.27</c:v>
                </c:pt>
                <c:pt idx="10">
                  <c:v>0.28000000000000003</c:v>
                </c:pt>
                <c:pt idx="11">
                  <c:v>0.28999999999999998</c:v>
                </c:pt>
              </c:numCache>
            </c:numRef>
          </c:cat>
          <c:val>
            <c:numRef>
              <c:f>DataInput!$B$14:$M$14</c:f>
              <c:numCache>
                <c:formatCode>_("$"* #,##0_);_("$"* \(#,##0\);_("$"* "-"??_);_(@_)</c:formatCode>
                <c:ptCount val="12"/>
                <c:pt idx="0">
                  <c:v>3238948.9619377167</c:v>
                </c:pt>
                <c:pt idx="1">
                  <c:v>3608828.9359861608</c:v>
                </c:pt>
                <c:pt idx="2">
                  <c:v>3998702.4221453303</c:v>
                </c:pt>
                <c:pt idx="3">
                  <c:v>4408569.4204152273</c:v>
                </c:pt>
                <c:pt idx="4">
                  <c:v>4838429.9307958502</c:v>
                </c:pt>
                <c:pt idx="5">
                  <c:v>5288283.953287201</c:v>
                </c:pt>
                <c:pt idx="6">
                  <c:v>5758131.4878892768</c:v>
                </c:pt>
                <c:pt idx="7">
                  <c:v>6247972.5346020823</c:v>
                </c:pt>
                <c:pt idx="8">
                  <c:v>6757807.0934256101</c:v>
                </c:pt>
                <c:pt idx="9">
                  <c:v>7287635.1643598666</c:v>
                </c:pt>
                <c:pt idx="10">
                  <c:v>7837456.747404851</c:v>
                </c:pt>
                <c:pt idx="11">
                  <c:v>8407271.8425605614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8D0-476B-B31C-6D07990A520D}"/>
            </c:ext>
          </c:extLst>
        </c:ser>
        <c:ser>
          <c:idx val="23"/>
          <c:order val="11"/>
          <c:tx>
            <c:strRef>
              <c:f>DataInput!$A$15</c:f>
              <c:strCache>
                <c:ptCount val="1"/>
                <c:pt idx="0">
                  <c:v> ROW 1100000 </c:v>
                </c:pt>
              </c:strCache>
            </c:strRef>
          </c:tx>
          <c:spPr>
            <a:ln w="12700">
              <a:solidFill>
                <a:srgbClr val="969696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969696"/>
              </a:solidFill>
              <a:ln>
                <a:solidFill>
                  <a:srgbClr val="969696"/>
                </a:solidFill>
                <a:prstDash val="solid"/>
              </a:ln>
            </c:spPr>
          </c:marker>
          <c:cat>
            <c:numRef>
              <c:f>DataInput!$B$3:$M$3</c:f>
              <c:numCache>
                <c:formatCode>"$"#,##0.00_);[Red]\("$"#,##0.00\)</c:formatCode>
                <c:ptCount val="12"/>
                <c:pt idx="0">
                  <c:v>0.18</c:v>
                </c:pt>
                <c:pt idx="1">
                  <c:v>0.19</c:v>
                </c:pt>
                <c:pt idx="2">
                  <c:v>0.2</c:v>
                </c:pt>
                <c:pt idx="3">
                  <c:v>0.21</c:v>
                </c:pt>
                <c:pt idx="4">
                  <c:v>0.22</c:v>
                </c:pt>
                <c:pt idx="5">
                  <c:v>0.23</c:v>
                </c:pt>
                <c:pt idx="6">
                  <c:v>0.24</c:v>
                </c:pt>
                <c:pt idx="7">
                  <c:v>0.25</c:v>
                </c:pt>
                <c:pt idx="8">
                  <c:v>0.26</c:v>
                </c:pt>
                <c:pt idx="9">
                  <c:v>0.27</c:v>
                </c:pt>
                <c:pt idx="10">
                  <c:v>0.28000000000000003</c:v>
                </c:pt>
                <c:pt idx="11">
                  <c:v>0.28999999999999998</c:v>
                </c:pt>
              </c:numCache>
            </c:numRef>
          </c:cat>
          <c:val>
            <c:numRef>
              <c:f>DataInput!$B$15:$M$15</c:f>
              <c:numCache>
                <c:formatCode>_("$"* #,##0_);_("$"* \(#,##0\);_("$"* "-"??_);_(@_)</c:formatCode>
                <c:ptCount val="12"/>
                <c:pt idx="0">
                  <c:v>3391349.4809688595</c:v>
                </c:pt>
                <c:pt idx="1">
                  <c:v>3778633.2179930806</c:v>
                </c:pt>
                <c:pt idx="2">
                  <c:v>4186851.2110726652</c:v>
                </c:pt>
                <c:pt idx="3">
                  <c:v>4616003.460207615</c:v>
                </c:pt>
                <c:pt idx="4">
                  <c:v>5066089.965397927</c:v>
                </c:pt>
                <c:pt idx="5">
                  <c:v>5537110.7266436014</c:v>
                </c:pt>
                <c:pt idx="6">
                  <c:v>6029065.7439446412</c:v>
                </c:pt>
                <c:pt idx="7">
                  <c:v>6541955.0173010426</c:v>
                </c:pt>
                <c:pt idx="8">
                  <c:v>7075778.5467128083</c:v>
                </c:pt>
                <c:pt idx="9">
                  <c:v>7630536.3321799366</c:v>
                </c:pt>
                <c:pt idx="10">
                  <c:v>8206228.373702432</c:v>
                </c:pt>
                <c:pt idx="11">
                  <c:v>8802854.6712802853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8D0-476B-B31C-6D07990A52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3848352"/>
        <c:axId val="1"/>
      </c:lineChart>
      <c:lineChart>
        <c:grouping val="standard"/>
        <c:varyColors val="0"/>
        <c:ser>
          <c:idx val="2"/>
          <c:order val="12"/>
          <c:tx>
            <c:strRef>
              <c:f>DataInput!$A$16</c:f>
              <c:strCache>
                <c:ptCount val="1"/>
                <c:pt idx="0">
                  <c:v>REV 825000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DataInput!$B$16:$M$16</c:f>
              <c:numCache>
                <c:formatCode>_("$"* #,##0_);_("$"* \(#,##0\);_("$"* "-"??_);_(@_)</c:formatCode>
                <c:ptCount val="12"/>
                <c:pt idx="0">
                  <c:v>54202500</c:v>
                </c:pt>
                <c:pt idx="1">
                  <c:v>57213750</c:v>
                </c:pt>
                <c:pt idx="2">
                  <c:v>60225000</c:v>
                </c:pt>
                <c:pt idx="3">
                  <c:v>63236250.000000007</c:v>
                </c:pt>
                <c:pt idx="4">
                  <c:v>66247500.000000007</c:v>
                </c:pt>
                <c:pt idx="5">
                  <c:v>69258750.000000015</c:v>
                </c:pt>
                <c:pt idx="6">
                  <c:v>72270000.000000015</c:v>
                </c:pt>
                <c:pt idx="7">
                  <c:v>75281250.000000015</c:v>
                </c:pt>
                <c:pt idx="8">
                  <c:v>78292500.000000015</c:v>
                </c:pt>
                <c:pt idx="9">
                  <c:v>81303750.000000015</c:v>
                </c:pt>
                <c:pt idx="10">
                  <c:v>84315000.000000015</c:v>
                </c:pt>
                <c:pt idx="11">
                  <c:v>87326250.00000003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38D0-476B-B31C-6D07990A520D}"/>
            </c:ext>
          </c:extLst>
        </c:ser>
        <c:ser>
          <c:idx val="3"/>
          <c:order val="13"/>
          <c:tx>
            <c:strRef>
              <c:f>DataInput!$A$17</c:f>
              <c:strCache>
                <c:ptCount val="1"/>
                <c:pt idx="0">
                  <c:v>REV 850000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val>
            <c:numRef>
              <c:f>DataInput!$B$17:$M$17</c:f>
              <c:numCache>
                <c:formatCode>_("$"* #,##0_);_("$"* \(#,##0\);_("$"* "-"??_);_(@_)</c:formatCode>
                <c:ptCount val="12"/>
                <c:pt idx="0">
                  <c:v>55845000</c:v>
                </c:pt>
                <c:pt idx="1">
                  <c:v>58947500</c:v>
                </c:pt>
                <c:pt idx="2">
                  <c:v>62050000</c:v>
                </c:pt>
                <c:pt idx="3">
                  <c:v>65152500.000000007</c:v>
                </c:pt>
                <c:pt idx="4">
                  <c:v>68255000.000000015</c:v>
                </c:pt>
                <c:pt idx="5">
                  <c:v>71357500.000000015</c:v>
                </c:pt>
                <c:pt idx="6">
                  <c:v>74460000.000000015</c:v>
                </c:pt>
                <c:pt idx="7">
                  <c:v>77562500.000000015</c:v>
                </c:pt>
                <c:pt idx="8">
                  <c:v>80665000.000000015</c:v>
                </c:pt>
                <c:pt idx="9">
                  <c:v>83767500.000000015</c:v>
                </c:pt>
                <c:pt idx="10">
                  <c:v>86870000.000000015</c:v>
                </c:pt>
                <c:pt idx="11">
                  <c:v>89972500.00000003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38D0-476B-B31C-6D07990A520D}"/>
            </c:ext>
          </c:extLst>
        </c:ser>
        <c:ser>
          <c:idx val="4"/>
          <c:order val="14"/>
          <c:tx>
            <c:strRef>
              <c:f>DataInput!$A$18</c:f>
              <c:strCache>
                <c:ptCount val="1"/>
                <c:pt idx="0">
                  <c:v>REV 875000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val>
            <c:numRef>
              <c:f>DataInput!$B$18:$M$18</c:f>
              <c:numCache>
                <c:formatCode>_("$"* #,##0_);_("$"* \(#,##0\);_("$"* "-"??_);_(@_)</c:formatCode>
                <c:ptCount val="12"/>
                <c:pt idx="0">
                  <c:v>57487500</c:v>
                </c:pt>
                <c:pt idx="1">
                  <c:v>60681250</c:v>
                </c:pt>
                <c:pt idx="2">
                  <c:v>63875000</c:v>
                </c:pt>
                <c:pt idx="3">
                  <c:v>67068750.000000007</c:v>
                </c:pt>
                <c:pt idx="4">
                  <c:v>70262500.000000015</c:v>
                </c:pt>
                <c:pt idx="5">
                  <c:v>73456250.000000015</c:v>
                </c:pt>
                <c:pt idx="6">
                  <c:v>76650000.000000015</c:v>
                </c:pt>
                <c:pt idx="7">
                  <c:v>79843750.000000015</c:v>
                </c:pt>
                <c:pt idx="8">
                  <c:v>83037500.000000015</c:v>
                </c:pt>
                <c:pt idx="9">
                  <c:v>86231250.000000015</c:v>
                </c:pt>
                <c:pt idx="10">
                  <c:v>89425000.000000015</c:v>
                </c:pt>
                <c:pt idx="11">
                  <c:v>92618750.00000003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38D0-476B-B31C-6D07990A520D}"/>
            </c:ext>
          </c:extLst>
        </c:ser>
        <c:ser>
          <c:idx val="5"/>
          <c:order val="15"/>
          <c:tx>
            <c:strRef>
              <c:f>DataInput!$A$19</c:f>
              <c:strCache>
                <c:ptCount val="1"/>
                <c:pt idx="0">
                  <c:v>REV 900000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val>
            <c:numRef>
              <c:f>DataInput!$B$19:$M$19</c:f>
              <c:numCache>
                <c:formatCode>_("$"* #,##0_);_("$"* \(#,##0\);_("$"* "-"??_);_(@_)</c:formatCode>
                <c:ptCount val="12"/>
                <c:pt idx="0">
                  <c:v>59130000</c:v>
                </c:pt>
                <c:pt idx="1">
                  <c:v>62415000</c:v>
                </c:pt>
                <c:pt idx="2">
                  <c:v>65700000</c:v>
                </c:pt>
                <c:pt idx="3">
                  <c:v>68985000.000000015</c:v>
                </c:pt>
                <c:pt idx="4">
                  <c:v>72270000.000000015</c:v>
                </c:pt>
                <c:pt idx="5">
                  <c:v>75555000.000000015</c:v>
                </c:pt>
                <c:pt idx="6">
                  <c:v>78840000.000000015</c:v>
                </c:pt>
                <c:pt idx="7">
                  <c:v>82125000.000000015</c:v>
                </c:pt>
                <c:pt idx="8">
                  <c:v>85410000.000000015</c:v>
                </c:pt>
                <c:pt idx="9">
                  <c:v>88695000.000000015</c:v>
                </c:pt>
                <c:pt idx="10">
                  <c:v>91980000.00000003</c:v>
                </c:pt>
                <c:pt idx="11">
                  <c:v>95265000.00000003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38D0-476B-B31C-6D07990A520D}"/>
            </c:ext>
          </c:extLst>
        </c:ser>
        <c:ser>
          <c:idx val="6"/>
          <c:order val="16"/>
          <c:tx>
            <c:strRef>
              <c:f>DataInput!$A$20</c:f>
              <c:strCache>
                <c:ptCount val="1"/>
                <c:pt idx="0">
                  <c:v>REV 925000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val>
            <c:numRef>
              <c:f>DataInput!$B$20:$M$20</c:f>
              <c:numCache>
                <c:formatCode>_("$"* #,##0_);_("$"* \(#,##0\);_("$"* "-"??_);_(@_)</c:formatCode>
                <c:ptCount val="12"/>
                <c:pt idx="0">
                  <c:v>60772500</c:v>
                </c:pt>
                <c:pt idx="1">
                  <c:v>64148750</c:v>
                </c:pt>
                <c:pt idx="2">
                  <c:v>67525000</c:v>
                </c:pt>
                <c:pt idx="3">
                  <c:v>70901250.000000015</c:v>
                </c:pt>
                <c:pt idx="4">
                  <c:v>74277500.000000015</c:v>
                </c:pt>
                <c:pt idx="5">
                  <c:v>77653750.000000015</c:v>
                </c:pt>
                <c:pt idx="6">
                  <c:v>81030000.000000015</c:v>
                </c:pt>
                <c:pt idx="7">
                  <c:v>84406250.000000015</c:v>
                </c:pt>
                <c:pt idx="8">
                  <c:v>87782500.000000015</c:v>
                </c:pt>
                <c:pt idx="9">
                  <c:v>91158750.000000015</c:v>
                </c:pt>
                <c:pt idx="10">
                  <c:v>94535000.00000003</c:v>
                </c:pt>
                <c:pt idx="11">
                  <c:v>97911250.000000015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38D0-476B-B31C-6D07990A520D}"/>
            </c:ext>
          </c:extLst>
        </c:ser>
        <c:ser>
          <c:idx val="7"/>
          <c:order val="17"/>
          <c:tx>
            <c:strRef>
              <c:f>DataInput!$A$21</c:f>
              <c:strCache>
                <c:ptCount val="1"/>
                <c:pt idx="0">
                  <c:v>REV 950000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val>
            <c:numRef>
              <c:f>DataInput!$B$21:$M$21</c:f>
              <c:numCache>
                <c:formatCode>_("$"* #,##0_);_("$"* \(#,##0\);_("$"* "-"??_);_(@_)</c:formatCode>
                <c:ptCount val="12"/>
                <c:pt idx="0">
                  <c:v>62415000</c:v>
                </c:pt>
                <c:pt idx="1">
                  <c:v>65882500</c:v>
                </c:pt>
                <c:pt idx="2">
                  <c:v>69350000</c:v>
                </c:pt>
                <c:pt idx="3">
                  <c:v>72817500.000000015</c:v>
                </c:pt>
                <c:pt idx="4">
                  <c:v>76285000.000000015</c:v>
                </c:pt>
                <c:pt idx="5">
                  <c:v>79752500.000000015</c:v>
                </c:pt>
                <c:pt idx="6">
                  <c:v>83220000.000000015</c:v>
                </c:pt>
                <c:pt idx="7">
                  <c:v>86687500.000000015</c:v>
                </c:pt>
                <c:pt idx="8">
                  <c:v>90155000.000000015</c:v>
                </c:pt>
                <c:pt idx="9">
                  <c:v>93622500.000000015</c:v>
                </c:pt>
                <c:pt idx="10">
                  <c:v>97090000.000000015</c:v>
                </c:pt>
                <c:pt idx="11">
                  <c:v>100557500.00000001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38D0-476B-B31C-6D07990A520D}"/>
            </c:ext>
          </c:extLst>
        </c:ser>
        <c:ser>
          <c:idx val="8"/>
          <c:order val="18"/>
          <c:tx>
            <c:strRef>
              <c:f>DataInput!$A$22</c:f>
              <c:strCache>
                <c:ptCount val="1"/>
                <c:pt idx="0">
                  <c:v>REV 975000</c:v>
                </c:pt>
              </c:strCache>
            </c:strRef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CCFF"/>
                </a:solidFill>
                <a:prstDash val="solid"/>
              </a:ln>
            </c:spPr>
          </c:marker>
          <c:val>
            <c:numRef>
              <c:f>DataInput!$B$22:$M$22</c:f>
              <c:numCache>
                <c:formatCode>_("$"* #,##0_);_("$"* \(#,##0\);_("$"* "-"??_);_(@_)</c:formatCode>
                <c:ptCount val="12"/>
                <c:pt idx="0">
                  <c:v>64057500</c:v>
                </c:pt>
                <c:pt idx="1">
                  <c:v>67616250</c:v>
                </c:pt>
                <c:pt idx="2">
                  <c:v>71175000</c:v>
                </c:pt>
                <c:pt idx="3">
                  <c:v>74733750.000000015</c:v>
                </c:pt>
                <c:pt idx="4">
                  <c:v>78292500.000000015</c:v>
                </c:pt>
                <c:pt idx="5">
                  <c:v>81851250.000000015</c:v>
                </c:pt>
                <c:pt idx="6">
                  <c:v>85410000.000000015</c:v>
                </c:pt>
                <c:pt idx="7">
                  <c:v>88968750.000000015</c:v>
                </c:pt>
                <c:pt idx="8">
                  <c:v>92527500.000000015</c:v>
                </c:pt>
                <c:pt idx="9">
                  <c:v>96086250.000000015</c:v>
                </c:pt>
                <c:pt idx="10">
                  <c:v>99645000.000000015</c:v>
                </c:pt>
                <c:pt idx="11">
                  <c:v>103203750.00000004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38D0-476B-B31C-6D07990A520D}"/>
            </c:ext>
          </c:extLst>
        </c:ser>
        <c:ser>
          <c:idx val="9"/>
          <c:order val="19"/>
          <c:tx>
            <c:strRef>
              <c:f>DataInput!$A$23</c:f>
              <c:strCache>
                <c:ptCount val="1"/>
                <c:pt idx="0">
                  <c:v>REV 1000000</c:v>
                </c:pt>
              </c:strCache>
            </c:strRef>
          </c:tx>
          <c:spPr>
            <a:ln w="12700">
              <a:solidFill>
                <a:srgbClr val="CCFF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CCFFFF"/>
              </a:solidFill>
              <a:ln>
                <a:solidFill>
                  <a:srgbClr val="CCFFFF"/>
                </a:solidFill>
                <a:prstDash val="solid"/>
              </a:ln>
            </c:spPr>
          </c:marker>
          <c:val>
            <c:numRef>
              <c:f>DataInput!$B$23:$M$23</c:f>
              <c:numCache>
                <c:formatCode>_("$"* #,##0_);_("$"* \(#,##0\);_("$"* "-"??_);_(@_)</c:formatCode>
                <c:ptCount val="12"/>
                <c:pt idx="0">
                  <c:v>65700000</c:v>
                </c:pt>
                <c:pt idx="1">
                  <c:v>69350000</c:v>
                </c:pt>
                <c:pt idx="2">
                  <c:v>73000000</c:v>
                </c:pt>
                <c:pt idx="3">
                  <c:v>76650000.000000015</c:v>
                </c:pt>
                <c:pt idx="4">
                  <c:v>80300000.000000015</c:v>
                </c:pt>
                <c:pt idx="5">
                  <c:v>83950000.000000015</c:v>
                </c:pt>
                <c:pt idx="6">
                  <c:v>87600000.000000015</c:v>
                </c:pt>
                <c:pt idx="7">
                  <c:v>91250000.000000015</c:v>
                </c:pt>
                <c:pt idx="8">
                  <c:v>94900000.000000015</c:v>
                </c:pt>
                <c:pt idx="9">
                  <c:v>98550000.000000015</c:v>
                </c:pt>
                <c:pt idx="10">
                  <c:v>102200000.00000001</c:v>
                </c:pt>
                <c:pt idx="11">
                  <c:v>105850000.00000004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38D0-476B-B31C-6D07990A520D}"/>
            </c:ext>
          </c:extLst>
        </c:ser>
        <c:ser>
          <c:idx val="10"/>
          <c:order val="20"/>
          <c:tx>
            <c:strRef>
              <c:f>DataInput!$A$24</c:f>
              <c:strCache>
                <c:ptCount val="1"/>
                <c:pt idx="0">
                  <c:v>REV 1025000</c:v>
                </c:pt>
              </c:strCache>
            </c:strRef>
          </c:tx>
          <c:spPr>
            <a:ln w="12700">
              <a:solidFill>
                <a:srgbClr val="CCFFCC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CCFFCC"/>
              </a:solidFill>
              <a:ln>
                <a:solidFill>
                  <a:srgbClr val="CCFFCC"/>
                </a:solidFill>
                <a:prstDash val="solid"/>
              </a:ln>
            </c:spPr>
          </c:marker>
          <c:val>
            <c:numRef>
              <c:f>DataInput!$B$24:$M$24</c:f>
              <c:numCache>
                <c:formatCode>_("$"* #,##0_);_("$"* \(#,##0\);_("$"* "-"??_);_(@_)</c:formatCode>
                <c:ptCount val="12"/>
                <c:pt idx="0">
                  <c:v>67342500</c:v>
                </c:pt>
                <c:pt idx="1">
                  <c:v>71083750</c:v>
                </c:pt>
                <c:pt idx="2">
                  <c:v>74825000</c:v>
                </c:pt>
                <c:pt idx="3">
                  <c:v>78566250.000000015</c:v>
                </c:pt>
                <c:pt idx="4">
                  <c:v>82307500.000000015</c:v>
                </c:pt>
                <c:pt idx="5">
                  <c:v>86048750.000000015</c:v>
                </c:pt>
                <c:pt idx="6">
                  <c:v>89790000.000000015</c:v>
                </c:pt>
                <c:pt idx="7">
                  <c:v>93531250.000000015</c:v>
                </c:pt>
                <c:pt idx="8">
                  <c:v>97272500.000000015</c:v>
                </c:pt>
                <c:pt idx="9">
                  <c:v>101013750.00000001</c:v>
                </c:pt>
                <c:pt idx="10">
                  <c:v>104755000.00000001</c:v>
                </c:pt>
                <c:pt idx="11">
                  <c:v>108496250.00000004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38D0-476B-B31C-6D07990A520D}"/>
            </c:ext>
          </c:extLst>
        </c:ser>
        <c:ser>
          <c:idx val="11"/>
          <c:order val="21"/>
          <c:tx>
            <c:strRef>
              <c:f>DataInput!$A$25</c:f>
              <c:strCache>
                <c:ptCount val="1"/>
                <c:pt idx="0">
                  <c:v>REV 1050000</c:v>
                </c:pt>
              </c:strCache>
            </c:strRef>
          </c:tx>
          <c:spPr>
            <a:ln w="12700">
              <a:solidFill>
                <a:srgbClr val="FFFF99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99"/>
              </a:solidFill>
              <a:ln>
                <a:solidFill>
                  <a:srgbClr val="FFFF99"/>
                </a:solidFill>
                <a:prstDash val="solid"/>
              </a:ln>
            </c:spPr>
          </c:marker>
          <c:val>
            <c:numRef>
              <c:f>DataInput!$B$25:$M$25</c:f>
              <c:numCache>
                <c:formatCode>_("$"* #,##0_);_("$"* \(#,##0\);_("$"* "-"??_);_(@_)</c:formatCode>
                <c:ptCount val="12"/>
                <c:pt idx="0">
                  <c:v>68985000</c:v>
                </c:pt>
                <c:pt idx="1">
                  <c:v>72817500</c:v>
                </c:pt>
                <c:pt idx="2">
                  <c:v>76650000</c:v>
                </c:pt>
                <c:pt idx="3">
                  <c:v>80482500.000000015</c:v>
                </c:pt>
                <c:pt idx="4">
                  <c:v>84315000.000000015</c:v>
                </c:pt>
                <c:pt idx="5">
                  <c:v>88147500.000000015</c:v>
                </c:pt>
                <c:pt idx="6">
                  <c:v>91980000.000000015</c:v>
                </c:pt>
                <c:pt idx="7">
                  <c:v>95812500.000000015</c:v>
                </c:pt>
                <c:pt idx="8">
                  <c:v>99645000.000000015</c:v>
                </c:pt>
                <c:pt idx="9">
                  <c:v>103477500.00000001</c:v>
                </c:pt>
                <c:pt idx="10">
                  <c:v>107310000.00000001</c:v>
                </c:pt>
                <c:pt idx="11">
                  <c:v>111142500.00000004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38D0-476B-B31C-6D07990A520D}"/>
            </c:ext>
          </c:extLst>
        </c:ser>
        <c:ser>
          <c:idx val="12"/>
          <c:order val="22"/>
          <c:tx>
            <c:strRef>
              <c:f>DataInput!$A$26</c:f>
              <c:strCache>
                <c:ptCount val="1"/>
                <c:pt idx="0">
                  <c:v>REV 1075000</c:v>
                </c:pt>
              </c:strCache>
            </c:strRef>
          </c:tx>
          <c:spPr>
            <a:ln w="12700">
              <a:solidFill>
                <a:srgbClr val="99CC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CCFF"/>
                </a:solidFill>
                <a:prstDash val="solid"/>
              </a:ln>
            </c:spPr>
          </c:marker>
          <c:val>
            <c:numRef>
              <c:f>DataInput!$B$26:$M$26</c:f>
              <c:numCache>
                <c:formatCode>_("$"* #,##0_);_("$"* \(#,##0\);_("$"* "-"??_);_(@_)</c:formatCode>
                <c:ptCount val="12"/>
                <c:pt idx="0">
                  <c:v>70627500</c:v>
                </c:pt>
                <c:pt idx="1">
                  <c:v>74551250</c:v>
                </c:pt>
                <c:pt idx="2">
                  <c:v>78475000</c:v>
                </c:pt>
                <c:pt idx="3">
                  <c:v>82398750.000000015</c:v>
                </c:pt>
                <c:pt idx="4">
                  <c:v>86322500.000000015</c:v>
                </c:pt>
                <c:pt idx="5">
                  <c:v>90246250.000000015</c:v>
                </c:pt>
                <c:pt idx="6">
                  <c:v>94170000.000000015</c:v>
                </c:pt>
                <c:pt idx="7">
                  <c:v>98093750.000000015</c:v>
                </c:pt>
                <c:pt idx="8">
                  <c:v>102017500.00000001</c:v>
                </c:pt>
                <c:pt idx="9">
                  <c:v>105941250.00000001</c:v>
                </c:pt>
                <c:pt idx="10">
                  <c:v>109865000.00000004</c:v>
                </c:pt>
                <c:pt idx="11">
                  <c:v>113788750.00000004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38D0-476B-B31C-6D07990A520D}"/>
            </c:ext>
          </c:extLst>
        </c:ser>
        <c:ser>
          <c:idx val="13"/>
          <c:order val="23"/>
          <c:tx>
            <c:strRef>
              <c:f>DataInput!$A$27</c:f>
              <c:strCache>
                <c:ptCount val="1"/>
                <c:pt idx="0">
                  <c:v>REV 1100000</c:v>
                </c:pt>
              </c:strCache>
            </c:strRef>
          </c:tx>
          <c:spPr>
            <a:ln w="12700">
              <a:solidFill>
                <a:srgbClr val="FF99CC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FF99CC"/>
                </a:solidFill>
                <a:prstDash val="solid"/>
              </a:ln>
            </c:spPr>
          </c:marker>
          <c:val>
            <c:numRef>
              <c:f>DataInput!$B$27:$M$27</c:f>
              <c:numCache>
                <c:formatCode>_("$"* #,##0_);_("$"* \(#,##0\);_("$"* "-"??_);_(@_)</c:formatCode>
                <c:ptCount val="12"/>
                <c:pt idx="0">
                  <c:v>72270000</c:v>
                </c:pt>
                <c:pt idx="1">
                  <c:v>76285000</c:v>
                </c:pt>
                <c:pt idx="2">
                  <c:v>80300000</c:v>
                </c:pt>
                <c:pt idx="3">
                  <c:v>84315000.000000015</c:v>
                </c:pt>
                <c:pt idx="4">
                  <c:v>88330000.000000015</c:v>
                </c:pt>
                <c:pt idx="5">
                  <c:v>92345000.000000015</c:v>
                </c:pt>
                <c:pt idx="6">
                  <c:v>96360000.000000015</c:v>
                </c:pt>
                <c:pt idx="7">
                  <c:v>100375000.00000001</c:v>
                </c:pt>
                <c:pt idx="8">
                  <c:v>104390000.00000001</c:v>
                </c:pt>
                <c:pt idx="9">
                  <c:v>108405000.00000001</c:v>
                </c:pt>
                <c:pt idx="10">
                  <c:v>112420000.00000004</c:v>
                </c:pt>
                <c:pt idx="11">
                  <c:v>116435000.00000004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38D0-476B-B31C-6D07990A52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1363848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Rates per MMBtu's</a:t>
                </a:r>
              </a:p>
            </c:rich>
          </c:tx>
          <c:layout>
            <c:manualLayout>
              <c:xMode val="edge"/>
              <c:yMode val="edge"/>
              <c:x val="0.3462819089900111"/>
              <c:y val="0.94453507340946163"/>
            </c:manualLayout>
          </c:layout>
          <c:overlay val="0"/>
          <c:spPr>
            <a:noFill/>
            <a:ln w="25400">
              <a:noFill/>
            </a:ln>
          </c:spPr>
        </c:title>
        <c:numFmt formatCode="&quot;$&quot;#,##0.00_);[Red]\(&quot;$&quot;#,##0.00\)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9000000"/>
          <c:min val="100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ROW Payment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3556280587275692"/>
            </c:manualLayout>
          </c:layout>
          <c:overlay val="0"/>
          <c:spPr>
            <a:noFill/>
            <a:ln w="25400">
              <a:noFill/>
            </a:ln>
          </c:spPr>
        </c:title>
        <c:numFmt formatCode="_(&quot;$&quot;* #,##0_);_(&quot;$&quot;* \(#,##0\);_(&quot;$&quot;* &quot;-&quot;??_);_(@_)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63848352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 val="autoZero"/>
        <c:auto val="0"/>
        <c:lblAlgn val="ctr"/>
        <c:lblOffset val="100"/>
        <c:noMultiLvlLbl val="0"/>
      </c:catAx>
      <c:valAx>
        <c:axId val="4"/>
        <c:scaling>
          <c:orientation val="minMax"/>
          <c:max val="130000000"/>
          <c:min val="10000000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TW Revenue</a:t>
                </a:r>
              </a:p>
            </c:rich>
          </c:tx>
          <c:layout>
            <c:manualLayout>
              <c:xMode val="edge"/>
              <c:yMode val="edge"/>
              <c:x val="0.80355160932297442"/>
              <c:y val="0.44535073409461662"/>
            </c:manualLayout>
          </c:layout>
          <c:overlay val="0"/>
          <c:spPr>
            <a:noFill/>
            <a:ln w="25400">
              <a:noFill/>
            </a:ln>
          </c:spPr>
        </c:title>
        <c:numFmt formatCode="_(&quot;$&quot;* #,##0_);_(&quot;$&quot;* \(#,##0\);_(&quot;$&quot;* &quot;-&quot;??_);_(@_)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"/>
        <c:crosses val="max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3018867924528306"/>
          <c:y val="8.8091353996737357E-2"/>
          <c:w val="0.15538290788013318"/>
          <c:h val="0.8743882544861337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899045444808634"/>
          <c:y val="7.7381177284392685E-2"/>
          <c:w val="0.59134650089352003"/>
          <c:h val="0.78869276847554082"/>
        </c:manualLayout>
      </c:layout>
      <c:lineChart>
        <c:grouping val="standard"/>
        <c:varyColors val="0"/>
        <c:ser>
          <c:idx val="1"/>
          <c:order val="0"/>
          <c:tx>
            <c:strRef>
              <c:f>DataInput!$A$4</c:f>
              <c:strCache>
                <c:ptCount val="1"/>
                <c:pt idx="0">
                  <c:v> ROW 825000 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DataInput!$B$3:$M$3</c:f>
              <c:numCache>
                <c:formatCode>"$"#,##0.00_);[Red]\("$"#,##0.00\)</c:formatCode>
                <c:ptCount val="12"/>
                <c:pt idx="0">
                  <c:v>0.18</c:v>
                </c:pt>
                <c:pt idx="1">
                  <c:v>0.19</c:v>
                </c:pt>
                <c:pt idx="2">
                  <c:v>0.2</c:v>
                </c:pt>
                <c:pt idx="3">
                  <c:v>0.21</c:v>
                </c:pt>
                <c:pt idx="4">
                  <c:v>0.22</c:v>
                </c:pt>
                <c:pt idx="5">
                  <c:v>0.23</c:v>
                </c:pt>
                <c:pt idx="6">
                  <c:v>0.24</c:v>
                </c:pt>
                <c:pt idx="7">
                  <c:v>0.25</c:v>
                </c:pt>
                <c:pt idx="8">
                  <c:v>0.26</c:v>
                </c:pt>
                <c:pt idx="9">
                  <c:v>0.27</c:v>
                </c:pt>
                <c:pt idx="10">
                  <c:v>0.28000000000000003</c:v>
                </c:pt>
                <c:pt idx="11">
                  <c:v>0.28999999999999998</c:v>
                </c:pt>
              </c:numCache>
            </c:numRef>
          </c:cat>
          <c:val>
            <c:numRef>
              <c:f>DataInput!$B$4:$M$4</c:f>
              <c:numCache>
                <c:formatCode>_("$"* #,##0_);_("$"* \(#,##0\);_("$"* "-"??_);_(@_)</c:formatCode>
                <c:ptCount val="12"/>
                <c:pt idx="0">
                  <c:v>2500000</c:v>
                </c:pt>
                <c:pt idx="1">
                  <c:v>2500000</c:v>
                </c:pt>
                <c:pt idx="2">
                  <c:v>2500000</c:v>
                </c:pt>
                <c:pt idx="3">
                  <c:v>2596501.9463667837</c:v>
                </c:pt>
                <c:pt idx="4">
                  <c:v>2849675.6055363338</c:v>
                </c:pt>
                <c:pt idx="5">
                  <c:v>3114624.7837370257</c:v>
                </c:pt>
                <c:pt idx="6">
                  <c:v>3391349.4809688604</c:v>
                </c:pt>
                <c:pt idx="7">
                  <c:v>3679849.6972318366</c:v>
                </c:pt>
                <c:pt idx="8">
                  <c:v>3980125.4325259547</c:v>
                </c:pt>
                <c:pt idx="9">
                  <c:v>4292176.6868512137</c:v>
                </c:pt>
                <c:pt idx="10">
                  <c:v>4616003.4602076169</c:v>
                </c:pt>
                <c:pt idx="11">
                  <c:v>4951605.7525951611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9E-48A2-9CA8-BE7984ABA614}"/>
            </c:ext>
          </c:extLst>
        </c:ser>
        <c:ser>
          <c:idx val="0"/>
          <c:order val="1"/>
          <c:tx>
            <c:strRef>
              <c:f>DataInput!$A$5</c:f>
              <c:strCache>
                <c:ptCount val="1"/>
                <c:pt idx="0">
                  <c:v> ROW 850000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DataInput!$B$3:$M$3</c:f>
              <c:numCache>
                <c:formatCode>"$"#,##0.00_);[Red]\("$"#,##0.00\)</c:formatCode>
                <c:ptCount val="12"/>
                <c:pt idx="0">
                  <c:v>0.18</c:v>
                </c:pt>
                <c:pt idx="1">
                  <c:v>0.19</c:v>
                </c:pt>
                <c:pt idx="2">
                  <c:v>0.2</c:v>
                </c:pt>
                <c:pt idx="3">
                  <c:v>0.21</c:v>
                </c:pt>
                <c:pt idx="4">
                  <c:v>0.22</c:v>
                </c:pt>
                <c:pt idx="5">
                  <c:v>0.23</c:v>
                </c:pt>
                <c:pt idx="6">
                  <c:v>0.24</c:v>
                </c:pt>
                <c:pt idx="7">
                  <c:v>0.25</c:v>
                </c:pt>
                <c:pt idx="8">
                  <c:v>0.26</c:v>
                </c:pt>
                <c:pt idx="9">
                  <c:v>0.27</c:v>
                </c:pt>
                <c:pt idx="10">
                  <c:v>0.28000000000000003</c:v>
                </c:pt>
                <c:pt idx="11">
                  <c:v>0.28999999999999998</c:v>
                </c:pt>
              </c:numCache>
            </c:numRef>
          </c:cat>
          <c:val>
            <c:numRef>
              <c:f>DataInput!$B$5:$M$5</c:f>
              <c:numCache>
                <c:formatCode>_("$"* #,##0_);_("$"* \(#,##0\);_("$"* "-"??_);_(@_)</c:formatCode>
                <c:ptCount val="12"/>
                <c:pt idx="0">
                  <c:v>2500000</c:v>
                </c:pt>
                <c:pt idx="1">
                  <c:v>2500000</c:v>
                </c:pt>
                <c:pt idx="2">
                  <c:v>2500000</c:v>
                </c:pt>
                <c:pt idx="3">
                  <c:v>2756250</c:v>
                </c:pt>
                <c:pt idx="4">
                  <c:v>3025000</c:v>
                </c:pt>
                <c:pt idx="5">
                  <c:v>3306250</c:v>
                </c:pt>
                <c:pt idx="6">
                  <c:v>3600000</c:v>
                </c:pt>
                <c:pt idx="7">
                  <c:v>3906250</c:v>
                </c:pt>
                <c:pt idx="8">
                  <c:v>4225000</c:v>
                </c:pt>
                <c:pt idx="9">
                  <c:v>4556250</c:v>
                </c:pt>
                <c:pt idx="10">
                  <c:v>4900000</c:v>
                </c:pt>
                <c:pt idx="11">
                  <c:v>5256250.0000000056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9E-48A2-9CA8-BE7984ABA614}"/>
            </c:ext>
          </c:extLst>
        </c:ser>
        <c:ser>
          <c:idx val="9"/>
          <c:order val="2"/>
          <c:tx>
            <c:strRef>
              <c:f>DataInput!$A$6</c:f>
              <c:strCache>
                <c:ptCount val="1"/>
                <c:pt idx="0">
                  <c:v> ROW 875000 </c:v>
                </c:pt>
              </c:strCache>
            </c:strRef>
          </c:tx>
          <c:spPr>
            <a:ln w="12700">
              <a:solidFill>
                <a:srgbClr val="CCFF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CCFFFF"/>
              </a:solidFill>
              <a:ln>
                <a:solidFill>
                  <a:srgbClr val="CCFFFF"/>
                </a:solidFill>
                <a:prstDash val="solid"/>
              </a:ln>
            </c:spPr>
          </c:marker>
          <c:cat>
            <c:numRef>
              <c:f>DataInput!$B$3:$M$3</c:f>
              <c:numCache>
                <c:formatCode>"$"#,##0.00_);[Red]\("$"#,##0.00\)</c:formatCode>
                <c:ptCount val="12"/>
                <c:pt idx="0">
                  <c:v>0.18</c:v>
                </c:pt>
                <c:pt idx="1">
                  <c:v>0.19</c:v>
                </c:pt>
                <c:pt idx="2">
                  <c:v>0.2</c:v>
                </c:pt>
                <c:pt idx="3">
                  <c:v>0.21</c:v>
                </c:pt>
                <c:pt idx="4">
                  <c:v>0.22</c:v>
                </c:pt>
                <c:pt idx="5">
                  <c:v>0.23</c:v>
                </c:pt>
                <c:pt idx="6">
                  <c:v>0.24</c:v>
                </c:pt>
                <c:pt idx="7">
                  <c:v>0.25</c:v>
                </c:pt>
                <c:pt idx="8">
                  <c:v>0.26</c:v>
                </c:pt>
                <c:pt idx="9">
                  <c:v>0.27</c:v>
                </c:pt>
                <c:pt idx="10">
                  <c:v>0.28000000000000003</c:v>
                </c:pt>
                <c:pt idx="11">
                  <c:v>0.28999999999999998</c:v>
                </c:pt>
              </c:numCache>
            </c:numRef>
          </c:cat>
          <c:val>
            <c:numRef>
              <c:f>DataInput!$B$6:$M$6</c:f>
              <c:numCache>
                <c:formatCode>_("$"* #,##0_);_("$"* \(#,##0\);_("$"* "-"??_);_(@_)</c:formatCode>
                <c:ptCount val="12"/>
                <c:pt idx="0">
                  <c:v>2500000</c:v>
                </c:pt>
                <c:pt idx="1">
                  <c:v>2500000</c:v>
                </c:pt>
                <c:pt idx="2">
                  <c:v>2649221.4532871982</c:v>
                </c:pt>
                <c:pt idx="3">
                  <c:v>2920766.6522491365</c:v>
                </c:pt>
                <c:pt idx="4">
                  <c:v>3205557.9584775101</c:v>
                </c:pt>
                <c:pt idx="5">
                  <c:v>3503595.3719723211</c:v>
                </c:pt>
                <c:pt idx="6">
                  <c:v>3814878.8927335669</c:v>
                </c:pt>
                <c:pt idx="7">
                  <c:v>4139408.5207612487</c:v>
                </c:pt>
                <c:pt idx="8">
                  <c:v>4477184.2560553681</c:v>
                </c:pt>
                <c:pt idx="9">
                  <c:v>4828206.0986159211</c:v>
                </c:pt>
                <c:pt idx="10">
                  <c:v>5192474.0484429114</c:v>
                </c:pt>
                <c:pt idx="11">
                  <c:v>5569988.1055363379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9E-48A2-9CA8-BE7984ABA614}"/>
            </c:ext>
          </c:extLst>
        </c:ser>
        <c:ser>
          <c:idx val="10"/>
          <c:order val="3"/>
          <c:tx>
            <c:strRef>
              <c:f>DataInput!$A$7</c:f>
              <c:strCache>
                <c:ptCount val="1"/>
                <c:pt idx="0">
                  <c:v> ROW 900000 </c:v>
                </c:pt>
              </c:strCache>
            </c:strRef>
          </c:tx>
          <c:spPr>
            <a:ln w="12700">
              <a:solidFill>
                <a:srgbClr val="CCFFCC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CCFFCC"/>
              </a:solidFill>
              <a:ln>
                <a:solidFill>
                  <a:srgbClr val="CCFFCC"/>
                </a:solidFill>
                <a:prstDash val="solid"/>
              </a:ln>
            </c:spPr>
          </c:marker>
          <c:cat>
            <c:numRef>
              <c:f>DataInput!$B$3:$M$3</c:f>
              <c:numCache>
                <c:formatCode>"$"#,##0.00_);[Red]\("$"#,##0.00\)</c:formatCode>
                <c:ptCount val="12"/>
                <c:pt idx="0">
                  <c:v>0.18</c:v>
                </c:pt>
                <c:pt idx="1">
                  <c:v>0.19</c:v>
                </c:pt>
                <c:pt idx="2">
                  <c:v>0.2</c:v>
                </c:pt>
                <c:pt idx="3">
                  <c:v>0.21</c:v>
                </c:pt>
                <c:pt idx="4">
                  <c:v>0.22</c:v>
                </c:pt>
                <c:pt idx="5">
                  <c:v>0.23</c:v>
                </c:pt>
                <c:pt idx="6">
                  <c:v>0.24</c:v>
                </c:pt>
                <c:pt idx="7">
                  <c:v>0.25</c:v>
                </c:pt>
                <c:pt idx="8">
                  <c:v>0.26</c:v>
                </c:pt>
                <c:pt idx="9">
                  <c:v>0.27</c:v>
                </c:pt>
                <c:pt idx="10">
                  <c:v>0.28000000000000003</c:v>
                </c:pt>
                <c:pt idx="11">
                  <c:v>0.28999999999999998</c:v>
                </c:pt>
              </c:numCache>
            </c:numRef>
          </c:cat>
          <c:val>
            <c:numRef>
              <c:f>DataInput!$B$7:$M$7</c:f>
              <c:numCache>
                <c:formatCode>_("$"* #,##0_);_("$"* \(#,##0\);_("$"* "-"??_);_(@_)</c:formatCode>
                <c:ptCount val="12"/>
                <c:pt idx="0">
                  <c:v>2500000</c:v>
                </c:pt>
                <c:pt idx="1">
                  <c:v>2529498.2698961948</c:v>
                </c:pt>
                <c:pt idx="2">
                  <c:v>2802768.166089966</c:v>
                </c:pt>
                <c:pt idx="3">
                  <c:v>3090051.9031141885</c:v>
                </c:pt>
                <c:pt idx="4">
                  <c:v>3391349.4809688604</c:v>
                </c:pt>
                <c:pt idx="5">
                  <c:v>3706660.8996539814</c:v>
                </c:pt>
                <c:pt idx="6">
                  <c:v>4035986.1591695533</c:v>
                </c:pt>
                <c:pt idx="7">
                  <c:v>4379325.2595155742</c:v>
                </c:pt>
                <c:pt idx="8">
                  <c:v>4736678.2006920455</c:v>
                </c:pt>
                <c:pt idx="9">
                  <c:v>5108044.9826989667</c:v>
                </c:pt>
                <c:pt idx="10">
                  <c:v>5493425.6055363379</c:v>
                </c:pt>
                <c:pt idx="11">
                  <c:v>5892820.0692041572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49E-48A2-9CA8-BE7984ABA614}"/>
            </c:ext>
          </c:extLst>
        </c:ser>
        <c:ser>
          <c:idx val="11"/>
          <c:order val="4"/>
          <c:tx>
            <c:strRef>
              <c:f>DataInput!$A$8</c:f>
              <c:strCache>
                <c:ptCount val="1"/>
                <c:pt idx="0">
                  <c:v> ROW 925000 </c:v>
                </c:pt>
              </c:strCache>
            </c:strRef>
          </c:tx>
          <c:spPr>
            <a:ln w="12700">
              <a:solidFill>
                <a:srgbClr val="FFFF99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99"/>
              </a:solidFill>
              <a:ln>
                <a:solidFill>
                  <a:srgbClr val="FFFF99"/>
                </a:solidFill>
                <a:prstDash val="solid"/>
              </a:ln>
            </c:spPr>
          </c:marker>
          <c:cat>
            <c:numRef>
              <c:f>DataInput!$B$3:$M$3</c:f>
              <c:numCache>
                <c:formatCode>"$"#,##0.00_);[Red]\("$"#,##0.00\)</c:formatCode>
                <c:ptCount val="12"/>
                <c:pt idx="0">
                  <c:v>0.18</c:v>
                </c:pt>
                <c:pt idx="1">
                  <c:v>0.19</c:v>
                </c:pt>
                <c:pt idx="2">
                  <c:v>0.2</c:v>
                </c:pt>
                <c:pt idx="3">
                  <c:v>0.21</c:v>
                </c:pt>
                <c:pt idx="4">
                  <c:v>0.22</c:v>
                </c:pt>
                <c:pt idx="5">
                  <c:v>0.23</c:v>
                </c:pt>
                <c:pt idx="6">
                  <c:v>0.24</c:v>
                </c:pt>
                <c:pt idx="7">
                  <c:v>0.25</c:v>
                </c:pt>
                <c:pt idx="8">
                  <c:v>0.26</c:v>
                </c:pt>
                <c:pt idx="9">
                  <c:v>0.27</c:v>
                </c:pt>
                <c:pt idx="10">
                  <c:v>0.28000000000000003</c:v>
                </c:pt>
                <c:pt idx="11">
                  <c:v>0.28999999999999998</c:v>
                </c:pt>
              </c:numCache>
            </c:numRef>
          </c:cat>
          <c:val>
            <c:numRef>
              <c:f>DataInput!$B$8:$M$8</c:f>
              <c:numCache>
                <c:formatCode>_("$"* #,##0_);_("$"* \(#,##0\);_("$"* "-"??_);_(@_)</c:formatCode>
                <c:ptCount val="12"/>
                <c:pt idx="0">
                  <c:v>2500000</c:v>
                </c:pt>
                <c:pt idx="1">
                  <c:v>2671977.7249134961</c:v>
                </c:pt>
                <c:pt idx="2">
                  <c:v>2960640.1384083056</c:v>
                </c:pt>
                <c:pt idx="3">
                  <c:v>3264105.7525951578</c:v>
                </c:pt>
                <c:pt idx="4">
                  <c:v>3582374.5674740509</c:v>
                </c:pt>
                <c:pt idx="5">
                  <c:v>3915446.5830449853</c:v>
                </c:pt>
                <c:pt idx="6">
                  <c:v>4263321.799307961</c:v>
                </c:pt>
                <c:pt idx="7">
                  <c:v>4626000.2162629785</c:v>
                </c:pt>
                <c:pt idx="8">
                  <c:v>5003481.8339100396</c:v>
                </c:pt>
                <c:pt idx="9">
                  <c:v>5395766.6522491397</c:v>
                </c:pt>
                <c:pt idx="10">
                  <c:v>5802854.6712802825</c:v>
                </c:pt>
                <c:pt idx="11">
                  <c:v>6224745.8910034671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49E-48A2-9CA8-BE7984ABA614}"/>
            </c:ext>
          </c:extLst>
        </c:ser>
        <c:ser>
          <c:idx val="12"/>
          <c:order val="5"/>
          <c:tx>
            <c:strRef>
              <c:f>DataInput!$A$9</c:f>
              <c:strCache>
                <c:ptCount val="1"/>
                <c:pt idx="0">
                  <c:v> ROW 950000 </c:v>
                </c:pt>
              </c:strCache>
            </c:strRef>
          </c:tx>
          <c:spPr>
            <a:ln w="12700">
              <a:solidFill>
                <a:srgbClr val="99CC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CCFF"/>
                </a:solidFill>
                <a:prstDash val="solid"/>
              </a:ln>
            </c:spPr>
          </c:marker>
          <c:cat>
            <c:numRef>
              <c:f>DataInput!$B$3:$M$3</c:f>
              <c:numCache>
                <c:formatCode>"$"#,##0.00_);[Red]\("$"#,##0.00\)</c:formatCode>
                <c:ptCount val="12"/>
                <c:pt idx="0">
                  <c:v>0.18</c:v>
                </c:pt>
                <c:pt idx="1">
                  <c:v>0.19</c:v>
                </c:pt>
                <c:pt idx="2">
                  <c:v>0.2</c:v>
                </c:pt>
                <c:pt idx="3">
                  <c:v>0.21</c:v>
                </c:pt>
                <c:pt idx="4">
                  <c:v>0.22</c:v>
                </c:pt>
                <c:pt idx="5">
                  <c:v>0.23</c:v>
                </c:pt>
                <c:pt idx="6">
                  <c:v>0.24</c:v>
                </c:pt>
                <c:pt idx="7">
                  <c:v>0.25</c:v>
                </c:pt>
                <c:pt idx="8">
                  <c:v>0.26</c:v>
                </c:pt>
                <c:pt idx="9">
                  <c:v>0.27</c:v>
                </c:pt>
                <c:pt idx="10">
                  <c:v>0.28000000000000003</c:v>
                </c:pt>
                <c:pt idx="11">
                  <c:v>0.28999999999999998</c:v>
                </c:pt>
              </c:numCache>
            </c:numRef>
          </c:cat>
          <c:val>
            <c:numRef>
              <c:f>DataInput!$B$9:$M$9</c:f>
              <c:numCache>
                <c:formatCode>_("$"* #,##0_);_("$"* \(#,##0\);_("$"* "-"??_);_(@_)</c:formatCode>
                <c:ptCount val="12"/>
                <c:pt idx="0">
                  <c:v>2529498.2698961948</c:v>
                </c:pt>
                <c:pt idx="1">
                  <c:v>2818360.7266435996</c:v>
                </c:pt>
                <c:pt idx="2">
                  <c:v>3122837.3702422166</c:v>
                </c:pt>
                <c:pt idx="3">
                  <c:v>3442928.2006920436</c:v>
                </c:pt>
                <c:pt idx="4">
                  <c:v>3778633.217993082</c:v>
                </c:pt>
                <c:pt idx="5">
                  <c:v>4129952.4221453313</c:v>
                </c:pt>
                <c:pt idx="6">
                  <c:v>4496885.8131487919</c:v>
                </c:pt>
                <c:pt idx="7">
                  <c:v>4879433.3910034643</c:v>
                </c:pt>
                <c:pt idx="8">
                  <c:v>5277595.1557093468</c:v>
                </c:pt>
                <c:pt idx="9">
                  <c:v>5691371.1072664419</c:v>
                </c:pt>
                <c:pt idx="10">
                  <c:v>6120761.2456747461</c:v>
                </c:pt>
                <c:pt idx="11">
                  <c:v>6565765.5709342612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49E-48A2-9CA8-BE7984ABA614}"/>
            </c:ext>
          </c:extLst>
        </c:ser>
        <c:ser>
          <c:idx val="13"/>
          <c:order val="6"/>
          <c:tx>
            <c:strRef>
              <c:f>DataInput!$A$10</c:f>
              <c:strCache>
                <c:ptCount val="1"/>
                <c:pt idx="0">
                  <c:v> ROW 975000 </c:v>
                </c:pt>
              </c:strCache>
            </c:strRef>
          </c:tx>
          <c:spPr>
            <a:ln w="12700">
              <a:solidFill>
                <a:srgbClr val="FF99CC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FF99CC"/>
                </a:solidFill>
                <a:prstDash val="solid"/>
              </a:ln>
            </c:spPr>
          </c:marker>
          <c:cat>
            <c:numRef>
              <c:f>DataInput!$B$3:$M$3</c:f>
              <c:numCache>
                <c:formatCode>"$"#,##0.00_);[Red]\("$"#,##0.00\)</c:formatCode>
                <c:ptCount val="12"/>
                <c:pt idx="0">
                  <c:v>0.18</c:v>
                </c:pt>
                <c:pt idx="1">
                  <c:v>0.19</c:v>
                </c:pt>
                <c:pt idx="2">
                  <c:v>0.2</c:v>
                </c:pt>
                <c:pt idx="3">
                  <c:v>0.21</c:v>
                </c:pt>
                <c:pt idx="4">
                  <c:v>0.22</c:v>
                </c:pt>
                <c:pt idx="5">
                  <c:v>0.23</c:v>
                </c:pt>
                <c:pt idx="6">
                  <c:v>0.24</c:v>
                </c:pt>
                <c:pt idx="7">
                  <c:v>0.25</c:v>
                </c:pt>
                <c:pt idx="8">
                  <c:v>0.26</c:v>
                </c:pt>
                <c:pt idx="9">
                  <c:v>0.27</c:v>
                </c:pt>
                <c:pt idx="10">
                  <c:v>0.28000000000000003</c:v>
                </c:pt>
                <c:pt idx="11">
                  <c:v>0.28999999999999998</c:v>
                </c:pt>
              </c:numCache>
            </c:numRef>
          </c:cat>
          <c:val>
            <c:numRef>
              <c:f>DataInput!$B$10:$M$10</c:f>
              <c:numCache>
                <c:formatCode>_("$"* #,##0_);_("$"* \(#,##0\);_("$"* "-"??_);_(@_)</c:formatCode>
                <c:ptCount val="12"/>
                <c:pt idx="0">
                  <c:v>2664381.4878892745</c:v>
                </c:pt>
                <c:pt idx="1">
                  <c:v>2968647.2750865058</c:v>
                </c:pt>
                <c:pt idx="2">
                  <c:v>3289359.8615916967</c:v>
                </c:pt>
                <c:pt idx="3">
                  <c:v>3626519.2474048464</c:v>
                </c:pt>
                <c:pt idx="4">
                  <c:v>3980125.4325259542</c:v>
                </c:pt>
                <c:pt idx="5">
                  <c:v>4350178.4169550203</c:v>
                </c:pt>
                <c:pt idx="6">
                  <c:v>4736678.2006920446</c:v>
                </c:pt>
                <c:pt idx="7">
                  <c:v>5139624.783737028</c:v>
                </c:pt>
                <c:pt idx="8">
                  <c:v>5559018.1660899706</c:v>
                </c:pt>
                <c:pt idx="9">
                  <c:v>5994858.3477508714</c:v>
                </c:pt>
                <c:pt idx="10">
                  <c:v>6447145.3287197296</c:v>
                </c:pt>
                <c:pt idx="11">
                  <c:v>6915879.1089965468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49E-48A2-9CA8-BE7984ABA6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1403808"/>
        <c:axId val="1"/>
      </c:lineChart>
      <c:lineChart>
        <c:grouping val="standard"/>
        <c:varyColors val="0"/>
        <c:ser>
          <c:idx val="2"/>
          <c:order val="7"/>
          <c:tx>
            <c:strRef>
              <c:f>DataInput!$A$11</c:f>
              <c:strCache>
                <c:ptCount val="1"/>
                <c:pt idx="0">
                  <c:v> ROW 1000000 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DataInput!$B$3:$M$3</c:f>
              <c:numCache>
                <c:formatCode>"$"#,##0.00_);[Red]\("$"#,##0.00\)</c:formatCode>
                <c:ptCount val="12"/>
                <c:pt idx="0">
                  <c:v>0.18</c:v>
                </c:pt>
                <c:pt idx="1">
                  <c:v>0.19</c:v>
                </c:pt>
                <c:pt idx="2">
                  <c:v>0.2</c:v>
                </c:pt>
                <c:pt idx="3">
                  <c:v>0.21</c:v>
                </c:pt>
                <c:pt idx="4">
                  <c:v>0.22</c:v>
                </c:pt>
                <c:pt idx="5">
                  <c:v>0.23</c:v>
                </c:pt>
                <c:pt idx="6">
                  <c:v>0.24</c:v>
                </c:pt>
                <c:pt idx="7">
                  <c:v>0.25</c:v>
                </c:pt>
                <c:pt idx="8">
                  <c:v>0.26</c:v>
                </c:pt>
                <c:pt idx="9">
                  <c:v>0.27</c:v>
                </c:pt>
                <c:pt idx="10">
                  <c:v>0.28000000000000003</c:v>
                </c:pt>
                <c:pt idx="11">
                  <c:v>0.28999999999999998</c:v>
                </c:pt>
              </c:numCache>
            </c:numRef>
          </c:cat>
          <c:val>
            <c:numRef>
              <c:f>DataInput!$B$11:$M$11</c:f>
              <c:numCache>
                <c:formatCode>_("$"* #,##0_);_("$"* \(#,##0\);_("$"* "-"??_);_(@_)</c:formatCode>
                <c:ptCount val="12"/>
                <c:pt idx="0">
                  <c:v>2802768.166089966</c:v>
                </c:pt>
                <c:pt idx="1">
                  <c:v>3122837.3702422162</c:v>
                </c:pt>
                <c:pt idx="2">
                  <c:v>3460207.6124567483</c:v>
                </c:pt>
                <c:pt idx="3">
                  <c:v>3814878.8927335665</c:v>
                </c:pt>
                <c:pt idx="4">
                  <c:v>4186851.2110726661</c:v>
                </c:pt>
                <c:pt idx="5">
                  <c:v>4576124.5674740504</c:v>
                </c:pt>
                <c:pt idx="6">
                  <c:v>4982698.96193772</c:v>
                </c:pt>
                <c:pt idx="7">
                  <c:v>5406574.3944636732</c:v>
                </c:pt>
                <c:pt idx="8">
                  <c:v>5847750.8650519093</c:v>
                </c:pt>
                <c:pt idx="9">
                  <c:v>6306228.3737024264</c:v>
                </c:pt>
                <c:pt idx="10">
                  <c:v>6782006.920415231</c:v>
                </c:pt>
                <c:pt idx="11">
                  <c:v>7275086.5051903194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49E-48A2-9CA8-BE7984ABA614}"/>
            </c:ext>
          </c:extLst>
        </c:ser>
        <c:ser>
          <c:idx val="3"/>
          <c:order val="8"/>
          <c:tx>
            <c:strRef>
              <c:f>DataInput!$A$12</c:f>
              <c:strCache>
                <c:ptCount val="1"/>
                <c:pt idx="0">
                  <c:v> ROW 1025000 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DataInput!$B$3:$M$3</c:f>
              <c:numCache>
                <c:formatCode>"$"#,##0.00_);[Red]\("$"#,##0.00\)</c:formatCode>
                <c:ptCount val="12"/>
                <c:pt idx="0">
                  <c:v>0.18</c:v>
                </c:pt>
                <c:pt idx="1">
                  <c:v>0.19</c:v>
                </c:pt>
                <c:pt idx="2">
                  <c:v>0.2</c:v>
                </c:pt>
                <c:pt idx="3">
                  <c:v>0.21</c:v>
                </c:pt>
                <c:pt idx="4">
                  <c:v>0.22</c:v>
                </c:pt>
                <c:pt idx="5">
                  <c:v>0.23</c:v>
                </c:pt>
                <c:pt idx="6">
                  <c:v>0.24</c:v>
                </c:pt>
                <c:pt idx="7">
                  <c:v>0.25</c:v>
                </c:pt>
                <c:pt idx="8">
                  <c:v>0.26</c:v>
                </c:pt>
                <c:pt idx="9">
                  <c:v>0.27</c:v>
                </c:pt>
                <c:pt idx="10">
                  <c:v>0.28000000000000003</c:v>
                </c:pt>
                <c:pt idx="11">
                  <c:v>0.28999999999999998</c:v>
                </c:pt>
              </c:numCache>
            </c:numRef>
          </c:cat>
          <c:val>
            <c:numRef>
              <c:f>DataInput!$B$12:$M$12</c:f>
              <c:numCache>
                <c:formatCode>_("$"* #,##0_);_("$"* \(#,##0\);_("$"* "-"??_);_(@_)</c:formatCode>
                <c:ptCount val="12"/>
                <c:pt idx="0">
                  <c:v>2944658.3044982711</c:v>
                </c:pt>
                <c:pt idx="1">
                  <c:v>3280931.0121107278</c:v>
                </c:pt>
                <c:pt idx="2">
                  <c:v>3635380.6228373721</c:v>
                </c:pt>
                <c:pt idx="3">
                  <c:v>4008007.1366782025</c:v>
                </c:pt>
                <c:pt idx="4">
                  <c:v>4398810.5536332214</c:v>
                </c:pt>
                <c:pt idx="5">
                  <c:v>4807790.8737024246</c:v>
                </c:pt>
                <c:pt idx="6">
                  <c:v>5234948.0968858171</c:v>
                </c:pt>
                <c:pt idx="7">
                  <c:v>5680282.2231833963</c:v>
                </c:pt>
                <c:pt idx="8">
                  <c:v>6143793.2525951602</c:v>
                </c:pt>
                <c:pt idx="9">
                  <c:v>6625481.1851211116</c:v>
                </c:pt>
                <c:pt idx="10">
                  <c:v>7125346.0207612505</c:v>
                </c:pt>
                <c:pt idx="11">
                  <c:v>7643387.7595155798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49E-48A2-9CA8-BE7984ABA614}"/>
            </c:ext>
          </c:extLst>
        </c:ser>
        <c:ser>
          <c:idx val="4"/>
          <c:order val="9"/>
          <c:tx>
            <c:strRef>
              <c:f>DataInput!$A$13</c:f>
              <c:strCache>
                <c:ptCount val="1"/>
                <c:pt idx="0">
                  <c:v> ROW 1050000 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DataInput!$B$3:$M$3</c:f>
              <c:numCache>
                <c:formatCode>"$"#,##0.00_);[Red]\("$"#,##0.00\)</c:formatCode>
                <c:ptCount val="12"/>
                <c:pt idx="0">
                  <c:v>0.18</c:v>
                </c:pt>
                <c:pt idx="1">
                  <c:v>0.19</c:v>
                </c:pt>
                <c:pt idx="2">
                  <c:v>0.2</c:v>
                </c:pt>
                <c:pt idx="3">
                  <c:v>0.21</c:v>
                </c:pt>
                <c:pt idx="4">
                  <c:v>0.22</c:v>
                </c:pt>
                <c:pt idx="5">
                  <c:v>0.23</c:v>
                </c:pt>
                <c:pt idx="6">
                  <c:v>0.24</c:v>
                </c:pt>
                <c:pt idx="7">
                  <c:v>0.25</c:v>
                </c:pt>
                <c:pt idx="8">
                  <c:v>0.26</c:v>
                </c:pt>
                <c:pt idx="9">
                  <c:v>0.27</c:v>
                </c:pt>
                <c:pt idx="10">
                  <c:v>0.28000000000000003</c:v>
                </c:pt>
                <c:pt idx="11">
                  <c:v>0.28999999999999998</c:v>
                </c:pt>
              </c:numCache>
            </c:numRef>
          </c:cat>
          <c:val>
            <c:numRef>
              <c:f>DataInput!$B$13:$M$13</c:f>
              <c:numCache>
                <c:formatCode>_("$"* #,##0_);_("$"* \(#,##0\);_("$"* "-"??_);_(@_)</c:formatCode>
                <c:ptCount val="12"/>
                <c:pt idx="0">
                  <c:v>3090051.903114188</c:v>
                </c:pt>
                <c:pt idx="1">
                  <c:v>3442928.2006920427</c:v>
                </c:pt>
                <c:pt idx="2">
                  <c:v>3814878.892733566</c:v>
                </c:pt>
                <c:pt idx="3">
                  <c:v>4205903.9792387569</c:v>
                </c:pt>
                <c:pt idx="4">
                  <c:v>4616003.460207615</c:v>
                </c:pt>
                <c:pt idx="5">
                  <c:v>5045177.3356401408</c:v>
                </c:pt>
                <c:pt idx="6">
                  <c:v>5493425.6055363361</c:v>
                </c:pt>
                <c:pt idx="7">
                  <c:v>5960748.2698961981</c:v>
                </c:pt>
                <c:pt idx="8">
                  <c:v>6447145.3287197286</c:v>
                </c:pt>
                <c:pt idx="9">
                  <c:v>6952616.7820069259</c:v>
                </c:pt>
                <c:pt idx="10">
                  <c:v>7477162.6297577918</c:v>
                </c:pt>
                <c:pt idx="11">
                  <c:v>8020782.8719723262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49E-48A2-9CA8-BE7984ABA614}"/>
            </c:ext>
          </c:extLst>
        </c:ser>
        <c:ser>
          <c:idx val="5"/>
          <c:order val="10"/>
          <c:tx>
            <c:strRef>
              <c:f>DataInput!$A$14</c:f>
              <c:strCache>
                <c:ptCount val="1"/>
                <c:pt idx="0">
                  <c:v> ROW 1075000 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DataInput!$B$3:$M$3</c:f>
              <c:numCache>
                <c:formatCode>"$"#,##0.00_);[Red]\("$"#,##0.00\)</c:formatCode>
                <c:ptCount val="12"/>
                <c:pt idx="0">
                  <c:v>0.18</c:v>
                </c:pt>
                <c:pt idx="1">
                  <c:v>0.19</c:v>
                </c:pt>
                <c:pt idx="2">
                  <c:v>0.2</c:v>
                </c:pt>
                <c:pt idx="3">
                  <c:v>0.21</c:v>
                </c:pt>
                <c:pt idx="4">
                  <c:v>0.22</c:v>
                </c:pt>
                <c:pt idx="5">
                  <c:v>0.23</c:v>
                </c:pt>
                <c:pt idx="6">
                  <c:v>0.24</c:v>
                </c:pt>
                <c:pt idx="7">
                  <c:v>0.25</c:v>
                </c:pt>
                <c:pt idx="8">
                  <c:v>0.26</c:v>
                </c:pt>
                <c:pt idx="9">
                  <c:v>0.27</c:v>
                </c:pt>
                <c:pt idx="10">
                  <c:v>0.28000000000000003</c:v>
                </c:pt>
                <c:pt idx="11">
                  <c:v>0.28999999999999998</c:v>
                </c:pt>
              </c:numCache>
            </c:numRef>
          </c:cat>
          <c:val>
            <c:numRef>
              <c:f>DataInput!$B$14:$M$14</c:f>
              <c:numCache>
                <c:formatCode>_("$"* #,##0_);_("$"* \(#,##0\);_("$"* "-"??_);_(@_)</c:formatCode>
                <c:ptCount val="12"/>
                <c:pt idx="0">
                  <c:v>3238948.9619377167</c:v>
                </c:pt>
                <c:pt idx="1">
                  <c:v>3608828.9359861608</c:v>
                </c:pt>
                <c:pt idx="2">
                  <c:v>3998702.4221453303</c:v>
                </c:pt>
                <c:pt idx="3">
                  <c:v>4408569.4204152273</c:v>
                </c:pt>
                <c:pt idx="4">
                  <c:v>4838429.9307958502</c:v>
                </c:pt>
                <c:pt idx="5">
                  <c:v>5288283.953287201</c:v>
                </c:pt>
                <c:pt idx="6">
                  <c:v>5758131.4878892768</c:v>
                </c:pt>
                <c:pt idx="7">
                  <c:v>6247972.5346020823</c:v>
                </c:pt>
                <c:pt idx="8">
                  <c:v>6757807.0934256101</c:v>
                </c:pt>
                <c:pt idx="9">
                  <c:v>7287635.1643598666</c:v>
                </c:pt>
                <c:pt idx="10">
                  <c:v>7837456.747404851</c:v>
                </c:pt>
                <c:pt idx="11">
                  <c:v>8407271.8425605614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49E-48A2-9CA8-BE7984ABA614}"/>
            </c:ext>
          </c:extLst>
        </c:ser>
        <c:ser>
          <c:idx val="6"/>
          <c:order val="11"/>
          <c:tx>
            <c:strRef>
              <c:f>DataInput!$A$15</c:f>
              <c:strCache>
                <c:ptCount val="1"/>
                <c:pt idx="0">
                  <c:v> ROW 1100000 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cat>
            <c:numRef>
              <c:f>DataInput!$B$3:$M$3</c:f>
              <c:numCache>
                <c:formatCode>"$"#,##0.00_);[Red]\("$"#,##0.00\)</c:formatCode>
                <c:ptCount val="12"/>
                <c:pt idx="0">
                  <c:v>0.18</c:v>
                </c:pt>
                <c:pt idx="1">
                  <c:v>0.19</c:v>
                </c:pt>
                <c:pt idx="2">
                  <c:v>0.2</c:v>
                </c:pt>
                <c:pt idx="3">
                  <c:v>0.21</c:v>
                </c:pt>
                <c:pt idx="4">
                  <c:v>0.22</c:v>
                </c:pt>
                <c:pt idx="5">
                  <c:v>0.23</c:v>
                </c:pt>
                <c:pt idx="6">
                  <c:v>0.24</c:v>
                </c:pt>
                <c:pt idx="7">
                  <c:v>0.25</c:v>
                </c:pt>
                <c:pt idx="8">
                  <c:v>0.26</c:v>
                </c:pt>
                <c:pt idx="9">
                  <c:v>0.27</c:v>
                </c:pt>
                <c:pt idx="10">
                  <c:v>0.28000000000000003</c:v>
                </c:pt>
                <c:pt idx="11">
                  <c:v>0.28999999999999998</c:v>
                </c:pt>
              </c:numCache>
            </c:numRef>
          </c:cat>
          <c:val>
            <c:numRef>
              <c:f>DataInput!$B$15:$M$15</c:f>
              <c:numCache>
                <c:formatCode>_("$"* #,##0_);_("$"* \(#,##0\);_("$"* "-"??_);_(@_)</c:formatCode>
                <c:ptCount val="12"/>
                <c:pt idx="0">
                  <c:v>3391349.4809688595</c:v>
                </c:pt>
                <c:pt idx="1">
                  <c:v>3778633.2179930806</c:v>
                </c:pt>
                <c:pt idx="2">
                  <c:v>4186851.2110726652</c:v>
                </c:pt>
                <c:pt idx="3">
                  <c:v>4616003.460207615</c:v>
                </c:pt>
                <c:pt idx="4">
                  <c:v>5066089.965397927</c:v>
                </c:pt>
                <c:pt idx="5">
                  <c:v>5537110.7266436014</c:v>
                </c:pt>
                <c:pt idx="6">
                  <c:v>6029065.7439446412</c:v>
                </c:pt>
                <c:pt idx="7">
                  <c:v>6541955.0173010426</c:v>
                </c:pt>
                <c:pt idx="8">
                  <c:v>7075778.5467128083</c:v>
                </c:pt>
                <c:pt idx="9">
                  <c:v>7630536.3321799366</c:v>
                </c:pt>
                <c:pt idx="10">
                  <c:v>8206228.373702432</c:v>
                </c:pt>
                <c:pt idx="11">
                  <c:v>8802854.6712802853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49E-48A2-9CA8-BE7984ABA614}"/>
            </c:ext>
          </c:extLst>
        </c:ser>
        <c:ser>
          <c:idx val="7"/>
          <c:order val="12"/>
          <c:tx>
            <c:strRef>
              <c:f>DataInput!$A$16</c:f>
              <c:strCache>
                <c:ptCount val="1"/>
                <c:pt idx="0">
                  <c:v>REV 825000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val>
            <c:numRef>
              <c:f>DataInput!$B$16:$M$16</c:f>
              <c:numCache>
                <c:formatCode>_("$"* #,##0_);_("$"* \(#,##0\);_("$"* "-"??_);_(@_)</c:formatCode>
                <c:ptCount val="12"/>
                <c:pt idx="0">
                  <c:v>54202500</c:v>
                </c:pt>
                <c:pt idx="1">
                  <c:v>57213750</c:v>
                </c:pt>
                <c:pt idx="2">
                  <c:v>60225000</c:v>
                </c:pt>
                <c:pt idx="3">
                  <c:v>63236250.000000007</c:v>
                </c:pt>
                <c:pt idx="4">
                  <c:v>66247500.000000007</c:v>
                </c:pt>
                <c:pt idx="5">
                  <c:v>69258750.000000015</c:v>
                </c:pt>
                <c:pt idx="6">
                  <c:v>72270000.000000015</c:v>
                </c:pt>
                <c:pt idx="7">
                  <c:v>75281250.000000015</c:v>
                </c:pt>
                <c:pt idx="8">
                  <c:v>78292500.000000015</c:v>
                </c:pt>
                <c:pt idx="9">
                  <c:v>81303750.000000015</c:v>
                </c:pt>
                <c:pt idx="10">
                  <c:v>84315000.000000015</c:v>
                </c:pt>
                <c:pt idx="11">
                  <c:v>87326250.00000003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49E-48A2-9CA8-BE7984ABA614}"/>
            </c:ext>
          </c:extLst>
        </c:ser>
        <c:ser>
          <c:idx val="8"/>
          <c:order val="13"/>
          <c:spPr>
            <a:ln w="12700">
              <a:solidFill>
                <a:srgbClr val="00CCFF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CCFF"/>
                </a:solidFill>
                <a:prstDash val="solid"/>
              </a:ln>
            </c:spPr>
          </c:marker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D-749E-48A2-9CA8-BE7984ABA6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1361403808"/>
        <c:scaling>
          <c:orientation val="minMax"/>
        </c:scaling>
        <c:delete val="0"/>
        <c:axPos val="b"/>
        <c:numFmt formatCode="&quot;$&quot;#,##0.00_);[Red]\(&quot;$&quot;#,##0.00\)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numFmt formatCode="_(&quot;$&quot;* #,##0_);_(&quot;$&quot;* \(#,##0\);_(&quot;$&quot;* &quot;-&quot;??_);_(@_)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61403808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numFmt formatCode="&quot;$&quot;#,##0.00_);[Red]\(&quot;$&quot;#,##0.00\)" sourceLinked="1"/>
        <c:majorTickMark val="out"/>
        <c:minorTickMark val="none"/>
        <c:tickLblPos val="nextTo"/>
        <c:crossAx val="4"/>
        <c:crosses val="autoZero"/>
        <c:auto val="0"/>
        <c:lblAlgn val="ctr"/>
        <c:lblOffset val="100"/>
        <c:noMultiLvlLbl val="0"/>
      </c:catAx>
      <c:valAx>
        <c:axId val="4"/>
        <c:scaling>
          <c:orientation val="minMax"/>
        </c:scaling>
        <c:delete val="0"/>
        <c:axPos val="r"/>
        <c:numFmt formatCode="_(&quot;$&quot;* #,##0_);_(&quot;$&quot;* \(#,##0\);_(&quot;$&quot;* &quot;-&quot;??_);_(@_)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"/>
        <c:crosses val="max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413466476127317"/>
          <c:y val="6.2500181652778708E-2"/>
          <c:w val="0.14903854900568389"/>
          <c:h val="0.8779787422652246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855421686746988"/>
          <c:y val="6.2802080507624994E-2"/>
          <c:w val="0.71084337349397586"/>
          <c:h val="0.82850436977366815"/>
        </c:manualLayout>
      </c:layout>
      <c:lineChart>
        <c:grouping val="standard"/>
        <c:varyColors val="0"/>
        <c:ser>
          <c:idx val="0"/>
          <c:order val="0"/>
          <c:tx>
            <c:strRef>
              <c:f>DataInput!$A$16</c:f>
              <c:strCache>
                <c:ptCount val="1"/>
                <c:pt idx="0">
                  <c:v>REV 825000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DataInput!#REF!</c:f>
              <c:numCache>
                <c:formatCode>@</c:formatCode>
                <c:ptCount val="1"/>
                <c:pt idx="0">
                  <c:v>1</c:v>
                </c:pt>
              </c:numCache>
            </c:numRef>
          </c:cat>
          <c:val>
            <c:numRef>
              <c:f>DataInput!$B$16:$M$16</c:f>
              <c:numCache>
                <c:formatCode>_("$"* #,##0_);_("$"* \(#,##0\);_("$"* "-"??_);_(@_)</c:formatCode>
                <c:ptCount val="12"/>
                <c:pt idx="0">
                  <c:v>54202500</c:v>
                </c:pt>
                <c:pt idx="1">
                  <c:v>57213750</c:v>
                </c:pt>
                <c:pt idx="2">
                  <c:v>60225000</c:v>
                </c:pt>
                <c:pt idx="3">
                  <c:v>63236250.000000007</c:v>
                </c:pt>
                <c:pt idx="4">
                  <c:v>66247500.000000007</c:v>
                </c:pt>
                <c:pt idx="5">
                  <c:v>69258750.000000015</c:v>
                </c:pt>
                <c:pt idx="6">
                  <c:v>72270000.000000015</c:v>
                </c:pt>
                <c:pt idx="7">
                  <c:v>75281250.000000015</c:v>
                </c:pt>
                <c:pt idx="8">
                  <c:v>78292500.000000015</c:v>
                </c:pt>
                <c:pt idx="9">
                  <c:v>81303750.000000015</c:v>
                </c:pt>
                <c:pt idx="10">
                  <c:v>84315000.000000015</c:v>
                </c:pt>
                <c:pt idx="11">
                  <c:v>87326250.00000003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1A-4D96-89C4-51EE48A319AB}"/>
            </c:ext>
          </c:extLst>
        </c:ser>
        <c:ser>
          <c:idx val="1"/>
          <c:order val="1"/>
          <c:tx>
            <c:strRef>
              <c:f>DataInput!$A$17</c:f>
              <c:strCache>
                <c:ptCount val="1"/>
                <c:pt idx="0">
                  <c:v>REV 850000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DataInput!#REF!</c:f>
              <c:numCache>
                <c:formatCode>@</c:formatCode>
                <c:ptCount val="1"/>
                <c:pt idx="0">
                  <c:v>1</c:v>
                </c:pt>
              </c:numCache>
            </c:numRef>
          </c:cat>
          <c:val>
            <c:numRef>
              <c:f>DataInput!$B$17:$M$17</c:f>
              <c:numCache>
                <c:formatCode>_("$"* #,##0_);_("$"* \(#,##0\);_("$"* "-"??_);_(@_)</c:formatCode>
                <c:ptCount val="12"/>
                <c:pt idx="0">
                  <c:v>55845000</c:v>
                </c:pt>
                <c:pt idx="1">
                  <c:v>58947500</c:v>
                </c:pt>
                <c:pt idx="2">
                  <c:v>62050000</c:v>
                </c:pt>
                <c:pt idx="3">
                  <c:v>65152500.000000007</c:v>
                </c:pt>
                <c:pt idx="4">
                  <c:v>68255000.000000015</c:v>
                </c:pt>
                <c:pt idx="5">
                  <c:v>71357500.000000015</c:v>
                </c:pt>
                <c:pt idx="6">
                  <c:v>74460000.000000015</c:v>
                </c:pt>
                <c:pt idx="7">
                  <c:v>77562500.000000015</c:v>
                </c:pt>
                <c:pt idx="8">
                  <c:v>80665000.000000015</c:v>
                </c:pt>
                <c:pt idx="9">
                  <c:v>83767500.000000015</c:v>
                </c:pt>
                <c:pt idx="10">
                  <c:v>86870000.000000015</c:v>
                </c:pt>
                <c:pt idx="11">
                  <c:v>89972500.00000003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1A-4D96-89C4-51EE48A319AB}"/>
            </c:ext>
          </c:extLst>
        </c:ser>
        <c:ser>
          <c:idx val="2"/>
          <c:order val="2"/>
          <c:tx>
            <c:strRef>
              <c:f>DataInput!$A$18</c:f>
              <c:strCache>
                <c:ptCount val="1"/>
                <c:pt idx="0">
                  <c:v>REV 875000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DataInput!#REF!</c:f>
              <c:numCache>
                <c:formatCode>@</c:formatCode>
                <c:ptCount val="1"/>
                <c:pt idx="0">
                  <c:v>1</c:v>
                </c:pt>
              </c:numCache>
            </c:numRef>
          </c:cat>
          <c:val>
            <c:numRef>
              <c:f>DataInput!$B$18:$M$18</c:f>
              <c:numCache>
                <c:formatCode>_("$"* #,##0_);_("$"* \(#,##0\);_("$"* "-"??_);_(@_)</c:formatCode>
                <c:ptCount val="12"/>
                <c:pt idx="0">
                  <c:v>57487500</c:v>
                </c:pt>
                <c:pt idx="1">
                  <c:v>60681250</c:v>
                </c:pt>
                <c:pt idx="2">
                  <c:v>63875000</c:v>
                </c:pt>
                <c:pt idx="3">
                  <c:v>67068750.000000007</c:v>
                </c:pt>
                <c:pt idx="4">
                  <c:v>70262500.000000015</c:v>
                </c:pt>
                <c:pt idx="5">
                  <c:v>73456250.000000015</c:v>
                </c:pt>
                <c:pt idx="6">
                  <c:v>76650000.000000015</c:v>
                </c:pt>
                <c:pt idx="7">
                  <c:v>79843750.000000015</c:v>
                </c:pt>
                <c:pt idx="8">
                  <c:v>83037500.000000015</c:v>
                </c:pt>
                <c:pt idx="9">
                  <c:v>86231250.000000015</c:v>
                </c:pt>
                <c:pt idx="10">
                  <c:v>89425000.000000015</c:v>
                </c:pt>
                <c:pt idx="11">
                  <c:v>92618750.00000003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F1A-4D96-89C4-51EE48A319AB}"/>
            </c:ext>
          </c:extLst>
        </c:ser>
        <c:ser>
          <c:idx val="3"/>
          <c:order val="3"/>
          <c:tx>
            <c:strRef>
              <c:f>DataInput!$A$19</c:f>
              <c:strCache>
                <c:ptCount val="1"/>
                <c:pt idx="0">
                  <c:v>REV 900000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DataInput!#REF!</c:f>
              <c:numCache>
                <c:formatCode>@</c:formatCode>
                <c:ptCount val="1"/>
                <c:pt idx="0">
                  <c:v>1</c:v>
                </c:pt>
              </c:numCache>
            </c:numRef>
          </c:cat>
          <c:val>
            <c:numRef>
              <c:f>DataInput!$B$19:$M$19</c:f>
              <c:numCache>
                <c:formatCode>_("$"* #,##0_);_("$"* \(#,##0\);_("$"* "-"??_);_(@_)</c:formatCode>
                <c:ptCount val="12"/>
                <c:pt idx="0">
                  <c:v>59130000</c:v>
                </c:pt>
                <c:pt idx="1">
                  <c:v>62415000</c:v>
                </c:pt>
                <c:pt idx="2">
                  <c:v>65700000</c:v>
                </c:pt>
                <c:pt idx="3">
                  <c:v>68985000.000000015</c:v>
                </c:pt>
                <c:pt idx="4">
                  <c:v>72270000.000000015</c:v>
                </c:pt>
                <c:pt idx="5">
                  <c:v>75555000.000000015</c:v>
                </c:pt>
                <c:pt idx="6">
                  <c:v>78840000.000000015</c:v>
                </c:pt>
                <c:pt idx="7">
                  <c:v>82125000.000000015</c:v>
                </c:pt>
                <c:pt idx="8">
                  <c:v>85410000.000000015</c:v>
                </c:pt>
                <c:pt idx="9">
                  <c:v>88695000.000000015</c:v>
                </c:pt>
                <c:pt idx="10">
                  <c:v>91980000.00000003</c:v>
                </c:pt>
                <c:pt idx="11">
                  <c:v>95265000.00000003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F1A-4D96-89C4-51EE48A319AB}"/>
            </c:ext>
          </c:extLst>
        </c:ser>
        <c:ser>
          <c:idx val="4"/>
          <c:order val="4"/>
          <c:tx>
            <c:strRef>
              <c:f>DataInput!$A$20</c:f>
              <c:strCache>
                <c:ptCount val="1"/>
                <c:pt idx="0">
                  <c:v>REV 925000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DataInput!#REF!</c:f>
              <c:numCache>
                <c:formatCode>@</c:formatCode>
                <c:ptCount val="1"/>
                <c:pt idx="0">
                  <c:v>1</c:v>
                </c:pt>
              </c:numCache>
            </c:numRef>
          </c:cat>
          <c:val>
            <c:numRef>
              <c:f>DataInput!$B$20:$M$20</c:f>
              <c:numCache>
                <c:formatCode>_("$"* #,##0_);_("$"* \(#,##0\);_("$"* "-"??_);_(@_)</c:formatCode>
                <c:ptCount val="12"/>
                <c:pt idx="0">
                  <c:v>60772500</c:v>
                </c:pt>
                <c:pt idx="1">
                  <c:v>64148750</c:v>
                </c:pt>
                <c:pt idx="2">
                  <c:v>67525000</c:v>
                </c:pt>
                <c:pt idx="3">
                  <c:v>70901250.000000015</c:v>
                </c:pt>
                <c:pt idx="4">
                  <c:v>74277500.000000015</c:v>
                </c:pt>
                <c:pt idx="5">
                  <c:v>77653750.000000015</c:v>
                </c:pt>
                <c:pt idx="6">
                  <c:v>81030000.000000015</c:v>
                </c:pt>
                <c:pt idx="7">
                  <c:v>84406250.000000015</c:v>
                </c:pt>
                <c:pt idx="8">
                  <c:v>87782500.000000015</c:v>
                </c:pt>
                <c:pt idx="9">
                  <c:v>91158750.000000015</c:v>
                </c:pt>
                <c:pt idx="10">
                  <c:v>94535000.00000003</c:v>
                </c:pt>
                <c:pt idx="11">
                  <c:v>97911250.000000015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F1A-4D96-89C4-51EE48A319AB}"/>
            </c:ext>
          </c:extLst>
        </c:ser>
        <c:ser>
          <c:idx val="5"/>
          <c:order val="5"/>
          <c:tx>
            <c:strRef>
              <c:f>DataInput!$A$21</c:f>
              <c:strCache>
                <c:ptCount val="1"/>
                <c:pt idx="0">
                  <c:v>REV 950000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DataInput!#REF!</c:f>
              <c:numCache>
                <c:formatCode>@</c:formatCode>
                <c:ptCount val="1"/>
                <c:pt idx="0">
                  <c:v>1</c:v>
                </c:pt>
              </c:numCache>
            </c:numRef>
          </c:cat>
          <c:val>
            <c:numRef>
              <c:f>DataInput!$B$21:$M$21</c:f>
              <c:numCache>
                <c:formatCode>_("$"* #,##0_);_("$"* \(#,##0\);_("$"* "-"??_);_(@_)</c:formatCode>
                <c:ptCount val="12"/>
                <c:pt idx="0">
                  <c:v>62415000</c:v>
                </c:pt>
                <c:pt idx="1">
                  <c:v>65882500</c:v>
                </c:pt>
                <c:pt idx="2">
                  <c:v>69350000</c:v>
                </c:pt>
                <c:pt idx="3">
                  <c:v>72817500.000000015</c:v>
                </c:pt>
                <c:pt idx="4">
                  <c:v>76285000.000000015</c:v>
                </c:pt>
                <c:pt idx="5">
                  <c:v>79752500.000000015</c:v>
                </c:pt>
                <c:pt idx="6">
                  <c:v>83220000.000000015</c:v>
                </c:pt>
                <c:pt idx="7">
                  <c:v>86687500.000000015</c:v>
                </c:pt>
                <c:pt idx="8">
                  <c:v>90155000.000000015</c:v>
                </c:pt>
                <c:pt idx="9">
                  <c:v>93622500.000000015</c:v>
                </c:pt>
                <c:pt idx="10">
                  <c:v>97090000.000000015</c:v>
                </c:pt>
                <c:pt idx="11">
                  <c:v>100557500.00000001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F1A-4D96-89C4-51EE48A319AB}"/>
            </c:ext>
          </c:extLst>
        </c:ser>
        <c:ser>
          <c:idx val="6"/>
          <c:order val="6"/>
          <c:tx>
            <c:strRef>
              <c:f>DataInput!$A$22</c:f>
              <c:strCache>
                <c:ptCount val="1"/>
                <c:pt idx="0">
                  <c:v>REV 975000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cat>
            <c:numRef>
              <c:f>DataInput!#REF!</c:f>
              <c:numCache>
                <c:formatCode>@</c:formatCode>
                <c:ptCount val="1"/>
                <c:pt idx="0">
                  <c:v>1</c:v>
                </c:pt>
              </c:numCache>
            </c:numRef>
          </c:cat>
          <c:val>
            <c:numRef>
              <c:f>DataInput!$B$22:$M$22</c:f>
              <c:numCache>
                <c:formatCode>_("$"* #,##0_);_("$"* \(#,##0\);_("$"* "-"??_);_(@_)</c:formatCode>
                <c:ptCount val="12"/>
                <c:pt idx="0">
                  <c:v>64057500</c:v>
                </c:pt>
                <c:pt idx="1">
                  <c:v>67616250</c:v>
                </c:pt>
                <c:pt idx="2">
                  <c:v>71175000</c:v>
                </c:pt>
                <c:pt idx="3">
                  <c:v>74733750.000000015</c:v>
                </c:pt>
                <c:pt idx="4">
                  <c:v>78292500.000000015</c:v>
                </c:pt>
                <c:pt idx="5">
                  <c:v>81851250.000000015</c:v>
                </c:pt>
                <c:pt idx="6">
                  <c:v>85410000.000000015</c:v>
                </c:pt>
                <c:pt idx="7">
                  <c:v>88968750.000000015</c:v>
                </c:pt>
                <c:pt idx="8">
                  <c:v>92527500.000000015</c:v>
                </c:pt>
                <c:pt idx="9">
                  <c:v>96086250.000000015</c:v>
                </c:pt>
                <c:pt idx="10">
                  <c:v>99645000.000000015</c:v>
                </c:pt>
                <c:pt idx="11">
                  <c:v>103203750.00000004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F1A-4D96-89C4-51EE48A319AB}"/>
            </c:ext>
          </c:extLst>
        </c:ser>
        <c:ser>
          <c:idx val="7"/>
          <c:order val="7"/>
          <c:tx>
            <c:strRef>
              <c:f>DataInput!$A$23</c:f>
              <c:strCache>
                <c:ptCount val="1"/>
                <c:pt idx="0">
                  <c:v>REV 1000000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DataInput!#REF!</c:f>
              <c:numCache>
                <c:formatCode>@</c:formatCode>
                <c:ptCount val="1"/>
                <c:pt idx="0">
                  <c:v>1</c:v>
                </c:pt>
              </c:numCache>
            </c:numRef>
          </c:cat>
          <c:val>
            <c:numRef>
              <c:f>DataInput!$B$23:$M$23</c:f>
              <c:numCache>
                <c:formatCode>_("$"* #,##0_);_("$"* \(#,##0\);_("$"* "-"??_);_(@_)</c:formatCode>
                <c:ptCount val="12"/>
                <c:pt idx="0">
                  <c:v>65700000</c:v>
                </c:pt>
                <c:pt idx="1">
                  <c:v>69350000</c:v>
                </c:pt>
                <c:pt idx="2">
                  <c:v>73000000</c:v>
                </c:pt>
                <c:pt idx="3">
                  <c:v>76650000.000000015</c:v>
                </c:pt>
                <c:pt idx="4">
                  <c:v>80300000.000000015</c:v>
                </c:pt>
                <c:pt idx="5">
                  <c:v>83950000.000000015</c:v>
                </c:pt>
                <c:pt idx="6">
                  <c:v>87600000.000000015</c:v>
                </c:pt>
                <c:pt idx="7">
                  <c:v>91250000.000000015</c:v>
                </c:pt>
                <c:pt idx="8">
                  <c:v>94900000.000000015</c:v>
                </c:pt>
                <c:pt idx="9">
                  <c:v>98550000.000000015</c:v>
                </c:pt>
                <c:pt idx="10">
                  <c:v>102200000.00000001</c:v>
                </c:pt>
                <c:pt idx="11">
                  <c:v>105850000.00000004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F1A-4D96-89C4-51EE48A319AB}"/>
            </c:ext>
          </c:extLst>
        </c:ser>
        <c:ser>
          <c:idx val="8"/>
          <c:order val="8"/>
          <c:tx>
            <c:strRef>
              <c:f>DataInput!$A$24</c:f>
              <c:strCache>
                <c:ptCount val="1"/>
                <c:pt idx="0">
                  <c:v>REV 1025000</c:v>
                </c:pt>
              </c:strCache>
            </c:strRef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CCFF"/>
                </a:solidFill>
                <a:prstDash val="solid"/>
              </a:ln>
            </c:spPr>
          </c:marker>
          <c:cat>
            <c:numRef>
              <c:f>DataInput!#REF!</c:f>
              <c:numCache>
                <c:formatCode>@</c:formatCode>
                <c:ptCount val="1"/>
                <c:pt idx="0">
                  <c:v>1</c:v>
                </c:pt>
              </c:numCache>
            </c:numRef>
          </c:cat>
          <c:val>
            <c:numRef>
              <c:f>DataInput!$B$24:$M$24</c:f>
              <c:numCache>
                <c:formatCode>_("$"* #,##0_);_("$"* \(#,##0\);_("$"* "-"??_);_(@_)</c:formatCode>
                <c:ptCount val="12"/>
                <c:pt idx="0">
                  <c:v>67342500</c:v>
                </c:pt>
                <c:pt idx="1">
                  <c:v>71083750</c:v>
                </c:pt>
                <c:pt idx="2">
                  <c:v>74825000</c:v>
                </c:pt>
                <c:pt idx="3">
                  <c:v>78566250.000000015</c:v>
                </c:pt>
                <c:pt idx="4">
                  <c:v>82307500.000000015</c:v>
                </c:pt>
                <c:pt idx="5">
                  <c:v>86048750.000000015</c:v>
                </c:pt>
                <c:pt idx="6">
                  <c:v>89790000.000000015</c:v>
                </c:pt>
                <c:pt idx="7">
                  <c:v>93531250.000000015</c:v>
                </c:pt>
                <c:pt idx="8">
                  <c:v>97272500.000000015</c:v>
                </c:pt>
                <c:pt idx="9">
                  <c:v>101013750.00000001</c:v>
                </c:pt>
                <c:pt idx="10">
                  <c:v>104755000.00000001</c:v>
                </c:pt>
                <c:pt idx="11">
                  <c:v>108496250.00000004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F1A-4D96-89C4-51EE48A319AB}"/>
            </c:ext>
          </c:extLst>
        </c:ser>
        <c:ser>
          <c:idx val="9"/>
          <c:order val="9"/>
          <c:tx>
            <c:strRef>
              <c:f>DataInput!$A$25</c:f>
              <c:strCache>
                <c:ptCount val="1"/>
                <c:pt idx="0">
                  <c:v>REV 1050000</c:v>
                </c:pt>
              </c:strCache>
            </c:strRef>
          </c:tx>
          <c:spPr>
            <a:ln w="12700">
              <a:solidFill>
                <a:srgbClr val="CCFF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CCFFFF"/>
              </a:solidFill>
              <a:ln>
                <a:solidFill>
                  <a:srgbClr val="CCFFFF"/>
                </a:solidFill>
                <a:prstDash val="solid"/>
              </a:ln>
            </c:spPr>
          </c:marker>
          <c:cat>
            <c:numRef>
              <c:f>DataInput!#REF!</c:f>
              <c:numCache>
                <c:formatCode>@</c:formatCode>
                <c:ptCount val="1"/>
                <c:pt idx="0">
                  <c:v>1</c:v>
                </c:pt>
              </c:numCache>
            </c:numRef>
          </c:cat>
          <c:val>
            <c:numRef>
              <c:f>DataInput!$B$25:$M$25</c:f>
              <c:numCache>
                <c:formatCode>_("$"* #,##0_);_("$"* \(#,##0\);_("$"* "-"??_);_(@_)</c:formatCode>
                <c:ptCount val="12"/>
                <c:pt idx="0">
                  <c:v>68985000</c:v>
                </c:pt>
                <c:pt idx="1">
                  <c:v>72817500</c:v>
                </c:pt>
                <c:pt idx="2">
                  <c:v>76650000</c:v>
                </c:pt>
                <c:pt idx="3">
                  <c:v>80482500.000000015</c:v>
                </c:pt>
                <c:pt idx="4">
                  <c:v>84315000.000000015</c:v>
                </c:pt>
                <c:pt idx="5">
                  <c:v>88147500.000000015</c:v>
                </c:pt>
                <c:pt idx="6">
                  <c:v>91980000.000000015</c:v>
                </c:pt>
                <c:pt idx="7">
                  <c:v>95812500.000000015</c:v>
                </c:pt>
                <c:pt idx="8">
                  <c:v>99645000.000000015</c:v>
                </c:pt>
                <c:pt idx="9">
                  <c:v>103477500.00000001</c:v>
                </c:pt>
                <c:pt idx="10">
                  <c:v>107310000.00000001</c:v>
                </c:pt>
                <c:pt idx="11">
                  <c:v>111142500.00000004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F1A-4D96-89C4-51EE48A319AB}"/>
            </c:ext>
          </c:extLst>
        </c:ser>
        <c:ser>
          <c:idx val="10"/>
          <c:order val="10"/>
          <c:tx>
            <c:strRef>
              <c:f>DataInput!$A$26</c:f>
              <c:strCache>
                <c:ptCount val="1"/>
                <c:pt idx="0">
                  <c:v>REV 1075000</c:v>
                </c:pt>
              </c:strCache>
            </c:strRef>
          </c:tx>
          <c:spPr>
            <a:ln w="12700">
              <a:solidFill>
                <a:srgbClr val="CCFFCC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CCFFCC"/>
              </a:solidFill>
              <a:ln>
                <a:solidFill>
                  <a:srgbClr val="CCFFCC"/>
                </a:solidFill>
                <a:prstDash val="solid"/>
              </a:ln>
            </c:spPr>
          </c:marker>
          <c:cat>
            <c:numRef>
              <c:f>DataInput!#REF!</c:f>
              <c:numCache>
                <c:formatCode>@</c:formatCode>
                <c:ptCount val="1"/>
                <c:pt idx="0">
                  <c:v>1</c:v>
                </c:pt>
              </c:numCache>
            </c:numRef>
          </c:cat>
          <c:val>
            <c:numRef>
              <c:f>DataInput!$B$26:$M$26</c:f>
              <c:numCache>
                <c:formatCode>_("$"* #,##0_);_("$"* \(#,##0\);_("$"* "-"??_);_(@_)</c:formatCode>
                <c:ptCount val="12"/>
                <c:pt idx="0">
                  <c:v>70627500</c:v>
                </c:pt>
                <c:pt idx="1">
                  <c:v>74551250</c:v>
                </c:pt>
                <c:pt idx="2">
                  <c:v>78475000</c:v>
                </c:pt>
                <c:pt idx="3">
                  <c:v>82398750.000000015</c:v>
                </c:pt>
                <c:pt idx="4">
                  <c:v>86322500.000000015</c:v>
                </c:pt>
                <c:pt idx="5">
                  <c:v>90246250.000000015</c:v>
                </c:pt>
                <c:pt idx="6">
                  <c:v>94170000.000000015</c:v>
                </c:pt>
                <c:pt idx="7">
                  <c:v>98093750.000000015</c:v>
                </c:pt>
                <c:pt idx="8">
                  <c:v>102017500.00000001</c:v>
                </c:pt>
                <c:pt idx="9">
                  <c:v>105941250.00000001</c:v>
                </c:pt>
                <c:pt idx="10">
                  <c:v>109865000.00000004</c:v>
                </c:pt>
                <c:pt idx="11">
                  <c:v>113788750.00000004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F1A-4D96-89C4-51EE48A319AB}"/>
            </c:ext>
          </c:extLst>
        </c:ser>
        <c:ser>
          <c:idx val="11"/>
          <c:order val="11"/>
          <c:tx>
            <c:strRef>
              <c:f>DataInput!$A$27</c:f>
              <c:strCache>
                <c:ptCount val="1"/>
                <c:pt idx="0">
                  <c:v>REV 1100000</c:v>
                </c:pt>
              </c:strCache>
            </c:strRef>
          </c:tx>
          <c:spPr>
            <a:ln w="12700">
              <a:solidFill>
                <a:srgbClr val="FFFF99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99"/>
              </a:solidFill>
              <a:ln>
                <a:solidFill>
                  <a:srgbClr val="FFFF99"/>
                </a:solidFill>
                <a:prstDash val="solid"/>
              </a:ln>
            </c:spPr>
          </c:marker>
          <c:cat>
            <c:numRef>
              <c:f>DataInput!#REF!</c:f>
              <c:numCache>
                <c:formatCode>@</c:formatCode>
                <c:ptCount val="1"/>
                <c:pt idx="0">
                  <c:v>1</c:v>
                </c:pt>
              </c:numCache>
            </c:numRef>
          </c:cat>
          <c:val>
            <c:numRef>
              <c:f>DataInput!$B$27:$M$27</c:f>
              <c:numCache>
                <c:formatCode>_("$"* #,##0_);_("$"* \(#,##0\);_("$"* "-"??_);_(@_)</c:formatCode>
                <c:ptCount val="12"/>
                <c:pt idx="0">
                  <c:v>72270000</c:v>
                </c:pt>
                <c:pt idx="1">
                  <c:v>76285000</c:v>
                </c:pt>
                <c:pt idx="2">
                  <c:v>80300000</c:v>
                </c:pt>
                <c:pt idx="3">
                  <c:v>84315000.000000015</c:v>
                </c:pt>
                <c:pt idx="4">
                  <c:v>88330000.000000015</c:v>
                </c:pt>
                <c:pt idx="5">
                  <c:v>92345000.000000015</c:v>
                </c:pt>
                <c:pt idx="6">
                  <c:v>96360000.000000015</c:v>
                </c:pt>
                <c:pt idx="7">
                  <c:v>100375000.00000001</c:v>
                </c:pt>
                <c:pt idx="8">
                  <c:v>104390000.00000001</c:v>
                </c:pt>
                <c:pt idx="9">
                  <c:v>108405000.00000001</c:v>
                </c:pt>
                <c:pt idx="10">
                  <c:v>112420000.00000004</c:v>
                </c:pt>
                <c:pt idx="11">
                  <c:v>116435000.00000004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F1A-4D96-89C4-51EE48A319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1406688"/>
        <c:axId val="1"/>
      </c:lineChart>
      <c:catAx>
        <c:axId val="1361406688"/>
        <c:scaling>
          <c:orientation val="minMax"/>
        </c:scaling>
        <c:delete val="0"/>
        <c:axPos val="b"/>
        <c:numFmt formatCode="@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1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in val="4500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_(&quot;$&quot;* #,##0_);_(&quot;$&quot;* \(#,##0\);_(&quot;$&quot;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1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61406688"/>
        <c:crosses val="autoZero"/>
        <c:crossBetween val="between"/>
        <c:majorUnit val="5000000"/>
        <c:minorUnit val="100000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457831325301205"/>
          <c:y val="0.25362378666540863"/>
          <c:w val="0.14578313253012049"/>
          <c:h val="0.6111125526318893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1" i="1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4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7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C4922C62-3E8D-86A8-F035-B6F68680FFA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600075</xdr:colOff>
      <xdr:row>1</xdr:row>
      <xdr:rowOff>38100</xdr:rowOff>
    </xdr:from>
    <xdr:to>
      <xdr:col>30</xdr:col>
      <xdr:colOff>600075</xdr:colOff>
      <xdr:row>21</xdr:row>
      <xdr:rowOff>0</xdr:rowOff>
    </xdr:to>
    <xdr:graphicFrame macro="">
      <xdr:nvGraphicFramePr>
        <xdr:cNvPr id="3075" name="Chart 3">
          <a:extLst>
            <a:ext uri="{FF2B5EF4-FFF2-40B4-BE49-F238E27FC236}">
              <a16:creationId xmlns:a16="http://schemas.microsoft.com/office/drawing/2014/main" id="{4FC7378D-6552-60AD-A492-72A0685C30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28575</xdr:colOff>
      <xdr:row>22</xdr:row>
      <xdr:rowOff>85725</xdr:rowOff>
    </xdr:from>
    <xdr:to>
      <xdr:col>31</xdr:col>
      <xdr:colOff>9525</xdr:colOff>
      <xdr:row>46</xdr:row>
      <xdr:rowOff>142875</xdr:rowOff>
    </xdr:to>
    <xdr:graphicFrame macro="">
      <xdr:nvGraphicFramePr>
        <xdr:cNvPr id="3076" name="Chart 4">
          <a:extLst>
            <a:ext uri="{FF2B5EF4-FFF2-40B4-BE49-F238E27FC236}">
              <a16:creationId xmlns:a16="http://schemas.microsoft.com/office/drawing/2014/main" id="{85CF92B8-4EF3-D666-21AE-0993FFF6EE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6:R62"/>
  <sheetViews>
    <sheetView tabSelected="1" topLeftCell="F1" workbookViewId="0">
      <selection activeCell="P1" sqref="P1"/>
    </sheetView>
  </sheetViews>
  <sheetFormatPr defaultRowHeight="12.75" x14ac:dyDescent="0.2"/>
  <cols>
    <col min="1" max="1" width="27.5703125" customWidth="1"/>
    <col min="2" max="2" width="21.85546875" bestFit="1" customWidth="1"/>
    <col min="3" max="3" width="13.85546875" bestFit="1" customWidth="1"/>
    <col min="4" max="4" width="16.28515625" bestFit="1" customWidth="1"/>
    <col min="5" max="5" width="14.85546875" bestFit="1" customWidth="1"/>
    <col min="6" max="6" width="13.5703125" customWidth="1"/>
    <col min="7" max="8" width="11.28515625" customWidth="1"/>
    <col min="9" max="9" width="14.28515625" bestFit="1" customWidth="1"/>
    <col min="10" max="18" width="11.28515625" customWidth="1"/>
    <col min="19" max="19" width="7.28515625" customWidth="1"/>
  </cols>
  <sheetData>
    <row r="6" spans="1:18" x14ac:dyDescent="0.2">
      <c r="F6" t="s">
        <v>0</v>
      </c>
      <c r="I6" s="1">
        <v>825000</v>
      </c>
    </row>
    <row r="7" spans="1:18" x14ac:dyDescent="0.2">
      <c r="C7" s="2"/>
      <c r="F7" t="s">
        <v>1</v>
      </c>
      <c r="I7" s="3">
        <v>0.2</v>
      </c>
    </row>
    <row r="8" spans="1:18" x14ac:dyDescent="0.2">
      <c r="C8" s="4"/>
      <c r="D8" s="2"/>
      <c r="E8" s="2"/>
      <c r="F8" t="s">
        <v>2</v>
      </c>
      <c r="I8" s="5">
        <v>3.5251050915926549E-2</v>
      </c>
    </row>
    <row r="9" spans="1:18" x14ac:dyDescent="0.2">
      <c r="C9" s="4"/>
      <c r="D9" s="2"/>
      <c r="E9" s="2"/>
      <c r="F9" t="s">
        <v>3</v>
      </c>
      <c r="I9" s="1">
        <v>365</v>
      </c>
    </row>
    <row r="10" spans="1:18" x14ac:dyDescent="0.2">
      <c r="F10" t="s">
        <v>4</v>
      </c>
      <c r="I10" s="6">
        <v>0.2</v>
      </c>
      <c r="J10" t="s">
        <v>5</v>
      </c>
    </row>
    <row r="11" spans="1:18" x14ac:dyDescent="0.2">
      <c r="B11" s="6"/>
      <c r="F11" t="s">
        <v>14</v>
      </c>
      <c r="I11" s="31">
        <v>110933.107</v>
      </c>
    </row>
    <row r="13" spans="1:18" x14ac:dyDescent="0.2">
      <c r="B13" s="7"/>
      <c r="C13" t="s">
        <v>6</v>
      </c>
      <c r="D13" t="s">
        <v>7</v>
      </c>
    </row>
    <row r="14" spans="1:18" ht="13.5" thickBot="1" x14ac:dyDescent="0.25">
      <c r="B14" s="8" t="s">
        <v>9</v>
      </c>
      <c r="C14" s="9" t="s">
        <v>10</v>
      </c>
      <c r="D14" t="s">
        <v>11</v>
      </c>
    </row>
    <row r="15" spans="1:18" ht="13.5" thickBot="1" x14ac:dyDescent="0.25">
      <c r="A15" s="10" t="s">
        <v>0</v>
      </c>
      <c r="B15" s="11">
        <v>825000</v>
      </c>
      <c r="C15" s="12">
        <f t="shared" ref="C15:C35" si="0">($B15*$I$10)/($I$6*$I$7)</f>
        <v>1</v>
      </c>
      <c r="D15" s="13">
        <f t="shared" ref="D15:D26" si="1">+$B15*$I$8*$I$9*$C15*$I$10</f>
        <v>2122994.5414116769</v>
      </c>
      <c r="F15" s="43" t="s">
        <v>16</v>
      </c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5"/>
    </row>
    <row r="16" spans="1:18" ht="13.5" thickBot="1" x14ac:dyDescent="0.25">
      <c r="A16" s="10"/>
      <c r="B16" s="1">
        <v>850000</v>
      </c>
      <c r="C16" s="12">
        <f t="shared" si="0"/>
        <v>1.0303030303030303</v>
      </c>
      <c r="D16" s="7">
        <f t="shared" si="1"/>
        <v>2253610.3671918251</v>
      </c>
      <c r="F16" s="14" t="s">
        <v>8</v>
      </c>
      <c r="G16" s="46" t="s">
        <v>12</v>
      </c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8"/>
    </row>
    <row r="17" spans="1:18" ht="13.5" thickBot="1" x14ac:dyDescent="0.25">
      <c r="A17" s="10"/>
      <c r="B17" s="1">
        <v>875000</v>
      </c>
      <c r="C17" s="12">
        <f t="shared" si="0"/>
        <v>1.0606060606060606</v>
      </c>
      <c r="D17" s="7">
        <f t="shared" si="1"/>
        <v>2388125.172846009</v>
      </c>
      <c r="F17" s="15">
        <f>IF(((B15*I10)/(I6*I7))*B15*I9*I10*I8*(I11/100000)-2500000&gt;6500000,6500000,+IF((((B15*I10)/(I6*I7))*B15*I9*I10*I8*(I11/100000))&lt;2500000,0,((B15*I10)/(I6*I7))*B15*I9*I10*I8*(I11/100000)-2500000))</f>
        <v>0</v>
      </c>
      <c r="G17" s="16">
        <v>0.18</v>
      </c>
      <c r="H17" s="17">
        <f t="shared" ref="H17:R17" si="2">+G17+0.01</f>
        <v>0.19</v>
      </c>
      <c r="I17" s="17">
        <f t="shared" si="2"/>
        <v>0.2</v>
      </c>
      <c r="J17" s="17">
        <f t="shared" si="2"/>
        <v>0.21000000000000002</v>
      </c>
      <c r="K17" s="17">
        <f t="shared" si="2"/>
        <v>0.22000000000000003</v>
      </c>
      <c r="L17" s="17">
        <f t="shared" si="2"/>
        <v>0.23000000000000004</v>
      </c>
      <c r="M17" s="17">
        <f t="shared" si="2"/>
        <v>0.24000000000000005</v>
      </c>
      <c r="N17" s="17">
        <f t="shared" si="2"/>
        <v>0.25000000000000006</v>
      </c>
      <c r="O17" s="17">
        <f t="shared" si="2"/>
        <v>0.26000000000000006</v>
      </c>
      <c r="P17" s="17">
        <f t="shared" si="2"/>
        <v>0.27000000000000007</v>
      </c>
      <c r="Q17" s="17">
        <f t="shared" si="2"/>
        <v>0.28000000000000008</v>
      </c>
      <c r="R17" s="18">
        <f t="shared" si="2"/>
        <v>0.29000000000000009</v>
      </c>
    </row>
    <row r="18" spans="1:18" x14ac:dyDescent="0.2">
      <c r="B18" s="1">
        <v>900000</v>
      </c>
      <c r="C18" s="12">
        <f t="shared" si="0"/>
        <v>1.0909090909090908</v>
      </c>
      <c r="D18" s="7">
        <f t="shared" si="1"/>
        <v>2526538.9583742265</v>
      </c>
      <c r="F18" s="19">
        <v>825000</v>
      </c>
      <c r="G18" s="36">
        <f t="dataTable" ref="G18:R38" dt2D="1" dtr="0" r1="B15" r2="I10"/>
        <v>0</v>
      </c>
      <c r="H18" s="35">
        <v>0</v>
      </c>
      <c r="I18" s="35">
        <v>0</v>
      </c>
      <c r="J18" s="21">
        <v>96501.946366783697</v>
      </c>
      <c r="K18" s="21">
        <v>349675.60553633375</v>
      </c>
      <c r="L18" s="21">
        <v>614624.78373702569</v>
      </c>
      <c r="M18" s="21">
        <v>891349.48096886044</v>
      </c>
      <c r="N18" s="21">
        <v>1179849.6972318366</v>
      </c>
      <c r="O18" s="21">
        <v>1480125.4325259547</v>
      </c>
      <c r="P18" s="21">
        <v>1792176.6868512137</v>
      </c>
      <c r="Q18" s="21">
        <v>2116003.4602076169</v>
      </c>
      <c r="R18" s="22">
        <v>2451605.7525951611</v>
      </c>
    </row>
    <row r="19" spans="1:18" x14ac:dyDescent="0.2">
      <c r="B19" s="1">
        <v>925000</v>
      </c>
      <c r="C19" s="12">
        <f t="shared" si="0"/>
        <v>1.1212121212121211</v>
      </c>
      <c r="D19" s="7">
        <f t="shared" si="1"/>
        <v>2668851.7237764783</v>
      </c>
      <c r="F19" s="20">
        <f t="shared" ref="F19:F38" si="3">+F18+25000</f>
        <v>850000</v>
      </c>
      <c r="G19" s="36">
        <v>0</v>
      </c>
      <c r="H19" s="35">
        <v>0</v>
      </c>
      <c r="I19" s="37">
        <v>4.6566128730773926E-10</v>
      </c>
      <c r="J19" s="21">
        <v>256250.00000000186</v>
      </c>
      <c r="K19" s="21">
        <v>525000.00000000186</v>
      </c>
      <c r="L19" s="21">
        <v>806250.00000000233</v>
      </c>
      <c r="M19" s="21">
        <v>1100000.0000000023</v>
      </c>
      <c r="N19" s="21">
        <v>1406250.0000000028</v>
      </c>
      <c r="O19" s="21">
        <v>1725000.0000000037</v>
      </c>
      <c r="P19" s="21">
        <v>2056250.0000000037</v>
      </c>
      <c r="Q19" s="21">
        <v>2400000.0000000047</v>
      </c>
      <c r="R19" s="22">
        <v>2756250.0000000056</v>
      </c>
    </row>
    <row r="20" spans="1:18" x14ac:dyDescent="0.2">
      <c r="B20" s="1">
        <v>950000</v>
      </c>
      <c r="C20" s="12">
        <f t="shared" si="0"/>
        <v>1.1515151515151516</v>
      </c>
      <c r="D20" s="7">
        <f t="shared" si="1"/>
        <v>2815063.4690527646</v>
      </c>
      <c r="F20" s="20">
        <f t="shared" si="3"/>
        <v>875000</v>
      </c>
      <c r="G20" s="36">
        <v>0</v>
      </c>
      <c r="H20" s="35">
        <v>0</v>
      </c>
      <c r="I20" s="35">
        <v>149221.45328719821</v>
      </c>
      <c r="J20" s="21">
        <v>420766.65224913647</v>
      </c>
      <c r="K20" s="21">
        <v>705557.95847751014</v>
      </c>
      <c r="L20" s="21">
        <v>1003595.3719723211</v>
      </c>
      <c r="M20" s="21">
        <v>1314878.8927335669</v>
      </c>
      <c r="N20" s="21">
        <v>1639408.5207612487</v>
      </c>
      <c r="O20" s="21">
        <v>1977184.2560553681</v>
      </c>
      <c r="P20" s="21">
        <v>2328206.0986159211</v>
      </c>
      <c r="Q20" s="21">
        <v>2692474.0484429114</v>
      </c>
      <c r="R20" s="22">
        <v>3069988.1055363379</v>
      </c>
    </row>
    <row r="21" spans="1:18" x14ac:dyDescent="0.2">
      <c r="B21" s="1">
        <v>975000</v>
      </c>
      <c r="C21" s="12">
        <f t="shared" si="0"/>
        <v>1.1818181818181819</v>
      </c>
      <c r="D21" s="7">
        <f t="shared" si="1"/>
        <v>2965174.1942030862</v>
      </c>
      <c r="F21" s="20">
        <f t="shared" si="3"/>
        <v>900000</v>
      </c>
      <c r="G21" s="36">
        <v>0</v>
      </c>
      <c r="H21" s="35">
        <v>29498.269896194804</v>
      </c>
      <c r="I21" s="35">
        <v>302768.16608996596</v>
      </c>
      <c r="J21" s="21">
        <v>590051.90311418846</v>
      </c>
      <c r="K21" s="21">
        <v>891349.48096886044</v>
      </c>
      <c r="L21" s="21">
        <v>1206660.8996539814</v>
      </c>
      <c r="M21" s="21">
        <v>1535986.1591695533</v>
      </c>
      <c r="N21" s="21">
        <v>1879325.2595155742</v>
      </c>
      <c r="O21" s="21">
        <v>2236678.2006920455</v>
      </c>
      <c r="P21" s="21">
        <v>2608044.9826989667</v>
      </c>
      <c r="Q21" s="21">
        <v>2993425.6055363379</v>
      </c>
      <c r="R21" s="22">
        <v>3392820.0692041572</v>
      </c>
    </row>
    <row r="22" spans="1:18" x14ac:dyDescent="0.2">
      <c r="B22" s="1">
        <v>1000000</v>
      </c>
      <c r="C22" s="12">
        <f t="shared" si="0"/>
        <v>1.2121212121212122</v>
      </c>
      <c r="D22" s="7">
        <f t="shared" si="1"/>
        <v>3119183.8992274404</v>
      </c>
      <c r="F22" s="20">
        <f t="shared" si="3"/>
        <v>925000</v>
      </c>
      <c r="G22" s="36">
        <v>0</v>
      </c>
      <c r="H22" s="35">
        <v>171977.72491349606</v>
      </c>
      <c r="I22" s="35">
        <v>460640.13840830559</v>
      </c>
      <c r="J22" s="21">
        <v>764105.75259515783</v>
      </c>
      <c r="K22" s="21">
        <v>1082374.5674740509</v>
      </c>
      <c r="L22" s="21">
        <v>1415446.5830449853</v>
      </c>
      <c r="M22" s="21">
        <v>1763321.799307961</v>
      </c>
      <c r="N22" s="21">
        <v>2126000.2162629785</v>
      </c>
      <c r="O22" s="21">
        <v>2503481.8339100396</v>
      </c>
      <c r="P22" s="21">
        <v>2895766.6522491397</v>
      </c>
      <c r="Q22" s="21">
        <v>3302854.6712802825</v>
      </c>
      <c r="R22" s="22">
        <v>3724745.8910034671</v>
      </c>
    </row>
    <row r="23" spans="1:18" x14ac:dyDescent="0.2">
      <c r="B23" s="1">
        <v>1025000</v>
      </c>
      <c r="C23" s="12">
        <f t="shared" si="0"/>
        <v>1.2424242424242424</v>
      </c>
      <c r="D23" s="7">
        <f t="shared" si="1"/>
        <v>3277092.5841258294</v>
      </c>
      <c r="F23" s="20">
        <f t="shared" si="3"/>
        <v>950000</v>
      </c>
      <c r="G23" s="23">
        <v>29498.269896194804</v>
      </c>
      <c r="H23" s="21">
        <v>318360.72664359957</v>
      </c>
      <c r="I23" s="21">
        <v>622837.37024221662</v>
      </c>
      <c r="J23" s="21">
        <v>942928.20069204364</v>
      </c>
      <c r="K23" s="21">
        <v>1278633.217993082</v>
      </c>
      <c r="L23" s="21">
        <v>1629952.4221453313</v>
      </c>
      <c r="M23" s="21">
        <v>1996885.8131487919</v>
      </c>
      <c r="N23" s="21">
        <v>2379433.3910034643</v>
      </c>
      <c r="O23" s="21">
        <v>2777595.1557093468</v>
      </c>
      <c r="P23" s="21">
        <v>3191371.1072664419</v>
      </c>
      <c r="Q23" s="21">
        <v>3620761.2456747461</v>
      </c>
      <c r="R23" s="22">
        <v>4065765.5709342612</v>
      </c>
    </row>
    <row r="24" spans="1:18" x14ac:dyDescent="0.2">
      <c r="B24" s="1">
        <v>1050000</v>
      </c>
      <c r="C24" s="12">
        <f t="shared" si="0"/>
        <v>1.2727272727272727</v>
      </c>
      <c r="D24" s="7">
        <f t="shared" si="1"/>
        <v>3438900.2488982528</v>
      </c>
      <c r="F24" s="20">
        <f t="shared" si="3"/>
        <v>975000</v>
      </c>
      <c r="G24" s="23">
        <v>164381.48788927449</v>
      </c>
      <c r="H24" s="21">
        <v>468647.2750865058</v>
      </c>
      <c r="I24" s="21">
        <v>789359.86159169674</v>
      </c>
      <c r="J24" s="21">
        <v>1126519.2474048464</v>
      </c>
      <c r="K24" s="21">
        <v>1480125.4325259542</v>
      </c>
      <c r="L24" s="21">
        <v>1850178.4169550203</v>
      </c>
      <c r="M24" s="21">
        <v>2236678.2006920446</v>
      </c>
      <c r="N24" s="21">
        <v>2639624.783737028</v>
      </c>
      <c r="O24" s="21">
        <v>3059018.1660899706</v>
      </c>
      <c r="P24" s="21">
        <v>3494858.3477508714</v>
      </c>
      <c r="Q24" s="21">
        <v>3947145.3287197296</v>
      </c>
      <c r="R24" s="22">
        <v>4415879.1089965468</v>
      </c>
    </row>
    <row r="25" spans="1:18" x14ac:dyDescent="0.2">
      <c r="B25" s="1">
        <v>1075000</v>
      </c>
      <c r="C25" s="12">
        <f t="shared" si="0"/>
        <v>1.303030303030303</v>
      </c>
      <c r="D25" s="7">
        <f t="shared" si="1"/>
        <v>3604606.8935447107</v>
      </c>
      <c r="F25" s="20">
        <f t="shared" si="3"/>
        <v>1000000</v>
      </c>
      <c r="G25" s="23">
        <v>302768.16608996596</v>
      </c>
      <c r="H25" s="21">
        <v>622837.37024221616</v>
      </c>
      <c r="I25" s="21">
        <v>960207.61245674826</v>
      </c>
      <c r="J25" s="21">
        <v>1314878.8927335665</v>
      </c>
      <c r="K25" s="21">
        <v>1686851.2110726661</v>
      </c>
      <c r="L25" s="21">
        <v>2076124.5674740504</v>
      </c>
      <c r="M25" s="21">
        <v>2482698.96193772</v>
      </c>
      <c r="N25" s="21">
        <v>2906574.3944636732</v>
      </c>
      <c r="O25" s="21">
        <v>3347750.8650519093</v>
      </c>
      <c r="P25" s="21">
        <v>3806228.3737024264</v>
      </c>
      <c r="Q25" s="21">
        <v>4282006.920415231</v>
      </c>
      <c r="R25" s="22">
        <v>4775086.5051903194</v>
      </c>
    </row>
    <row r="26" spans="1:18" x14ac:dyDescent="0.2">
      <c r="B26" s="1">
        <v>1100000</v>
      </c>
      <c r="C26" s="12">
        <f t="shared" si="0"/>
        <v>1.3333333333333333</v>
      </c>
      <c r="D26" s="7">
        <f t="shared" si="1"/>
        <v>3774212.5180652025</v>
      </c>
      <c r="F26" s="20">
        <f t="shared" si="3"/>
        <v>1025000</v>
      </c>
      <c r="G26" s="23">
        <v>444658.30449827109</v>
      </c>
      <c r="H26" s="21">
        <v>780931.01211072784</v>
      </c>
      <c r="I26" s="21">
        <v>1135380.6228373721</v>
      </c>
      <c r="J26" s="21">
        <v>1508007.1366782025</v>
      </c>
      <c r="K26" s="21">
        <v>1898810.5536332214</v>
      </c>
      <c r="L26" s="21">
        <v>2307790.8737024246</v>
      </c>
      <c r="M26" s="21">
        <v>2734948.0968858171</v>
      </c>
      <c r="N26" s="21">
        <v>3180282.2231833963</v>
      </c>
      <c r="O26" s="21">
        <v>3643793.2525951602</v>
      </c>
      <c r="P26" s="21">
        <v>4125481.1851211116</v>
      </c>
      <c r="Q26" s="21">
        <v>4625346.0207612505</v>
      </c>
      <c r="R26" s="22">
        <v>5143387.7595155798</v>
      </c>
    </row>
    <row r="27" spans="1:18" hidden="1" x14ac:dyDescent="0.2">
      <c r="B27" s="1">
        <v>1125000</v>
      </c>
      <c r="C27" s="12">
        <f t="shared" si="0"/>
        <v>1.3636363636363635</v>
      </c>
      <c r="D27" s="7">
        <f t="shared" ref="D27:D35" si="4">+$B27*$I$8*$I$9*$C27</f>
        <v>19738585.612298641</v>
      </c>
      <c r="F27" s="20">
        <f t="shared" si="3"/>
        <v>1050000</v>
      </c>
      <c r="G27" s="23">
        <v>590051.903114188</v>
      </c>
      <c r="H27" s="21">
        <v>942928.20069204271</v>
      </c>
      <c r="I27" s="21">
        <v>1314878.892733566</v>
      </c>
      <c r="J27" s="21">
        <v>1705903.9792387569</v>
      </c>
      <c r="K27" s="21">
        <v>2116003.460207615</v>
      </c>
      <c r="L27" s="21">
        <v>2545177.3356401408</v>
      </c>
      <c r="M27" s="21">
        <v>2993425.6055363361</v>
      </c>
      <c r="N27" s="21">
        <v>3460748.2698961981</v>
      </c>
      <c r="O27" s="21">
        <v>3947145.3287197286</v>
      </c>
      <c r="P27" s="21">
        <v>4452616.7820069259</v>
      </c>
      <c r="Q27" s="21">
        <v>4977162.6297577918</v>
      </c>
      <c r="R27" s="22">
        <v>5520782.8719723262</v>
      </c>
    </row>
    <row r="28" spans="1:18" hidden="1" x14ac:dyDescent="0.2">
      <c r="B28" s="1">
        <v>1150000</v>
      </c>
      <c r="C28" s="12">
        <f t="shared" si="0"/>
        <v>1.393939393939394</v>
      </c>
      <c r="D28" s="7">
        <f t="shared" si="4"/>
        <v>20625603.53364145</v>
      </c>
      <c r="F28" s="20">
        <f t="shared" si="3"/>
        <v>1075000</v>
      </c>
      <c r="G28" s="23">
        <v>738948.9619377167</v>
      </c>
      <c r="H28" s="21">
        <v>1108828.9359861608</v>
      </c>
      <c r="I28" s="21">
        <v>1498702.4221453303</v>
      </c>
      <c r="J28" s="21">
        <v>1908569.4204152273</v>
      </c>
      <c r="K28" s="21">
        <v>2338429.9307958502</v>
      </c>
      <c r="L28" s="21">
        <v>2788283.953287201</v>
      </c>
      <c r="M28" s="21">
        <v>3258131.4878892768</v>
      </c>
      <c r="N28" s="21">
        <v>3747972.5346020823</v>
      </c>
      <c r="O28" s="21">
        <v>4257807.0934256101</v>
      </c>
      <c r="P28" s="21">
        <v>4787635.1643598666</v>
      </c>
      <c r="Q28" s="21">
        <v>5337456.747404851</v>
      </c>
      <c r="R28" s="22">
        <v>5907271.8425605614</v>
      </c>
    </row>
    <row r="29" spans="1:18" ht="13.5" hidden="1" thickBot="1" x14ac:dyDescent="0.25">
      <c r="B29" s="1">
        <v>1175000</v>
      </c>
      <c r="C29" s="12">
        <f t="shared" si="0"/>
        <v>1.4242424242424243</v>
      </c>
      <c r="D29" s="7">
        <f t="shared" si="4"/>
        <v>21532116.354354423</v>
      </c>
      <c r="F29" s="24">
        <f t="shared" si="3"/>
        <v>1100000</v>
      </c>
      <c r="G29" s="25">
        <v>891349.48096885951</v>
      </c>
      <c r="H29" s="26">
        <v>1278633.2179930806</v>
      </c>
      <c r="I29" s="26">
        <v>1686851.2110726652</v>
      </c>
      <c r="J29" s="26">
        <v>2116003.460207615</v>
      </c>
      <c r="K29" s="26">
        <v>2566089.965397927</v>
      </c>
      <c r="L29" s="26">
        <v>3037110.7266436014</v>
      </c>
      <c r="M29" s="26">
        <v>3529065.7439446412</v>
      </c>
      <c r="N29" s="26">
        <v>4041955.0173010426</v>
      </c>
      <c r="O29" s="26">
        <v>4575778.5467128083</v>
      </c>
      <c r="P29" s="26">
        <v>5130536.3321799366</v>
      </c>
      <c r="Q29" s="26">
        <v>5706228.373702432</v>
      </c>
      <c r="R29" s="27">
        <v>6302854.6712802853</v>
      </c>
    </row>
    <row r="30" spans="1:18" hidden="1" x14ac:dyDescent="0.2">
      <c r="B30" s="1">
        <v>1200000</v>
      </c>
      <c r="C30" s="12">
        <f t="shared" si="0"/>
        <v>1.4545454545454546</v>
      </c>
      <c r="D30" s="7">
        <f t="shared" si="4"/>
        <v>22458124.074437566</v>
      </c>
      <c r="F30" s="28">
        <f t="shared" si="3"/>
        <v>1125000</v>
      </c>
      <c r="G30" s="23">
        <v>1047253.4602076141</v>
      </c>
      <c r="H30" s="21">
        <v>1452341.0467128037</v>
      </c>
      <c r="I30" s="21">
        <v>1879325.2595155714</v>
      </c>
      <c r="J30" s="21">
        <v>2328206.0986159202</v>
      </c>
      <c r="K30" s="21">
        <v>2798983.5640138434</v>
      </c>
      <c r="L30" s="21">
        <v>3291657.6557093458</v>
      </c>
      <c r="M30" s="21">
        <v>3806228.3737024264</v>
      </c>
      <c r="N30" s="21">
        <v>4342695.7179930843</v>
      </c>
      <c r="O30" s="21">
        <v>4901059.6885813214</v>
      </c>
      <c r="P30" s="21">
        <v>5481320.2854671339</v>
      </c>
      <c r="Q30" s="21">
        <v>6083477.5086505283</v>
      </c>
      <c r="R30" s="22">
        <v>6500000</v>
      </c>
    </row>
    <row r="31" spans="1:18" hidden="1" x14ac:dyDescent="0.2">
      <c r="B31" s="1">
        <v>1225000</v>
      </c>
      <c r="C31" s="12">
        <f t="shared" si="0"/>
        <v>1.4848484848484849</v>
      </c>
      <c r="D31" s="7">
        <f t="shared" si="4"/>
        <v>23403626.693890888</v>
      </c>
      <c r="F31" s="28">
        <f t="shared" si="3"/>
        <v>1150000</v>
      </c>
      <c r="G31" s="23">
        <v>1206660.899653981</v>
      </c>
      <c r="H31" s="21">
        <v>1629952.4221453308</v>
      </c>
      <c r="I31" s="21">
        <v>2076124.5674740504</v>
      </c>
      <c r="J31" s="21">
        <v>2545177.3356401408</v>
      </c>
      <c r="K31" s="21">
        <v>3037110.7266436014</v>
      </c>
      <c r="L31" s="21">
        <v>3551924.7404844332</v>
      </c>
      <c r="M31" s="21">
        <v>4089619.3771626353</v>
      </c>
      <c r="N31" s="21">
        <v>4650194.6366782067</v>
      </c>
      <c r="O31" s="21">
        <v>5233650.5190311484</v>
      </c>
      <c r="P31" s="21">
        <v>5839987.0242214613</v>
      </c>
      <c r="Q31" s="21">
        <v>6469204.1522491444</v>
      </c>
      <c r="R31" s="22">
        <v>6500000</v>
      </c>
    </row>
    <row r="32" spans="1:18" hidden="1" x14ac:dyDescent="0.2">
      <c r="B32" s="1">
        <v>1250000</v>
      </c>
      <c r="C32" s="12">
        <f t="shared" si="0"/>
        <v>1.5151515151515151</v>
      </c>
      <c r="D32" s="7">
        <f t="shared" si="4"/>
        <v>24368624.212714374</v>
      </c>
      <c r="F32" s="28">
        <f t="shared" si="3"/>
        <v>1175000</v>
      </c>
      <c r="G32" s="23">
        <v>1369571.7993079592</v>
      </c>
      <c r="H32" s="21">
        <v>1811467.3442906588</v>
      </c>
      <c r="I32" s="21">
        <v>2277249.1349480981</v>
      </c>
      <c r="J32" s="21">
        <v>2766917.1712802798</v>
      </c>
      <c r="K32" s="21">
        <v>3280471.4532872001</v>
      </c>
      <c r="L32" s="21">
        <v>3817911.9809688637</v>
      </c>
      <c r="M32" s="21">
        <v>4379238.7543252641</v>
      </c>
      <c r="N32" s="21">
        <v>4964451.7733564069</v>
      </c>
      <c r="O32" s="21">
        <v>5573551.0380622894</v>
      </c>
      <c r="P32" s="21">
        <v>6206536.5484429114</v>
      </c>
      <c r="Q32" s="21">
        <v>6500000</v>
      </c>
      <c r="R32" s="22">
        <v>6500000</v>
      </c>
    </row>
    <row r="33" spans="2:18" hidden="1" x14ac:dyDescent="0.2">
      <c r="B33" s="1">
        <v>1275000</v>
      </c>
      <c r="C33" s="12">
        <f t="shared" si="0"/>
        <v>1.5454545454545454</v>
      </c>
      <c r="D33" s="7">
        <f t="shared" si="4"/>
        <v>25353116.630908035</v>
      </c>
      <c r="F33" s="28">
        <f t="shared" si="3"/>
        <v>1200000</v>
      </c>
      <c r="G33" s="23">
        <v>1535986.159169551</v>
      </c>
      <c r="H33" s="21">
        <v>1996885.813148791</v>
      </c>
      <c r="I33" s="21">
        <v>2482698.961937719</v>
      </c>
      <c r="J33" s="21">
        <v>2993425.6055363361</v>
      </c>
      <c r="K33" s="21">
        <v>3529065.7439446412</v>
      </c>
      <c r="L33" s="21">
        <v>4089619.3771626335</v>
      </c>
      <c r="M33" s="21">
        <v>4675086.5051903166</v>
      </c>
      <c r="N33" s="21">
        <v>5285467.1280276878</v>
      </c>
      <c r="O33" s="21">
        <v>5920761.2456747461</v>
      </c>
      <c r="P33" s="21">
        <v>6500000</v>
      </c>
      <c r="Q33" s="21">
        <v>6500000</v>
      </c>
      <c r="R33" s="22">
        <v>6500000</v>
      </c>
    </row>
    <row r="34" spans="2:18" hidden="1" x14ac:dyDescent="0.2">
      <c r="B34" s="1">
        <v>1300000</v>
      </c>
      <c r="C34" s="12">
        <f t="shared" si="0"/>
        <v>1.5757575757575757</v>
      </c>
      <c r="D34" s="7">
        <f t="shared" si="4"/>
        <v>26357103.94847187</v>
      </c>
      <c r="F34" s="28">
        <f t="shared" si="3"/>
        <v>1225000</v>
      </c>
      <c r="G34" s="23">
        <v>1705903.9792387551</v>
      </c>
      <c r="H34" s="21">
        <v>2186207.8287197249</v>
      </c>
      <c r="I34" s="21">
        <v>2692474.0484429086</v>
      </c>
      <c r="J34" s="21">
        <v>3224702.6384083079</v>
      </c>
      <c r="K34" s="21">
        <v>3782893.5986159192</v>
      </c>
      <c r="L34" s="21">
        <v>4367046.9290657481</v>
      </c>
      <c r="M34" s="21">
        <v>4977162.6297577899</v>
      </c>
      <c r="N34" s="21">
        <v>5613240.7006920474</v>
      </c>
      <c r="O34" s="21">
        <v>6275281.1418685168</v>
      </c>
      <c r="P34" s="21">
        <v>6500000</v>
      </c>
      <c r="Q34" s="21">
        <v>6500000</v>
      </c>
      <c r="R34" s="22">
        <v>6500000</v>
      </c>
    </row>
    <row r="35" spans="2:18" hidden="1" x14ac:dyDescent="0.2">
      <c r="B35" s="1">
        <v>1325000</v>
      </c>
      <c r="C35" s="12">
        <f t="shared" si="0"/>
        <v>1.606060606060606</v>
      </c>
      <c r="D35" s="7">
        <f t="shared" si="4"/>
        <v>27380586.165405869</v>
      </c>
      <c r="F35" s="28">
        <f t="shared" si="3"/>
        <v>1250000</v>
      </c>
      <c r="G35" s="23">
        <v>1879325.2595155714</v>
      </c>
      <c r="H35" s="21">
        <v>2379433.3910034616</v>
      </c>
      <c r="I35" s="21">
        <v>2906574.3944636695</v>
      </c>
      <c r="J35" s="21">
        <v>3460748.2698961962</v>
      </c>
      <c r="K35" s="21">
        <v>4041955.0173010416</v>
      </c>
      <c r="L35" s="21">
        <v>4650194.6366782067</v>
      </c>
      <c r="M35" s="21">
        <v>5285467.1280276878</v>
      </c>
      <c r="N35" s="21">
        <v>5947772.4913494866</v>
      </c>
      <c r="O35" s="21">
        <v>6500000</v>
      </c>
      <c r="P35" s="21">
        <v>6500000</v>
      </c>
      <c r="Q35" s="21">
        <v>6500000</v>
      </c>
      <c r="R35" s="22">
        <v>6500000</v>
      </c>
    </row>
    <row r="36" spans="2:18" x14ac:dyDescent="0.2">
      <c r="F36" s="28">
        <f>+F26+25000</f>
        <v>1050000</v>
      </c>
      <c r="G36" s="23">
        <v>590051.903114188</v>
      </c>
      <c r="H36" s="21">
        <v>942928.20069204271</v>
      </c>
      <c r="I36" s="21">
        <v>1314878.892733566</v>
      </c>
      <c r="J36" s="21">
        <v>1705903.9792387569</v>
      </c>
      <c r="K36" s="21">
        <v>2116003.460207615</v>
      </c>
      <c r="L36" s="21">
        <v>2545177.3356401408</v>
      </c>
      <c r="M36" s="21">
        <v>2993425.6055363361</v>
      </c>
      <c r="N36" s="21">
        <v>3460748.2698961981</v>
      </c>
      <c r="O36" s="21">
        <v>3947145.3287197286</v>
      </c>
      <c r="P36" s="21">
        <v>4452616.7820069259</v>
      </c>
      <c r="Q36" s="21">
        <v>4977162.6297577918</v>
      </c>
      <c r="R36" s="22">
        <v>5520782.8719723262</v>
      </c>
    </row>
    <row r="37" spans="2:18" x14ac:dyDescent="0.2">
      <c r="F37" s="28">
        <f t="shared" si="3"/>
        <v>1075000</v>
      </c>
      <c r="G37" s="23">
        <v>738948.9619377167</v>
      </c>
      <c r="H37" s="21">
        <v>1108828.9359861608</v>
      </c>
      <c r="I37" s="21">
        <v>1498702.4221453303</v>
      </c>
      <c r="J37" s="21">
        <v>1908569.4204152273</v>
      </c>
      <c r="K37" s="21">
        <v>2338429.9307958502</v>
      </c>
      <c r="L37" s="21">
        <v>2788283.953287201</v>
      </c>
      <c r="M37" s="21">
        <v>3258131.4878892768</v>
      </c>
      <c r="N37" s="21">
        <v>3747972.5346020823</v>
      </c>
      <c r="O37" s="21">
        <v>4257807.0934256101</v>
      </c>
      <c r="P37" s="21">
        <v>4787635.1643598666</v>
      </c>
      <c r="Q37" s="21">
        <v>5337456.747404851</v>
      </c>
      <c r="R37" s="22">
        <v>5907271.8425605614</v>
      </c>
    </row>
    <row r="38" spans="2:18" ht="13.5" thickBot="1" x14ac:dyDescent="0.25">
      <c r="F38" s="29">
        <f t="shared" si="3"/>
        <v>1100000</v>
      </c>
      <c r="G38" s="25">
        <v>891349.48096885951</v>
      </c>
      <c r="H38" s="26">
        <v>1278633.2179930806</v>
      </c>
      <c r="I38" s="26">
        <v>1686851.2110726652</v>
      </c>
      <c r="J38" s="26">
        <v>2116003.460207615</v>
      </c>
      <c r="K38" s="26">
        <v>2566089.965397927</v>
      </c>
      <c r="L38" s="26">
        <v>3037110.7266436014</v>
      </c>
      <c r="M38" s="26">
        <v>3529065.7439446412</v>
      </c>
      <c r="N38" s="26">
        <v>4041955.0173010426</v>
      </c>
      <c r="O38" s="26">
        <v>4575778.5467128083</v>
      </c>
      <c r="P38" s="26">
        <v>5130536.3321799366</v>
      </c>
      <c r="Q38" s="26">
        <v>5706228.373702432</v>
      </c>
      <c r="R38" s="27">
        <v>6302854.6712802853</v>
      </c>
    </row>
    <row r="40" spans="2:18" x14ac:dyDescent="0.2">
      <c r="F40" t="s">
        <v>13</v>
      </c>
      <c r="G40" t="s">
        <v>15</v>
      </c>
    </row>
    <row r="42" spans="2:18" x14ac:dyDescent="0.2">
      <c r="G42" s="30"/>
    </row>
    <row r="43" spans="2:18" x14ac:dyDescent="0.2">
      <c r="G43" s="30"/>
    </row>
    <row r="54" hidden="1" x14ac:dyDescent="0.2"/>
    <row r="55" hidden="1" x14ac:dyDescent="0.2"/>
    <row r="56" hidden="1" x14ac:dyDescent="0.2"/>
    <row r="57" hidden="1" x14ac:dyDescent="0.2"/>
    <row r="58" hidden="1" x14ac:dyDescent="0.2"/>
    <row r="59" hidden="1" x14ac:dyDescent="0.2"/>
    <row r="60" hidden="1" x14ac:dyDescent="0.2"/>
    <row r="61" hidden="1" x14ac:dyDescent="0.2"/>
    <row r="62" hidden="1" x14ac:dyDescent="0.2"/>
  </sheetData>
  <mergeCells count="2">
    <mergeCell ref="F15:R15"/>
    <mergeCell ref="G16:R16"/>
  </mergeCells>
  <pageMargins left="0.25" right="0.24" top="1.04" bottom="0.51" header="0.5" footer="0.5"/>
  <pageSetup scale="89" orientation="landscape" horizontalDpi="300" verticalDpi="300" r:id="rId1"/>
  <headerFooter alignWithMargins="0">
    <oddHeader>&amp;C&amp;"Arial,Bold"&amp;16Transwestern Pipeline Company
Navajo ROW Negotiations
Case 3 ($15M Base + Rate/Vol. Increment)
&amp;RPrivileged and Confidential
Attorney/Client Work Papers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7"/>
  <sheetViews>
    <sheetView workbookViewId="0">
      <selection activeCell="D2" sqref="D2"/>
    </sheetView>
  </sheetViews>
  <sheetFormatPr defaultRowHeight="12.75" x14ac:dyDescent="0.2"/>
  <cols>
    <col min="1" max="1" width="14.28515625" bestFit="1" customWidth="1"/>
    <col min="2" max="13" width="13.85546875" bestFit="1" customWidth="1"/>
  </cols>
  <sheetData>
    <row r="2" spans="1:13" x14ac:dyDescent="0.2">
      <c r="B2" s="9" t="s">
        <v>18</v>
      </c>
    </row>
    <row r="3" spans="1:13" x14ac:dyDescent="0.2">
      <c r="A3" s="39"/>
      <c r="B3" s="40">
        <v>0.18</v>
      </c>
      <c r="C3" s="40">
        <v>0.19</v>
      </c>
      <c r="D3" s="40">
        <v>0.2</v>
      </c>
      <c r="E3" s="40">
        <v>0.21</v>
      </c>
      <c r="F3" s="40">
        <v>0.22</v>
      </c>
      <c r="G3" s="40">
        <v>0.23</v>
      </c>
      <c r="H3" s="40">
        <v>0.24</v>
      </c>
      <c r="I3" s="40">
        <v>0.25</v>
      </c>
      <c r="J3" s="40">
        <v>0.26</v>
      </c>
      <c r="K3" s="40">
        <v>0.27</v>
      </c>
      <c r="L3" s="40">
        <v>0.28000000000000003</v>
      </c>
      <c r="M3" s="40">
        <v>0.28999999999999998</v>
      </c>
    </row>
    <row r="4" spans="1:13" x14ac:dyDescent="0.2">
      <c r="A4" s="42" t="s">
        <v>19</v>
      </c>
      <c r="B4" s="37">
        <v>2500000</v>
      </c>
      <c r="C4" s="37">
        <v>2500000</v>
      </c>
      <c r="D4" s="37">
        <v>2500000</v>
      </c>
      <c r="E4" s="37">
        <v>2596501.9463667837</v>
      </c>
      <c r="F4" s="37">
        <v>2849675.6055363338</v>
      </c>
      <c r="G4" s="37">
        <v>3114624.7837370257</v>
      </c>
      <c r="H4" s="37">
        <v>3391349.4809688604</v>
      </c>
      <c r="I4" s="37">
        <v>3679849.6972318366</v>
      </c>
      <c r="J4" s="37">
        <v>3980125.4325259547</v>
      </c>
      <c r="K4" s="37">
        <v>4292176.6868512137</v>
      </c>
      <c r="L4" s="37">
        <v>4616003.4602076169</v>
      </c>
      <c r="M4" s="37">
        <v>4951605.7525951611</v>
      </c>
    </row>
    <row r="5" spans="1:13" x14ac:dyDescent="0.2">
      <c r="A5" s="42" t="s">
        <v>20</v>
      </c>
      <c r="B5" s="37">
        <v>2500000</v>
      </c>
      <c r="C5" s="37">
        <v>2500000</v>
      </c>
      <c r="D5" s="37">
        <v>2500000</v>
      </c>
      <c r="E5" s="37">
        <v>2756250</v>
      </c>
      <c r="F5" s="37">
        <v>3025000</v>
      </c>
      <c r="G5" s="37">
        <v>3306250</v>
      </c>
      <c r="H5" s="37">
        <v>3600000</v>
      </c>
      <c r="I5" s="37">
        <v>3906250</v>
      </c>
      <c r="J5" s="37">
        <v>4225000</v>
      </c>
      <c r="K5" s="37">
        <v>4556250</v>
      </c>
      <c r="L5" s="37">
        <v>4900000</v>
      </c>
      <c r="M5" s="37">
        <v>5256250.0000000056</v>
      </c>
    </row>
    <row r="6" spans="1:13" x14ac:dyDescent="0.2">
      <c r="A6" s="42" t="s">
        <v>21</v>
      </c>
      <c r="B6" s="37">
        <v>2500000</v>
      </c>
      <c r="C6" s="37">
        <v>2500000</v>
      </c>
      <c r="D6" s="37">
        <v>2649221.4532871982</v>
      </c>
      <c r="E6" s="37">
        <v>2920766.6522491365</v>
      </c>
      <c r="F6" s="37">
        <v>3205557.9584775101</v>
      </c>
      <c r="G6" s="37">
        <v>3503595.3719723211</v>
      </c>
      <c r="H6" s="37">
        <v>3814878.8927335669</v>
      </c>
      <c r="I6" s="37">
        <v>4139408.5207612487</v>
      </c>
      <c r="J6" s="37">
        <v>4477184.2560553681</v>
      </c>
      <c r="K6" s="37">
        <v>4828206.0986159211</v>
      </c>
      <c r="L6" s="37">
        <v>5192474.0484429114</v>
      </c>
      <c r="M6" s="37">
        <v>5569988.1055363379</v>
      </c>
    </row>
    <row r="7" spans="1:13" x14ac:dyDescent="0.2">
      <c r="A7" s="42" t="s">
        <v>22</v>
      </c>
      <c r="B7" s="37">
        <v>2500000</v>
      </c>
      <c r="C7" s="37">
        <v>2529498.2698961948</v>
      </c>
      <c r="D7" s="37">
        <v>2802768.166089966</v>
      </c>
      <c r="E7" s="37">
        <v>3090051.9031141885</v>
      </c>
      <c r="F7" s="37">
        <v>3391349.4809688604</v>
      </c>
      <c r="G7" s="37">
        <v>3706660.8996539814</v>
      </c>
      <c r="H7" s="37">
        <v>4035986.1591695533</v>
      </c>
      <c r="I7" s="37">
        <v>4379325.2595155742</v>
      </c>
      <c r="J7" s="37">
        <v>4736678.2006920455</v>
      </c>
      <c r="K7" s="37">
        <v>5108044.9826989667</v>
      </c>
      <c r="L7" s="37">
        <v>5493425.6055363379</v>
      </c>
      <c r="M7" s="37">
        <v>5892820.0692041572</v>
      </c>
    </row>
    <row r="8" spans="1:13" x14ac:dyDescent="0.2">
      <c r="A8" s="42" t="s">
        <v>23</v>
      </c>
      <c r="B8" s="37">
        <v>2500000</v>
      </c>
      <c r="C8" s="37">
        <v>2671977.7249134961</v>
      </c>
      <c r="D8" s="37">
        <v>2960640.1384083056</v>
      </c>
      <c r="E8" s="37">
        <v>3264105.7525951578</v>
      </c>
      <c r="F8" s="37">
        <v>3582374.5674740509</v>
      </c>
      <c r="G8" s="37">
        <v>3915446.5830449853</v>
      </c>
      <c r="H8" s="37">
        <v>4263321.799307961</v>
      </c>
      <c r="I8" s="37">
        <v>4626000.2162629785</v>
      </c>
      <c r="J8" s="37">
        <v>5003481.8339100396</v>
      </c>
      <c r="K8" s="37">
        <v>5395766.6522491397</v>
      </c>
      <c r="L8" s="37">
        <v>5802854.6712802825</v>
      </c>
      <c r="M8" s="37">
        <v>6224745.8910034671</v>
      </c>
    </row>
    <row r="9" spans="1:13" x14ac:dyDescent="0.2">
      <c r="A9" s="42" t="s">
        <v>24</v>
      </c>
      <c r="B9" s="37">
        <v>2529498.2698961948</v>
      </c>
      <c r="C9" s="37">
        <v>2818360.7266435996</v>
      </c>
      <c r="D9" s="37">
        <v>3122837.3702422166</v>
      </c>
      <c r="E9" s="37">
        <v>3442928.2006920436</v>
      </c>
      <c r="F9" s="37">
        <v>3778633.217993082</v>
      </c>
      <c r="G9" s="37">
        <v>4129952.4221453313</v>
      </c>
      <c r="H9" s="37">
        <v>4496885.8131487919</v>
      </c>
      <c r="I9" s="37">
        <v>4879433.3910034643</v>
      </c>
      <c r="J9" s="37">
        <v>5277595.1557093468</v>
      </c>
      <c r="K9" s="37">
        <v>5691371.1072664419</v>
      </c>
      <c r="L9" s="37">
        <v>6120761.2456747461</v>
      </c>
      <c r="M9" s="37">
        <v>6565765.5709342612</v>
      </c>
    </row>
    <row r="10" spans="1:13" x14ac:dyDescent="0.2">
      <c r="A10" s="42" t="s">
        <v>25</v>
      </c>
      <c r="B10" s="37">
        <v>2664381.4878892745</v>
      </c>
      <c r="C10" s="37">
        <v>2968647.2750865058</v>
      </c>
      <c r="D10" s="37">
        <v>3289359.8615916967</v>
      </c>
      <c r="E10" s="37">
        <v>3626519.2474048464</v>
      </c>
      <c r="F10" s="37">
        <v>3980125.4325259542</v>
      </c>
      <c r="G10" s="37">
        <v>4350178.4169550203</v>
      </c>
      <c r="H10" s="37">
        <v>4736678.2006920446</v>
      </c>
      <c r="I10" s="37">
        <v>5139624.783737028</v>
      </c>
      <c r="J10" s="37">
        <v>5559018.1660899706</v>
      </c>
      <c r="K10" s="37">
        <v>5994858.3477508714</v>
      </c>
      <c r="L10" s="37">
        <v>6447145.3287197296</v>
      </c>
      <c r="M10" s="37">
        <v>6915879.1089965468</v>
      </c>
    </row>
    <row r="11" spans="1:13" x14ac:dyDescent="0.2">
      <c r="A11" s="42" t="s">
        <v>26</v>
      </c>
      <c r="B11" s="37">
        <v>2802768.166089966</v>
      </c>
      <c r="C11" s="37">
        <v>3122837.3702422162</v>
      </c>
      <c r="D11" s="37">
        <v>3460207.6124567483</v>
      </c>
      <c r="E11" s="37">
        <v>3814878.8927335665</v>
      </c>
      <c r="F11" s="37">
        <v>4186851.2110726661</v>
      </c>
      <c r="G11" s="37">
        <v>4576124.5674740504</v>
      </c>
      <c r="H11" s="37">
        <v>4982698.96193772</v>
      </c>
      <c r="I11" s="37">
        <v>5406574.3944636732</v>
      </c>
      <c r="J11" s="37">
        <v>5847750.8650519093</v>
      </c>
      <c r="K11" s="37">
        <v>6306228.3737024264</v>
      </c>
      <c r="L11" s="37">
        <v>6782006.920415231</v>
      </c>
      <c r="M11" s="37">
        <v>7275086.5051903194</v>
      </c>
    </row>
    <row r="12" spans="1:13" x14ac:dyDescent="0.2">
      <c r="A12" s="42" t="s">
        <v>27</v>
      </c>
      <c r="B12" s="37">
        <v>2944658.3044982711</v>
      </c>
      <c r="C12" s="37">
        <v>3280931.0121107278</v>
      </c>
      <c r="D12" s="37">
        <v>3635380.6228373721</v>
      </c>
      <c r="E12" s="37">
        <v>4008007.1366782025</v>
      </c>
      <c r="F12" s="37">
        <v>4398810.5536332214</v>
      </c>
      <c r="G12" s="37">
        <v>4807790.8737024246</v>
      </c>
      <c r="H12" s="37">
        <v>5234948.0968858171</v>
      </c>
      <c r="I12" s="37">
        <v>5680282.2231833963</v>
      </c>
      <c r="J12" s="37">
        <v>6143793.2525951602</v>
      </c>
      <c r="K12" s="37">
        <v>6625481.1851211116</v>
      </c>
      <c r="L12" s="37">
        <v>7125346.0207612505</v>
      </c>
      <c r="M12" s="37">
        <v>7643387.7595155798</v>
      </c>
    </row>
    <row r="13" spans="1:13" x14ac:dyDescent="0.2">
      <c r="A13" s="42" t="s">
        <v>28</v>
      </c>
      <c r="B13" s="37">
        <v>3090051.903114188</v>
      </c>
      <c r="C13" s="37">
        <v>3442928.2006920427</v>
      </c>
      <c r="D13" s="37">
        <v>3814878.892733566</v>
      </c>
      <c r="E13" s="37">
        <v>4205903.9792387569</v>
      </c>
      <c r="F13" s="37">
        <v>4616003.460207615</v>
      </c>
      <c r="G13" s="37">
        <v>5045177.3356401408</v>
      </c>
      <c r="H13" s="37">
        <v>5493425.6055363361</v>
      </c>
      <c r="I13" s="37">
        <v>5960748.2698961981</v>
      </c>
      <c r="J13" s="37">
        <v>6447145.3287197286</v>
      </c>
      <c r="K13" s="37">
        <v>6952616.7820069259</v>
      </c>
      <c r="L13" s="37">
        <v>7477162.6297577918</v>
      </c>
      <c r="M13" s="37">
        <v>8020782.8719723262</v>
      </c>
    </row>
    <row r="14" spans="1:13" x14ac:dyDescent="0.2">
      <c r="A14" s="42" t="s">
        <v>29</v>
      </c>
      <c r="B14" s="37">
        <v>3238948.9619377167</v>
      </c>
      <c r="C14" s="37">
        <v>3608828.9359861608</v>
      </c>
      <c r="D14" s="37">
        <v>3998702.4221453303</v>
      </c>
      <c r="E14" s="37">
        <v>4408569.4204152273</v>
      </c>
      <c r="F14" s="37">
        <v>4838429.9307958502</v>
      </c>
      <c r="G14" s="37">
        <v>5288283.953287201</v>
      </c>
      <c r="H14" s="37">
        <v>5758131.4878892768</v>
      </c>
      <c r="I14" s="37">
        <v>6247972.5346020823</v>
      </c>
      <c r="J14" s="37">
        <v>6757807.0934256101</v>
      </c>
      <c r="K14" s="37">
        <v>7287635.1643598666</v>
      </c>
      <c r="L14" s="37">
        <v>7837456.747404851</v>
      </c>
      <c r="M14" s="37">
        <v>8407271.8425605614</v>
      </c>
    </row>
    <row r="15" spans="1:13" ht="12.75" customHeight="1" x14ac:dyDescent="0.2">
      <c r="A15" s="42" t="s">
        <v>30</v>
      </c>
      <c r="B15" s="37">
        <v>3391349.4809688595</v>
      </c>
      <c r="C15" s="37">
        <v>3778633.2179930806</v>
      </c>
      <c r="D15" s="37">
        <v>4186851.2110726652</v>
      </c>
      <c r="E15" s="37">
        <v>4616003.460207615</v>
      </c>
      <c r="F15" s="37">
        <v>5066089.965397927</v>
      </c>
      <c r="G15" s="37">
        <v>5537110.7266436014</v>
      </c>
      <c r="H15" s="37">
        <v>6029065.7439446412</v>
      </c>
      <c r="I15" s="37">
        <v>6541955.0173010426</v>
      </c>
      <c r="J15" s="37">
        <v>7075778.5467128083</v>
      </c>
      <c r="K15" s="37">
        <v>7630536.3321799366</v>
      </c>
      <c r="L15" s="37">
        <v>8206228.373702432</v>
      </c>
      <c r="M15" s="37">
        <v>8802854.6712802853</v>
      </c>
    </row>
    <row r="16" spans="1:13" x14ac:dyDescent="0.2">
      <c r="A16" s="9" t="s">
        <v>31</v>
      </c>
      <c r="B16" s="41">
        <v>54202500</v>
      </c>
      <c r="C16" s="35">
        <v>57213750</v>
      </c>
      <c r="D16" s="35">
        <v>60225000</v>
      </c>
      <c r="E16" s="21">
        <v>63236250.000000007</v>
      </c>
      <c r="F16" s="21">
        <v>66247500.000000007</v>
      </c>
      <c r="G16" s="21">
        <v>69258750.000000015</v>
      </c>
      <c r="H16" s="21">
        <v>72270000.000000015</v>
      </c>
      <c r="I16" s="21">
        <v>75281250.000000015</v>
      </c>
      <c r="J16" s="21">
        <v>78292500.000000015</v>
      </c>
      <c r="K16" s="21">
        <v>81303750.000000015</v>
      </c>
      <c r="L16" s="21">
        <v>84315000.000000015</v>
      </c>
      <c r="M16" s="21">
        <v>87326250.00000003</v>
      </c>
    </row>
    <row r="17" spans="1:13" x14ac:dyDescent="0.2">
      <c r="A17" s="9" t="s">
        <v>32</v>
      </c>
      <c r="B17" s="35">
        <v>55845000</v>
      </c>
      <c r="C17" s="35">
        <v>58947500</v>
      </c>
      <c r="D17" s="35">
        <v>62050000</v>
      </c>
      <c r="E17" s="21">
        <v>65152500.000000007</v>
      </c>
      <c r="F17" s="21">
        <v>68255000.000000015</v>
      </c>
      <c r="G17" s="21">
        <v>71357500.000000015</v>
      </c>
      <c r="H17" s="21">
        <v>74460000.000000015</v>
      </c>
      <c r="I17" s="21">
        <v>77562500.000000015</v>
      </c>
      <c r="J17" s="21">
        <v>80665000.000000015</v>
      </c>
      <c r="K17" s="21">
        <v>83767500.000000015</v>
      </c>
      <c r="L17" s="21">
        <v>86870000.000000015</v>
      </c>
      <c r="M17" s="21">
        <v>89972500.00000003</v>
      </c>
    </row>
    <row r="18" spans="1:13" x14ac:dyDescent="0.2">
      <c r="A18" s="9" t="s">
        <v>33</v>
      </c>
      <c r="B18" s="35">
        <v>57487500</v>
      </c>
      <c r="C18" s="35">
        <v>60681250</v>
      </c>
      <c r="D18" s="35">
        <v>63875000</v>
      </c>
      <c r="E18" s="21">
        <v>67068750.000000007</v>
      </c>
      <c r="F18" s="21">
        <v>70262500.000000015</v>
      </c>
      <c r="G18" s="21">
        <v>73456250.000000015</v>
      </c>
      <c r="H18" s="21">
        <v>76650000.000000015</v>
      </c>
      <c r="I18" s="21">
        <v>79843750.000000015</v>
      </c>
      <c r="J18" s="21">
        <v>83037500.000000015</v>
      </c>
      <c r="K18" s="21">
        <v>86231250.000000015</v>
      </c>
      <c r="L18" s="21">
        <v>89425000.000000015</v>
      </c>
      <c r="M18" s="21">
        <v>92618750.00000003</v>
      </c>
    </row>
    <row r="19" spans="1:13" x14ac:dyDescent="0.2">
      <c r="A19" s="9" t="s">
        <v>34</v>
      </c>
      <c r="B19" s="35">
        <v>59130000</v>
      </c>
      <c r="C19" s="35">
        <v>62415000</v>
      </c>
      <c r="D19" s="35">
        <v>65700000</v>
      </c>
      <c r="E19" s="21">
        <v>68985000.000000015</v>
      </c>
      <c r="F19" s="21">
        <v>72270000.000000015</v>
      </c>
      <c r="G19" s="21">
        <v>75555000.000000015</v>
      </c>
      <c r="H19" s="21">
        <v>78840000.000000015</v>
      </c>
      <c r="I19" s="21">
        <v>82125000.000000015</v>
      </c>
      <c r="J19" s="21">
        <v>85410000.000000015</v>
      </c>
      <c r="K19" s="21">
        <v>88695000.000000015</v>
      </c>
      <c r="L19" s="21">
        <v>91980000.00000003</v>
      </c>
      <c r="M19" s="21">
        <v>95265000.00000003</v>
      </c>
    </row>
    <row r="20" spans="1:13" x14ac:dyDescent="0.2">
      <c r="A20" s="9" t="s">
        <v>35</v>
      </c>
      <c r="B20" s="35">
        <v>60772500</v>
      </c>
      <c r="C20" s="35">
        <v>64148750</v>
      </c>
      <c r="D20" s="35">
        <v>67525000</v>
      </c>
      <c r="E20" s="21">
        <v>70901250.000000015</v>
      </c>
      <c r="F20" s="21">
        <v>74277500.000000015</v>
      </c>
      <c r="G20" s="21">
        <v>77653750.000000015</v>
      </c>
      <c r="H20" s="21">
        <v>81030000.000000015</v>
      </c>
      <c r="I20" s="21">
        <v>84406250.000000015</v>
      </c>
      <c r="J20" s="21">
        <v>87782500.000000015</v>
      </c>
      <c r="K20" s="21">
        <v>91158750.000000015</v>
      </c>
      <c r="L20" s="21">
        <v>94535000.00000003</v>
      </c>
      <c r="M20" s="21">
        <v>97911250.000000015</v>
      </c>
    </row>
    <row r="21" spans="1:13" x14ac:dyDescent="0.2">
      <c r="A21" s="9" t="s">
        <v>36</v>
      </c>
      <c r="B21" s="21">
        <v>62415000</v>
      </c>
      <c r="C21" s="21">
        <v>65882500</v>
      </c>
      <c r="D21" s="21">
        <v>69350000</v>
      </c>
      <c r="E21" s="21">
        <v>72817500.000000015</v>
      </c>
      <c r="F21" s="21">
        <v>76285000.000000015</v>
      </c>
      <c r="G21" s="21">
        <v>79752500.000000015</v>
      </c>
      <c r="H21" s="21">
        <v>83220000.000000015</v>
      </c>
      <c r="I21" s="21">
        <v>86687500.000000015</v>
      </c>
      <c r="J21" s="21">
        <v>90155000.000000015</v>
      </c>
      <c r="K21" s="21">
        <v>93622500.000000015</v>
      </c>
      <c r="L21" s="21">
        <v>97090000.000000015</v>
      </c>
      <c r="M21" s="21">
        <v>100557500.00000001</v>
      </c>
    </row>
    <row r="22" spans="1:13" x14ac:dyDescent="0.2">
      <c r="A22" s="9" t="s">
        <v>37</v>
      </c>
      <c r="B22" s="21">
        <v>64057500</v>
      </c>
      <c r="C22" s="21">
        <v>67616250</v>
      </c>
      <c r="D22" s="21">
        <v>71175000</v>
      </c>
      <c r="E22" s="21">
        <v>74733750.000000015</v>
      </c>
      <c r="F22" s="21">
        <v>78292500.000000015</v>
      </c>
      <c r="G22" s="21">
        <v>81851250.000000015</v>
      </c>
      <c r="H22" s="21">
        <v>85410000.000000015</v>
      </c>
      <c r="I22" s="21">
        <v>88968750.000000015</v>
      </c>
      <c r="J22" s="21">
        <v>92527500.000000015</v>
      </c>
      <c r="K22" s="21">
        <v>96086250.000000015</v>
      </c>
      <c r="L22" s="21">
        <v>99645000.000000015</v>
      </c>
      <c r="M22" s="21">
        <v>103203750.00000004</v>
      </c>
    </row>
    <row r="23" spans="1:13" x14ac:dyDescent="0.2">
      <c r="A23" s="9" t="s">
        <v>38</v>
      </c>
      <c r="B23" s="21">
        <v>65700000</v>
      </c>
      <c r="C23" s="21">
        <v>69350000</v>
      </c>
      <c r="D23" s="21">
        <v>73000000</v>
      </c>
      <c r="E23" s="21">
        <v>76650000.000000015</v>
      </c>
      <c r="F23" s="21">
        <v>80300000.000000015</v>
      </c>
      <c r="G23" s="21">
        <v>83950000.000000015</v>
      </c>
      <c r="H23" s="21">
        <v>87600000.000000015</v>
      </c>
      <c r="I23" s="21">
        <v>91250000.000000015</v>
      </c>
      <c r="J23" s="21">
        <v>94900000.000000015</v>
      </c>
      <c r="K23" s="21">
        <v>98550000.000000015</v>
      </c>
      <c r="L23" s="21">
        <v>102200000.00000001</v>
      </c>
      <c r="M23" s="21">
        <v>105850000.00000004</v>
      </c>
    </row>
    <row r="24" spans="1:13" x14ac:dyDescent="0.2">
      <c r="A24" s="9" t="s">
        <v>39</v>
      </c>
      <c r="B24" s="21">
        <v>67342500</v>
      </c>
      <c r="C24" s="21">
        <v>71083750</v>
      </c>
      <c r="D24" s="21">
        <v>74825000</v>
      </c>
      <c r="E24" s="21">
        <v>78566250.000000015</v>
      </c>
      <c r="F24" s="21">
        <v>82307500.000000015</v>
      </c>
      <c r="G24" s="21">
        <v>86048750.000000015</v>
      </c>
      <c r="H24" s="21">
        <v>89790000.000000015</v>
      </c>
      <c r="I24" s="21">
        <v>93531250.000000015</v>
      </c>
      <c r="J24" s="21">
        <v>97272500.000000015</v>
      </c>
      <c r="K24" s="21">
        <v>101013750.00000001</v>
      </c>
      <c r="L24" s="21">
        <v>104755000.00000001</v>
      </c>
      <c r="M24" s="21">
        <v>108496250.00000004</v>
      </c>
    </row>
    <row r="25" spans="1:13" x14ac:dyDescent="0.2">
      <c r="A25" s="9" t="s">
        <v>40</v>
      </c>
      <c r="B25" s="21">
        <v>68985000</v>
      </c>
      <c r="C25" s="21">
        <v>72817500</v>
      </c>
      <c r="D25" s="21">
        <v>76650000</v>
      </c>
      <c r="E25" s="21">
        <v>80482500.000000015</v>
      </c>
      <c r="F25" s="21">
        <v>84315000.000000015</v>
      </c>
      <c r="G25" s="21">
        <v>88147500.000000015</v>
      </c>
      <c r="H25" s="21">
        <v>91980000.000000015</v>
      </c>
      <c r="I25" s="21">
        <v>95812500.000000015</v>
      </c>
      <c r="J25" s="21">
        <v>99645000.000000015</v>
      </c>
      <c r="K25" s="21">
        <v>103477500.00000001</v>
      </c>
      <c r="L25" s="21">
        <v>107310000.00000001</v>
      </c>
      <c r="M25" s="21">
        <v>111142500.00000004</v>
      </c>
    </row>
    <row r="26" spans="1:13" x14ac:dyDescent="0.2">
      <c r="A26" s="9" t="s">
        <v>41</v>
      </c>
      <c r="B26" s="21">
        <v>70627500</v>
      </c>
      <c r="C26" s="21">
        <v>74551250</v>
      </c>
      <c r="D26" s="21">
        <v>78475000</v>
      </c>
      <c r="E26" s="21">
        <v>82398750.000000015</v>
      </c>
      <c r="F26" s="21">
        <v>86322500.000000015</v>
      </c>
      <c r="G26" s="21">
        <v>90246250.000000015</v>
      </c>
      <c r="H26" s="21">
        <v>94170000.000000015</v>
      </c>
      <c r="I26" s="21">
        <v>98093750.000000015</v>
      </c>
      <c r="J26" s="21">
        <v>102017500.00000001</v>
      </c>
      <c r="K26" s="21">
        <v>105941250.00000001</v>
      </c>
      <c r="L26" s="21">
        <v>109865000.00000004</v>
      </c>
      <c r="M26" s="21">
        <v>113788750.00000004</v>
      </c>
    </row>
    <row r="27" spans="1:13" x14ac:dyDescent="0.2">
      <c r="A27" s="9" t="s">
        <v>42</v>
      </c>
      <c r="B27" s="21">
        <v>72270000</v>
      </c>
      <c r="C27" s="21">
        <v>76285000</v>
      </c>
      <c r="D27" s="21">
        <v>80300000</v>
      </c>
      <c r="E27" s="21">
        <v>84315000.000000015</v>
      </c>
      <c r="F27" s="21">
        <v>88330000.000000015</v>
      </c>
      <c r="G27" s="21">
        <v>92345000.000000015</v>
      </c>
      <c r="H27" s="21">
        <v>96360000.000000015</v>
      </c>
      <c r="I27" s="21">
        <v>100375000.00000001</v>
      </c>
      <c r="J27" s="21">
        <v>104390000.00000001</v>
      </c>
      <c r="K27" s="21">
        <v>108405000.00000001</v>
      </c>
      <c r="L27" s="21">
        <v>112420000.00000004</v>
      </c>
      <c r="M27" s="21">
        <v>116435000.00000004</v>
      </c>
    </row>
  </sheetData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6:R65"/>
  <sheetViews>
    <sheetView topLeftCell="E11" workbookViewId="0">
      <selection activeCell="F21" sqref="F21"/>
    </sheetView>
  </sheetViews>
  <sheetFormatPr defaultRowHeight="12.75" x14ac:dyDescent="0.2"/>
  <cols>
    <col min="1" max="1" width="27.5703125" customWidth="1"/>
    <col min="2" max="2" width="21.85546875" bestFit="1" customWidth="1"/>
    <col min="3" max="3" width="13.85546875" bestFit="1" customWidth="1"/>
    <col min="4" max="4" width="16.28515625" bestFit="1" customWidth="1"/>
    <col min="5" max="5" width="14.85546875" bestFit="1" customWidth="1"/>
    <col min="6" max="6" width="13.85546875" customWidth="1"/>
    <col min="7" max="8" width="12.28515625" customWidth="1"/>
    <col min="9" max="9" width="12.28515625" bestFit="1" customWidth="1"/>
    <col min="10" max="18" width="13.28515625" customWidth="1"/>
    <col min="19" max="19" width="7.28515625" customWidth="1"/>
  </cols>
  <sheetData>
    <row r="6" spans="1:18" x14ac:dyDescent="0.2">
      <c r="F6" t="s">
        <v>0</v>
      </c>
      <c r="I6" s="1">
        <v>825000</v>
      </c>
    </row>
    <row r="7" spans="1:18" x14ac:dyDescent="0.2">
      <c r="C7" s="2"/>
      <c r="F7" t="s">
        <v>1</v>
      </c>
      <c r="I7" s="3">
        <v>0.2</v>
      </c>
    </row>
    <row r="8" spans="1:18" x14ac:dyDescent="0.2">
      <c r="C8" s="4"/>
      <c r="D8" s="2"/>
      <c r="E8" s="2"/>
      <c r="F8" t="s">
        <v>2</v>
      </c>
      <c r="I8" s="5">
        <v>3.5251050915926549E-2</v>
      </c>
    </row>
    <row r="9" spans="1:18" x14ac:dyDescent="0.2">
      <c r="C9" s="4"/>
      <c r="D9" s="2"/>
      <c r="E9" s="2"/>
      <c r="F9" t="s">
        <v>3</v>
      </c>
      <c r="I9" s="1">
        <v>365</v>
      </c>
    </row>
    <row r="10" spans="1:18" x14ac:dyDescent="0.2">
      <c r="F10" t="s">
        <v>4</v>
      </c>
      <c r="I10" s="6">
        <v>0.2</v>
      </c>
      <c r="J10" t="s">
        <v>5</v>
      </c>
    </row>
    <row r="11" spans="1:18" x14ac:dyDescent="0.2">
      <c r="B11" s="6"/>
      <c r="F11" t="s">
        <v>14</v>
      </c>
      <c r="I11" s="34">
        <v>110933.107</v>
      </c>
    </row>
    <row r="13" spans="1:18" x14ac:dyDescent="0.2">
      <c r="B13" s="7"/>
      <c r="C13" t="s">
        <v>6</v>
      </c>
      <c r="D13" t="s">
        <v>7</v>
      </c>
    </row>
    <row r="14" spans="1:18" ht="13.5" thickBot="1" x14ac:dyDescent="0.25">
      <c r="B14" s="8" t="s">
        <v>9</v>
      </c>
      <c r="C14" s="9" t="s">
        <v>10</v>
      </c>
      <c r="D14" t="s">
        <v>11</v>
      </c>
    </row>
    <row r="15" spans="1:18" ht="13.5" thickBot="1" x14ac:dyDescent="0.25">
      <c r="A15" s="10" t="s">
        <v>0</v>
      </c>
      <c r="B15" s="11">
        <v>825000</v>
      </c>
      <c r="C15" s="12">
        <f t="shared" ref="C15:C35" si="0">($B15*$I$10)/($I$6*$I$7)</f>
        <v>1</v>
      </c>
      <c r="D15" s="13">
        <f t="shared" ref="D15:D26" si="1">+$B15*$I$8*$I$9*$C15*$I$10</f>
        <v>2122994.5414116769</v>
      </c>
      <c r="F15" s="46" t="s">
        <v>11</v>
      </c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8"/>
    </row>
    <row r="16" spans="1:18" ht="13.5" thickBot="1" x14ac:dyDescent="0.25">
      <c r="A16" s="10"/>
      <c r="B16" s="1">
        <v>850000</v>
      </c>
      <c r="C16" s="12">
        <f t="shared" si="0"/>
        <v>1.0303030303030303</v>
      </c>
      <c r="D16" s="7">
        <f t="shared" si="1"/>
        <v>2253610.3671918251</v>
      </c>
      <c r="F16" s="14" t="s">
        <v>8</v>
      </c>
      <c r="G16" s="46" t="s">
        <v>12</v>
      </c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8"/>
    </row>
    <row r="17" spans="1:18" ht="13.5" thickBot="1" x14ac:dyDescent="0.25">
      <c r="A17" s="10"/>
      <c r="B17" s="1">
        <v>875000</v>
      </c>
      <c r="C17" s="12">
        <f t="shared" si="0"/>
        <v>1.0606060606060606</v>
      </c>
      <c r="D17" s="7">
        <f t="shared" si="1"/>
        <v>2388125.172846009</v>
      </c>
      <c r="F17" s="33">
        <f>IF(((B15*I10)/(I6*I7))*B15*I9*I10*I8*(I11/100000)&gt;9000000,9000000,+IF(((B15*I10)/(I6*I7))*B15*I9*I10*I8*(I11/100000)&lt;2500000,2500000,((B15*I10)/(I6*I7))*B15*I9*I10*I8*(I11/100000)))</f>
        <v>2500000</v>
      </c>
      <c r="G17" s="38">
        <v>0.18</v>
      </c>
      <c r="H17" s="17">
        <f t="shared" ref="H17:R17" si="2">+G17+0.01</f>
        <v>0.19</v>
      </c>
      <c r="I17" s="17">
        <f t="shared" si="2"/>
        <v>0.2</v>
      </c>
      <c r="J17" s="17">
        <f t="shared" si="2"/>
        <v>0.21000000000000002</v>
      </c>
      <c r="K17" s="17">
        <f t="shared" si="2"/>
        <v>0.22000000000000003</v>
      </c>
      <c r="L17" s="17">
        <f t="shared" si="2"/>
        <v>0.23000000000000004</v>
      </c>
      <c r="M17" s="17">
        <f t="shared" si="2"/>
        <v>0.24000000000000005</v>
      </c>
      <c r="N17" s="17">
        <f t="shared" si="2"/>
        <v>0.25000000000000006</v>
      </c>
      <c r="O17" s="17">
        <f t="shared" si="2"/>
        <v>0.26000000000000006</v>
      </c>
      <c r="P17" s="17">
        <f t="shared" si="2"/>
        <v>0.27000000000000007</v>
      </c>
      <c r="Q17" s="17">
        <f t="shared" si="2"/>
        <v>0.28000000000000008</v>
      </c>
      <c r="R17" s="18">
        <f t="shared" si="2"/>
        <v>0.29000000000000009</v>
      </c>
    </row>
    <row r="18" spans="1:18" x14ac:dyDescent="0.2">
      <c r="B18" s="1">
        <v>900000</v>
      </c>
      <c r="C18" s="12">
        <f t="shared" si="0"/>
        <v>1.0909090909090908</v>
      </c>
      <c r="D18" s="7">
        <f t="shared" si="1"/>
        <v>2526538.9583742265</v>
      </c>
      <c r="F18" s="19">
        <v>825000</v>
      </c>
      <c r="G18" s="35">
        <f t="dataTable" ref="G18:R38" dt2D="1" dtr="0" r1="B15" r2="I10"/>
        <v>2500000</v>
      </c>
      <c r="H18" s="35">
        <v>2500000</v>
      </c>
      <c r="I18" s="35">
        <v>2500000</v>
      </c>
      <c r="J18" s="21">
        <v>2596501.9463667837</v>
      </c>
      <c r="K18" s="21">
        <v>2849675.6055363338</v>
      </c>
      <c r="L18" s="21">
        <v>3114624.7837370257</v>
      </c>
      <c r="M18" s="21">
        <v>3391349.4809688604</v>
      </c>
      <c r="N18" s="21">
        <v>3679849.6972318366</v>
      </c>
      <c r="O18" s="21">
        <v>3980125.4325259547</v>
      </c>
      <c r="P18" s="21">
        <v>4292176.6868512137</v>
      </c>
      <c r="Q18" s="21">
        <v>4616003.4602076169</v>
      </c>
      <c r="R18" s="21">
        <v>4951605.7525951611</v>
      </c>
    </row>
    <row r="19" spans="1:18" x14ac:dyDescent="0.2">
      <c r="B19" s="1">
        <v>925000</v>
      </c>
      <c r="C19" s="12">
        <f t="shared" si="0"/>
        <v>1.1212121212121211</v>
      </c>
      <c r="D19" s="7">
        <f t="shared" si="1"/>
        <v>2668851.7237764783</v>
      </c>
      <c r="F19" s="20">
        <f t="shared" ref="F19:F38" si="3">+F18+25000</f>
        <v>850000</v>
      </c>
      <c r="G19" s="35">
        <v>2500000</v>
      </c>
      <c r="H19" s="35">
        <v>2500000</v>
      </c>
      <c r="I19" s="35">
        <v>2500000.0000000005</v>
      </c>
      <c r="J19" s="21">
        <v>2756250.0000000019</v>
      </c>
      <c r="K19" s="21">
        <v>3025000.0000000019</v>
      </c>
      <c r="L19" s="21">
        <v>3306250.0000000023</v>
      </c>
      <c r="M19" s="21">
        <v>3600000.0000000023</v>
      </c>
      <c r="N19" s="21">
        <v>3906250.0000000028</v>
      </c>
      <c r="O19" s="21">
        <v>4225000.0000000037</v>
      </c>
      <c r="P19" s="21">
        <v>4556250.0000000037</v>
      </c>
      <c r="Q19" s="21">
        <v>4900000.0000000047</v>
      </c>
      <c r="R19" s="21">
        <v>5256250.0000000056</v>
      </c>
    </row>
    <row r="20" spans="1:18" x14ac:dyDescent="0.2">
      <c r="B20" s="1">
        <v>950000</v>
      </c>
      <c r="C20" s="12">
        <f t="shared" si="0"/>
        <v>1.1515151515151516</v>
      </c>
      <c r="D20" s="7">
        <f t="shared" si="1"/>
        <v>2815063.4690527646</v>
      </c>
      <c r="F20" s="20">
        <f t="shared" si="3"/>
        <v>875000</v>
      </c>
      <c r="G20" s="35">
        <v>2500000</v>
      </c>
      <c r="H20" s="35">
        <v>2500000</v>
      </c>
      <c r="I20" s="35">
        <v>2649221.4532871982</v>
      </c>
      <c r="J20" s="21">
        <v>2920766.6522491365</v>
      </c>
      <c r="K20" s="21">
        <v>3205557.9584775101</v>
      </c>
      <c r="L20" s="21">
        <v>3503595.3719723211</v>
      </c>
      <c r="M20" s="21">
        <v>3814878.8927335669</v>
      </c>
      <c r="N20" s="21">
        <v>4139408.5207612487</v>
      </c>
      <c r="O20" s="21">
        <v>4477184.2560553681</v>
      </c>
      <c r="P20" s="21">
        <v>4828206.0986159211</v>
      </c>
      <c r="Q20" s="21">
        <v>5192474.0484429114</v>
      </c>
      <c r="R20" s="21">
        <v>5569988.1055363379</v>
      </c>
    </row>
    <row r="21" spans="1:18" x14ac:dyDescent="0.2">
      <c r="B21" s="1">
        <v>975000</v>
      </c>
      <c r="C21" s="12">
        <f t="shared" si="0"/>
        <v>1.1818181818181819</v>
      </c>
      <c r="D21" s="7">
        <f t="shared" si="1"/>
        <v>2965174.1942030862</v>
      </c>
      <c r="F21" s="20">
        <f t="shared" si="3"/>
        <v>900000</v>
      </c>
      <c r="G21" s="35">
        <v>2500000</v>
      </c>
      <c r="H21" s="35">
        <v>2529498.2698961948</v>
      </c>
      <c r="I21" s="35">
        <v>2802768.166089966</v>
      </c>
      <c r="J21" s="21">
        <v>3090051.9031141885</v>
      </c>
      <c r="K21" s="21">
        <v>3391349.4809688604</v>
      </c>
      <c r="L21" s="21">
        <v>3706660.8996539814</v>
      </c>
      <c r="M21" s="21">
        <v>4035986.1591695533</v>
      </c>
      <c r="N21" s="21">
        <v>4379325.2595155742</v>
      </c>
      <c r="O21" s="21">
        <v>4736678.2006920455</v>
      </c>
      <c r="P21" s="21">
        <v>5108044.9826989667</v>
      </c>
      <c r="Q21" s="21">
        <v>5493425.6055363379</v>
      </c>
      <c r="R21" s="21">
        <v>5892820.0692041572</v>
      </c>
    </row>
    <row r="22" spans="1:18" x14ac:dyDescent="0.2">
      <c r="B22" s="1">
        <v>1000000</v>
      </c>
      <c r="C22" s="12">
        <f t="shared" si="0"/>
        <v>1.2121212121212122</v>
      </c>
      <c r="D22" s="7">
        <f t="shared" si="1"/>
        <v>3119183.8992274404</v>
      </c>
      <c r="F22" s="20">
        <f t="shared" si="3"/>
        <v>925000</v>
      </c>
      <c r="G22" s="35">
        <v>2500000</v>
      </c>
      <c r="H22" s="35">
        <v>2671977.7249134961</v>
      </c>
      <c r="I22" s="35">
        <v>2960640.1384083056</v>
      </c>
      <c r="J22" s="21">
        <v>3264105.7525951578</v>
      </c>
      <c r="K22" s="21">
        <v>3582374.5674740509</v>
      </c>
      <c r="L22" s="21">
        <v>3915446.5830449853</v>
      </c>
      <c r="M22" s="21">
        <v>4263321.799307961</v>
      </c>
      <c r="N22" s="21">
        <v>4626000.2162629785</v>
      </c>
      <c r="O22" s="21">
        <v>5003481.8339100396</v>
      </c>
      <c r="P22" s="21">
        <v>5395766.6522491397</v>
      </c>
      <c r="Q22" s="21">
        <v>5802854.6712802825</v>
      </c>
      <c r="R22" s="21">
        <v>6224745.8910034671</v>
      </c>
    </row>
    <row r="23" spans="1:18" x14ac:dyDescent="0.2">
      <c r="B23" s="1">
        <v>1025000</v>
      </c>
      <c r="C23" s="12">
        <f t="shared" si="0"/>
        <v>1.2424242424242424</v>
      </c>
      <c r="D23" s="7">
        <f t="shared" si="1"/>
        <v>3277092.5841258294</v>
      </c>
      <c r="F23" s="20">
        <f t="shared" si="3"/>
        <v>950000</v>
      </c>
      <c r="G23" s="21">
        <v>2529498.2698961948</v>
      </c>
      <c r="H23" s="21">
        <v>2818360.7266435996</v>
      </c>
      <c r="I23" s="21">
        <v>3122837.3702422166</v>
      </c>
      <c r="J23" s="21">
        <v>3442928.2006920436</v>
      </c>
      <c r="K23" s="21">
        <v>3778633.217993082</v>
      </c>
      <c r="L23" s="21">
        <v>4129952.4221453313</v>
      </c>
      <c r="M23" s="21">
        <v>4496885.8131487919</v>
      </c>
      <c r="N23" s="21">
        <v>4879433.3910034643</v>
      </c>
      <c r="O23" s="21">
        <v>5277595.1557093468</v>
      </c>
      <c r="P23" s="21">
        <v>5691371.1072664419</v>
      </c>
      <c r="Q23" s="21">
        <v>6120761.2456747461</v>
      </c>
      <c r="R23" s="21">
        <v>6565765.5709342612</v>
      </c>
    </row>
    <row r="24" spans="1:18" x14ac:dyDescent="0.2">
      <c r="B24" s="1">
        <v>1050000</v>
      </c>
      <c r="C24" s="12">
        <f t="shared" si="0"/>
        <v>1.2727272727272727</v>
      </c>
      <c r="D24" s="7">
        <f t="shared" si="1"/>
        <v>3438900.2488982528</v>
      </c>
      <c r="F24" s="20">
        <f t="shared" si="3"/>
        <v>975000</v>
      </c>
      <c r="G24" s="21">
        <v>2664381.4878892745</v>
      </c>
      <c r="H24" s="21">
        <v>2968647.2750865058</v>
      </c>
      <c r="I24" s="21">
        <v>3289359.8615916967</v>
      </c>
      <c r="J24" s="21">
        <v>3626519.2474048464</v>
      </c>
      <c r="K24" s="21">
        <v>3980125.4325259542</v>
      </c>
      <c r="L24" s="21">
        <v>4350178.4169550203</v>
      </c>
      <c r="M24" s="21">
        <v>4736678.2006920446</v>
      </c>
      <c r="N24" s="21">
        <v>5139624.783737028</v>
      </c>
      <c r="O24" s="21">
        <v>5559018.1660899706</v>
      </c>
      <c r="P24" s="21">
        <v>5994858.3477508714</v>
      </c>
      <c r="Q24" s="21">
        <v>6447145.3287197296</v>
      </c>
      <c r="R24" s="21">
        <v>6915879.1089965468</v>
      </c>
    </row>
    <row r="25" spans="1:18" x14ac:dyDescent="0.2">
      <c r="B25" s="1">
        <v>1075000</v>
      </c>
      <c r="C25" s="12">
        <f t="shared" si="0"/>
        <v>1.303030303030303</v>
      </c>
      <c r="D25" s="7">
        <f t="shared" si="1"/>
        <v>3604606.8935447107</v>
      </c>
      <c r="F25" s="20">
        <f t="shared" si="3"/>
        <v>1000000</v>
      </c>
      <c r="G25" s="21">
        <v>2802768.166089966</v>
      </c>
      <c r="H25" s="21">
        <v>3122837.3702422162</v>
      </c>
      <c r="I25" s="21">
        <v>3460207.6124567483</v>
      </c>
      <c r="J25" s="21">
        <v>3814878.8927335665</v>
      </c>
      <c r="K25" s="21">
        <v>4186851.2110726661</v>
      </c>
      <c r="L25" s="21">
        <v>4576124.5674740504</v>
      </c>
      <c r="M25" s="21">
        <v>4982698.96193772</v>
      </c>
      <c r="N25" s="21">
        <v>5406574.3944636732</v>
      </c>
      <c r="O25" s="21">
        <v>5847750.8650519093</v>
      </c>
      <c r="P25" s="21">
        <v>6306228.3737024264</v>
      </c>
      <c r="Q25" s="21">
        <v>6782006.920415231</v>
      </c>
      <c r="R25" s="21">
        <v>7275086.5051903194</v>
      </c>
    </row>
    <row r="26" spans="1:18" x14ac:dyDescent="0.2">
      <c r="B26" s="1">
        <v>1100000</v>
      </c>
      <c r="C26" s="12">
        <f t="shared" si="0"/>
        <v>1.3333333333333333</v>
      </c>
      <c r="D26" s="7">
        <f t="shared" si="1"/>
        <v>3774212.5180652025</v>
      </c>
      <c r="F26" s="20">
        <f t="shared" si="3"/>
        <v>1025000</v>
      </c>
      <c r="G26" s="21">
        <v>2944658.3044982711</v>
      </c>
      <c r="H26" s="21">
        <v>3280931.0121107278</v>
      </c>
      <c r="I26" s="21">
        <v>3635380.6228373721</v>
      </c>
      <c r="J26" s="21">
        <v>4008007.1366782025</v>
      </c>
      <c r="K26" s="21">
        <v>4398810.5536332214</v>
      </c>
      <c r="L26" s="21">
        <v>4807790.8737024246</v>
      </c>
      <c r="M26" s="21">
        <v>5234948.0968858171</v>
      </c>
      <c r="N26" s="21">
        <v>5680282.2231833963</v>
      </c>
      <c r="O26" s="21">
        <v>6143793.2525951602</v>
      </c>
      <c r="P26" s="21">
        <v>6625481.1851211116</v>
      </c>
      <c r="Q26" s="21">
        <v>7125346.0207612505</v>
      </c>
      <c r="R26" s="21">
        <v>7643387.7595155798</v>
      </c>
    </row>
    <row r="27" spans="1:18" hidden="1" x14ac:dyDescent="0.2">
      <c r="B27" s="1">
        <v>1125000</v>
      </c>
      <c r="C27" s="12">
        <f t="shared" si="0"/>
        <v>1.3636363636363635</v>
      </c>
      <c r="D27" s="7">
        <f t="shared" ref="D27:D35" si="4">+$B27*$I$8*$I$9*$C27</f>
        <v>19738585.612298641</v>
      </c>
      <c r="F27" s="20">
        <f t="shared" si="3"/>
        <v>1050000</v>
      </c>
      <c r="G27" s="21">
        <v>3090051.903114188</v>
      </c>
      <c r="H27" s="21">
        <v>3442928.2006920427</v>
      </c>
      <c r="I27" s="21">
        <v>3814878.892733566</v>
      </c>
      <c r="J27" s="21">
        <v>4205903.9792387569</v>
      </c>
      <c r="K27" s="21">
        <v>4616003.460207615</v>
      </c>
      <c r="L27" s="21">
        <v>5045177.3356401408</v>
      </c>
      <c r="M27" s="21">
        <v>5493425.6055363361</v>
      </c>
      <c r="N27" s="21">
        <v>5960748.2698961981</v>
      </c>
      <c r="O27" s="21">
        <v>6447145.3287197286</v>
      </c>
      <c r="P27" s="21">
        <v>6952616.7820069259</v>
      </c>
      <c r="Q27" s="21">
        <v>7477162.6297577918</v>
      </c>
      <c r="R27" s="21">
        <v>8020782.8719723262</v>
      </c>
    </row>
    <row r="28" spans="1:18" hidden="1" x14ac:dyDescent="0.2">
      <c r="B28" s="1">
        <v>1150000</v>
      </c>
      <c r="C28" s="12">
        <f t="shared" si="0"/>
        <v>1.393939393939394</v>
      </c>
      <c r="D28" s="7">
        <f t="shared" si="4"/>
        <v>20625603.53364145</v>
      </c>
      <c r="F28" s="20">
        <f t="shared" si="3"/>
        <v>1075000</v>
      </c>
      <c r="G28" s="21">
        <v>3238948.9619377167</v>
      </c>
      <c r="H28" s="21">
        <v>3608828.9359861608</v>
      </c>
      <c r="I28" s="21">
        <v>3998702.4221453303</v>
      </c>
      <c r="J28" s="21">
        <v>4408569.4204152273</v>
      </c>
      <c r="K28" s="21">
        <v>4838429.9307958502</v>
      </c>
      <c r="L28" s="21">
        <v>5288283.953287201</v>
      </c>
      <c r="M28" s="21">
        <v>5758131.4878892768</v>
      </c>
      <c r="N28" s="21">
        <v>6247972.5346020823</v>
      </c>
      <c r="O28" s="21">
        <v>6757807.0934256101</v>
      </c>
      <c r="P28" s="21">
        <v>7287635.1643598666</v>
      </c>
      <c r="Q28" s="21">
        <v>7837456.747404851</v>
      </c>
      <c r="R28" s="21">
        <v>8407271.8425605614</v>
      </c>
    </row>
    <row r="29" spans="1:18" hidden="1" x14ac:dyDescent="0.2">
      <c r="B29" s="1">
        <v>1175000</v>
      </c>
      <c r="C29" s="12">
        <f t="shared" si="0"/>
        <v>1.4242424242424243</v>
      </c>
      <c r="D29" s="7">
        <f t="shared" si="4"/>
        <v>21532116.354354423</v>
      </c>
      <c r="F29" s="20">
        <f t="shared" si="3"/>
        <v>1100000</v>
      </c>
      <c r="G29" s="21">
        <v>3391349.4809688595</v>
      </c>
      <c r="H29" s="21">
        <v>3778633.2179930806</v>
      </c>
      <c r="I29" s="21">
        <v>4186851.2110726652</v>
      </c>
      <c r="J29" s="21">
        <v>4616003.460207615</v>
      </c>
      <c r="K29" s="21">
        <v>5066089.965397927</v>
      </c>
      <c r="L29" s="21">
        <v>5537110.7266436014</v>
      </c>
      <c r="M29" s="21">
        <v>6029065.7439446412</v>
      </c>
      <c r="N29" s="21">
        <v>6541955.0173010426</v>
      </c>
      <c r="O29" s="21">
        <v>7075778.5467128083</v>
      </c>
      <c r="P29" s="21">
        <v>7630536.3321799366</v>
      </c>
      <c r="Q29" s="21">
        <v>8206228.373702432</v>
      </c>
      <c r="R29" s="21">
        <v>8802854.6712802853</v>
      </c>
    </row>
    <row r="30" spans="1:18" hidden="1" x14ac:dyDescent="0.2">
      <c r="B30" s="1">
        <v>1200000</v>
      </c>
      <c r="C30" s="12">
        <f t="shared" si="0"/>
        <v>1.4545454545454546</v>
      </c>
      <c r="D30" s="7">
        <f t="shared" si="4"/>
        <v>22458124.074437566</v>
      </c>
      <c r="F30" s="20">
        <f t="shared" si="3"/>
        <v>1125000</v>
      </c>
      <c r="G30" s="21">
        <v>3547253.4602076141</v>
      </c>
      <c r="H30" s="21">
        <v>3952341.0467128037</v>
      </c>
      <c r="I30" s="21">
        <v>4379325.2595155714</v>
      </c>
      <c r="J30" s="21">
        <v>4828206.0986159202</v>
      </c>
      <c r="K30" s="21">
        <v>5298983.5640138434</v>
      </c>
      <c r="L30" s="21">
        <v>5791657.6557093458</v>
      </c>
      <c r="M30" s="21">
        <v>6306228.3737024264</v>
      </c>
      <c r="N30" s="21">
        <v>6842695.7179930843</v>
      </c>
      <c r="O30" s="21">
        <v>7401059.6885813214</v>
      </c>
      <c r="P30" s="21">
        <v>7981320.2854671339</v>
      </c>
      <c r="Q30" s="21">
        <v>8583477.5086505283</v>
      </c>
      <c r="R30" s="21">
        <v>9000000</v>
      </c>
    </row>
    <row r="31" spans="1:18" hidden="1" x14ac:dyDescent="0.2">
      <c r="B31" s="1">
        <v>1225000</v>
      </c>
      <c r="C31" s="12">
        <f t="shared" si="0"/>
        <v>1.4848484848484849</v>
      </c>
      <c r="D31" s="7">
        <f t="shared" si="4"/>
        <v>23403626.693890888</v>
      </c>
      <c r="F31" s="20">
        <f t="shared" si="3"/>
        <v>1150000</v>
      </c>
      <c r="G31" s="21">
        <v>3706660.899653981</v>
      </c>
      <c r="H31" s="21">
        <v>4129952.4221453308</v>
      </c>
      <c r="I31" s="21">
        <v>4576124.5674740504</v>
      </c>
      <c r="J31" s="21">
        <v>5045177.3356401408</v>
      </c>
      <c r="K31" s="21">
        <v>5537110.7266436014</v>
      </c>
      <c r="L31" s="21">
        <v>6051924.7404844332</v>
      </c>
      <c r="M31" s="21">
        <v>6589619.3771626353</v>
      </c>
      <c r="N31" s="21">
        <v>7150194.6366782067</v>
      </c>
      <c r="O31" s="21">
        <v>7733650.5190311484</v>
      </c>
      <c r="P31" s="21">
        <v>8339987.0242214613</v>
      </c>
      <c r="Q31" s="21">
        <v>8969204.1522491444</v>
      </c>
      <c r="R31" s="21">
        <v>9000000</v>
      </c>
    </row>
    <row r="32" spans="1:18" hidden="1" x14ac:dyDescent="0.2">
      <c r="B32" s="1">
        <v>1250000</v>
      </c>
      <c r="C32" s="12">
        <f t="shared" si="0"/>
        <v>1.5151515151515151</v>
      </c>
      <c r="D32" s="7">
        <f t="shared" si="4"/>
        <v>24368624.212714374</v>
      </c>
      <c r="F32" s="20">
        <f t="shared" si="3"/>
        <v>1175000</v>
      </c>
      <c r="G32" s="21">
        <v>3869571.7993079592</v>
      </c>
      <c r="H32" s="21">
        <v>4311467.3442906588</v>
      </c>
      <c r="I32" s="21">
        <v>4777249.1349480981</v>
      </c>
      <c r="J32" s="21">
        <v>5266917.1712802798</v>
      </c>
      <c r="K32" s="21">
        <v>5780471.4532872001</v>
      </c>
      <c r="L32" s="21">
        <v>6317911.9809688637</v>
      </c>
      <c r="M32" s="21">
        <v>6879238.7543252641</v>
      </c>
      <c r="N32" s="21">
        <v>7464451.7733564069</v>
      </c>
      <c r="O32" s="21">
        <v>8073551.0380622894</v>
      </c>
      <c r="P32" s="21">
        <v>8706536.5484429114</v>
      </c>
      <c r="Q32" s="21">
        <v>9000000</v>
      </c>
      <c r="R32" s="21">
        <v>9000000</v>
      </c>
    </row>
    <row r="33" spans="2:18" hidden="1" x14ac:dyDescent="0.2">
      <c r="B33" s="1">
        <v>1275000</v>
      </c>
      <c r="C33" s="12">
        <f t="shared" si="0"/>
        <v>1.5454545454545454</v>
      </c>
      <c r="D33" s="7">
        <f t="shared" si="4"/>
        <v>25353116.630908035</v>
      </c>
      <c r="F33" s="20">
        <f t="shared" si="3"/>
        <v>1200000</v>
      </c>
      <c r="G33" s="21">
        <v>4035986.159169551</v>
      </c>
      <c r="H33" s="21">
        <v>4496885.813148791</v>
      </c>
      <c r="I33" s="21">
        <v>4982698.961937719</v>
      </c>
      <c r="J33" s="21">
        <v>5493425.6055363361</v>
      </c>
      <c r="K33" s="21">
        <v>6029065.7439446412</v>
      </c>
      <c r="L33" s="21">
        <v>6589619.3771626335</v>
      </c>
      <c r="M33" s="21">
        <v>7175086.5051903166</v>
      </c>
      <c r="N33" s="21">
        <v>7785467.1280276878</v>
      </c>
      <c r="O33" s="21">
        <v>8420761.2456747461</v>
      </c>
      <c r="P33" s="21">
        <v>9000000</v>
      </c>
      <c r="Q33" s="21">
        <v>9000000</v>
      </c>
      <c r="R33" s="21">
        <v>9000000</v>
      </c>
    </row>
    <row r="34" spans="2:18" hidden="1" x14ac:dyDescent="0.2">
      <c r="B34" s="1">
        <v>1300000</v>
      </c>
      <c r="C34" s="12">
        <f t="shared" si="0"/>
        <v>1.5757575757575757</v>
      </c>
      <c r="D34" s="7">
        <f t="shared" si="4"/>
        <v>26357103.94847187</v>
      </c>
      <c r="F34" s="20">
        <f t="shared" si="3"/>
        <v>1225000</v>
      </c>
      <c r="G34" s="21">
        <v>4205903.9792387551</v>
      </c>
      <c r="H34" s="21">
        <v>4686207.8287197249</v>
      </c>
      <c r="I34" s="21">
        <v>5192474.0484429086</v>
      </c>
      <c r="J34" s="21">
        <v>5724702.6384083079</v>
      </c>
      <c r="K34" s="21">
        <v>6282893.5986159192</v>
      </c>
      <c r="L34" s="21">
        <v>6867046.9290657481</v>
      </c>
      <c r="M34" s="21">
        <v>7477162.6297577899</v>
      </c>
      <c r="N34" s="21">
        <v>8113240.7006920474</v>
      </c>
      <c r="O34" s="21">
        <v>8775281.1418685168</v>
      </c>
      <c r="P34" s="21">
        <v>9000000</v>
      </c>
      <c r="Q34" s="21">
        <v>9000000</v>
      </c>
      <c r="R34" s="21">
        <v>9000000</v>
      </c>
    </row>
    <row r="35" spans="2:18" hidden="1" x14ac:dyDescent="0.2">
      <c r="B35" s="1">
        <v>1325000</v>
      </c>
      <c r="C35" s="12">
        <f t="shared" si="0"/>
        <v>1.606060606060606</v>
      </c>
      <c r="D35" s="7">
        <f t="shared" si="4"/>
        <v>27380586.165405869</v>
      </c>
      <c r="F35" s="20">
        <f t="shared" si="3"/>
        <v>1250000</v>
      </c>
      <c r="G35" s="21">
        <v>4379325.2595155714</v>
      </c>
      <c r="H35" s="21">
        <v>4879433.3910034616</v>
      </c>
      <c r="I35" s="21">
        <v>5406574.3944636695</v>
      </c>
      <c r="J35" s="21">
        <v>5960748.2698961962</v>
      </c>
      <c r="K35" s="21">
        <v>6541955.0173010416</v>
      </c>
      <c r="L35" s="21">
        <v>7150194.6366782067</v>
      </c>
      <c r="M35" s="21">
        <v>7785467.1280276878</v>
      </c>
      <c r="N35" s="21">
        <v>8447772.4913494866</v>
      </c>
      <c r="O35" s="21">
        <v>9000000</v>
      </c>
      <c r="P35" s="21">
        <v>9000000</v>
      </c>
      <c r="Q35" s="21">
        <v>9000000</v>
      </c>
      <c r="R35" s="21">
        <v>9000000</v>
      </c>
    </row>
    <row r="36" spans="2:18" x14ac:dyDescent="0.2">
      <c r="F36" s="20">
        <f>+F26+25000</f>
        <v>1050000</v>
      </c>
      <c r="G36" s="21">
        <v>3090051.903114188</v>
      </c>
      <c r="H36" s="21">
        <v>3442928.2006920427</v>
      </c>
      <c r="I36" s="21">
        <v>3814878.892733566</v>
      </c>
      <c r="J36" s="21">
        <v>4205903.9792387569</v>
      </c>
      <c r="K36" s="21">
        <v>4616003.460207615</v>
      </c>
      <c r="L36" s="21">
        <v>5045177.3356401408</v>
      </c>
      <c r="M36" s="21">
        <v>5493425.6055363361</v>
      </c>
      <c r="N36" s="21">
        <v>5960748.2698961981</v>
      </c>
      <c r="O36" s="21">
        <v>6447145.3287197286</v>
      </c>
      <c r="P36" s="21">
        <v>6952616.7820069259</v>
      </c>
      <c r="Q36" s="21">
        <v>7477162.6297577918</v>
      </c>
      <c r="R36" s="21">
        <v>8020782.8719723262</v>
      </c>
    </row>
    <row r="37" spans="2:18" x14ac:dyDescent="0.2">
      <c r="F37" s="20">
        <f t="shared" si="3"/>
        <v>1075000</v>
      </c>
      <c r="G37" s="21">
        <v>3238948.9619377167</v>
      </c>
      <c r="H37" s="21">
        <v>3608828.9359861608</v>
      </c>
      <c r="I37" s="21">
        <v>3998702.4221453303</v>
      </c>
      <c r="J37" s="21">
        <v>4408569.4204152273</v>
      </c>
      <c r="K37" s="21">
        <v>4838429.9307958502</v>
      </c>
      <c r="L37" s="21">
        <v>5288283.953287201</v>
      </c>
      <c r="M37" s="21">
        <v>5758131.4878892768</v>
      </c>
      <c r="N37" s="21">
        <v>6247972.5346020823</v>
      </c>
      <c r="O37" s="21">
        <v>6757807.0934256101</v>
      </c>
      <c r="P37" s="21">
        <v>7287635.1643598666</v>
      </c>
      <c r="Q37" s="21">
        <v>7837456.747404851</v>
      </c>
      <c r="R37" s="21">
        <v>8407271.8425605614</v>
      </c>
    </row>
    <row r="38" spans="2:18" ht="13.5" thickBot="1" x14ac:dyDescent="0.25">
      <c r="F38" s="24">
        <f t="shared" si="3"/>
        <v>1100000</v>
      </c>
      <c r="G38" s="21">
        <v>3391349.4809688595</v>
      </c>
      <c r="H38" s="21">
        <v>3778633.2179930806</v>
      </c>
      <c r="I38" s="21">
        <v>4186851.2110726652</v>
      </c>
      <c r="J38" s="21">
        <v>4616003.460207615</v>
      </c>
      <c r="K38" s="21">
        <v>5066089.965397927</v>
      </c>
      <c r="L38" s="21">
        <v>5537110.7266436014</v>
      </c>
      <c r="M38" s="21">
        <v>6029065.7439446412</v>
      </c>
      <c r="N38" s="21">
        <v>6541955.0173010426</v>
      </c>
      <c r="O38" s="21">
        <v>7075778.5467128083</v>
      </c>
      <c r="P38" s="21">
        <v>7630536.3321799366</v>
      </c>
      <c r="Q38" s="21">
        <v>8206228.373702432</v>
      </c>
      <c r="R38" s="21">
        <v>8802854.6712802853</v>
      </c>
    </row>
    <row r="41" spans="2:18" ht="13.5" thickBot="1" x14ac:dyDescent="0.25"/>
    <row r="42" spans="2:18" ht="13.5" thickBot="1" x14ac:dyDescent="0.25">
      <c r="F42" s="46" t="s">
        <v>17</v>
      </c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8"/>
    </row>
    <row r="43" spans="2:18" ht="13.5" thickBot="1" x14ac:dyDescent="0.25">
      <c r="F43" s="32" t="s">
        <v>8</v>
      </c>
      <c r="G43" s="49" t="s">
        <v>12</v>
      </c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1"/>
    </row>
    <row r="44" spans="2:18" ht="13.5" thickBot="1" x14ac:dyDescent="0.25">
      <c r="F44" s="33">
        <f>(B15*I10*365)</f>
        <v>60225000</v>
      </c>
      <c r="G44" s="16">
        <v>0.18</v>
      </c>
      <c r="H44" s="17">
        <f t="shared" ref="H44:R44" si="5">+G44+0.01</f>
        <v>0.19</v>
      </c>
      <c r="I44" s="17">
        <f t="shared" si="5"/>
        <v>0.2</v>
      </c>
      <c r="J44" s="17">
        <f t="shared" si="5"/>
        <v>0.21000000000000002</v>
      </c>
      <c r="K44" s="17">
        <f t="shared" si="5"/>
        <v>0.22000000000000003</v>
      </c>
      <c r="L44" s="17">
        <f t="shared" si="5"/>
        <v>0.23000000000000004</v>
      </c>
      <c r="M44" s="17">
        <f t="shared" si="5"/>
        <v>0.24000000000000005</v>
      </c>
      <c r="N44" s="17">
        <f t="shared" si="5"/>
        <v>0.25000000000000006</v>
      </c>
      <c r="O44" s="17">
        <f t="shared" si="5"/>
        <v>0.26000000000000006</v>
      </c>
      <c r="P44" s="17">
        <f t="shared" si="5"/>
        <v>0.27000000000000007</v>
      </c>
      <c r="Q44" s="17">
        <f t="shared" si="5"/>
        <v>0.28000000000000008</v>
      </c>
      <c r="R44" s="18">
        <f t="shared" si="5"/>
        <v>0.29000000000000009</v>
      </c>
    </row>
    <row r="45" spans="2:18" x14ac:dyDescent="0.2">
      <c r="F45" s="19">
        <v>825000</v>
      </c>
      <c r="G45" s="35">
        <f t="dataTable" ref="G45:R65" dt2D="1" dtr="0" r1="B15" r2="I10" ca="1"/>
        <v>54202500</v>
      </c>
      <c r="H45" s="35">
        <v>57213750</v>
      </c>
      <c r="I45" s="35">
        <v>60225000</v>
      </c>
      <c r="J45" s="21">
        <v>63236250.000000007</v>
      </c>
      <c r="K45" s="21">
        <v>66247500.000000007</v>
      </c>
      <c r="L45" s="21">
        <v>69258750.000000015</v>
      </c>
      <c r="M45" s="21">
        <v>72270000.000000015</v>
      </c>
      <c r="N45" s="21">
        <v>75281250.000000015</v>
      </c>
      <c r="O45" s="21">
        <v>78292500.000000015</v>
      </c>
      <c r="P45" s="21">
        <v>81303750.000000015</v>
      </c>
      <c r="Q45" s="21">
        <v>84315000.000000015</v>
      </c>
      <c r="R45" s="21">
        <v>87326250.00000003</v>
      </c>
    </row>
    <row r="46" spans="2:18" x14ac:dyDescent="0.2">
      <c r="F46" s="20">
        <f t="shared" ref="F46:F65" si="6">+F45+25000</f>
        <v>850000</v>
      </c>
      <c r="G46" s="35">
        <v>55845000</v>
      </c>
      <c r="H46" s="35">
        <v>58947500</v>
      </c>
      <c r="I46" s="35">
        <v>62050000</v>
      </c>
      <c r="J46" s="21">
        <v>65152500.000000007</v>
      </c>
      <c r="K46" s="21">
        <v>68255000.000000015</v>
      </c>
      <c r="L46" s="21">
        <v>71357500.000000015</v>
      </c>
      <c r="M46" s="21">
        <v>74460000.000000015</v>
      </c>
      <c r="N46" s="21">
        <v>77562500.000000015</v>
      </c>
      <c r="O46" s="21">
        <v>80665000.000000015</v>
      </c>
      <c r="P46" s="21">
        <v>83767500.000000015</v>
      </c>
      <c r="Q46" s="21">
        <v>86870000.000000015</v>
      </c>
      <c r="R46" s="21">
        <v>89972500.00000003</v>
      </c>
    </row>
    <row r="47" spans="2:18" x14ac:dyDescent="0.2">
      <c r="F47" s="20">
        <f t="shared" si="6"/>
        <v>875000</v>
      </c>
      <c r="G47" s="35">
        <v>57487500</v>
      </c>
      <c r="H47" s="35">
        <v>60681250</v>
      </c>
      <c r="I47" s="35">
        <v>63875000</v>
      </c>
      <c r="J47" s="21">
        <v>67068750.000000007</v>
      </c>
      <c r="K47" s="21">
        <v>70262500.000000015</v>
      </c>
      <c r="L47" s="21">
        <v>73456250.000000015</v>
      </c>
      <c r="M47" s="21">
        <v>76650000.000000015</v>
      </c>
      <c r="N47" s="21">
        <v>79843750.000000015</v>
      </c>
      <c r="O47" s="21">
        <v>83037500.000000015</v>
      </c>
      <c r="P47" s="21">
        <v>86231250.000000015</v>
      </c>
      <c r="Q47" s="21">
        <v>89425000.000000015</v>
      </c>
      <c r="R47" s="21">
        <v>92618750.00000003</v>
      </c>
    </row>
    <row r="48" spans="2:18" x14ac:dyDescent="0.2">
      <c r="F48" s="20">
        <f t="shared" si="6"/>
        <v>900000</v>
      </c>
      <c r="G48" s="35">
        <v>59130000</v>
      </c>
      <c r="H48" s="35">
        <v>62415000</v>
      </c>
      <c r="I48" s="35">
        <v>65700000</v>
      </c>
      <c r="J48" s="21">
        <v>68985000.000000015</v>
      </c>
      <c r="K48" s="21">
        <v>72270000.000000015</v>
      </c>
      <c r="L48" s="21">
        <v>75555000.000000015</v>
      </c>
      <c r="M48" s="21">
        <v>78840000.000000015</v>
      </c>
      <c r="N48" s="21">
        <v>82125000.000000015</v>
      </c>
      <c r="O48" s="21">
        <v>85410000.000000015</v>
      </c>
      <c r="P48" s="21">
        <v>88695000.000000015</v>
      </c>
      <c r="Q48" s="21">
        <v>91980000.00000003</v>
      </c>
      <c r="R48" s="21">
        <v>95265000.00000003</v>
      </c>
    </row>
    <row r="49" spans="6:18" x14ac:dyDescent="0.2">
      <c r="F49" s="20">
        <f t="shared" si="6"/>
        <v>925000</v>
      </c>
      <c r="G49" s="35">
        <v>60772500</v>
      </c>
      <c r="H49" s="35">
        <v>64148750</v>
      </c>
      <c r="I49" s="35">
        <v>67525000</v>
      </c>
      <c r="J49" s="21">
        <v>70901250.000000015</v>
      </c>
      <c r="K49" s="21">
        <v>74277500.000000015</v>
      </c>
      <c r="L49" s="21">
        <v>77653750.000000015</v>
      </c>
      <c r="M49" s="21">
        <v>81030000.000000015</v>
      </c>
      <c r="N49" s="21">
        <v>84406250.000000015</v>
      </c>
      <c r="O49" s="21">
        <v>87782500.000000015</v>
      </c>
      <c r="P49" s="21">
        <v>91158750.000000015</v>
      </c>
      <c r="Q49" s="21">
        <v>94535000.00000003</v>
      </c>
      <c r="R49" s="21">
        <v>97911250.000000015</v>
      </c>
    </row>
    <row r="50" spans="6:18" x14ac:dyDescent="0.2">
      <c r="F50" s="20">
        <f t="shared" si="6"/>
        <v>950000</v>
      </c>
      <c r="G50" s="21">
        <v>62415000</v>
      </c>
      <c r="H50" s="21">
        <v>65882500</v>
      </c>
      <c r="I50" s="21">
        <v>69350000</v>
      </c>
      <c r="J50" s="21">
        <v>72817500.000000015</v>
      </c>
      <c r="K50" s="21">
        <v>76285000.000000015</v>
      </c>
      <c r="L50" s="21">
        <v>79752500.000000015</v>
      </c>
      <c r="M50" s="21">
        <v>83220000.000000015</v>
      </c>
      <c r="N50" s="21">
        <v>86687500.000000015</v>
      </c>
      <c r="O50" s="21">
        <v>90155000.000000015</v>
      </c>
      <c r="P50" s="21">
        <v>93622500.000000015</v>
      </c>
      <c r="Q50" s="21">
        <v>97090000.000000015</v>
      </c>
      <c r="R50" s="21">
        <v>100557500.00000001</v>
      </c>
    </row>
    <row r="51" spans="6:18" x14ac:dyDescent="0.2">
      <c r="F51" s="20">
        <f t="shared" si="6"/>
        <v>975000</v>
      </c>
      <c r="G51" s="21">
        <v>64057500</v>
      </c>
      <c r="H51" s="21">
        <v>67616250</v>
      </c>
      <c r="I51" s="21">
        <v>71175000</v>
      </c>
      <c r="J51" s="21">
        <v>74733750.000000015</v>
      </c>
      <c r="K51" s="21">
        <v>78292500.000000015</v>
      </c>
      <c r="L51" s="21">
        <v>81851250.000000015</v>
      </c>
      <c r="M51" s="21">
        <v>85410000.000000015</v>
      </c>
      <c r="N51" s="21">
        <v>88968750.000000015</v>
      </c>
      <c r="O51" s="21">
        <v>92527500.000000015</v>
      </c>
      <c r="P51" s="21">
        <v>96086250.000000015</v>
      </c>
      <c r="Q51" s="21">
        <v>99645000.000000015</v>
      </c>
      <c r="R51" s="21">
        <v>103203750.00000004</v>
      </c>
    </row>
    <row r="52" spans="6:18" x14ac:dyDescent="0.2">
      <c r="F52" s="20">
        <f t="shared" si="6"/>
        <v>1000000</v>
      </c>
      <c r="G52" s="21">
        <v>65700000</v>
      </c>
      <c r="H52" s="21">
        <v>69350000</v>
      </c>
      <c r="I52" s="21">
        <v>73000000</v>
      </c>
      <c r="J52" s="21">
        <v>76650000.000000015</v>
      </c>
      <c r="K52" s="21">
        <v>80300000.000000015</v>
      </c>
      <c r="L52" s="21">
        <v>83950000.000000015</v>
      </c>
      <c r="M52" s="21">
        <v>87600000.000000015</v>
      </c>
      <c r="N52" s="21">
        <v>91250000.000000015</v>
      </c>
      <c r="O52" s="21">
        <v>94900000.000000015</v>
      </c>
      <c r="P52" s="21">
        <v>98550000.000000015</v>
      </c>
      <c r="Q52" s="21">
        <v>102200000.00000001</v>
      </c>
      <c r="R52" s="21">
        <v>105850000.00000004</v>
      </c>
    </row>
    <row r="53" spans="6:18" x14ac:dyDescent="0.2">
      <c r="F53" s="20">
        <f t="shared" si="6"/>
        <v>1025000</v>
      </c>
      <c r="G53" s="21">
        <v>67342500</v>
      </c>
      <c r="H53" s="21">
        <v>71083750</v>
      </c>
      <c r="I53" s="21">
        <v>74825000</v>
      </c>
      <c r="J53" s="21">
        <v>78566250.000000015</v>
      </c>
      <c r="K53" s="21">
        <v>82307500.000000015</v>
      </c>
      <c r="L53" s="21">
        <v>86048750.000000015</v>
      </c>
      <c r="M53" s="21">
        <v>89790000.000000015</v>
      </c>
      <c r="N53" s="21">
        <v>93531250.000000015</v>
      </c>
      <c r="O53" s="21">
        <v>97272500.000000015</v>
      </c>
      <c r="P53" s="21">
        <v>101013750.00000001</v>
      </c>
      <c r="Q53" s="21">
        <v>104755000.00000001</v>
      </c>
      <c r="R53" s="21">
        <v>108496250.00000004</v>
      </c>
    </row>
    <row r="54" spans="6:18" hidden="1" x14ac:dyDescent="0.2">
      <c r="F54" s="20">
        <f t="shared" si="6"/>
        <v>1050000</v>
      </c>
      <c r="G54" s="21">
        <v>68985000</v>
      </c>
      <c r="H54" s="21">
        <v>72817500</v>
      </c>
      <c r="I54" s="21">
        <v>76650000</v>
      </c>
      <c r="J54" s="21">
        <v>80482500.000000015</v>
      </c>
      <c r="K54" s="21">
        <v>84315000.000000015</v>
      </c>
      <c r="L54" s="21">
        <v>88147500.000000015</v>
      </c>
      <c r="M54" s="21">
        <v>91980000.000000015</v>
      </c>
      <c r="N54" s="21">
        <v>95812500.000000015</v>
      </c>
      <c r="O54" s="21">
        <v>99645000.000000015</v>
      </c>
      <c r="P54" s="21">
        <v>103477500.00000001</v>
      </c>
      <c r="Q54" s="21">
        <v>107310000.00000001</v>
      </c>
      <c r="R54" s="21">
        <v>111142500.00000004</v>
      </c>
    </row>
    <row r="55" spans="6:18" hidden="1" x14ac:dyDescent="0.2">
      <c r="F55" s="20">
        <f t="shared" si="6"/>
        <v>1075000</v>
      </c>
      <c r="G55" s="21">
        <v>70627500</v>
      </c>
      <c r="H55" s="21">
        <v>74551250</v>
      </c>
      <c r="I55" s="21">
        <v>78475000</v>
      </c>
      <c r="J55" s="21">
        <v>82398750.000000015</v>
      </c>
      <c r="K55" s="21">
        <v>86322500.000000015</v>
      </c>
      <c r="L55" s="21">
        <v>90246250.000000015</v>
      </c>
      <c r="M55" s="21">
        <v>94170000.000000015</v>
      </c>
      <c r="N55" s="21">
        <v>98093750.000000015</v>
      </c>
      <c r="O55" s="21">
        <v>102017500.00000001</v>
      </c>
      <c r="P55" s="21">
        <v>105941250.00000001</v>
      </c>
      <c r="Q55" s="21">
        <v>109865000.00000004</v>
      </c>
      <c r="R55" s="21">
        <v>113788750.00000004</v>
      </c>
    </row>
    <row r="56" spans="6:18" hidden="1" x14ac:dyDescent="0.2">
      <c r="F56" s="20">
        <f t="shared" si="6"/>
        <v>1100000</v>
      </c>
      <c r="G56" s="21">
        <v>72270000</v>
      </c>
      <c r="H56" s="21">
        <v>76285000</v>
      </c>
      <c r="I56" s="21">
        <v>80300000</v>
      </c>
      <c r="J56" s="21">
        <v>84315000.000000015</v>
      </c>
      <c r="K56" s="21">
        <v>88330000.000000015</v>
      </c>
      <c r="L56" s="21">
        <v>92345000.000000015</v>
      </c>
      <c r="M56" s="21">
        <v>96360000.000000015</v>
      </c>
      <c r="N56" s="21">
        <v>100375000.00000001</v>
      </c>
      <c r="O56" s="21">
        <v>104390000.00000001</v>
      </c>
      <c r="P56" s="21">
        <v>108405000.00000001</v>
      </c>
      <c r="Q56" s="21">
        <v>112420000.00000004</v>
      </c>
      <c r="R56" s="21">
        <v>116435000.00000004</v>
      </c>
    </row>
    <row r="57" spans="6:18" hidden="1" x14ac:dyDescent="0.2">
      <c r="F57" s="20">
        <f t="shared" si="6"/>
        <v>1125000</v>
      </c>
      <c r="G57" s="21">
        <v>73912500</v>
      </c>
      <c r="H57" s="21">
        <v>78018750</v>
      </c>
      <c r="I57" s="21">
        <v>82125000</v>
      </c>
      <c r="J57" s="21">
        <v>86231250.000000015</v>
      </c>
      <c r="K57" s="21">
        <v>90337500.000000015</v>
      </c>
      <c r="L57" s="21">
        <v>94443750.000000015</v>
      </c>
      <c r="M57" s="21">
        <v>98550000.000000015</v>
      </c>
      <c r="N57" s="21">
        <v>102656250.00000001</v>
      </c>
      <c r="O57" s="21">
        <v>106762500.00000001</v>
      </c>
      <c r="P57" s="21">
        <v>110868750.00000001</v>
      </c>
      <c r="Q57" s="21">
        <v>114975000.00000004</v>
      </c>
      <c r="R57" s="21">
        <v>119081250.00000004</v>
      </c>
    </row>
    <row r="58" spans="6:18" hidden="1" x14ac:dyDescent="0.2">
      <c r="F58" s="20">
        <f t="shared" si="6"/>
        <v>1150000</v>
      </c>
      <c r="G58" s="21">
        <v>75555000</v>
      </c>
      <c r="H58" s="21">
        <v>79752500</v>
      </c>
      <c r="I58" s="21">
        <v>83950000</v>
      </c>
      <c r="J58" s="21">
        <v>88147500.000000015</v>
      </c>
      <c r="K58" s="21">
        <v>92345000.000000015</v>
      </c>
      <c r="L58" s="21">
        <v>96542500.000000015</v>
      </c>
      <c r="M58" s="21">
        <v>100740000.00000001</v>
      </c>
      <c r="N58" s="21">
        <v>104937500.00000001</v>
      </c>
      <c r="O58" s="21">
        <v>109135000.00000001</v>
      </c>
      <c r="P58" s="21">
        <v>113332500.00000001</v>
      </c>
      <c r="Q58" s="21">
        <v>117530000.00000004</v>
      </c>
      <c r="R58" s="21">
        <v>121727500.00000004</v>
      </c>
    </row>
    <row r="59" spans="6:18" hidden="1" x14ac:dyDescent="0.2">
      <c r="F59" s="20">
        <f t="shared" si="6"/>
        <v>1175000</v>
      </c>
      <c r="G59" s="21">
        <v>77197500</v>
      </c>
      <c r="H59" s="21">
        <v>81486250</v>
      </c>
      <c r="I59" s="21">
        <v>85775000</v>
      </c>
      <c r="J59" s="21">
        <v>90063750.000000015</v>
      </c>
      <c r="K59" s="21">
        <v>94352500.000000015</v>
      </c>
      <c r="L59" s="21">
        <v>98641250.000000015</v>
      </c>
      <c r="M59" s="21">
        <v>102930000.00000001</v>
      </c>
      <c r="N59" s="21">
        <v>107218750.00000001</v>
      </c>
      <c r="O59" s="21">
        <v>111507500.00000001</v>
      </c>
      <c r="P59" s="21">
        <v>115796250.00000001</v>
      </c>
      <c r="Q59" s="21">
        <v>120085000.00000004</v>
      </c>
      <c r="R59" s="21">
        <v>124373750.00000004</v>
      </c>
    </row>
    <row r="60" spans="6:18" hidden="1" x14ac:dyDescent="0.2">
      <c r="F60" s="20">
        <f t="shared" si="6"/>
        <v>1200000</v>
      </c>
      <c r="G60" s="21">
        <v>78840000</v>
      </c>
      <c r="H60" s="21">
        <v>83220000</v>
      </c>
      <c r="I60" s="21">
        <v>87600000</v>
      </c>
      <c r="J60" s="21">
        <v>91980000.000000015</v>
      </c>
      <c r="K60" s="21">
        <v>96360000.000000015</v>
      </c>
      <c r="L60" s="21">
        <v>100740000.00000001</v>
      </c>
      <c r="M60" s="21">
        <v>105120000.00000001</v>
      </c>
      <c r="N60" s="21">
        <v>109500000.00000001</v>
      </c>
      <c r="O60" s="21">
        <v>113880000.00000001</v>
      </c>
      <c r="P60" s="21">
        <v>118260000.00000004</v>
      </c>
      <c r="Q60" s="21">
        <v>122640000.00000004</v>
      </c>
      <c r="R60" s="21">
        <v>127020000.00000004</v>
      </c>
    </row>
    <row r="61" spans="6:18" hidden="1" x14ac:dyDescent="0.2">
      <c r="F61" s="20">
        <f t="shared" si="6"/>
        <v>1225000</v>
      </c>
      <c r="G61" s="21">
        <v>80482500</v>
      </c>
      <c r="H61" s="21">
        <v>84953750</v>
      </c>
      <c r="I61" s="21">
        <v>89425000</v>
      </c>
      <c r="J61" s="21">
        <v>93896250.000000015</v>
      </c>
      <c r="K61" s="21">
        <v>98367500.000000015</v>
      </c>
      <c r="L61" s="21">
        <v>102838750.00000001</v>
      </c>
      <c r="M61" s="21">
        <v>107310000.00000001</v>
      </c>
      <c r="N61" s="21">
        <v>111781250.00000001</v>
      </c>
      <c r="O61" s="21">
        <v>116252500.00000001</v>
      </c>
      <c r="P61" s="21">
        <v>120723750.00000004</v>
      </c>
      <c r="Q61" s="21">
        <v>125195000.00000004</v>
      </c>
      <c r="R61" s="21">
        <v>129666250.00000004</v>
      </c>
    </row>
    <row r="62" spans="6:18" hidden="1" x14ac:dyDescent="0.2">
      <c r="F62" s="20">
        <f t="shared" si="6"/>
        <v>1250000</v>
      </c>
      <c r="G62" s="21">
        <v>82125000</v>
      </c>
      <c r="H62" s="21">
        <v>86687500</v>
      </c>
      <c r="I62" s="21">
        <v>91250000</v>
      </c>
      <c r="J62" s="21">
        <v>95812500</v>
      </c>
      <c r="K62" s="21">
        <v>100375000.00000001</v>
      </c>
      <c r="L62" s="21">
        <v>104937500.00000001</v>
      </c>
      <c r="M62" s="21">
        <v>109500000.00000001</v>
      </c>
      <c r="N62" s="21">
        <v>114062500.00000001</v>
      </c>
      <c r="O62" s="21">
        <v>118625000.00000001</v>
      </c>
      <c r="P62" s="21">
        <v>123187500.00000004</v>
      </c>
      <c r="Q62" s="21">
        <v>127750000.00000004</v>
      </c>
      <c r="R62" s="21">
        <v>132312500.00000004</v>
      </c>
    </row>
    <row r="63" spans="6:18" x14ac:dyDescent="0.2">
      <c r="F63" s="20">
        <f>+F53+25000</f>
        <v>1050000</v>
      </c>
      <c r="G63" s="21">
        <v>68985000</v>
      </c>
      <c r="H63" s="21">
        <v>72817500</v>
      </c>
      <c r="I63" s="21">
        <v>76650000</v>
      </c>
      <c r="J63" s="21">
        <v>80482500.000000015</v>
      </c>
      <c r="K63" s="21">
        <v>84315000.000000015</v>
      </c>
      <c r="L63" s="21">
        <v>88147500.000000015</v>
      </c>
      <c r="M63" s="21">
        <v>91980000.000000015</v>
      </c>
      <c r="N63" s="21">
        <v>95812500.000000015</v>
      </c>
      <c r="O63" s="21">
        <v>99645000.000000015</v>
      </c>
      <c r="P63" s="21">
        <v>103477500.00000001</v>
      </c>
      <c r="Q63" s="21">
        <v>107310000.00000001</v>
      </c>
      <c r="R63" s="21">
        <v>111142500.00000004</v>
      </c>
    </row>
    <row r="64" spans="6:18" x14ac:dyDescent="0.2">
      <c r="F64" s="20">
        <f t="shared" si="6"/>
        <v>1075000</v>
      </c>
      <c r="G64" s="21">
        <v>70627500</v>
      </c>
      <c r="H64" s="21">
        <v>74551250</v>
      </c>
      <c r="I64" s="21">
        <v>78475000</v>
      </c>
      <c r="J64" s="21">
        <v>82398750.000000015</v>
      </c>
      <c r="K64" s="21">
        <v>86322500.000000015</v>
      </c>
      <c r="L64" s="21">
        <v>90246250.000000015</v>
      </c>
      <c r="M64" s="21">
        <v>94170000.000000015</v>
      </c>
      <c r="N64" s="21">
        <v>98093750.000000015</v>
      </c>
      <c r="O64" s="21">
        <v>102017500.00000001</v>
      </c>
      <c r="P64" s="21">
        <v>105941250.00000001</v>
      </c>
      <c r="Q64" s="21">
        <v>109865000.00000004</v>
      </c>
      <c r="R64" s="21">
        <v>113788750.00000004</v>
      </c>
    </row>
    <row r="65" spans="6:18" ht="13.5" thickBot="1" x14ac:dyDescent="0.25">
      <c r="F65" s="24">
        <f t="shared" si="6"/>
        <v>1100000</v>
      </c>
      <c r="G65" s="21">
        <v>72270000</v>
      </c>
      <c r="H65" s="21">
        <v>76285000</v>
      </c>
      <c r="I65" s="21">
        <v>80300000</v>
      </c>
      <c r="J65" s="21">
        <v>84315000.000000015</v>
      </c>
      <c r="K65" s="21">
        <v>88330000.000000015</v>
      </c>
      <c r="L65" s="21">
        <v>92345000.000000015</v>
      </c>
      <c r="M65" s="21">
        <v>96360000.000000015</v>
      </c>
      <c r="N65" s="21">
        <v>100375000.00000001</v>
      </c>
      <c r="O65" s="21">
        <v>104390000.00000001</v>
      </c>
      <c r="P65" s="21">
        <v>108405000.00000001</v>
      </c>
      <c r="Q65" s="21">
        <v>112420000.00000004</v>
      </c>
      <c r="R65" s="21">
        <v>116435000.00000004</v>
      </c>
    </row>
  </sheetData>
  <mergeCells count="4">
    <mergeCell ref="F15:R15"/>
    <mergeCell ref="G16:R16"/>
    <mergeCell ref="G43:R43"/>
    <mergeCell ref="F42:R42"/>
  </mergeCells>
  <pageMargins left="0.25" right="0.24" top="1.04" bottom="0.51" header="0.5" footer="0.5"/>
  <pageSetup scale="80" orientation="landscape" horizontalDpi="300" verticalDpi="300" r:id="rId1"/>
  <headerFooter alignWithMargins="0">
    <oddHeader>&amp;C&amp;"Arial,Bold"&amp;16Transwestern Pipeline Company
Navajo ROW Negotiations
Case 3 ($15M Base + Rate/Vol. Increment)
&amp;RPrivileged and Confidential
Attorney/Client Work Papers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ROW-Case2</vt:lpstr>
      <vt:lpstr>DataInput</vt:lpstr>
      <vt:lpstr>Model</vt:lpstr>
      <vt:lpstr>Graph</vt:lpstr>
      <vt:lpstr>Model!Print_Area</vt:lpstr>
      <vt:lpstr>'ROW-Case2'!Print_Area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Centilli</dc:creator>
  <cp:lastModifiedBy>Jan Havlíček</cp:lastModifiedBy>
  <cp:lastPrinted>2000-01-30T22:53:02Z</cp:lastPrinted>
  <dcterms:created xsi:type="dcterms:W3CDTF">2000-01-25T15:10:42Z</dcterms:created>
  <dcterms:modified xsi:type="dcterms:W3CDTF">2023-09-17T19:47:05Z</dcterms:modified>
</cp:coreProperties>
</file>