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4F8600-B9A0-44F3-9ACF-10E8D4E4D74B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als to be Assigned" sheetId="2" r:id="rId1"/>
    <sheet name="All Deal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12" i="1"/>
  <c r="L14" i="1"/>
  <c r="L16" i="1"/>
  <c r="L18" i="1"/>
  <c r="L20" i="1"/>
  <c r="L22" i="1"/>
  <c r="L24" i="1"/>
  <c r="L26" i="1"/>
  <c r="L28" i="1"/>
  <c r="L30" i="1"/>
  <c r="L32" i="1"/>
  <c r="I34" i="1"/>
  <c r="J34" i="1"/>
  <c r="K34" i="1"/>
  <c r="L34" i="1"/>
  <c r="N9" i="2"/>
  <c r="N11" i="2"/>
  <c r="N13" i="2"/>
  <c r="K15" i="2"/>
  <c r="L15" i="2"/>
  <c r="N15" i="2"/>
  <c r="N17" i="2"/>
  <c r="N19" i="2"/>
  <c r="K21" i="2"/>
  <c r="L21" i="2"/>
  <c r="M21" i="2"/>
  <c r="N21" i="2"/>
  <c r="N26" i="2"/>
  <c r="N28" i="2"/>
  <c r="N30" i="2"/>
  <c r="N32" i="2"/>
  <c r="N34" i="2"/>
  <c r="N36" i="2"/>
  <c r="K40" i="2"/>
  <c r="L40" i="2"/>
  <c r="M40" i="2"/>
  <c r="N40" i="2"/>
</calcChain>
</file>

<file path=xl/sharedStrings.xml><?xml version="1.0" encoding="utf-8"?>
<sst xmlns="http://schemas.openxmlformats.org/spreadsheetml/2006/main" count="141" uniqueCount="42">
  <si>
    <t>- CURVES AS OF 4/3/01 -</t>
  </si>
  <si>
    <t>Deal #</t>
  </si>
  <si>
    <t>SUMMARY MERCADO TRANSACTIONS FROM MAY '01</t>
  </si>
  <si>
    <t>Daily</t>
  </si>
  <si>
    <t>Quantity</t>
  </si>
  <si>
    <t>NYMEX</t>
  </si>
  <si>
    <t>MTM</t>
  </si>
  <si>
    <t>BASIS</t>
  </si>
  <si>
    <t>INDEX</t>
  </si>
  <si>
    <t>TOTAL</t>
  </si>
  <si>
    <t>TERM REMAINING</t>
  </si>
  <si>
    <t>NB6076.1</t>
  </si>
  <si>
    <t>BUYER</t>
  </si>
  <si>
    <t>SELLER</t>
  </si>
  <si>
    <t>ENA</t>
  </si>
  <si>
    <t>MERCADO</t>
  </si>
  <si>
    <t>May '01 - Aug '02</t>
  </si>
  <si>
    <t>NB8744.1</t>
  </si>
  <si>
    <t>NE2988.1</t>
  </si>
  <si>
    <t>May '01 - Aug '01</t>
  </si>
  <si>
    <t>NE3039.1</t>
  </si>
  <si>
    <t>NF1164.1</t>
  </si>
  <si>
    <t>NF1164.4</t>
  </si>
  <si>
    <t>NF1164.7</t>
  </si>
  <si>
    <t>May '01</t>
  </si>
  <si>
    <t>May '01 - Dec '01</t>
  </si>
  <si>
    <t>Jan '02 - Aug '02</t>
  </si>
  <si>
    <t>NF1164.B</t>
  </si>
  <si>
    <t>NF1164.C</t>
  </si>
  <si>
    <t>NF1164.D</t>
  </si>
  <si>
    <t>May '01 - Oct '01</t>
  </si>
  <si>
    <t>NF1164.E</t>
  </si>
  <si>
    <t>NF1164.F</t>
  </si>
  <si>
    <t>1000, 2000 (Dec '01)</t>
  </si>
  <si>
    <t>Nov '01 - Aug '02</t>
  </si>
  <si>
    <t>NF1164.G</t>
  </si>
  <si>
    <t>May '01 - Nov '01</t>
  </si>
  <si>
    <t>CONTRACT</t>
  </si>
  <si>
    <t>PRICE</t>
  </si>
  <si>
    <t xml:space="preserve">Dec '01 </t>
  </si>
  <si>
    <t>REMAINING FINANCIAL DEALS</t>
  </si>
  <si>
    <t>FINANCIAL DEALS WHICH NET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</si>
</sst>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00"/>
    <numFmt numFmtId="165" formatCode="&quot;$&quot;#,##0.0000_);\(&quot;$&quot;#,##0.0000\)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5" fontId="0" fillId="0" borderId="0" xfId="0" applyNumberForma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5" fontId="1" fillId="0" borderId="2" xfId="0" applyNumberFormat="1" applyFont="1" applyBorder="1" applyAlignment="1">
      <alignment horizontal="center"/>
    </xf>
    <xf numFmtId="5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5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opLeftCell="A4" zoomScale="90" workbookViewId="0">
      <selection activeCell="N13" sqref="N13"/>
    </sheetView>
  </sheetViews>
  <sheetFormatPr defaultRowHeight="12.75" x14ac:dyDescent="0.2"/>
  <cols>
    <col min="1" max="1" width="11.140625" style="3" customWidth="1"/>
    <col min="2" max="2" width="4.85546875" style="3" customWidth="1"/>
    <col min="3" max="3" width="11.5703125" style="3" customWidth="1"/>
    <col min="4" max="4" width="4.85546875" style="3" customWidth="1"/>
    <col min="5" max="5" width="10.85546875" style="3" customWidth="1"/>
    <col min="6" max="6" width="5.28515625" style="3" customWidth="1"/>
    <col min="7" max="7" width="20.85546875" style="3" customWidth="1"/>
    <col min="8" max="8" width="4.5703125" style="3" customWidth="1"/>
    <col min="9" max="9" width="13" style="3" customWidth="1"/>
    <col min="10" max="10" width="4.5703125" style="3" customWidth="1"/>
    <col min="11" max="11" width="13.28515625" style="3" hidden="1" customWidth="1"/>
    <col min="12" max="12" width="11.5703125" style="3" hidden="1" customWidth="1"/>
    <col min="13" max="13" width="13.85546875" style="3" hidden="1" customWidth="1"/>
    <col min="14" max="14" width="13.140625" style="3" customWidth="1"/>
    <col min="15" max="15" width="4.140625" style="3" customWidth="1"/>
    <col min="16" max="16" width="17.5703125" style="3" customWidth="1"/>
    <col min="18" max="18" width="11.5703125" bestFit="1" customWidth="1"/>
  </cols>
  <sheetData>
    <row r="1" spans="1:16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20" t="s">
        <v>41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/>
      <c r="B6"/>
      <c r="C6"/>
      <c r="D6"/>
      <c r="E6"/>
      <c r="F6"/>
      <c r="G6" s="2" t="s">
        <v>3</v>
      </c>
      <c r="H6"/>
      <c r="I6" s="2" t="s">
        <v>37</v>
      </c>
      <c r="J6"/>
      <c r="K6" s="2" t="s">
        <v>5</v>
      </c>
      <c r="L6" s="2" t="s">
        <v>7</v>
      </c>
      <c r="M6" s="2" t="s">
        <v>8</v>
      </c>
      <c r="N6" s="2" t="s">
        <v>9</v>
      </c>
      <c r="O6"/>
      <c r="P6"/>
    </row>
    <row r="7" spans="1:16" x14ac:dyDescent="0.2">
      <c r="A7" s="1" t="s">
        <v>1</v>
      </c>
      <c r="C7" s="1" t="s">
        <v>12</v>
      </c>
      <c r="D7" s="1"/>
      <c r="E7" s="1" t="s">
        <v>13</v>
      </c>
      <c r="F7" s="1"/>
      <c r="G7" s="1" t="s">
        <v>4</v>
      </c>
      <c r="I7" s="1" t="s">
        <v>38</v>
      </c>
      <c r="K7" s="1" t="s">
        <v>6</v>
      </c>
      <c r="L7" s="1" t="s">
        <v>6</v>
      </c>
      <c r="M7" s="1" t="s">
        <v>6</v>
      </c>
      <c r="N7" s="1" t="s">
        <v>6</v>
      </c>
      <c r="P7" s="1" t="s">
        <v>10</v>
      </c>
    </row>
    <row r="9" spans="1:16" x14ac:dyDescent="0.2">
      <c r="A9" s="3" t="s">
        <v>11</v>
      </c>
      <c r="C9" s="3" t="s">
        <v>14</v>
      </c>
      <c r="E9" s="3" t="s">
        <v>15</v>
      </c>
      <c r="G9" s="4">
        <v>13000</v>
      </c>
      <c r="I9" s="18">
        <v>2.5950000000000002</v>
      </c>
      <c r="K9" s="17">
        <v>13375722</v>
      </c>
      <c r="L9" s="6">
        <v>-443328</v>
      </c>
      <c r="M9" s="6">
        <v>0</v>
      </c>
      <c r="N9" s="7">
        <f>SUM(K9:M9)</f>
        <v>12932394</v>
      </c>
      <c r="P9" s="5" t="s">
        <v>16</v>
      </c>
    </row>
    <row r="10" spans="1:16" x14ac:dyDescent="0.2">
      <c r="K10" s="16"/>
    </row>
    <row r="11" spans="1:16" x14ac:dyDescent="0.2">
      <c r="A11" s="3" t="s">
        <v>17</v>
      </c>
      <c r="C11" s="3" t="s">
        <v>15</v>
      </c>
      <c r="E11" s="3" t="s">
        <v>14</v>
      </c>
      <c r="G11" s="4">
        <v>13000</v>
      </c>
      <c r="I11" s="18">
        <v>2.57</v>
      </c>
      <c r="K11" s="17">
        <v>-13621496</v>
      </c>
      <c r="L11" s="6">
        <v>535493</v>
      </c>
      <c r="M11" s="6">
        <v>0</v>
      </c>
      <c r="N11" s="7">
        <f>SUM(K11:M11)</f>
        <v>-13086003</v>
      </c>
      <c r="P11" s="5" t="s">
        <v>16</v>
      </c>
    </row>
    <row r="12" spans="1:16" x14ac:dyDescent="0.2">
      <c r="I12" s="18"/>
      <c r="K12" s="16"/>
    </row>
    <row r="13" spans="1:16" x14ac:dyDescent="0.2">
      <c r="A13" s="3" t="s">
        <v>23</v>
      </c>
      <c r="C13" s="3" t="s">
        <v>14</v>
      </c>
      <c r="E13" s="3" t="s">
        <v>15</v>
      </c>
      <c r="G13" s="4">
        <v>10000</v>
      </c>
      <c r="I13" s="18">
        <v>4.9260999999999999</v>
      </c>
      <c r="K13" s="17">
        <v>-51783</v>
      </c>
      <c r="L13" s="6">
        <v>-162890</v>
      </c>
      <c r="M13" s="6">
        <v>0</v>
      </c>
      <c r="N13" s="7">
        <f>SUM(K13:M13)</f>
        <v>-214673</v>
      </c>
      <c r="P13" s="5" t="s">
        <v>25</v>
      </c>
    </row>
    <row r="14" spans="1:16" x14ac:dyDescent="0.2">
      <c r="I14" s="18"/>
      <c r="K14" s="16"/>
    </row>
    <row r="15" spans="1:16" x14ac:dyDescent="0.2">
      <c r="A15" s="3" t="s">
        <v>27</v>
      </c>
      <c r="C15" s="3" t="s">
        <v>14</v>
      </c>
      <c r="E15" s="3" t="s">
        <v>15</v>
      </c>
      <c r="G15" s="4">
        <v>10000</v>
      </c>
      <c r="I15" s="18">
        <v>4.8056999999999999</v>
      </c>
      <c r="K15" s="17">
        <f>214042-87014</f>
        <v>127028</v>
      </c>
      <c r="L15" s="6">
        <f>-138811-51131</f>
        <v>-189942</v>
      </c>
      <c r="M15" s="6">
        <v>0</v>
      </c>
      <c r="N15" s="7">
        <f>SUM(K15:M15)</f>
        <v>-62914</v>
      </c>
      <c r="P15" s="5" t="s">
        <v>36</v>
      </c>
    </row>
    <row r="16" spans="1:16" x14ac:dyDescent="0.2">
      <c r="I16" s="18"/>
      <c r="K16" s="16"/>
    </row>
    <row r="17" spans="1:18" x14ac:dyDescent="0.2">
      <c r="A17" s="3" t="s">
        <v>28</v>
      </c>
      <c r="C17" s="3" t="s">
        <v>15</v>
      </c>
      <c r="E17" s="3" t="s">
        <v>14</v>
      </c>
      <c r="G17" s="4">
        <v>10000</v>
      </c>
      <c r="I17" s="18">
        <v>4.82</v>
      </c>
      <c r="K17" s="17">
        <v>-23101</v>
      </c>
      <c r="L17" s="6">
        <v>-17698</v>
      </c>
      <c r="M17" s="6">
        <v>0</v>
      </c>
      <c r="N17" s="7">
        <f>SUM(K17:M17)</f>
        <v>-40799</v>
      </c>
      <c r="P17" s="5" t="s">
        <v>25</v>
      </c>
    </row>
    <row r="18" spans="1:18" x14ac:dyDescent="0.2">
      <c r="I18" s="18"/>
      <c r="K18" s="16"/>
    </row>
    <row r="19" spans="1:18" x14ac:dyDescent="0.2">
      <c r="A19" s="3" t="s">
        <v>35</v>
      </c>
      <c r="C19" s="3" t="s">
        <v>15</v>
      </c>
      <c r="E19" s="3" t="s">
        <v>14</v>
      </c>
      <c r="G19" s="4">
        <v>10000</v>
      </c>
      <c r="I19" s="18">
        <v>4.5199999999999996</v>
      </c>
      <c r="K19" s="17">
        <v>-202250</v>
      </c>
      <c r="L19" s="6">
        <v>-336822</v>
      </c>
      <c r="M19" s="6">
        <v>0</v>
      </c>
      <c r="N19" s="7">
        <f>SUM(K19:M19)</f>
        <v>-539072</v>
      </c>
      <c r="P19" s="5" t="s">
        <v>36</v>
      </c>
    </row>
    <row r="20" spans="1:18" ht="13.5" thickBot="1" x14ac:dyDescent="0.25">
      <c r="I20" s="18"/>
      <c r="K20" s="16"/>
    </row>
    <row r="21" spans="1:18" ht="13.5" thickBot="1" x14ac:dyDescent="0.25">
      <c r="G21" s="15" t="s">
        <v>9</v>
      </c>
      <c r="H21" s="11"/>
      <c r="I21" s="12"/>
      <c r="J21" s="12"/>
      <c r="K21" s="13">
        <f>SUM(K9:K19)</f>
        <v>-395880</v>
      </c>
      <c r="L21" s="13">
        <f>SUM(L9:L19)</f>
        <v>-615187</v>
      </c>
      <c r="M21" s="13">
        <f>SUM(M9:M19)</f>
        <v>0</v>
      </c>
      <c r="N21" s="14">
        <f>SUM(N9:N19)</f>
        <v>-1011067</v>
      </c>
    </row>
    <row r="22" spans="1:18" x14ac:dyDescent="0.2">
      <c r="I22" s="18"/>
      <c r="K22" s="16"/>
    </row>
    <row r="23" spans="1:18" x14ac:dyDescent="0.2">
      <c r="A23" s="20" t="s">
        <v>40</v>
      </c>
      <c r="I23" s="18"/>
      <c r="K23" s="16"/>
    </row>
    <row r="24" spans="1:18" x14ac:dyDescent="0.2">
      <c r="R24" s="21"/>
    </row>
    <row r="25" spans="1:18" x14ac:dyDescent="0.2">
      <c r="I25" s="18"/>
      <c r="K25" s="16"/>
    </row>
    <row r="26" spans="1:18" x14ac:dyDescent="0.2">
      <c r="A26" s="3" t="s">
        <v>27</v>
      </c>
      <c r="C26" s="3" t="s">
        <v>14</v>
      </c>
      <c r="E26" s="3" t="s">
        <v>15</v>
      </c>
      <c r="G26" s="4">
        <v>10000</v>
      </c>
      <c r="I26" s="18">
        <v>4.8056999999999999</v>
      </c>
      <c r="K26" s="17">
        <v>87014</v>
      </c>
      <c r="L26" s="6">
        <v>51131</v>
      </c>
      <c r="M26" s="6">
        <v>0</v>
      </c>
      <c r="N26" s="7">
        <f>SUM(K26:M26)</f>
        <v>138145</v>
      </c>
      <c r="P26" s="5" t="s">
        <v>39</v>
      </c>
    </row>
    <row r="28" spans="1:18" x14ac:dyDescent="0.2">
      <c r="A28" s="3" t="s">
        <v>21</v>
      </c>
      <c r="C28" s="3" t="s">
        <v>14</v>
      </c>
      <c r="E28" s="3" t="s">
        <v>15</v>
      </c>
      <c r="G28" s="4">
        <v>10000</v>
      </c>
      <c r="I28" s="18">
        <v>2.72</v>
      </c>
      <c r="K28" s="17">
        <v>5549077</v>
      </c>
      <c r="L28" s="6">
        <v>-451830</v>
      </c>
      <c r="M28" s="6">
        <v>0</v>
      </c>
      <c r="N28" s="7">
        <f>SUM(K28:M28)</f>
        <v>5097247</v>
      </c>
      <c r="P28" s="5" t="s">
        <v>25</v>
      </c>
    </row>
    <row r="29" spans="1:18" x14ac:dyDescent="0.2">
      <c r="I29" s="18"/>
      <c r="K29" s="16"/>
    </row>
    <row r="30" spans="1:18" x14ac:dyDescent="0.2">
      <c r="A30" s="3" t="s">
        <v>22</v>
      </c>
      <c r="C30" s="3" t="s">
        <v>14</v>
      </c>
      <c r="E30" s="3" t="s">
        <v>15</v>
      </c>
      <c r="G30" s="4">
        <v>10000</v>
      </c>
      <c r="I30" s="18">
        <v>3.44</v>
      </c>
      <c r="K30" s="17">
        <v>-60011</v>
      </c>
      <c r="L30" s="6">
        <v>2641291</v>
      </c>
      <c r="M30" s="6">
        <v>0</v>
      </c>
      <c r="N30" s="7">
        <f>SUM(K30:M30)</f>
        <v>2581280</v>
      </c>
      <c r="P30" s="5" t="s">
        <v>26</v>
      </c>
    </row>
    <row r="31" spans="1:18" x14ac:dyDescent="0.2">
      <c r="I31" s="18"/>
      <c r="K31" s="16"/>
    </row>
    <row r="32" spans="1:18" x14ac:dyDescent="0.2">
      <c r="A32" s="3" t="s">
        <v>29</v>
      </c>
      <c r="C32" s="3" t="s">
        <v>15</v>
      </c>
      <c r="E32" s="3" t="s">
        <v>14</v>
      </c>
      <c r="G32" s="4">
        <v>9000</v>
      </c>
      <c r="I32" s="19">
        <v>-0.53500000000000003</v>
      </c>
      <c r="K32" s="17">
        <v>0</v>
      </c>
      <c r="L32" s="6">
        <v>-94721</v>
      </c>
      <c r="M32" s="6">
        <v>0</v>
      </c>
      <c r="N32" s="7">
        <f>SUM(K32:M32)</f>
        <v>-94721</v>
      </c>
      <c r="P32" s="5" t="s">
        <v>30</v>
      </c>
    </row>
    <row r="33" spans="1:16" x14ac:dyDescent="0.2">
      <c r="I33" s="18"/>
      <c r="K33" s="16"/>
    </row>
    <row r="34" spans="1:16" x14ac:dyDescent="0.2">
      <c r="A34" s="3" t="s">
        <v>31</v>
      </c>
      <c r="C34" s="3" t="s">
        <v>15</v>
      </c>
      <c r="E34" s="3" t="s">
        <v>14</v>
      </c>
      <c r="G34" s="4">
        <v>1000</v>
      </c>
      <c r="I34" s="18">
        <v>4.4749999999999996</v>
      </c>
      <c r="K34" s="17">
        <v>-33002</v>
      </c>
      <c r="L34" s="6">
        <v>-10525</v>
      </c>
      <c r="M34" s="6">
        <v>0</v>
      </c>
      <c r="N34" s="7">
        <f>SUM(K34:M34)</f>
        <v>-43527</v>
      </c>
      <c r="P34" s="5" t="s">
        <v>30</v>
      </c>
    </row>
    <row r="35" spans="1:16" x14ac:dyDescent="0.2">
      <c r="I35" s="18"/>
      <c r="K35" s="16"/>
    </row>
    <row r="36" spans="1:16" x14ac:dyDescent="0.2">
      <c r="A36" s="3" t="s">
        <v>32</v>
      </c>
      <c r="C36" s="3" t="s">
        <v>15</v>
      </c>
      <c r="E36" s="3" t="s">
        <v>14</v>
      </c>
      <c r="G36" s="4" t="s">
        <v>33</v>
      </c>
      <c r="I36" s="18">
        <v>4.8600000000000003</v>
      </c>
      <c r="K36" s="17">
        <v>32496</v>
      </c>
      <c r="L36" s="6">
        <v>4710</v>
      </c>
      <c r="M36" s="6">
        <v>0</v>
      </c>
      <c r="N36" s="7">
        <f>SUM(K36:M36)</f>
        <v>37206</v>
      </c>
      <c r="P36" s="5" t="s">
        <v>34</v>
      </c>
    </row>
    <row r="37" spans="1:16" x14ac:dyDescent="0.2">
      <c r="I37" s="18"/>
      <c r="K37" s="16"/>
    </row>
    <row r="39" spans="1:16" ht="13.5" thickBot="1" x14ac:dyDescent="0.25"/>
    <row r="40" spans="1:16" ht="13.5" thickBot="1" x14ac:dyDescent="0.25">
      <c r="G40" s="15" t="s">
        <v>9</v>
      </c>
      <c r="H40" s="11"/>
      <c r="I40" s="12"/>
      <c r="J40" s="12"/>
      <c r="K40" s="13">
        <f>SUM(K26:K36)</f>
        <v>5575574</v>
      </c>
      <c r="L40" s="13">
        <f>SUM(L26:L36)</f>
        <v>2140056</v>
      </c>
      <c r="M40" s="13">
        <f>SUM(M26:M36)</f>
        <v>0</v>
      </c>
      <c r="N40" s="14">
        <f>SUM(N26:N36)</f>
        <v>7715630</v>
      </c>
    </row>
    <row r="43" spans="1:16" x14ac:dyDescent="0.2">
      <c r="K43" s="6"/>
      <c r="M43" s="6"/>
    </row>
  </sheetData>
  <phoneticPr fontId="0" type="noConversion"/>
  <pageMargins left="0.75" right="0.75" top="1" bottom="1" header="0.5" footer="0.5"/>
  <pageSetup scale="93"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abSelected="1" zoomScale="90" workbookViewId="0">
      <selection activeCell="E30" sqref="E30"/>
    </sheetView>
  </sheetViews>
  <sheetFormatPr defaultRowHeight="12.75" x14ac:dyDescent="0.2"/>
  <cols>
    <col min="1" max="1" width="11.140625" style="3" customWidth="1"/>
    <col min="2" max="2" width="4.85546875" style="3" customWidth="1"/>
    <col min="3" max="3" width="10.42578125" style="3" bestFit="1" customWidth="1"/>
    <col min="4" max="4" width="4.85546875" style="3" customWidth="1"/>
    <col min="5" max="5" width="10.85546875" style="3" customWidth="1"/>
    <col min="6" max="6" width="5.28515625" style="3" customWidth="1"/>
    <col min="7" max="7" width="18.28515625" style="3" bestFit="1" customWidth="1"/>
    <col min="8" max="8" width="4.5703125" style="3" customWidth="1"/>
    <col min="9" max="9" width="13.28515625" style="3" bestFit="1" customWidth="1"/>
    <col min="10" max="10" width="11.5703125" style="3" bestFit="1" customWidth="1"/>
    <col min="11" max="11" width="13.85546875" style="3" customWidth="1"/>
    <col min="12" max="12" width="13.140625" style="3" customWidth="1"/>
    <col min="13" max="13" width="4.140625" style="3" customWidth="1"/>
    <col min="14" max="14" width="17.5703125" style="3" customWidth="1"/>
  </cols>
  <sheetData>
    <row r="1" spans="1:14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2">
      <c r="A5"/>
      <c r="B5"/>
      <c r="C5"/>
      <c r="D5"/>
      <c r="E5"/>
      <c r="F5"/>
      <c r="G5" s="2" t="s">
        <v>3</v>
      </c>
      <c r="H5"/>
      <c r="I5" s="2" t="s">
        <v>5</v>
      </c>
      <c r="J5" s="2" t="s">
        <v>7</v>
      </c>
      <c r="K5" s="2" t="s">
        <v>8</v>
      </c>
      <c r="L5" s="2" t="s">
        <v>9</v>
      </c>
      <c r="M5"/>
      <c r="N5"/>
    </row>
    <row r="6" spans="1:14" x14ac:dyDescent="0.2">
      <c r="A6" s="1" t="s">
        <v>1</v>
      </c>
      <c r="C6" s="1" t="s">
        <v>12</v>
      </c>
      <c r="D6" s="1"/>
      <c r="E6" s="1" t="s">
        <v>13</v>
      </c>
      <c r="F6" s="1"/>
      <c r="G6" s="1" t="s">
        <v>4</v>
      </c>
      <c r="I6" s="1" t="s">
        <v>6</v>
      </c>
      <c r="J6" s="1" t="s">
        <v>6</v>
      </c>
      <c r="K6" s="1" t="s">
        <v>6</v>
      </c>
      <c r="L6" s="1" t="s">
        <v>6</v>
      </c>
      <c r="N6" s="1" t="s">
        <v>10</v>
      </c>
    </row>
    <row r="8" spans="1:14" x14ac:dyDescent="0.2">
      <c r="A8" s="3" t="s">
        <v>11</v>
      </c>
      <c r="C8" s="3" t="s">
        <v>14</v>
      </c>
      <c r="E8" s="3" t="s">
        <v>15</v>
      </c>
      <c r="G8" s="4">
        <v>13000</v>
      </c>
      <c r="I8" s="17">
        <v>13375722</v>
      </c>
      <c r="J8" s="6">
        <v>-443328</v>
      </c>
      <c r="K8" s="6">
        <v>0</v>
      </c>
      <c r="L8" s="7">
        <f>SUM(I8:K8)</f>
        <v>12932394</v>
      </c>
      <c r="N8" s="5" t="s">
        <v>16</v>
      </c>
    </row>
    <row r="9" spans="1:14" x14ac:dyDescent="0.2">
      <c r="I9" s="16"/>
    </row>
    <row r="10" spans="1:14" x14ac:dyDescent="0.2">
      <c r="A10" s="3" t="s">
        <v>17</v>
      </c>
      <c r="C10" s="3" t="s">
        <v>15</v>
      </c>
      <c r="E10" s="3" t="s">
        <v>14</v>
      </c>
      <c r="G10" s="4">
        <v>13000</v>
      </c>
      <c r="I10" s="17">
        <v>-13621496</v>
      </c>
      <c r="J10" s="6">
        <v>535493</v>
      </c>
      <c r="K10" s="6">
        <v>0</v>
      </c>
      <c r="L10" s="7">
        <f>SUM(I10:K10)</f>
        <v>-13086003</v>
      </c>
      <c r="N10" s="5" t="s">
        <v>16</v>
      </c>
    </row>
    <row r="11" spans="1:14" x14ac:dyDescent="0.2">
      <c r="I11" s="16"/>
    </row>
    <row r="12" spans="1:14" x14ac:dyDescent="0.2">
      <c r="A12" s="3" t="s">
        <v>18</v>
      </c>
      <c r="C12" s="3" t="s">
        <v>14</v>
      </c>
      <c r="E12" s="3" t="s">
        <v>15</v>
      </c>
      <c r="G12" s="4">
        <v>1000</v>
      </c>
      <c r="I12" s="17">
        <v>265540</v>
      </c>
      <c r="J12" s="6">
        <v>-22240</v>
      </c>
      <c r="K12" s="6">
        <v>609</v>
      </c>
      <c r="L12" s="7">
        <f>SUM(I12:K12)</f>
        <v>243909</v>
      </c>
      <c r="N12" s="5" t="s">
        <v>19</v>
      </c>
    </row>
    <row r="13" spans="1:14" x14ac:dyDescent="0.2">
      <c r="I13" s="16"/>
    </row>
    <row r="14" spans="1:14" x14ac:dyDescent="0.2">
      <c r="A14" s="3" t="s">
        <v>20</v>
      </c>
      <c r="C14" s="3" t="s">
        <v>14</v>
      </c>
      <c r="E14" s="3" t="s">
        <v>15</v>
      </c>
      <c r="G14" s="4">
        <v>1000</v>
      </c>
      <c r="I14" s="17">
        <v>74726</v>
      </c>
      <c r="J14" s="6">
        <v>-8800</v>
      </c>
      <c r="K14" s="6">
        <v>154</v>
      </c>
      <c r="L14" s="7">
        <f>SUM(I14:K14)</f>
        <v>66080</v>
      </c>
      <c r="N14" s="5" t="s">
        <v>24</v>
      </c>
    </row>
    <row r="15" spans="1:14" x14ac:dyDescent="0.2">
      <c r="I15" s="16"/>
    </row>
    <row r="16" spans="1:14" x14ac:dyDescent="0.2">
      <c r="A16" s="3" t="s">
        <v>21</v>
      </c>
      <c r="C16" s="3" t="s">
        <v>14</v>
      </c>
      <c r="E16" s="3" t="s">
        <v>15</v>
      </c>
      <c r="G16" s="4">
        <v>10000</v>
      </c>
      <c r="I16" s="17">
        <v>5549077</v>
      </c>
      <c r="J16" s="6">
        <v>-451830</v>
      </c>
      <c r="K16" s="6">
        <v>0</v>
      </c>
      <c r="L16" s="7">
        <f>SUM(I16:K16)</f>
        <v>5097247</v>
      </c>
      <c r="N16" s="5" t="s">
        <v>25</v>
      </c>
    </row>
    <row r="17" spans="1:14" x14ac:dyDescent="0.2">
      <c r="I17" s="16"/>
    </row>
    <row r="18" spans="1:14" x14ac:dyDescent="0.2">
      <c r="A18" s="3" t="s">
        <v>22</v>
      </c>
      <c r="C18" s="3" t="s">
        <v>14</v>
      </c>
      <c r="E18" s="3" t="s">
        <v>15</v>
      </c>
      <c r="G18" s="4">
        <v>10000</v>
      </c>
      <c r="I18" s="17">
        <v>-60011</v>
      </c>
      <c r="J18" s="6">
        <v>2641291</v>
      </c>
      <c r="K18" s="6">
        <v>0</v>
      </c>
      <c r="L18" s="7">
        <f>SUM(I18:K18)</f>
        <v>2581280</v>
      </c>
      <c r="N18" s="5" t="s">
        <v>26</v>
      </c>
    </row>
    <row r="19" spans="1:14" x14ac:dyDescent="0.2">
      <c r="I19" s="16"/>
    </row>
    <row r="20" spans="1:14" x14ac:dyDescent="0.2">
      <c r="A20" s="3" t="s">
        <v>23</v>
      </c>
      <c r="C20" s="3" t="s">
        <v>14</v>
      </c>
      <c r="E20" s="3" t="s">
        <v>15</v>
      </c>
      <c r="G20" s="4">
        <v>10000</v>
      </c>
      <c r="I20" s="17">
        <v>-51783</v>
      </c>
      <c r="J20" s="6">
        <v>-162890</v>
      </c>
      <c r="K20" s="6">
        <v>0</v>
      </c>
      <c r="L20" s="7">
        <f>SUM(I20:K20)</f>
        <v>-214673</v>
      </c>
      <c r="N20" s="5" t="s">
        <v>25</v>
      </c>
    </row>
    <row r="21" spans="1:14" x14ac:dyDescent="0.2">
      <c r="I21" s="16"/>
    </row>
    <row r="22" spans="1:14" x14ac:dyDescent="0.2">
      <c r="A22" s="3" t="s">
        <v>27</v>
      </c>
      <c r="C22" s="3" t="s">
        <v>14</v>
      </c>
      <c r="E22" s="3" t="s">
        <v>15</v>
      </c>
      <c r="G22" s="4">
        <v>10000</v>
      </c>
      <c r="I22" s="17">
        <v>214042</v>
      </c>
      <c r="J22" s="6">
        <v>-138811</v>
      </c>
      <c r="K22" s="6">
        <v>0</v>
      </c>
      <c r="L22" s="7">
        <f>SUM(I22:K22)</f>
        <v>75231</v>
      </c>
      <c r="N22" s="5" t="s">
        <v>25</v>
      </c>
    </row>
    <row r="23" spans="1:14" x14ac:dyDescent="0.2">
      <c r="I23" s="16"/>
    </row>
    <row r="24" spans="1:14" x14ac:dyDescent="0.2">
      <c r="A24" s="3" t="s">
        <v>28</v>
      </c>
      <c r="C24" s="3" t="s">
        <v>15</v>
      </c>
      <c r="E24" s="3" t="s">
        <v>14</v>
      </c>
      <c r="G24" s="4">
        <v>10000</v>
      </c>
      <c r="I24" s="17">
        <v>-23101</v>
      </c>
      <c r="J24" s="6">
        <v>-17698</v>
      </c>
      <c r="K24" s="6">
        <v>0</v>
      </c>
      <c r="L24" s="7">
        <f>SUM(I24:K24)</f>
        <v>-40799</v>
      </c>
      <c r="N24" s="5" t="s">
        <v>25</v>
      </c>
    </row>
    <row r="25" spans="1:14" x14ac:dyDescent="0.2">
      <c r="I25" s="16"/>
    </row>
    <row r="26" spans="1:14" x14ac:dyDescent="0.2">
      <c r="A26" s="3" t="s">
        <v>29</v>
      </c>
      <c r="C26" s="3" t="s">
        <v>15</v>
      </c>
      <c r="E26" s="3" t="s">
        <v>14</v>
      </c>
      <c r="G26" s="4">
        <v>9000</v>
      </c>
      <c r="I26" s="17">
        <v>0</v>
      </c>
      <c r="J26" s="6">
        <v>-94721</v>
      </c>
      <c r="K26" s="6">
        <v>0</v>
      </c>
      <c r="L26" s="7">
        <f>SUM(I26:K26)</f>
        <v>-94721</v>
      </c>
      <c r="N26" s="5" t="s">
        <v>30</v>
      </c>
    </row>
    <row r="27" spans="1:14" x14ac:dyDescent="0.2">
      <c r="I27" s="16"/>
    </row>
    <row r="28" spans="1:14" x14ac:dyDescent="0.2">
      <c r="A28" s="3" t="s">
        <v>31</v>
      </c>
      <c r="C28" s="3" t="s">
        <v>15</v>
      </c>
      <c r="E28" s="3" t="s">
        <v>14</v>
      </c>
      <c r="G28" s="4">
        <v>1000</v>
      </c>
      <c r="I28" s="17">
        <v>-33002</v>
      </c>
      <c r="J28" s="6">
        <v>-10525</v>
      </c>
      <c r="K28" s="6">
        <v>0</v>
      </c>
      <c r="L28" s="7">
        <f>SUM(I28:K28)</f>
        <v>-43527</v>
      </c>
      <c r="N28" s="5" t="s">
        <v>30</v>
      </c>
    </row>
    <row r="29" spans="1:14" x14ac:dyDescent="0.2">
      <c r="I29" s="16"/>
    </row>
    <row r="30" spans="1:14" x14ac:dyDescent="0.2">
      <c r="A30" s="3" t="s">
        <v>32</v>
      </c>
      <c r="C30" s="3" t="s">
        <v>15</v>
      </c>
      <c r="E30" s="3" t="s">
        <v>14</v>
      </c>
      <c r="G30" s="4" t="s">
        <v>33</v>
      </c>
      <c r="I30" s="17">
        <v>32496</v>
      </c>
      <c r="J30" s="6">
        <v>4710</v>
      </c>
      <c r="K30" s="6">
        <v>0</v>
      </c>
      <c r="L30" s="7">
        <f>SUM(I30:K30)</f>
        <v>37206</v>
      </c>
      <c r="N30" s="5" t="s">
        <v>34</v>
      </c>
    </row>
    <row r="31" spans="1:14" x14ac:dyDescent="0.2">
      <c r="I31" s="16"/>
    </row>
    <row r="32" spans="1:14" x14ac:dyDescent="0.2">
      <c r="A32" s="3" t="s">
        <v>35</v>
      </c>
      <c r="C32" s="3" t="s">
        <v>15</v>
      </c>
      <c r="E32" s="3" t="s">
        <v>14</v>
      </c>
      <c r="G32" s="4">
        <v>10000</v>
      </c>
      <c r="I32" s="17">
        <v>-202250</v>
      </c>
      <c r="J32" s="6">
        <v>-336822</v>
      </c>
      <c r="K32" s="6">
        <v>0</v>
      </c>
      <c r="L32" s="7">
        <f>SUM(I32:K32)</f>
        <v>-539072</v>
      </c>
      <c r="N32" s="5" t="s">
        <v>36</v>
      </c>
    </row>
    <row r="33" spans="7:12" ht="13.5" thickBot="1" x14ac:dyDescent="0.25"/>
    <row r="34" spans="7:12" ht="13.5" thickBot="1" x14ac:dyDescent="0.25">
      <c r="G34" s="15" t="s">
        <v>9</v>
      </c>
      <c r="H34" s="12"/>
      <c r="I34" s="13">
        <f>SUM(I8:I32)</f>
        <v>5519960</v>
      </c>
      <c r="J34" s="13">
        <f>SUM(J8:J32)</f>
        <v>1493829</v>
      </c>
      <c r="K34" s="13">
        <f>SUM(K8:K32)</f>
        <v>763</v>
      </c>
      <c r="L34" s="14">
        <f>SUM(L8:L32)</f>
        <v>7014552</v>
      </c>
    </row>
    <row r="37" spans="7:12" x14ac:dyDescent="0.2">
      <c r="I37" s="6"/>
      <c r="K37" s="6"/>
    </row>
    <row r="38" spans="7:12" x14ac:dyDescent="0.2">
      <c r="L38" s="6"/>
    </row>
  </sheetData>
  <phoneticPr fontId="0" type="noConversion"/>
  <pageMargins left="0.75" right="0.75" top="1" bottom="1" header="0.5" footer="0.5"/>
  <pageSetup scale="86" orientation="landscape" r:id="rId1"/>
  <headerFooter alignWithMargins="0"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Deals to be Assigned</vt:lpstr>
      <vt:lpstr>All Deals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emoon</dc:creator>
  <cp:lastModifiedBy>Jan Havlíček</cp:lastModifiedBy>
  <cp:lastPrinted>2001-04-04T20:07:57Z</cp:lastPrinted>
  <dcterms:created xsi:type="dcterms:W3CDTF">2001-04-04T13:36:25Z</dcterms:created>
  <dcterms:modified xsi:type="dcterms:W3CDTF">2023-09-17T19:59:30Z</dcterms:modified>
</cp:coreProperties>
</file>