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AB8BE1-500E-401A-95C4-336153A23AF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<sst xmlns="http://schemas.openxmlformats.org/spreadsheetml/2006/main" count="74" uniqueCount="44">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</sst>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972846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157353.60000000003</c:v>
                </c:pt>
                <c:pt idx="5">
                  <c:v>157353.60000000003</c:v>
                </c:pt>
                <c:pt idx="6">
                  <c:v>1130199.6000000001</c:v>
                </c:pt>
                <c:pt idx="7">
                  <c:v>0</c:v>
                </c:pt>
                <c:pt idx="8">
                  <c:v>0</c:v>
                </c:pt>
                <c:pt idx="9">
                  <c:v>185833</c:v>
                </c:pt>
                <c:pt idx="10">
                  <c:v>185833</c:v>
                </c:pt>
                <c:pt idx="12">
                  <c:v>800000</c:v>
                </c:pt>
                <c:pt idx="13">
                  <c:v>-65833</c:v>
                </c:pt>
                <c:pt idx="14">
                  <c:v>238679</c:v>
                </c:pt>
                <c:pt idx="16">
                  <c:v>972846</c:v>
                </c:pt>
                <c:pt idx="17">
                  <c:v>0</c:v>
                </c:pt>
                <c:pt idx="18">
                  <c:v>972846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2-411A-8B0F-721DF3A570A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2-411A-8B0F-721DF3A5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70383"/>
        <c:axId val="1"/>
      </c:barChart>
      <c:catAx>
        <c:axId val="47987038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870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AC8607A-A942-FFFE-3D77-42659E6826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275662</v>
          </cell>
        </row>
        <row r="37">
          <cell r="BB37">
            <v>-766421</v>
          </cell>
        </row>
        <row r="38">
          <cell r="BB38">
            <v>243211.5</v>
          </cell>
        </row>
        <row r="39">
          <cell r="BB39">
            <v>243211.5</v>
          </cell>
        </row>
        <row r="40">
          <cell r="BB40">
            <v>243211.5</v>
          </cell>
        </row>
        <row r="41">
          <cell r="BB41">
            <v>243211.5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2" workbookViewId="0">
      <selection activeCell="U51" sqref="U5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3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200000</v>
      </c>
      <c r="R31" s="64">
        <f t="shared" si="0"/>
        <v>30000</v>
      </c>
      <c r="S31" s="5">
        <f t="shared" si="6"/>
        <v>54412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+'[3]BAM-EGS'!$BB36</f>
        <v>275662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315000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200000</v>
      </c>
      <c r="R32" s="64">
        <f t="shared" si="0"/>
        <v>30000</v>
      </c>
      <c r="S32" s="5">
        <f t="shared" si="6"/>
        <v>45662</v>
      </c>
      <c r="T32" s="5"/>
      <c r="U32" s="5">
        <f t="shared" si="7"/>
        <v>275662</v>
      </c>
      <c r="V32" s="19">
        <f t="shared" si="8"/>
        <v>0</v>
      </c>
      <c r="W32" s="19">
        <f t="shared" si="9"/>
        <v>275662</v>
      </c>
      <c r="X32" s="4">
        <f t="shared" si="10"/>
        <v>315000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0</v>
      </c>
      <c r="O33" s="4">
        <f t="shared" si="4"/>
        <v>0</v>
      </c>
      <c r="P33" s="5"/>
      <c r="Q33" s="5">
        <f t="shared" si="5"/>
        <v>200000</v>
      </c>
      <c r="R33" s="64">
        <f t="shared" si="0"/>
        <v>30000</v>
      </c>
      <c r="S33" s="5">
        <f t="shared" si="6"/>
        <v>-996421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243211.5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282549.90000000002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46458.25</v>
      </c>
      <c r="O34" s="4">
        <f t="shared" si="4"/>
        <v>46458.25</v>
      </c>
      <c r="P34" s="5"/>
      <c r="Q34" s="5">
        <f t="shared" si="5"/>
        <v>200000</v>
      </c>
      <c r="R34" s="65">
        <f>((R$6)-SUM(R$8:R33))/($A$37-$A33)</f>
        <v>-16458.25</v>
      </c>
      <c r="S34" s="5">
        <f t="shared" si="6"/>
        <v>59669.75</v>
      </c>
      <c r="T34" s="5"/>
      <c r="U34" s="5">
        <f t="shared" si="7"/>
        <v>243211.5</v>
      </c>
      <c r="V34" s="19">
        <f t="shared" si="8"/>
        <v>0</v>
      </c>
      <c r="W34" s="19">
        <f t="shared" si="9"/>
        <v>243211.5</v>
      </c>
      <c r="X34" s="4">
        <f t="shared" si="10"/>
        <v>282549.90000000002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243211.5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282549.90000000002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46458.25</v>
      </c>
      <c r="O35" s="4">
        <f t="shared" si="4"/>
        <v>46458.25</v>
      </c>
      <c r="P35" s="5"/>
      <c r="Q35" s="5">
        <f t="shared" si="5"/>
        <v>200000</v>
      </c>
      <c r="R35" s="65">
        <f>((R$6)-SUM(R$8:R34))/($A$37-$A34)</f>
        <v>-16458.25</v>
      </c>
      <c r="S35" s="5">
        <f t="shared" si="6"/>
        <v>59669.75</v>
      </c>
      <c r="T35" s="5"/>
      <c r="U35" s="5">
        <f t="shared" si="7"/>
        <v>243211.5</v>
      </c>
      <c r="V35" s="19">
        <f t="shared" si="8"/>
        <v>0</v>
      </c>
      <c r="W35" s="19">
        <f t="shared" si="9"/>
        <v>243211.5</v>
      </c>
      <c r="X35" s="4">
        <f t="shared" si="10"/>
        <v>282549.90000000002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243211.5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282549.90000000002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46458.25</v>
      </c>
      <c r="O36" s="4">
        <f t="shared" si="4"/>
        <v>46458.25</v>
      </c>
      <c r="P36" s="5"/>
      <c r="Q36" s="5">
        <f t="shared" si="5"/>
        <v>200000</v>
      </c>
      <c r="R36" s="65">
        <f>((R$6)-SUM(R$8:R35))/($A$37-$A35)</f>
        <v>-16458.25</v>
      </c>
      <c r="S36" s="5">
        <f t="shared" si="6"/>
        <v>59669.75</v>
      </c>
      <c r="T36" s="5"/>
      <c r="U36" s="5">
        <f t="shared" si="7"/>
        <v>243211.5</v>
      </c>
      <c r="V36" s="19">
        <f t="shared" si="8"/>
        <v>0</v>
      </c>
      <c r="W36" s="19">
        <f t="shared" si="9"/>
        <v>243211.5</v>
      </c>
      <c r="X36" s="4">
        <f t="shared" si="10"/>
        <v>282549.90000000002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243211.5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282549.90000000002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46458.25</v>
      </c>
      <c r="O37" s="4">
        <f>SUM(L37:N37)</f>
        <v>46458.25</v>
      </c>
      <c r="P37" s="5"/>
      <c r="Q37" s="5">
        <f>$Q$6/30</f>
        <v>200000</v>
      </c>
      <c r="R37" s="65">
        <f>((R$6)-SUM(R$8:R36))/($A$37-$A36)</f>
        <v>-16458.25</v>
      </c>
      <c r="S37" s="5">
        <f>E37-Q37-R37</f>
        <v>59669.75</v>
      </c>
      <c r="T37" s="5"/>
      <c r="U37" s="5">
        <f>SUM(Q37:S37)</f>
        <v>243211.5</v>
      </c>
      <c r="V37" s="19">
        <f>SUM(H37)</f>
        <v>0</v>
      </c>
      <c r="W37" s="19">
        <f>SUM(U37:V37)</f>
        <v>243211.5</v>
      </c>
      <c r="X37" s="4">
        <f>IF(K37&gt;0,K37,0)</f>
        <v>282549.90000000002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SUM(C34:C38)</f>
        <v>0</v>
      </c>
      <c r="D43" s="63">
        <f t="shared" ref="D43:W43" si="11">SUM(D34:D38)</f>
        <v>0</v>
      </c>
      <c r="E43" s="63">
        <f t="shared" si="11"/>
        <v>972846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157353.60000000003</v>
      </c>
      <c r="J43" s="63">
        <f t="shared" si="11"/>
        <v>157353.60000000003</v>
      </c>
      <c r="K43" s="63">
        <f t="shared" si="11"/>
        <v>1130199.6000000001</v>
      </c>
      <c r="L43" s="63">
        <f t="shared" si="11"/>
        <v>0</v>
      </c>
      <c r="M43" s="63">
        <f t="shared" si="11"/>
        <v>0</v>
      </c>
      <c r="N43" s="63">
        <f t="shared" si="11"/>
        <v>185833</v>
      </c>
      <c r="O43" s="63">
        <f t="shared" si="11"/>
        <v>185833</v>
      </c>
      <c r="P43" s="63"/>
      <c r="Q43" s="63">
        <f t="shared" si="11"/>
        <v>800000</v>
      </c>
      <c r="R43" s="63">
        <f t="shared" si="11"/>
        <v>-65833</v>
      </c>
      <c r="S43" s="63">
        <f t="shared" si="11"/>
        <v>238679</v>
      </c>
      <c r="T43" s="63"/>
      <c r="U43" s="63">
        <f t="shared" si="11"/>
        <v>972846</v>
      </c>
      <c r="V43" s="63">
        <f t="shared" si="11"/>
        <v>0</v>
      </c>
      <c r="W43" s="63">
        <f t="shared" si="11"/>
        <v>972846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-108759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2098547.4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2001-04-25T18:54:57Z</cp:lastPrinted>
  <dcterms:created xsi:type="dcterms:W3CDTF">1997-02-03T15:25:11Z</dcterms:created>
  <dcterms:modified xsi:type="dcterms:W3CDTF">2023-09-17T20:28:39Z</dcterms:modified>
</cp:coreProperties>
</file>