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4C19C0-8C43-4AF0-9221-CD35F4579B32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L12" i="26073" l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5" i="26073"/>
  <c r="N25" i="26073"/>
  <c r="O25" i="26073"/>
  <c r="L28" i="26073"/>
  <c r="L29" i="26073"/>
  <c r="L30" i="26073"/>
  <c r="L31" i="26073"/>
  <c r="L32" i="26073"/>
  <c r="L33" i="26073"/>
  <c r="L34" i="26073"/>
  <c r="L35" i="26073"/>
  <c r="L36" i="26073"/>
  <c r="J38" i="26073"/>
  <c r="L38" i="26073"/>
  <c r="N38" i="26073"/>
  <c r="O38" i="26073"/>
  <c r="L41" i="26073"/>
  <c r="L42" i="26073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6" i="26073"/>
  <c r="N116" i="26073"/>
  <c r="O116" i="26073"/>
  <c r="L118" i="26073"/>
  <c r="L119" i="26073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2" i="26073"/>
  <c r="N142" i="26073"/>
  <c r="O142" i="26073"/>
  <c r="L146" i="26073"/>
  <c r="L147" i="26073"/>
  <c r="J149" i="26073"/>
  <c r="L149" i="26073"/>
  <c r="N149" i="26073"/>
  <c r="O149" i="26073"/>
  <c r="L152" i="26073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L167" i="26073"/>
  <c r="N167" i="26073"/>
  <c r="O167" i="26073"/>
  <c r="E11" i="10"/>
  <c r="G11" i="10"/>
  <c r="H11" i="10"/>
  <c r="J11" i="10"/>
  <c r="K11" i="10"/>
  <c r="E12" i="10"/>
  <c r="G12" i="10"/>
  <c r="H12" i="10"/>
  <c r="J12" i="10"/>
  <c r="K12" i="10"/>
  <c r="E13" i="10"/>
  <c r="G13" i="10"/>
  <c r="H13" i="10"/>
  <c r="J13" i="10"/>
  <c r="K13" i="10"/>
  <c r="E14" i="10"/>
  <c r="G14" i="10"/>
  <c r="H14" i="10"/>
  <c r="J14" i="10"/>
  <c r="K14" i="10"/>
  <c r="E15" i="10"/>
  <c r="G15" i="10"/>
  <c r="H15" i="10"/>
  <c r="J15" i="10"/>
  <c r="K15" i="10"/>
  <c r="E16" i="10"/>
  <c r="G16" i="10"/>
  <c r="H16" i="10"/>
  <c r="J16" i="10"/>
  <c r="K16" i="10"/>
  <c r="E17" i="10"/>
  <c r="G17" i="10"/>
  <c r="H17" i="10"/>
  <c r="J17" i="10"/>
  <c r="K17" i="10"/>
  <c r="E18" i="10"/>
  <c r="G18" i="10"/>
  <c r="H18" i="10"/>
  <c r="J18" i="10"/>
  <c r="K18" i="10"/>
  <c r="E19" i="10"/>
  <c r="G19" i="10"/>
  <c r="H19" i="10"/>
  <c r="J19" i="10"/>
  <c r="K19" i="10"/>
  <c r="E20" i="10"/>
  <c r="G20" i="10"/>
  <c r="H20" i="10"/>
  <c r="J20" i="10"/>
  <c r="K20" i="10"/>
  <c r="E21" i="10"/>
  <c r="G21" i="10"/>
  <c r="H21" i="10"/>
  <c r="J21" i="10"/>
  <c r="K21" i="10"/>
  <c r="E22" i="10"/>
  <c r="G22" i="10"/>
  <c r="H22" i="10"/>
  <c r="J22" i="10"/>
  <c r="K22" i="10"/>
  <c r="E23" i="10"/>
  <c r="G23" i="10"/>
  <c r="H23" i="10"/>
  <c r="J23" i="10"/>
  <c r="K23" i="10"/>
  <c r="E24" i="10"/>
  <c r="G24" i="10"/>
  <c r="H24" i="10"/>
  <c r="J24" i="10"/>
  <c r="K24" i="10"/>
  <c r="E25" i="10"/>
  <c r="G25" i="10"/>
  <c r="H25" i="10"/>
  <c r="J25" i="10"/>
  <c r="K25" i="10"/>
  <c r="E26" i="10"/>
  <c r="G26" i="10"/>
  <c r="H26" i="10"/>
  <c r="J26" i="10"/>
  <c r="K26" i="10"/>
  <c r="E27" i="10"/>
  <c r="G27" i="10"/>
  <c r="H27" i="10"/>
  <c r="J27" i="10"/>
  <c r="K27" i="10"/>
  <c r="E28" i="10"/>
  <c r="G28" i="10"/>
  <c r="H28" i="10"/>
  <c r="J28" i="10"/>
  <c r="K28" i="10"/>
  <c r="E29" i="10"/>
  <c r="G29" i="10"/>
  <c r="H29" i="10"/>
  <c r="J29" i="10"/>
  <c r="K29" i="10"/>
  <c r="E30" i="10"/>
  <c r="G30" i="10"/>
  <c r="H30" i="10"/>
  <c r="J30" i="10"/>
  <c r="K30" i="10"/>
  <c r="E31" i="10"/>
  <c r="G31" i="10"/>
  <c r="H31" i="10"/>
  <c r="J31" i="10"/>
  <c r="K31" i="10"/>
  <c r="E32" i="10"/>
  <c r="G32" i="10"/>
  <c r="H32" i="10"/>
  <c r="J32" i="10"/>
  <c r="K32" i="10"/>
  <c r="E33" i="10"/>
  <c r="G33" i="10"/>
  <c r="H33" i="10"/>
  <c r="J33" i="10"/>
  <c r="K33" i="10"/>
  <c r="E34" i="10"/>
  <c r="G34" i="10"/>
  <c r="H34" i="10"/>
  <c r="J34" i="10"/>
  <c r="K34" i="10"/>
  <c r="E35" i="10"/>
  <c r="G35" i="10"/>
  <c r="H35" i="10"/>
  <c r="J35" i="10"/>
  <c r="K35" i="10"/>
  <c r="E36" i="10"/>
  <c r="G36" i="10"/>
  <c r="H36" i="10"/>
  <c r="J36" i="10"/>
  <c r="K36" i="10"/>
  <c r="E37" i="10"/>
  <c r="G37" i="10"/>
  <c r="H37" i="10"/>
  <c r="J37" i="10"/>
  <c r="K37" i="10"/>
  <c r="E38" i="10"/>
  <c r="G38" i="10"/>
  <c r="H38" i="10"/>
  <c r="J38" i="10"/>
  <c r="K38" i="10"/>
  <c r="E39" i="10"/>
  <c r="G39" i="10"/>
  <c r="H39" i="10"/>
  <c r="J39" i="10"/>
  <c r="K39" i="10"/>
  <c r="E40" i="10"/>
  <c r="G40" i="10"/>
  <c r="H40" i="10"/>
  <c r="J40" i="10"/>
  <c r="K40" i="10"/>
  <c r="E41" i="10"/>
  <c r="G41" i="10"/>
  <c r="H41" i="10"/>
  <c r="J41" i="10"/>
  <c r="K41" i="10"/>
  <c r="E42" i="10"/>
  <c r="G42" i="10"/>
  <c r="H42" i="10"/>
  <c r="J42" i="10"/>
  <c r="K42" i="10"/>
  <c r="E43" i="10"/>
  <c r="G43" i="10"/>
  <c r="H43" i="10"/>
  <c r="J43" i="10"/>
  <c r="K43" i="10"/>
  <c r="E44" i="10"/>
  <c r="G44" i="10"/>
  <c r="H44" i="10"/>
  <c r="J44" i="10"/>
  <c r="K44" i="10"/>
  <c r="E45" i="10"/>
  <c r="G45" i="10"/>
  <c r="H45" i="10"/>
  <c r="J45" i="10"/>
  <c r="K45" i="10"/>
  <c r="E46" i="10"/>
  <c r="G46" i="10"/>
  <c r="H46" i="10"/>
  <c r="J46" i="10"/>
  <c r="K46" i="10"/>
  <c r="E47" i="10"/>
  <c r="G47" i="10"/>
  <c r="H47" i="10"/>
  <c r="J47" i="10"/>
  <c r="K47" i="10"/>
  <c r="E48" i="10"/>
  <c r="G48" i="10"/>
  <c r="H48" i="10"/>
  <c r="J48" i="10"/>
  <c r="K48" i="10"/>
  <c r="E49" i="10"/>
  <c r="G49" i="10"/>
  <c r="H49" i="10"/>
  <c r="J49" i="10"/>
  <c r="K49" i="10"/>
  <c r="E50" i="10"/>
  <c r="G50" i="10"/>
  <c r="H50" i="10"/>
  <c r="J50" i="10"/>
  <c r="K50" i="10"/>
  <c r="E51" i="10"/>
  <c r="G51" i="10"/>
  <c r="H51" i="10"/>
  <c r="J51" i="10"/>
  <c r="K51" i="10"/>
  <c r="E52" i="10"/>
  <c r="G52" i="10"/>
  <c r="H52" i="10"/>
  <c r="J52" i="10"/>
  <c r="K52" i="10"/>
  <c r="E53" i="10"/>
  <c r="G53" i="10"/>
  <c r="H53" i="10"/>
  <c r="J53" i="10"/>
  <c r="K53" i="10"/>
  <c r="E54" i="10"/>
  <c r="G54" i="10"/>
  <c r="H54" i="10"/>
  <c r="J54" i="10"/>
  <c r="K54" i="10"/>
  <c r="E55" i="10"/>
  <c r="G55" i="10"/>
  <c r="H55" i="10"/>
  <c r="J55" i="10"/>
  <c r="K55" i="10"/>
  <c r="E56" i="10"/>
  <c r="G56" i="10"/>
  <c r="H56" i="10"/>
  <c r="J56" i="10"/>
  <c r="K56" i="10"/>
  <c r="E57" i="10"/>
  <c r="G57" i="10"/>
  <c r="H57" i="10"/>
  <c r="J57" i="10"/>
  <c r="K57" i="10"/>
  <c r="E58" i="10"/>
  <c r="G58" i="10"/>
  <c r="H58" i="10"/>
  <c r="J58" i="10"/>
  <c r="K58" i="10"/>
  <c r="E59" i="10"/>
  <c r="G59" i="10"/>
  <c r="H59" i="10"/>
  <c r="J59" i="10"/>
  <c r="K59" i="10"/>
  <c r="E60" i="10"/>
  <c r="G60" i="10"/>
  <c r="H60" i="10"/>
  <c r="J60" i="10"/>
  <c r="K60" i="10"/>
  <c r="E61" i="10"/>
  <c r="G61" i="10"/>
  <c r="H61" i="10"/>
  <c r="J61" i="10"/>
  <c r="K61" i="10"/>
  <c r="E62" i="10"/>
  <c r="G62" i="10"/>
  <c r="H62" i="10"/>
  <c r="J62" i="10"/>
  <c r="K62" i="10"/>
  <c r="E63" i="10"/>
  <c r="G63" i="10"/>
  <c r="H63" i="10"/>
  <c r="J63" i="10"/>
  <c r="K63" i="10"/>
  <c r="E64" i="10"/>
  <c r="G64" i="10"/>
  <c r="H64" i="10"/>
  <c r="J64" i="10"/>
  <c r="K64" i="10"/>
  <c r="E65" i="10"/>
  <c r="G65" i="10"/>
  <c r="H65" i="10"/>
  <c r="J65" i="10"/>
  <c r="K65" i="10"/>
  <c r="E66" i="10"/>
  <c r="G66" i="10"/>
  <c r="H66" i="10"/>
  <c r="J66" i="10"/>
  <c r="K66" i="10"/>
  <c r="E67" i="10"/>
  <c r="G67" i="10"/>
  <c r="H67" i="10"/>
  <c r="J67" i="10"/>
  <c r="K67" i="10"/>
  <c r="E68" i="10"/>
  <c r="G68" i="10"/>
  <c r="H68" i="10"/>
  <c r="J68" i="10"/>
  <c r="K68" i="10"/>
  <c r="E69" i="10"/>
  <c r="G69" i="10"/>
  <c r="H69" i="10"/>
  <c r="J69" i="10"/>
  <c r="K69" i="10"/>
  <c r="E70" i="10"/>
  <c r="G70" i="10"/>
  <c r="H70" i="10"/>
  <c r="J70" i="10"/>
  <c r="K70" i="10"/>
  <c r="E71" i="10"/>
  <c r="G71" i="10"/>
  <c r="H71" i="10"/>
  <c r="J71" i="10"/>
  <c r="K71" i="10"/>
  <c r="E72" i="10"/>
  <c r="G72" i="10"/>
  <c r="H72" i="10"/>
  <c r="J72" i="10"/>
  <c r="K72" i="10"/>
  <c r="E73" i="10"/>
  <c r="G73" i="10"/>
  <c r="H73" i="10"/>
  <c r="J73" i="10"/>
  <c r="K73" i="10"/>
  <c r="E74" i="10"/>
  <c r="G74" i="10"/>
  <c r="H74" i="10"/>
  <c r="J74" i="10"/>
  <c r="K74" i="10"/>
  <c r="E75" i="10"/>
  <c r="G75" i="10"/>
  <c r="H75" i="10"/>
  <c r="J75" i="10"/>
  <c r="K75" i="10"/>
  <c r="E76" i="10"/>
  <c r="G76" i="10"/>
  <c r="H76" i="10"/>
  <c r="J76" i="10"/>
  <c r="K76" i="10"/>
  <c r="E77" i="10"/>
  <c r="G77" i="10"/>
  <c r="H77" i="10"/>
  <c r="J77" i="10"/>
  <c r="K77" i="10"/>
  <c r="E78" i="10"/>
  <c r="G78" i="10"/>
  <c r="H78" i="10"/>
  <c r="J78" i="10"/>
  <c r="K78" i="10"/>
  <c r="E79" i="10"/>
  <c r="G79" i="10"/>
  <c r="H79" i="10"/>
  <c r="J79" i="10"/>
  <c r="K79" i="10"/>
  <c r="E80" i="10"/>
  <c r="G80" i="10"/>
  <c r="H80" i="10"/>
  <c r="J80" i="10"/>
  <c r="K80" i="10"/>
  <c r="E81" i="10"/>
  <c r="G81" i="10"/>
  <c r="H81" i="10"/>
  <c r="J81" i="10"/>
  <c r="K81" i="10"/>
  <c r="E82" i="10"/>
  <c r="G82" i="10"/>
  <c r="H82" i="10"/>
  <c r="J82" i="10"/>
  <c r="K82" i="10"/>
  <c r="E83" i="10"/>
  <c r="G83" i="10"/>
  <c r="H83" i="10"/>
  <c r="J83" i="10"/>
  <c r="K83" i="10"/>
  <c r="E84" i="10"/>
  <c r="G84" i="10"/>
  <c r="H84" i="10"/>
  <c r="J84" i="10"/>
  <c r="K84" i="10"/>
  <c r="E85" i="10"/>
  <c r="G85" i="10"/>
  <c r="H85" i="10"/>
  <c r="J85" i="10"/>
  <c r="K85" i="10"/>
  <c r="E86" i="10"/>
  <c r="G86" i="10"/>
  <c r="H86" i="10"/>
  <c r="J86" i="10"/>
  <c r="K86" i="10"/>
  <c r="E87" i="10"/>
  <c r="G87" i="10"/>
  <c r="H87" i="10"/>
  <c r="J87" i="10"/>
  <c r="K87" i="10"/>
  <c r="E88" i="10"/>
  <c r="G88" i="10"/>
  <c r="H88" i="10"/>
  <c r="J88" i="10"/>
  <c r="K88" i="10"/>
  <c r="E89" i="10"/>
  <c r="G89" i="10"/>
  <c r="H89" i="10"/>
  <c r="J89" i="10"/>
  <c r="K89" i="10"/>
  <c r="E90" i="10"/>
  <c r="G90" i="10"/>
  <c r="H90" i="10"/>
  <c r="J90" i="10"/>
  <c r="K90" i="10"/>
  <c r="E91" i="10"/>
  <c r="G91" i="10"/>
  <c r="H91" i="10"/>
  <c r="J91" i="10"/>
  <c r="K91" i="10"/>
  <c r="E92" i="10"/>
  <c r="G92" i="10"/>
  <c r="H92" i="10"/>
  <c r="J92" i="10"/>
  <c r="K92" i="10"/>
  <c r="E93" i="10"/>
  <c r="G93" i="10"/>
  <c r="H93" i="10"/>
  <c r="J93" i="10"/>
  <c r="K93" i="10"/>
  <c r="E94" i="10"/>
  <c r="G94" i="10"/>
  <c r="H94" i="10"/>
  <c r="J94" i="10"/>
  <c r="K94" i="10"/>
  <c r="E95" i="10"/>
  <c r="G95" i="10"/>
  <c r="H95" i="10"/>
  <c r="J95" i="10"/>
  <c r="K95" i="10"/>
  <c r="E96" i="10"/>
  <c r="G96" i="10"/>
  <c r="H96" i="10"/>
  <c r="J96" i="10"/>
  <c r="K96" i="10"/>
  <c r="C97" i="10"/>
  <c r="G97" i="10"/>
  <c r="H97" i="10"/>
  <c r="J97" i="10"/>
  <c r="K97" i="10"/>
  <c r="H16" i="26074"/>
  <c r="J16" i="26074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35" i="26074"/>
</calcChain>
</file>

<file path=xl/sharedStrings.xml><?xml version="1.0" encoding="utf-8"?>
<sst xmlns="http://schemas.openxmlformats.org/spreadsheetml/2006/main" count="1171" uniqueCount="340">
  <si>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</si>
  <si>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</si>
  <si>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</si>
  <si>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</si>
  <si>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</si>
  <si>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</si>
  <si>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</si>
  <si>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</si>
  <si>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</si>
  <si>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</si>
  <si>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</si>
  <si>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</si>
  <si>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</si>
  <si>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</si>
  <si>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</si>
  <si>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</si>
  <si>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</si>
  <si>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</si>
  <si>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</si>
  <si>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</si>
  <si>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</si>
  <si>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</si>
  <si>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</si>
  <si>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</si>
  <si>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</si>
  <si>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</si>
  <si>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</si>
  <si>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</si>
  <si>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</si>
  <si>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</si>
  <si>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</si>
  <si>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</si>
  <si>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</si>
  <si>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</si>
  <si>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</si>
  <si>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</si>
  <si>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</si>
  <si>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</si>
  <si>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</si>
  <si>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</si>
  <si>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</si>
  <si>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</si>
  <si>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</si>
  <si>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</si>
  <si>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</si>
  <si>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</si>
  <si>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</si>
  <si>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</si>
  <si>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</si>
  <si>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</si>
  <si>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</si>
  <si>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</si>
  <si>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</si>
  <si>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</si>
  <si>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</si>
  <si>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</si>
  <si>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</si>
  <si>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</si>
  <si>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</si>
  <si>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</si>
  <si>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</si>
  <si>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</si>
  <si>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</si>
  <si>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</si>
  <si>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</si>
  <si>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</si>
  <si>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</si>
  <si>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</si>
  <si>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</si>
  <si>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</si>
  <si>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</si>
  <si>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</si>
  <si>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</si>
  <si>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</si>
  <si>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</si>
  <si>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</si>
  <si>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</si>
  <si>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</si>
  <si>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</si>
  <si>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</si>
  <si>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</si>
  <si>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</si>
  <si>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</si>
  <si>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</si>
  <si>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</si>
  <si>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</si>
  <si>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</si>
  <si>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</si>
  <si>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</si>
  <si>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</si>
  <si>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</si>
  <si>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</si>
  <si>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</si>
  <si>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</si>
  <si>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</si>
  <si>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</si>
  <si>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</si>
  <si>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</si>
  <si>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</si>
  <si>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</si>
  <si>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</si>
  <si>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</si>
  <si>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</si>
  <si>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</si>
  <si>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</si>
  <si>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</si>
  <si>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</si>
  <si>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</si>
  <si>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</si>
  <si>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</si>
  <si>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</si>
  <si>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</si>
  <si>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</si>
  <si>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</si>
  <si>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</si>
  <si>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</si>
  <si>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</si>
  <si>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</si>
  <si>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</si>
  <si>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</si>
  <si>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</si>
  <si>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</si>
  <si>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</si>
  <si>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</si>
  <si>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</si>
  <si>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</si>
  <si>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</si>
  <si>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</si>
  <si>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</si>
  <si>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</si>
  <si>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</si>
  <si>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</si>
  <si>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</si>
  <si>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</si>
  <si>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</si>
  <si>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</si>
  <si>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</si>
  <si>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</si>
  <si>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</si>
  <si>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</si>
  <si>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</si>
  <si>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</si>
  <si>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</si>
  <si>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</si>
  <si>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</si>
  <si>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</si>
  <si>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</si>
  <si>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</si>
  <si>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</si>
  <si>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</si>
  <si>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</si>
  <si>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</si>
  <si>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</si>
  <si>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</si>
  <si>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</si>
  <si>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</si>
  <si>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</si>
  <si>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</si>
  <si>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</si>
  <si>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</si>
  <si>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</si>
  <si>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</si>
  <si>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</si>
  <si>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</si>
  <si>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</si>
  <si>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</si>
  <si>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</si>
  <si>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</si>
  <si>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</si>
  <si>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</si>
  <si>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</si>
  <si>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</si>
  <si>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</si>
  <si>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</si>
  <si>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</si>
  <si>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</si>
  <si>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</si>
  <si>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</si>
  <si>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</si>
  <si>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</si>
  <si>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</si>
  <si>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</si>
  <si>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</si>
  <si>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</si>
  <si>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</si>
  <si>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</si>
  <si>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</si>
  <si>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</si>
  <si>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</si>
  <si>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</si>
  <si>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</si>
  <si>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</si>
  <si>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</si>
  <si>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</si>
  <si>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</si>
  <si>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</si>
  <si>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</si>
  <si>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</si>
  <si>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</si>
  <si>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</si>
  <si>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</si>
  <si>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</si>
  <si>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</si>
  <si>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</si>
  <si>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</si>
  <si>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</si>
  <si>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</si>
  <si>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</si>
  <si>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</si>
  <si>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</si>
  <si>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</si>
  <si>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</si>
  <si>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</si>
  <si>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</si>
  <si>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</si>
  <si>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</si>
  <si>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</si>
  <si>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</si>
  <si>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</si>
  <si>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</si>
  <si>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</si>
  <si>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</si>
  <si>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</si>
  <si>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</si>
  <si>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</si>
  <si>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</si>
  <si>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</si>
  <si>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</si>
  <si>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</si>
  <si>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</si>
  <si>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</si>
  <si>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</si>
  <si>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</si>
  <si>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</si>
  <si>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</si>
  <si>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</si>
  <si>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</si>
  <si>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</si>
  <si>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</si>
  <si>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</si>
  <si>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</si>
  <si>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</si>
  <si>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</si>
  <si>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</si>
  <si>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</si>
  <si>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</si>
  <si>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</si>
  <si>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</si>
  <si>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</si>
  <si>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</si>
  <si>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</si>
  <si>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</si>
  <si>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</si>
  <si>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</si>
  <si>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</si>
  <si>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</si>
  <si>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</si>
  <si>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</si>
  <si>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</si>
  <si>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</si>
  <si>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</si>
  <si>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</si>
  <si>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</si>
  <si>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</si>
  <si>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</si>
  <si>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</si>
  <si>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</si>
  <si>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</si>
  <si>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</si>
  <si>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</si>
  <si>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</si>
  <si>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</si>
  <si>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</si>
  <si>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</si>
  <si>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</si>
  <si>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</si>
  <si>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</si>
  <si>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</si>
  <si>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</si>
  <si>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</si>
  <si>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</si>
  <si>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</si>
  <si>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</si>
  <si>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</si>
  <si>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</si>
  <si>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</si>
  <si>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</si>
  <si>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</si>
  <si>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</si>
  <si>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</si>
  <si>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</si>
  <si>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</si>
  <si>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</si>
  <si>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</si>
  <si>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</si>
  <si>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</si>
  <si>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</si>
  <si>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</si>
  <si>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</si>
  <si>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</si>
  <si>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</si>
  <si>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</si>
  <si>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</si>
  <si>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</si>
  <si>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</si>
  <si>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</si>
  <si>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</si>
  <si>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</si>
  <si>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</si>
  <si>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</si>
  <si>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</si>
  <si>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</si>
  <si>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</si>
  <si>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</si>
  <si>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</si>
  <si>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</si>
  <si>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</si>
  <si>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</si>
  <si>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</si>
  <si>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</si>
  <si>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</si>
  <si>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</si>
  <si>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</si>
  <si>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</si>
  <si>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</si>
  <si>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</si>
  <si>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</si>
  <si>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</si>
  <si>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</si>
  <si>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</si>
  <si>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</si>
  <si>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</si>
  <si>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</si>
  <si>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</si>
  <si>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</si>
  <si>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</si>
  <si>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</si>
  <si>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Revised PVR Factor and Final  volume</t>
  </si>
  <si>
    <t>Revised PVR Factor, DBQ % and Final volume</t>
  </si>
  <si>
    <t>Adjusted Processing loss and Revised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</si>
</sst>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0" fillId="9" borderId="2" xfId="0" applyFill="1" applyBorder="1"/>
    <xf numFmtId="0" fontId="0" fillId="9" borderId="1" xfId="0" applyFill="1" applyBorder="1"/>
    <xf numFmtId="1" fontId="0" fillId="9" borderId="1" xfId="0" applyNumberFormat="1" applyFill="1" applyBorder="1"/>
    <xf numFmtId="2" fontId="0" fillId="9" borderId="1" xfId="0" applyNumberFormat="1" applyFill="1" applyBorder="1"/>
    <xf numFmtId="1" fontId="1" fillId="9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79" activePane="bottomLeft" state="frozen"/>
      <selection pane="bottomLeft" activeCell="A96" sqref="A96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6"/>
    </row>
    <row r="10" spans="1:12" x14ac:dyDescent="0.2">
      <c r="C10" s="4"/>
      <c r="D10" s="4"/>
      <c r="E10" s="4"/>
      <c r="G10" s="8"/>
      <c r="I10" s="7"/>
      <c r="L10" s="76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77"/>
    </row>
    <row r="12" spans="1:12" s="10" customFormat="1" x14ac:dyDescent="0.2">
      <c r="A12" s="62" t="s">
        <v>309</v>
      </c>
      <c r="B12" s="73" t="s">
        <v>27</v>
      </c>
      <c r="C12" s="73">
        <v>180</v>
      </c>
      <c r="D12" s="73"/>
      <c r="E12" s="73">
        <f t="shared" ref="E12:E76" si="2" xml:space="preserve"> SUM(C12*D12)</f>
        <v>0</v>
      </c>
      <c r="F12" s="73"/>
      <c r="G12" s="74">
        <f t="shared" ref="G12:G76" si="3" xml:space="preserve"> SUM(C12-E12)*F12</f>
        <v>0</v>
      </c>
      <c r="H12" s="74">
        <f t="shared" ref="H12:H76" si="4" xml:space="preserve"> SUM(C12-E12-G12)</f>
        <v>180</v>
      </c>
      <c r="I12" s="75">
        <v>0</v>
      </c>
      <c r="J12" s="74">
        <f t="shared" si="0"/>
        <v>0</v>
      </c>
      <c r="K12" s="74">
        <f t="shared" si="1"/>
        <v>180</v>
      </c>
      <c r="L12" s="73" t="s">
        <v>327</v>
      </c>
    </row>
    <row r="13" spans="1:12" s="10" customFormat="1" x14ac:dyDescent="0.2">
      <c r="A13" s="57" t="s">
        <v>315</v>
      </c>
      <c r="B13" s="73" t="s">
        <v>81</v>
      </c>
      <c r="C13" s="73">
        <v>11281</v>
      </c>
      <c r="D13" s="73">
        <v>0.02</v>
      </c>
      <c r="E13" s="73">
        <f t="shared" si="2"/>
        <v>225.62</v>
      </c>
      <c r="F13" s="73">
        <v>0.18640000000000001</v>
      </c>
      <c r="G13" s="74">
        <f t="shared" si="3"/>
        <v>2060.7228319999999</v>
      </c>
      <c r="H13" s="74">
        <f t="shared" si="4"/>
        <v>8994.6571679999997</v>
      </c>
      <c r="I13" s="75">
        <v>0.51639999999999997</v>
      </c>
      <c r="J13" s="74">
        <f t="shared" si="0"/>
        <v>4644.8409615552</v>
      </c>
      <c r="K13" s="74">
        <f t="shared" si="1"/>
        <v>4349.8162064447997</v>
      </c>
      <c r="L13" s="73" t="s">
        <v>338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77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77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77"/>
    </row>
    <row r="17" spans="1:12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77"/>
    </row>
    <row r="18" spans="1:12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77"/>
    </row>
    <row r="19" spans="1:12" s="70" customFormat="1" x14ac:dyDescent="0.2">
      <c r="A19" s="81" t="s">
        <v>310</v>
      </c>
      <c r="B19" s="73" t="s">
        <v>23</v>
      </c>
      <c r="C19" s="73">
        <v>2908</v>
      </c>
      <c r="D19" s="73"/>
      <c r="E19" s="73">
        <f t="shared" si="2"/>
        <v>0</v>
      </c>
      <c r="F19" s="73">
        <v>0</v>
      </c>
      <c r="G19" s="74">
        <f t="shared" si="3"/>
        <v>0</v>
      </c>
      <c r="H19" s="74">
        <f t="shared" si="4"/>
        <v>2908</v>
      </c>
      <c r="I19" s="75">
        <v>0.9</v>
      </c>
      <c r="J19" s="74">
        <f t="shared" si="0"/>
        <v>2617.2000000000003</v>
      </c>
      <c r="K19" s="74">
        <f t="shared" si="1"/>
        <v>290.79999999999973</v>
      </c>
      <c r="L19" s="73" t="s">
        <v>335</v>
      </c>
    </row>
    <row r="20" spans="1:12" s="10" customFormat="1" x14ac:dyDescent="0.2">
      <c r="A20" s="64" t="s">
        <v>310</v>
      </c>
      <c r="B20" s="73" t="s">
        <v>24</v>
      </c>
      <c r="C20" s="73">
        <v>2955</v>
      </c>
      <c r="D20" s="73"/>
      <c r="E20" s="73">
        <f t="shared" si="2"/>
        <v>0</v>
      </c>
      <c r="F20" s="73">
        <v>0</v>
      </c>
      <c r="G20" s="74">
        <f t="shared" si="3"/>
        <v>0</v>
      </c>
      <c r="H20" s="74">
        <f t="shared" si="4"/>
        <v>2955</v>
      </c>
      <c r="I20" s="75">
        <v>0.9</v>
      </c>
      <c r="J20" s="74">
        <f t="shared" si="0"/>
        <v>2659.5</v>
      </c>
      <c r="K20" s="74">
        <f t="shared" si="1"/>
        <v>295.5</v>
      </c>
      <c r="L20" s="73" t="s">
        <v>330</v>
      </c>
    </row>
    <row r="21" spans="1:12" s="10" customFormat="1" x14ac:dyDescent="0.2">
      <c r="A21" s="64" t="s">
        <v>310</v>
      </c>
      <c r="B21" s="73" t="s">
        <v>7</v>
      </c>
      <c r="C21" s="73">
        <v>4100</v>
      </c>
      <c r="D21" s="73"/>
      <c r="E21" s="73">
        <f t="shared" si="2"/>
        <v>0</v>
      </c>
      <c r="F21" s="74">
        <v>0</v>
      </c>
      <c r="G21" s="74">
        <f t="shared" si="3"/>
        <v>0</v>
      </c>
      <c r="H21" s="74">
        <f t="shared" si="4"/>
        <v>4100</v>
      </c>
      <c r="I21" s="75">
        <v>0.8</v>
      </c>
      <c r="J21" s="74">
        <f t="shared" si="0"/>
        <v>3280</v>
      </c>
      <c r="K21" s="74">
        <f t="shared" si="1"/>
        <v>820</v>
      </c>
      <c r="L21" s="73" t="s">
        <v>330</v>
      </c>
    </row>
    <row r="22" spans="1:12" s="10" customFormat="1" x14ac:dyDescent="0.2">
      <c r="A22" s="64" t="s">
        <v>310</v>
      </c>
      <c r="B22" s="73" t="s">
        <v>26</v>
      </c>
      <c r="C22" s="73">
        <v>2703</v>
      </c>
      <c r="D22" s="73"/>
      <c r="E22" s="73">
        <f t="shared" si="2"/>
        <v>0</v>
      </c>
      <c r="F22" s="73">
        <v>0</v>
      </c>
      <c r="G22" s="74">
        <f t="shared" si="3"/>
        <v>0</v>
      </c>
      <c r="H22" s="74">
        <f t="shared" si="4"/>
        <v>2703</v>
      </c>
      <c r="I22" s="75">
        <v>0</v>
      </c>
      <c r="J22" s="74">
        <f t="shared" si="0"/>
        <v>0</v>
      </c>
      <c r="K22" s="74">
        <f t="shared" si="1"/>
        <v>2703</v>
      </c>
      <c r="L22" s="73" t="s">
        <v>337</v>
      </c>
    </row>
    <row r="23" spans="1:12" s="10" customFormat="1" x14ac:dyDescent="0.2">
      <c r="A23" s="64" t="s">
        <v>310</v>
      </c>
      <c r="B23" s="73" t="s">
        <v>30</v>
      </c>
      <c r="C23" s="73">
        <v>2316</v>
      </c>
      <c r="D23" s="73"/>
      <c r="E23" s="73">
        <f t="shared" si="2"/>
        <v>0</v>
      </c>
      <c r="F23" s="73">
        <v>0.14330000000000001</v>
      </c>
      <c r="G23" s="74">
        <f t="shared" si="3"/>
        <v>331.88280000000003</v>
      </c>
      <c r="H23" s="74">
        <f t="shared" si="4"/>
        <v>1984.1171999999999</v>
      </c>
      <c r="I23" s="75">
        <v>0.8</v>
      </c>
      <c r="J23" s="74">
        <f t="shared" si="0"/>
        <v>1587.29376</v>
      </c>
      <c r="K23" s="74">
        <f t="shared" si="1"/>
        <v>396.82343999999989</v>
      </c>
      <c r="L23" s="73" t="s">
        <v>330</v>
      </c>
    </row>
    <row r="24" spans="1:12" s="10" customFormat="1" x14ac:dyDescent="0.2">
      <c r="A24" s="64" t="s">
        <v>310</v>
      </c>
      <c r="B24" s="73" t="s">
        <v>10</v>
      </c>
      <c r="C24" s="73">
        <v>623</v>
      </c>
      <c r="D24" s="73"/>
      <c r="E24" s="73">
        <f t="shared" si="2"/>
        <v>0</v>
      </c>
      <c r="F24" s="73">
        <v>0.27229999999999999</v>
      </c>
      <c r="G24" s="74">
        <f t="shared" si="3"/>
        <v>169.6429</v>
      </c>
      <c r="H24" s="74">
        <f t="shared" si="4"/>
        <v>453.3571</v>
      </c>
      <c r="I24" s="75">
        <v>0.8</v>
      </c>
      <c r="J24" s="74">
        <f t="shared" si="0"/>
        <v>362.68568000000005</v>
      </c>
      <c r="K24" s="74">
        <f t="shared" si="1"/>
        <v>90.671419999999955</v>
      </c>
      <c r="L24" s="73" t="s">
        <v>330</v>
      </c>
    </row>
    <row r="25" spans="1:12" s="10" customFormat="1" x14ac:dyDescent="0.2">
      <c r="A25" s="64" t="s">
        <v>310</v>
      </c>
      <c r="B25" s="73" t="s">
        <v>11</v>
      </c>
      <c r="C25" s="73">
        <v>2435</v>
      </c>
      <c r="D25" s="73"/>
      <c r="E25" s="73">
        <f t="shared" si="2"/>
        <v>0</v>
      </c>
      <c r="F25" s="73">
        <v>0.22409999999999999</v>
      </c>
      <c r="G25" s="74">
        <f t="shared" si="3"/>
        <v>545.68349999999998</v>
      </c>
      <c r="H25" s="74">
        <f t="shared" si="4"/>
        <v>1889.3164999999999</v>
      </c>
      <c r="I25" s="75">
        <v>0.7</v>
      </c>
      <c r="J25" s="74">
        <f t="shared" si="0"/>
        <v>1322.5215499999999</v>
      </c>
      <c r="K25" s="74">
        <f t="shared" si="1"/>
        <v>566.79494999999997</v>
      </c>
      <c r="L25" s="73" t="s">
        <v>330</v>
      </c>
    </row>
    <row r="26" spans="1:12" s="10" customFormat="1" x14ac:dyDescent="0.2">
      <c r="A26" s="64" t="s">
        <v>310</v>
      </c>
      <c r="B26" s="73" t="s">
        <v>12</v>
      </c>
      <c r="C26" s="73">
        <v>4084</v>
      </c>
      <c r="D26" s="73"/>
      <c r="E26" s="73">
        <f t="shared" si="2"/>
        <v>0</v>
      </c>
      <c r="F26" s="73">
        <v>0.1069</v>
      </c>
      <c r="G26" s="74">
        <f t="shared" si="3"/>
        <v>436.57959999999997</v>
      </c>
      <c r="H26" s="74">
        <f t="shared" si="4"/>
        <v>3647.4204</v>
      </c>
      <c r="I26" s="75">
        <v>0.8</v>
      </c>
      <c r="J26" s="74">
        <f t="shared" si="0"/>
        <v>2917.9363200000003</v>
      </c>
      <c r="K26" s="74">
        <f t="shared" si="1"/>
        <v>729.48407999999972</v>
      </c>
      <c r="L26" s="73" t="s">
        <v>330</v>
      </c>
    </row>
    <row r="27" spans="1:12" s="10" customFormat="1" x14ac:dyDescent="0.2">
      <c r="A27" s="64" t="s">
        <v>310</v>
      </c>
      <c r="B27" s="73" t="s">
        <v>13</v>
      </c>
      <c r="C27" s="73">
        <v>67</v>
      </c>
      <c r="D27" s="73"/>
      <c r="E27" s="73">
        <f t="shared" si="2"/>
        <v>0</v>
      </c>
      <c r="F27" s="73">
        <v>0.1333</v>
      </c>
      <c r="G27" s="74">
        <f t="shared" si="3"/>
        <v>8.9311000000000007</v>
      </c>
      <c r="H27" s="74">
        <f t="shared" si="4"/>
        <v>58.068899999999999</v>
      </c>
      <c r="I27" s="75">
        <v>0</v>
      </c>
      <c r="J27" s="74">
        <f t="shared" si="0"/>
        <v>0</v>
      </c>
      <c r="K27" s="74">
        <f t="shared" si="1"/>
        <v>58.068899999999999</v>
      </c>
      <c r="L27" s="73" t="s">
        <v>330</v>
      </c>
    </row>
    <row r="28" spans="1:12" s="10" customFormat="1" x14ac:dyDescent="0.2">
      <c r="A28" s="64" t="s">
        <v>310</v>
      </c>
      <c r="B28" s="73" t="s">
        <v>16</v>
      </c>
      <c r="C28" s="73">
        <v>57834</v>
      </c>
      <c r="D28" s="73"/>
      <c r="E28" s="73">
        <f t="shared" si="2"/>
        <v>0</v>
      </c>
      <c r="F28" s="80">
        <v>0.1019</v>
      </c>
      <c r="G28" s="74">
        <f t="shared" si="3"/>
        <v>5893.2846</v>
      </c>
      <c r="H28" s="74">
        <f t="shared" si="4"/>
        <v>51940.715400000001</v>
      </c>
      <c r="I28" s="75">
        <v>0.8</v>
      </c>
      <c r="J28" s="74">
        <f t="shared" si="0"/>
        <v>41552.572320000007</v>
      </c>
      <c r="K28" s="74">
        <f t="shared" si="1"/>
        <v>10388.143079999994</v>
      </c>
      <c r="L28" s="73" t="s">
        <v>330</v>
      </c>
    </row>
    <row r="29" spans="1:12" s="10" customFormat="1" x14ac:dyDescent="0.2">
      <c r="A29" s="64" t="s">
        <v>310</v>
      </c>
      <c r="B29" s="73" t="s">
        <v>17</v>
      </c>
      <c r="C29" s="73">
        <v>1</v>
      </c>
      <c r="D29" s="73"/>
      <c r="E29" s="73">
        <f t="shared" si="2"/>
        <v>0</v>
      </c>
      <c r="F29" s="73">
        <v>0.1459</v>
      </c>
      <c r="G29" s="74">
        <f t="shared" si="3"/>
        <v>0.1459</v>
      </c>
      <c r="H29" s="74">
        <f t="shared" si="4"/>
        <v>0.85409999999999997</v>
      </c>
      <c r="I29" s="75">
        <v>0</v>
      </c>
      <c r="J29" s="74">
        <f t="shared" si="0"/>
        <v>0</v>
      </c>
      <c r="K29" s="74">
        <f t="shared" si="1"/>
        <v>0.85409999999999997</v>
      </c>
      <c r="L29" s="73" t="s">
        <v>330</v>
      </c>
    </row>
    <row r="30" spans="1:12" s="10" customFormat="1" x14ac:dyDescent="0.2">
      <c r="A30" s="64" t="s">
        <v>310</v>
      </c>
      <c r="B30" s="73" t="s">
        <v>15</v>
      </c>
      <c r="C30" s="73">
        <v>1745</v>
      </c>
      <c r="D30" s="73"/>
      <c r="E30" s="73">
        <f t="shared" si="2"/>
        <v>0</v>
      </c>
      <c r="F30" s="73">
        <v>0.17219999999999999</v>
      </c>
      <c r="G30" s="74">
        <f t="shared" si="3"/>
        <v>300.48899999999998</v>
      </c>
      <c r="H30" s="74">
        <f t="shared" si="4"/>
        <v>1444.511</v>
      </c>
      <c r="I30" s="75">
        <v>0.8</v>
      </c>
      <c r="J30" s="74">
        <f t="shared" si="0"/>
        <v>1155.6088</v>
      </c>
      <c r="K30" s="74">
        <f t="shared" si="1"/>
        <v>288.90219999999999</v>
      </c>
      <c r="L30" s="73" t="s">
        <v>330</v>
      </c>
    </row>
    <row r="31" spans="1:12" s="70" customFormat="1" x14ac:dyDescent="0.2">
      <c r="A31" s="81" t="s">
        <v>310</v>
      </c>
      <c r="B31" s="73" t="s">
        <v>28</v>
      </c>
      <c r="C31" s="73">
        <v>856</v>
      </c>
      <c r="D31" s="73"/>
      <c r="E31" s="73">
        <f t="shared" si="2"/>
        <v>0</v>
      </c>
      <c r="F31" s="73">
        <v>2.3400000000000001E-2</v>
      </c>
      <c r="G31" s="74">
        <f t="shared" si="3"/>
        <v>20.0304</v>
      </c>
      <c r="H31" s="74">
        <f t="shared" si="4"/>
        <v>835.96960000000001</v>
      </c>
      <c r="I31" s="75">
        <v>0</v>
      </c>
      <c r="J31" s="74">
        <f t="shared" si="0"/>
        <v>0</v>
      </c>
      <c r="K31" s="74">
        <f t="shared" si="1"/>
        <v>835.96960000000001</v>
      </c>
      <c r="L31" s="73" t="s">
        <v>326</v>
      </c>
    </row>
    <row r="32" spans="1:12" s="10" customFormat="1" x14ac:dyDescent="0.2">
      <c r="A32" s="64" t="s">
        <v>310</v>
      </c>
      <c r="B32" s="73" t="s">
        <v>21</v>
      </c>
      <c r="C32" s="73">
        <v>28517</v>
      </c>
      <c r="D32" s="73"/>
      <c r="E32" s="73">
        <f t="shared" si="2"/>
        <v>0</v>
      </c>
      <c r="F32" s="73">
        <v>0.16889999999999999</v>
      </c>
      <c r="G32" s="74">
        <f t="shared" si="3"/>
        <v>4816.5212999999994</v>
      </c>
      <c r="H32" s="74">
        <f t="shared" si="4"/>
        <v>23700.4787</v>
      </c>
      <c r="I32" s="75">
        <v>0.85</v>
      </c>
      <c r="J32" s="74">
        <f t="shared" si="0"/>
        <v>20145.406895</v>
      </c>
      <c r="K32" s="74">
        <f t="shared" si="1"/>
        <v>3555.0718049999996</v>
      </c>
      <c r="L32" s="73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78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79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77"/>
    </row>
    <row r="36" spans="1:12" s="70" customFormat="1" x14ac:dyDescent="0.2">
      <c r="A36" s="82" t="s">
        <v>314</v>
      </c>
      <c r="B36" s="73" t="s">
        <v>40</v>
      </c>
      <c r="C36" s="73">
        <v>16000</v>
      </c>
      <c r="D36" s="73"/>
      <c r="E36" s="73">
        <f t="shared" si="2"/>
        <v>0</v>
      </c>
      <c r="F36" s="73"/>
      <c r="G36" s="74">
        <f t="shared" si="3"/>
        <v>0</v>
      </c>
      <c r="H36" s="74">
        <f t="shared" si="4"/>
        <v>16000</v>
      </c>
      <c r="I36" s="75">
        <v>0.8</v>
      </c>
      <c r="J36" s="74">
        <f t="shared" si="0"/>
        <v>12800</v>
      </c>
      <c r="K36" s="74">
        <f t="shared" si="1"/>
        <v>3200</v>
      </c>
      <c r="L36" s="73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77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77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77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77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77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77"/>
    </row>
    <row r="43" spans="1:12" s="10" customFormat="1" x14ac:dyDescent="0.2">
      <c r="A43" s="66" t="s">
        <v>311</v>
      </c>
      <c r="B43" s="73" t="s">
        <v>84</v>
      </c>
      <c r="C43" s="73">
        <v>1</v>
      </c>
      <c r="D43" s="73"/>
      <c r="E43" s="73">
        <f t="shared" si="2"/>
        <v>0</v>
      </c>
      <c r="F43" s="73"/>
      <c r="G43" s="74">
        <f t="shared" si="3"/>
        <v>0</v>
      </c>
      <c r="H43" s="74">
        <f t="shared" si="4"/>
        <v>1</v>
      </c>
      <c r="I43" s="75">
        <v>0</v>
      </c>
      <c r="J43" s="74">
        <f t="shared" si="0"/>
        <v>0</v>
      </c>
      <c r="K43" s="74">
        <f t="shared" si="1"/>
        <v>1</v>
      </c>
      <c r="L43" s="73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77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77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77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77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77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77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77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77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77"/>
    </row>
    <row r="53" spans="1:12" s="70" customFormat="1" ht="13.5" customHeight="1" x14ac:dyDescent="0.2">
      <c r="A53" s="73" t="s">
        <v>311</v>
      </c>
      <c r="B53" s="73" t="s">
        <v>29</v>
      </c>
      <c r="C53" s="73">
        <v>692</v>
      </c>
      <c r="D53" s="73"/>
      <c r="E53" s="73">
        <f t="shared" si="2"/>
        <v>0</v>
      </c>
      <c r="F53" s="73"/>
      <c r="G53" s="74">
        <f t="shared" si="3"/>
        <v>0</v>
      </c>
      <c r="H53" s="74">
        <f t="shared" si="4"/>
        <v>692</v>
      </c>
      <c r="I53" s="75">
        <v>0</v>
      </c>
      <c r="J53" s="74">
        <f t="shared" si="0"/>
        <v>0</v>
      </c>
      <c r="K53" s="74">
        <f t="shared" si="1"/>
        <v>692</v>
      </c>
      <c r="L53" s="73" t="s">
        <v>327</v>
      </c>
    </row>
    <row r="54" spans="1:12" s="10" customFormat="1" x14ac:dyDescent="0.2">
      <c r="A54" s="67" t="s">
        <v>312</v>
      </c>
      <c r="B54" s="10" t="s">
        <v>32</v>
      </c>
      <c r="C54" s="10">
        <v>4589</v>
      </c>
      <c r="E54" s="10">
        <f t="shared" si="2"/>
        <v>0</v>
      </c>
      <c r="F54" s="10">
        <v>0.10100000000000001</v>
      </c>
      <c r="G54" s="11">
        <f t="shared" si="3"/>
        <v>463.48900000000003</v>
      </c>
      <c r="H54" s="11">
        <f t="shared" si="4"/>
        <v>4125.5110000000004</v>
      </c>
      <c r="I54" s="12">
        <v>0.9</v>
      </c>
      <c r="J54" s="11">
        <f t="shared" si="0"/>
        <v>3712.9599000000003</v>
      </c>
      <c r="K54" s="11">
        <f t="shared" si="1"/>
        <v>412.55110000000013</v>
      </c>
      <c r="L54" s="77" t="s">
        <v>320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77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78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78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78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77"/>
    </row>
    <row r="60" spans="1:12" s="10" customFormat="1" x14ac:dyDescent="0.2">
      <c r="B60" s="73" t="s">
        <v>48</v>
      </c>
      <c r="C60" s="83">
        <v>500</v>
      </c>
      <c r="D60" s="73"/>
      <c r="E60" s="73">
        <f t="shared" si="2"/>
        <v>0</v>
      </c>
      <c r="F60" s="73"/>
      <c r="G60" s="74">
        <f t="shared" si="3"/>
        <v>0</v>
      </c>
      <c r="H60" s="74">
        <f t="shared" si="4"/>
        <v>500</v>
      </c>
      <c r="I60" s="75">
        <v>0</v>
      </c>
      <c r="J60" s="74">
        <f t="shared" si="0"/>
        <v>0</v>
      </c>
      <c r="K60" s="74">
        <f t="shared" si="1"/>
        <v>500</v>
      </c>
      <c r="L60" s="73" t="s">
        <v>331</v>
      </c>
    </row>
    <row r="61" spans="1:12" s="10" customFormat="1" x14ac:dyDescent="0.2">
      <c r="B61" s="73" t="s">
        <v>49</v>
      </c>
      <c r="C61" s="83">
        <v>250</v>
      </c>
      <c r="D61" s="73"/>
      <c r="E61" s="73">
        <f t="shared" si="2"/>
        <v>0</v>
      </c>
      <c r="F61" s="73"/>
      <c r="G61" s="74">
        <f t="shared" si="3"/>
        <v>0</v>
      </c>
      <c r="H61" s="74">
        <f t="shared" si="4"/>
        <v>250</v>
      </c>
      <c r="I61" s="75">
        <v>0</v>
      </c>
      <c r="J61" s="74">
        <f t="shared" si="0"/>
        <v>0</v>
      </c>
      <c r="K61" s="74">
        <f t="shared" si="1"/>
        <v>250</v>
      </c>
      <c r="L61" s="73" t="s">
        <v>331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77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78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78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78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78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77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77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77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77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78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78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78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78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78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77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78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78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77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77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78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78"/>
    </row>
    <row r="83" spans="1:12" s="10" customFormat="1" x14ac:dyDescent="0.2">
      <c r="A83" s="10" t="s">
        <v>316</v>
      </c>
      <c r="B83" s="73" t="s">
        <v>325</v>
      </c>
      <c r="C83" s="73">
        <v>4694</v>
      </c>
      <c r="D83" s="73"/>
      <c r="E83" s="73">
        <f t="shared" si="7"/>
        <v>0</v>
      </c>
      <c r="F83" s="73"/>
      <c r="G83" s="74">
        <f t="shared" si="8"/>
        <v>0</v>
      </c>
      <c r="H83" s="74">
        <f t="shared" si="9"/>
        <v>4694</v>
      </c>
      <c r="I83" s="75">
        <v>0.92</v>
      </c>
      <c r="J83" s="74">
        <f t="shared" si="5"/>
        <v>4318.4800000000005</v>
      </c>
      <c r="K83" s="74">
        <f t="shared" si="6"/>
        <v>375.51999999999953</v>
      </c>
      <c r="L83" s="74" t="s">
        <v>334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78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78"/>
    </row>
    <row r="86" spans="1:12" s="70" customFormat="1" x14ac:dyDescent="0.2">
      <c r="A86" s="73"/>
      <c r="B86" s="73" t="s">
        <v>70</v>
      </c>
      <c r="C86" s="73">
        <v>0</v>
      </c>
      <c r="D86" s="73"/>
      <c r="E86" s="73">
        <f t="shared" si="7"/>
        <v>0</v>
      </c>
      <c r="F86" s="73"/>
      <c r="G86" s="74">
        <f t="shared" si="8"/>
        <v>0</v>
      </c>
      <c r="H86" s="74">
        <f t="shared" si="9"/>
        <v>0</v>
      </c>
      <c r="I86" s="75">
        <v>0.9</v>
      </c>
      <c r="J86" s="74">
        <f t="shared" si="5"/>
        <v>0</v>
      </c>
      <c r="K86" s="74">
        <f t="shared" si="6"/>
        <v>0</v>
      </c>
      <c r="L86" s="73" t="s">
        <v>329</v>
      </c>
    </row>
    <row r="87" spans="1:12" s="70" customFormat="1" x14ac:dyDescent="0.2">
      <c r="A87" s="73"/>
      <c r="B87" s="73" t="s">
        <v>71</v>
      </c>
      <c r="C87" s="73">
        <v>1355</v>
      </c>
      <c r="D87" s="73"/>
      <c r="E87" s="73">
        <f t="shared" si="7"/>
        <v>0</v>
      </c>
      <c r="F87" s="73"/>
      <c r="G87" s="74">
        <f t="shared" si="8"/>
        <v>0</v>
      </c>
      <c r="H87" s="74">
        <f t="shared" si="9"/>
        <v>1355</v>
      </c>
      <c r="I87" s="75">
        <v>0.9</v>
      </c>
      <c r="J87" s="74">
        <f t="shared" si="5"/>
        <v>1219.5</v>
      </c>
      <c r="K87" s="74">
        <f t="shared" si="6"/>
        <v>135.5</v>
      </c>
      <c r="L87" s="73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78"/>
    </row>
    <row r="89" spans="1:12" s="10" customFormat="1" x14ac:dyDescent="0.2">
      <c r="A89" s="10" t="s">
        <v>311</v>
      </c>
      <c r="B89" s="73" t="s">
        <v>332</v>
      </c>
      <c r="C89" s="73">
        <v>13858</v>
      </c>
      <c r="D89" s="73"/>
      <c r="E89" s="73">
        <f t="shared" si="7"/>
        <v>0</v>
      </c>
      <c r="F89" s="73"/>
      <c r="G89" s="74">
        <f t="shared" si="8"/>
        <v>0</v>
      </c>
      <c r="H89" s="74">
        <f t="shared" si="9"/>
        <v>13858</v>
      </c>
      <c r="I89" s="75">
        <v>0.9</v>
      </c>
      <c r="J89" s="74">
        <f t="shared" si="5"/>
        <v>12472.2</v>
      </c>
      <c r="K89" s="74">
        <f t="shared" si="6"/>
        <v>1385.7999999999993</v>
      </c>
      <c r="L89" s="74" t="s">
        <v>333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78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78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78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77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77" t="s">
        <v>336</v>
      </c>
    </row>
    <row r="95" spans="1:12" s="10" customFormat="1" x14ac:dyDescent="0.2">
      <c r="B95" s="84" t="s">
        <v>80</v>
      </c>
      <c r="C95" s="85">
        <v>14285</v>
      </c>
      <c r="D95" s="84"/>
      <c r="E95" s="84">
        <f t="shared" si="7"/>
        <v>0</v>
      </c>
      <c r="F95" s="84">
        <v>0.21920000000000001</v>
      </c>
      <c r="G95" s="86">
        <f t="shared" si="8"/>
        <v>3131.2719999999999</v>
      </c>
      <c r="H95" s="86">
        <f t="shared" si="9"/>
        <v>11153.727999999999</v>
      </c>
      <c r="I95" s="87">
        <v>0.9</v>
      </c>
      <c r="J95" s="86">
        <f t="shared" si="5"/>
        <v>10038.3552</v>
      </c>
      <c r="K95" s="86">
        <f t="shared" si="6"/>
        <v>1115.3727999999992</v>
      </c>
      <c r="L95" s="73" t="s">
        <v>328</v>
      </c>
    </row>
    <row r="96" spans="1:12" s="10" customFormat="1" ht="13.5" thickBot="1" x14ac:dyDescent="0.25">
      <c r="B96" s="88" t="s">
        <v>83</v>
      </c>
      <c r="C96" s="89">
        <v>700</v>
      </c>
      <c r="D96" s="89"/>
      <c r="E96" s="89">
        <f t="shared" si="7"/>
        <v>0</v>
      </c>
      <c r="F96" s="89">
        <v>0.25</v>
      </c>
      <c r="G96" s="90">
        <f t="shared" si="8"/>
        <v>175</v>
      </c>
      <c r="H96" s="90">
        <f t="shared" si="9"/>
        <v>525</v>
      </c>
      <c r="I96" s="91">
        <v>0.92</v>
      </c>
      <c r="J96" s="90">
        <f t="shared" si="5"/>
        <v>483</v>
      </c>
      <c r="K96" s="90">
        <f t="shared" si="6"/>
        <v>42</v>
      </c>
      <c r="L96" s="92" t="s">
        <v>339</v>
      </c>
    </row>
    <row r="97" spans="1:12" s="10" customFormat="1" x14ac:dyDescent="0.2">
      <c r="A97" s="70"/>
      <c r="B97" s="70"/>
      <c r="C97" s="71">
        <f xml:space="preserve"> SUM(C11:C96)</f>
        <v>489920</v>
      </c>
      <c r="D97" s="71"/>
      <c r="E97" s="71"/>
      <c r="F97" s="70"/>
      <c r="G97" s="71">
        <f>SUM(G11:G96)</f>
        <v>30919.391001999997</v>
      </c>
      <c r="H97" s="71">
        <f>SUM(H11:H96)</f>
        <v>458774.98899799999</v>
      </c>
      <c r="I97" s="72"/>
      <c r="J97" s="71">
        <f>SUM(J11:J96)</f>
        <v>365751.17743007047</v>
      </c>
      <c r="K97" s="71">
        <f>SUM(K11:K96)</f>
        <v>93023.811567929588</v>
      </c>
      <c r="L97" s="70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2000-05-22T14:14:47Z</cp:lastPrinted>
  <dcterms:created xsi:type="dcterms:W3CDTF">2000-02-18T20:56:59Z</dcterms:created>
  <dcterms:modified xsi:type="dcterms:W3CDTF">2023-09-17T20:50:53Z</dcterms:modified>
</cp:coreProperties>
</file>