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5E57EB-2C16-4030-8CBB-3CE7D7905909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'!$A$1:$Q$70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E6" i="21"/>
  <c r="H6" i="21"/>
  <c r="K6" i="21"/>
  <c r="N6" i="21"/>
  <c r="Q6" i="21"/>
  <c r="D11" i="21"/>
  <c r="G11" i="21"/>
  <c r="J11" i="21"/>
  <c r="M11" i="21"/>
  <c r="P11" i="21"/>
  <c r="E12" i="21"/>
  <c r="H12" i="21"/>
  <c r="K12" i="21"/>
  <c r="N12" i="21"/>
  <c r="Q12" i="21"/>
  <c r="D24" i="21"/>
  <c r="G24" i="21"/>
  <c r="J24" i="21"/>
  <c r="M24" i="21"/>
  <c r="P24" i="21"/>
  <c r="E25" i="21"/>
  <c r="H25" i="21"/>
  <c r="K25" i="21"/>
  <c r="N25" i="21"/>
  <c r="Q25" i="21"/>
  <c r="D30" i="21"/>
  <c r="G30" i="21"/>
  <c r="J30" i="21"/>
  <c r="M30" i="21"/>
  <c r="P30" i="21"/>
  <c r="E31" i="21"/>
  <c r="H31" i="21"/>
  <c r="K31" i="21"/>
  <c r="N31" i="21"/>
  <c r="Q31" i="21"/>
  <c r="D38" i="21"/>
  <c r="G38" i="21"/>
  <c r="J38" i="21"/>
  <c r="M38" i="21"/>
  <c r="P38" i="21"/>
  <c r="E39" i="21"/>
  <c r="H39" i="21"/>
  <c r="K39" i="21"/>
  <c r="N39" i="21"/>
  <c r="Q39" i="21"/>
  <c r="D44" i="21"/>
  <c r="G44" i="21"/>
  <c r="J44" i="21"/>
  <c r="M44" i="21"/>
  <c r="P44" i="21"/>
  <c r="E45" i="21"/>
  <c r="H45" i="21"/>
  <c r="K45" i="21"/>
  <c r="N45" i="21"/>
  <c r="Q45" i="21"/>
  <c r="D51" i="21"/>
  <c r="G51" i="21"/>
  <c r="J51" i="21"/>
  <c r="M51" i="21"/>
  <c r="P51" i="21"/>
  <c r="E52" i="21"/>
  <c r="H52" i="21"/>
  <c r="K52" i="21"/>
  <c r="N52" i="21"/>
  <c r="Q52" i="21"/>
  <c r="D56" i="21"/>
  <c r="G56" i="21"/>
  <c r="J56" i="21"/>
  <c r="M56" i="21"/>
  <c r="P56" i="21"/>
  <c r="E57" i="21"/>
  <c r="H57" i="21"/>
  <c r="K57" i="21"/>
  <c r="N57" i="21"/>
  <c r="Q57" i="21"/>
  <c r="D61" i="21"/>
  <c r="G61" i="21"/>
  <c r="J61" i="21"/>
  <c r="M61" i="21"/>
  <c r="P61" i="21"/>
  <c r="E62" i="21"/>
  <c r="H62" i="21"/>
  <c r="K62" i="21"/>
  <c r="N62" i="21"/>
  <c r="Q62" i="21"/>
  <c r="D66" i="21"/>
  <c r="G66" i="21"/>
  <c r="J66" i="21"/>
  <c r="M66" i="21"/>
  <c r="P66" i="21"/>
  <c r="D68" i="21"/>
  <c r="E68" i="21"/>
  <c r="G68" i="21"/>
  <c r="H68" i="21"/>
  <c r="J68" i="21"/>
  <c r="K68" i="21"/>
  <c r="M68" i="21"/>
  <c r="N68" i="21"/>
  <c r="P68" i="21"/>
  <c r="Q68" i="21"/>
</calcChain>
</file>

<file path=xl/sharedStrings.xml><?xml version="1.0" encoding="utf-8"?>
<sst xmlns="http://schemas.openxmlformats.org/spreadsheetml/2006/main" count="197" uniqueCount="60">
  <si>
    <t>DRS</t>
  </si>
  <si>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</si>
  <si>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</si>
  <si>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</si>
  <si>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</si>
  <si>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</si>
  <si>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</si>
  <si>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</si>
  <si>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</si>
  <si>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</si>
  <si>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</si>
  <si>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</si>
  <si>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AES - UK</t>
  </si>
  <si>
    <t>Cline-Panther</t>
  </si>
  <si>
    <t>RR Marketing JV - USA</t>
  </si>
  <si>
    <t>SynFuel - Pacificorp</t>
  </si>
  <si>
    <t>Second Quarter 2001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</si>
  <si>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</si>
  <si>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</si>
  <si>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</si>
  <si>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</si>
  <si>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</si>
  <si>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</si>
  <si>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</si>
  <si>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</si>
  <si>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</si>
  <si>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</si>
  <si>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</si>
  <si>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</si>
  <si>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</si>
  <si>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</si>
  <si>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</si>
  <si>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</si>
  <si>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</si>
  <si>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</si>
  <si>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</si>
  <si>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Griffin</t>
  </si>
  <si>
    <t>Project Mensa</t>
  </si>
  <si>
    <t>Third Quarter 2001</t>
  </si>
  <si>
    <t>4Q00 DEALS COMPLETED</t>
  </si>
  <si>
    <t>Coellerici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</si>
  <si>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</si>
  <si>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</si>
  <si>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</si>
  <si>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</si>
  <si>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</si>
  <si>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</si>
  <si>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</si>
  <si>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</si>
  <si>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IPC</t>
  </si>
  <si>
    <t>Harvard Fund</t>
  </si>
  <si>
    <t>Transportation</t>
  </si>
  <si>
    <t>Middle East</t>
  </si>
  <si>
    <t>Puerto Rico</t>
  </si>
  <si>
    <t>Results based on activity through October 19, 2000</t>
  </si>
  <si>
    <t>Conoco Propane Hedge</t>
  </si>
  <si>
    <t>Conoco Propane Products</t>
  </si>
  <si>
    <t>CMS - Noxtech</t>
  </si>
  <si>
    <t>Oman sell down</t>
  </si>
  <si>
    <t>Hoegh Galleon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</si>
</sst>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42E68703-2CA9-7B32-D693-D39E9B895149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C88BF295-7713-4EB8-AB72-2068C0BE76B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595E0347-1FF6-BD3B-208E-E13276FF07A6}"/>
            </a:ext>
          </a:extLst>
        </xdr:cNvPr>
        <xdr:cNvSpPr>
          <a:spLocks noChangeShapeType="1"/>
        </xdr:cNvSpPr>
      </xdr:nvSpPr>
      <xdr:spPr bwMode="auto">
        <a:xfrm flipH="1">
          <a:off x="2952750" y="752475"/>
          <a:ext cx="10020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5E4C2E29-A7A9-F0AA-AF85-93023E627FA6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93CA540F-59B0-6679-FAF4-38533295524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685B81B4-CB2A-E782-7201-D6CCECE90A57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8"/>
  <sheetViews>
    <sheetView tabSelected="1" zoomScale="80" zoomScaleNormal="75" workbookViewId="0">
      <pane ySplit="5" topLeftCell="A41" activePane="bottomLeft" state="frozen"/>
      <selection pane="bottomLeft" activeCell="I58" sqref="I58:J58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10.28515625" style="1" customWidth="1"/>
    <col min="5" max="5" width="6" style="1" customWidth="1"/>
    <col min="6" max="6" width="22" style="1" customWidth="1"/>
    <col min="7" max="7" width="10.85546875" style="1" bestFit="1" customWidth="1"/>
    <col min="8" max="8" width="6.5703125" style="1" customWidth="1"/>
    <col min="9" max="9" width="22.28515625" style="1" customWidth="1"/>
    <col min="10" max="10" width="10.140625" style="1" customWidth="1"/>
    <col min="11" max="11" width="6.28515625" style="1" customWidth="1"/>
    <col min="12" max="12" width="22.28515625" style="1" customWidth="1"/>
    <col min="13" max="13" width="10.140625" style="1" bestFit="1" customWidth="1"/>
    <col min="14" max="14" width="6.28515625" style="1" customWidth="1"/>
    <col min="15" max="15" width="15" style="1" customWidth="1"/>
    <col min="16" max="16" width="10.85546875" style="1" bestFit="1" customWidth="1"/>
    <col min="17" max="17" width="6.5703125" style="1" customWidth="1"/>
    <col min="18" max="16384" width="9.140625" style="1"/>
  </cols>
  <sheetData>
    <row r="1" spans="1:17" ht="9.75" customHeight="1" x14ac:dyDescent="0.25">
      <c r="B1" s="6"/>
      <c r="O1" s="6"/>
      <c r="P1" s="6"/>
      <c r="Q1" s="5"/>
    </row>
    <row r="2" spans="1:17" s="10" customFormat="1" ht="27" customHeight="1" x14ac:dyDescent="0.4">
      <c r="A2" s="7" t="s">
        <v>21</v>
      </c>
      <c r="B2" s="7"/>
      <c r="C2" s="9"/>
      <c r="D2" s="9"/>
      <c r="E2" s="9"/>
      <c r="F2" s="9"/>
      <c r="G2" s="9"/>
      <c r="H2" s="9"/>
      <c r="I2" s="9"/>
      <c r="J2" s="9"/>
      <c r="L2" s="9"/>
      <c r="M2" s="9"/>
      <c r="O2" s="8"/>
      <c r="P2" s="8"/>
      <c r="Q2" s="16" t="s">
        <v>5</v>
      </c>
    </row>
    <row r="3" spans="1:17" s="11" customFormat="1" ht="15.75" customHeight="1" x14ac:dyDescent="0.2">
      <c r="B3" s="20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23"/>
      <c r="P3" s="12"/>
      <c r="Q3" s="23" t="s">
        <v>54</v>
      </c>
    </row>
    <row r="4" spans="1:17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2"/>
      <c r="P4" s="12"/>
      <c r="Q4" s="13"/>
    </row>
    <row r="5" spans="1:17" ht="16.5" x14ac:dyDescent="0.25">
      <c r="C5" s="25" t="s">
        <v>1</v>
      </c>
      <c r="D5" s="26"/>
      <c r="E5" s="27"/>
      <c r="F5" s="25" t="s">
        <v>2</v>
      </c>
      <c r="G5" s="26"/>
      <c r="H5" s="27"/>
      <c r="I5" s="25" t="s">
        <v>16</v>
      </c>
      <c r="J5" s="26"/>
      <c r="K5" s="27"/>
      <c r="L5" s="25" t="s">
        <v>38</v>
      </c>
      <c r="M5" s="26"/>
      <c r="N5" s="27"/>
      <c r="O5" s="25" t="s">
        <v>33</v>
      </c>
      <c r="P5" s="26"/>
      <c r="Q5" s="24"/>
    </row>
    <row r="6" spans="1:17" ht="16.5" thickBot="1" x14ac:dyDescent="0.45">
      <c r="A6" s="97"/>
      <c r="B6" s="100" t="s">
        <v>30</v>
      </c>
      <c r="C6" s="17" t="s">
        <v>3</v>
      </c>
      <c r="D6" s="18" t="s">
        <v>4</v>
      </c>
      <c r="E6" s="19">
        <f>COUNTA(C7:C10)</f>
        <v>1</v>
      </c>
      <c r="F6" s="17" t="s">
        <v>3</v>
      </c>
      <c r="G6" s="18" t="s">
        <v>4</v>
      </c>
      <c r="H6" s="19">
        <f>COUNTA(F7:F10)</f>
        <v>3</v>
      </c>
      <c r="I6" s="17" t="s">
        <v>3</v>
      </c>
      <c r="J6" s="18" t="s">
        <v>4</v>
      </c>
      <c r="K6" s="19">
        <f>COUNTA(I7:I10)</f>
        <v>0</v>
      </c>
      <c r="L6" s="17" t="s">
        <v>3</v>
      </c>
      <c r="M6" s="18" t="s">
        <v>4</v>
      </c>
      <c r="N6" s="19">
        <f>COUNTA(L7:L10)</f>
        <v>1</v>
      </c>
      <c r="O6" s="17"/>
      <c r="P6" s="18"/>
      <c r="Q6" s="19">
        <f>+E6+H6+K6+N6</f>
        <v>5</v>
      </c>
    </row>
    <row r="7" spans="1:17" ht="13.5" x14ac:dyDescent="0.25">
      <c r="A7" s="98"/>
      <c r="B7" s="101"/>
      <c r="C7" s="90" t="s">
        <v>42</v>
      </c>
      <c r="D7" s="22">
        <v>3000</v>
      </c>
      <c r="E7" s="91"/>
      <c r="F7" s="90" t="s">
        <v>45</v>
      </c>
      <c r="G7" s="22">
        <v>2000</v>
      </c>
      <c r="H7" s="91"/>
      <c r="I7" s="90"/>
      <c r="J7" s="22"/>
      <c r="K7" s="91"/>
      <c r="L7" s="90" t="s">
        <v>46</v>
      </c>
      <c r="M7" s="22">
        <v>2800</v>
      </c>
      <c r="N7" s="91"/>
      <c r="O7" s="90"/>
      <c r="P7" s="15"/>
      <c r="Q7" s="3"/>
    </row>
    <row r="8" spans="1:17" ht="13.5" x14ac:dyDescent="0.25">
      <c r="A8" s="98"/>
      <c r="B8" s="101"/>
      <c r="C8" s="90"/>
      <c r="D8" s="22"/>
      <c r="E8" s="91"/>
      <c r="F8" s="90" t="s">
        <v>44</v>
      </c>
      <c r="G8" s="22">
        <v>900</v>
      </c>
      <c r="H8" s="91"/>
      <c r="I8" s="90"/>
      <c r="J8" s="22"/>
      <c r="K8" s="91"/>
      <c r="L8" s="90"/>
      <c r="M8" s="22"/>
      <c r="N8" s="91"/>
      <c r="O8" s="90"/>
      <c r="P8" s="15"/>
      <c r="Q8" s="3"/>
    </row>
    <row r="9" spans="1:17" ht="13.5" x14ac:dyDescent="0.25">
      <c r="A9" s="98"/>
      <c r="B9" s="101"/>
      <c r="C9" s="90"/>
      <c r="D9" s="22"/>
      <c r="E9" s="91"/>
      <c r="F9" s="90" t="s">
        <v>43</v>
      </c>
      <c r="G9" s="22">
        <v>500</v>
      </c>
      <c r="H9" s="91"/>
      <c r="I9" s="90"/>
      <c r="J9" s="22"/>
      <c r="K9" s="91"/>
      <c r="L9" s="90"/>
      <c r="M9" s="22"/>
      <c r="N9" s="91"/>
      <c r="O9" s="90"/>
      <c r="P9" s="15"/>
      <c r="Q9" s="3"/>
    </row>
    <row r="10" spans="1:17" ht="13.5" x14ac:dyDescent="0.25">
      <c r="A10" s="98"/>
      <c r="B10" s="101"/>
      <c r="C10" s="90"/>
      <c r="D10" s="22"/>
      <c r="E10" s="91"/>
      <c r="F10" s="90"/>
      <c r="G10" s="22"/>
      <c r="H10" s="91"/>
      <c r="I10" s="90"/>
      <c r="J10" s="22"/>
      <c r="K10" s="91"/>
      <c r="L10" s="90"/>
      <c r="M10" s="22"/>
      <c r="N10" s="91"/>
      <c r="O10" s="90"/>
      <c r="P10" s="15"/>
      <c r="Q10" s="3"/>
    </row>
    <row r="11" spans="1:17" x14ac:dyDescent="0.25">
      <c r="A11" s="99"/>
      <c r="B11" s="102"/>
      <c r="C11" s="84" t="s">
        <v>26</v>
      </c>
      <c r="D11" s="85">
        <f>SUM(D7:D10)</f>
        <v>3000</v>
      </c>
      <c r="E11" s="86"/>
      <c r="F11" s="84" t="s">
        <v>26</v>
      </c>
      <c r="G11" s="85">
        <f>SUM(G7:G10)</f>
        <v>3400</v>
      </c>
      <c r="H11" s="86"/>
      <c r="I11" s="84" t="s">
        <v>26</v>
      </c>
      <c r="J11" s="85">
        <f>SUM(J7:J10)</f>
        <v>0</v>
      </c>
      <c r="K11" s="86"/>
      <c r="L11" s="84" t="s">
        <v>26</v>
      </c>
      <c r="M11" s="85">
        <f>SUM(M7:M10)</f>
        <v>2800</v>
      </c>
      <c r="N11" s="86"/>
      <c r="O11" s="84" t="s">
        <v>33</v>
      </c>
      <c r="P11" s="85">
        <f>+D11+G11+J11+M11</f>
        <v>9200</v>
      </c>
      <c r="Q11" s="86"/>
    </row>
    <row r="12" spans="1:17" ht="16.5" thickBot="1" x14ac:dyDescent="0.45">
      <c r="A12" s="97" t="s">
        <v>7</v>
      </c>
      <c r="B12" s="100" t="s">
        <v>8</v>
      </c>
      <c r="C12" s="17" t="s">
        <v>3</v>
      </c>
      <c r="D12" s="18" t="s">
        <v>4</v>
      </c>
      <c r="E12" s="19">
        <f>COUNTA(C13:C23)</f>
        <v>10</v>
      </c>
      <c r="F12" s="17" t="s">
        <v>3</v>
      </c>
      <c r="G12" s="18" t="s">
        <v>4</v>
      </c>
      <c r="H12" s="19">
        <f>COUNTA(F13:F23)</f>
        <v>6</v>
      </c>
      <c r="I12" s="17" t="s">
        <v>3</v>
      </c>
      <c r="J12" s="18" t="s">
        <v>4</v>
      </c>
      <c r="K12" s="19">
        <f>COUNTA(I13:I23)</f>
        <v>0</v>
      </c>
      <c r="L12" s="17" t="s">
        <v>3</v>
      </c>
      <c r="M12" s="18" t="s">
        <v>4</v>
      </c>
      <c r="N12" s="19">
        <f>COUNTA(L13:L23)</f>
        <v>0</v>
      </c>
      <c r="O12" s="17"/>
      <c r="P12" s="18"/>
      <c r="Q12" s="19">
        <f>+E12+H12+K12+N12</f>
        <v>16</v>
      </c>
    </row>
    <row r="13" spans="1:17" ht="13.5" x14ac:dyDescent="0.25">
      <c r="A13" s="103"/>
      <c r="B13" s="105"/>
      <c r="C13" s="88" t="s">
        <v>25</v>
      </c>
      <c r="D13" s="22">
        <v>25000</v>
      </c>
      <c r="E13" s="3"/>
      <c r="F13" s="88" t="s">
        <v>15</v>
      </c>
      <c r="G13" s="89">
        <v>50000</v>
      </c>
      <c r="H13" s="3"/>
      <c r="I13" s="90"/>
      <c r="J13" s="22"/>
      <c r="K13" s="3"/>
      <c r="L13" s="90"/>
      <c r="M13" s="22"/>
      <c r="N13" s="3"/>
      <c r="O13" s="90"/>
      <c r="P13" s="22"/>
      <c r="Q13" s="91"/>
    </row>
    <row r="14" spans="1:17" ht="13.5" x14ac:dyDescent="0.25">
      <c r="A14" s="103"/>
      <c r="B14" s="105"/>
      <c r="C14" s="88" t="s">
        <v>13</v>
      </c>
      <c r="D14" s="22">
        <v>5000</v>
      </c>
      <c r="E14" s="3"/>
      <c r="F14" s="90" t="s">
        <v>57</v>
      </c>
      <c r="G14" s="22">
        <v>30000</v>
      </c>
      <c r="H14" s="3"/>
      <c r="I14" s="88"/>
      <c r="J14" s="22"/>
      <c r="K14" s="3"/>
      <c r="L14" s="88"/>
      <c r="M14" s="22"/>
      <c r="N14" s="3"/>
      <c r="O14" s="90"/>
      <c r="P14" s="22"/>
      <c r="Q14" s="91"/>
    </row>
    <row r="15" spans="1:17" ht="13.5" x14ac:dyDescent="0.25">
      <c r="A15" s="103"/>
      <c r="B15" s="105"/>
      <c r="C15" s="88" t="s">
        <v>10</v>
      </c>
      <c r="D15" s="22">
        <v>5000</v>
      </c>
      <c r="E15" s="3"/>
      <c r="F15" s="88" t="s">
        <v>6</v>
      </c>
      <c r="G15" s="22">
        <v>5000</v>
      </c>
      <c r="H15" s="3"/>
      <c r="I15" s="88"/>
      <c r="J15" s="22"/>
      <c r="K15" s="3"/>
      <c r="L15" s="88"/>
      <c r="M15" s="22"/>
      <c r="N15" s="3"/>
      <c r="O15" s="90"/>
      <c r="P15" s="22"/>
      <c r="Q15" s="92"/>
    </row>
    <row r="16" spans="1:17" ht="13.5" x14ac:dyDescent="0.25">
      <c r="A16" s="103"/>
      <c r="B16" s="105"/>
      <c r="C16" s="88" t="s">
        <v>9</v>
      </c>
      <c r="D16" s="89">
        <v>5000</v>
      </c>
      <c r="E16" s="3"/>
      <c r="F16" s="88" t="s">
        <v>12</v>
      </c>
      <c r="G16" s="22">
        <v>5000</v>
      </c>
      <c r="H16" s="3"/>
      <c r="I16" s="90"/>
      <c r="J16" s="22"/>
      <c r="K16" s="3"/>
      <c r="L16" s="90"/>
      <c r="M16" s="22"/>
      <c r="N16" s="3"/>
      <c r="O16" s="90"/>
      <c r="P16" s="22"/>
      <c r="Q16" s="92"/>
    </row>
    <row r="17" spans="1:17" ht="13.5" x14ac:dyDescent="0.25">
      <c r="A17" s="103"/>
      <c r="B17" s="105"/>
      <c r="C17" s="88" t="s">
        <v>18</v>
      </c>
      <c r="D17" s="22">
        <v>1000</v>
      </c>
      <c r="E17" s="3"/>
      <c r="F17" s="90" t="s">
        <v>19</v>
      </c>
      <c r="G17" s="22">
        <v>1000</v>
      </c>
      <c r="H17" s="3"/>
      <c r="I17" s="90"/>
      <c r="J17" s="22"/>
      <c r="K17" s="3"/>
      <c r="L17" s="90"/>
      <c r="M17" s="22"/>
      <c r="N17" s="3"/>
      <c r="O17" s="90"/>
      <c r="P17" s="22"/>
      <c r="Q17" s="91"/>
    </row>
    <row r="18" spans="1:17" ht="13.5" x14ac:dyDescent="0.25">
      <c r="A18" s="103"/>
      <c r="B18" s="105"/>
      <c r="C18" s="88" t="s">
        <v>40</v>
      </c>
      <c r="D18" s="89">
        <v>500</v>
      </c>
      <c r="E18" s="3"/>
      <c r="F18" s="90" t="s">
        <v>14</v>
      </c>
      <c r="G18" s="22">
        <v>0</v>
      </c>
      <c r="H18" s="3"/>
      <c r="I18" s="90"/>
      <c r="J18" s="22"/>
      <c r="K18" s="3"/>
      <c r="L18" s="90"/>
      <c r="M18" s="22"/>
      <c r="N18" s="3"/>
      <c r="O18" s="90"/>
      <c r="P18" s="22"/>
      <c r="Q18" s="91"/>
    </row>
    <row r="19" spans="1:17" ht="13.5" x14ac:dyDescent="0.25">
      <c r="A19" s="103"/>
      <c r="B19" s="105"/>
      <c r="C19" s="90" t="s">
        <v>41</v>
      </c>
      <c r="D19" s="22">
        <v>500</v>
      </c>
      <c r="E19" s="3"/>
      <c r="F19" s="88"/>
      <c r="G19" s="22"/>
      <c r="H19" s="3"/>
      <c r="I19" s="90"/>
      <c r="J19" s="22"/>
      <c r="K19" s="3"/>
      <c r="L19" s="90"/>
      <c r="M19" s="22"/>
      <c r="N19" s="3"/>
      <c r="O19" s="93"/>
      <c r="P19" s="22"/>
      <c r="Q19" s="91"/>
    </row>
    <row r="20" spans="1:17" ht="13.5" x14ac:dyDescent="0.25">
      <c r="A20" s="103"/>
      <c r="B20" s="105"/>
      <c r="C20" s="88" t="s">
        <v>0</v>
      </c>
      <c r="D20" s="89">
        <v>500</v>
      </c>
      <c r="E20" s="3"/>
      <c r="F20" s="88"/>
      <c r="G20" s="89"/>
      <c r="H20" s="3"/>
      <c r="I20" s="90"/>
      <c r="J20" s="22"/>
      <c r="K20" s="3"/>
      <c r="L20" s="90"/>
      <c r="M20" s="22"/>
      <c r="N20" s="3"/>
      <c r="O20" s="93"/>
      <c r="P20" s="22"/>
      <c r="Q20" s="91"/>
    </row>
    <row r="21" spans="1:17" ht="13.5" x14ac:dyDescent="0.25">
      <c r="A21" s="103"/>
      <c r="B21" s="105"/>
      <c r="C21" s="88" t="s">
        <v>20</v>
      </c>
      <c r="D21" s="22">
        <v>500</v>
      </c>
      <c r="E21" s="3"/>
      <c r="F21" s="88"/>
      <c r="G21" s="22"/>
      <c r="H21" s="3"/>
      <c r="I21" s="90"/>
      <c r="J21" s="22"/>
      <c r="K21" s="3"/>
      <c r="L21" s="90"/>
      <c r="M21" s="22"/>
      <c r="N21" s="3"/>
      <c r="O21" s="93"/>
      <c r="P21" s="22"/>
      <c r="Q21" s="91"/>
    </row>
    <row r="22" spans="1:17" ht="13.5" x14ac:dyDescent="0.25">
      <c r="A22" s="103"/>
      <c r="B22" s="105"/>
      <c r="C22" s="88" t="s">
        <v>17</v>
      </c>
      <c r="D22" s="89">
        <v>300</v>
      </c>
      <c r="E22" s="3"/>
      <c r="F22" s="88"/>
      <c r="G22" s="89"/>
      <c r="H22" s="3"/>
      <c r="I22" s="90"/>
      <c r="J22" s="22"/>
      <c r="K22" s="3"/>
      <c r="L22" s="90"/>
      <c r="M22" s="22"/>
      <c r="N22" s="3"/>
      <c r="O22" s="93"/>
      <c r="P22" s="22"/>
      <c r="Q22" s="91"/>
    </row>
    <row r="23" spans="1:17" ht="13.5" x14ac:dyDescent="0.25">
      <c r="A23" s="103"/>
      <c r="B23" s="105"/>
      <c r="C23" s="21"/>
      <c r="D23" s="2"/>
      <c r="E23" s="3"/>
      <c r="F23" s="21"/>
      <c r="G23" s="4"/>
      <c r="H23" s="3"/>
      <c r="I23" s="90"/>
      <c r="J23" s="22"/>
      <c r="K23" s="3"/>
      <c r="L23" s="90"/>
      <c r="M23" s="22"/>
      <c r="N23" s="3"/>
      <c r="O23" s="93"/>
      <c r="P23" s="22"/>
      <c r="Q23" s="91"/>
    </row>
    <row r="24" spans="1:17" x14ac:dyDescent="0.25">
      <c r="A24" s="104"/>
      <c r="B24" s="106"/>
      <c r="C24" s="84" t="s">
        <v>26</v>
      </c>
      <c r="D24" s="85">
        <f>SUM(D13:D23)</f>
        <v>43300</v>
      </c>
      <c r="E24" s="86"/>
      <c r="F24" s="84" t="s">
        <v>26</v>
      </c>
      <c r="G24" s="85">
        <f>SUM(G13:G23)</f>
        <v>91000</v>
      </c>
      <c r="H24" s="86"/>
      <c r="I24" s="84" t="s">
        <v>26</v>
      </c>
      <c r="J24" s="85">
        <f>SUM(J21:J23)</f>
        <v>0</v>
      </c>
      <c r="K24" s="86"/>
      <c r="L24" s="84" t="s">
        <v>26</v>
      </c>
      <c r="M24" s="85">
        <f>SUM(M13:M23)</f>
        <v>0</v>
      </c>
      <c r="N24" s="86"/>
      <c r="O24" s="84" t="s">
        <v>33</v>
      </c>
      <c r="P24" s="85">
        <f>+D24+G24+J24+M24</f>
        <v>134300</v>
      </c>
      <c r="Q24" s="86"/>
    </row>
    <row r="25" spans="1:17" ht="16.5" thickBot="1" x14ac:dyDescent="0.45">
      <c r="A25" s="97"/>
      <c r="B25" s="100" t="s">
        <v>31</v>
      </c>
      <c r="C25" s="17" t="s">
        <v>3</v>
      </c>
      <c r="D25" s="18" t="s">
        <v>4</v>
      </c>
      <c r="E25" s="19">
        <f>COUNTA(C26:C29)</f>
        <v>0</v>
      </c>
      <c r="F25" s="17" t="s">
        <v>3</v>
      </c>
      <c r="G25" s="18" t="s">
        <v>4</v>
      </c>
      <c r="H25" s="19">
        <f>COUNTA(F26:F29)</f>
        <v>0</v>
      </c>
      <c r="I25" s="17" t="s">
        <v>3</v>
      </c>
      <c r="J25" s="18" t="s">
        <v>4</v>
      </c>
      <c r="K25" s="19">
        <f>COUNTA(I26:I29)</f>
        <v>0</v>
      </c>
      <c r="L25" s="17" t="s">
        <v>3</v>
      </c>
      <c r="M25" s="18" t="s">
        <v>4</v>
      </c>
      <c r="N25" s="19">
        <f>COUNTA(L26:L29)</f>
        <v>0</v>
      </c>
      <c r="O25" s="17"/>
      <c r="P25" s="18"/>
      <c r="Q25" s="19">
        <f>+E25+H25+K25+N25</f>
        <v>0</v>
      </c>
    </row>
    <row r="26" spans="1:17" ht="13.5" x14ac:dyDescent="0.25">
      <c r="A26" s="98"/>
      <c r="B26" s="101"/>
      <c r="C26" s="90"/>
      <c r="D26" s="22"/>
      <c r="E26" s="91"/>
      <c r="F26" s="90"/>
      <c r="G26" s="22"/>
      <c r="H26" s="91"/>
      <c r="I26" s="90"/>
      <c r="J26" s="22"/>
      <c r="K26" s="91"/>
      <c r="L26" s="90"/>
      <c r="M26" s="22"/>
      <c r="N26" s="91"/>
      <c r="O26" s="90"/>
      <c r="P26" s="15"/>
      <c r="Q26" s="3"/>
    </row>
    <row r="27" spans="1:17" ht="13.5" x14ac:dyDescent="0.25">
      <c r="A27" s="98"/>
      <c r="B27" s="101"/>
      <c r="C27" s="90"/>
      <c r="D27" s="22"/>
      <c r="E27" s="91"/>
      <c r="F27" s="90"/>
      <c r="G27" s="22"/>
      <c r="H27" s="91"/>
      <c r="I27" s="90"/>
      <c r="J27" s="22"/>
      <c r="K27" s="91"/>
      <c r="L27" s="90"/>
      <c r="M27" s="22"/>
      <c r="N27" s="91"/>
      <c r="O27" s="90"/>
      <c r="P27" s="15"/>
      <c r="Q27" s="3"/>
    </row>
    <row r="28" spans="1:17" ht="13.5" x14ac:dyDescent="0.25">
      <c r="A28" s="98"/>
      <c r="B28" s="101"/>
      <c r="C28" s="90"/>
      <c r="D28" s="22"/>
      <c r="E28" s="91"/>
      <c r="F28" s="90"/>
      <c r="G28" s="22"/>
      <c r="H28" s="91"/>
      <c r="I28" s="90"/>
      <c r="J28" s="22"/>
      <c r="K28" s="91"/>
      <c r="L28" s="90"/>
      <c r="M28" s="22"/>
      <c r="N28" s="91"/>
      <c r="O28" s="90"/>
      <c r="P28" s="15"/>
      <c r="Q28" s="3"/>
    </row>
    <row r="29" spans="1:17" ht="13.5" x14ac:dyDescent="0.25">
      <c r="A29" s="98"/>
      <c r="B29" s="101"/>
      <c r="C29" s="90"/>
      <c r="D29" s="22"/>
      <c r="E29" s="91"/>
      <c r="F29" s="90"/>
      <c r="G29" s="22"/>
      <c r="H29" s="91"/>
      <c r="I29" s="90"/>
      <c r="J29" s="22"/>
      <c r="K29" s="91"/>
      <c r="L29" s="90"/>
      <c r="M29" s="22"/>
      <c r="N29" s="91"/>
      <c r="O29" s="90"/>
      <c r="P29" s="15"/>
      <c r="Q29" s="3"/>
    </row>
    <row r="30" spans="1:17" x14ac:dyDescent="0.25">
      <c r="A30" s="99"/>
      <c r="B30" s="102"/>
      <c r="C30" s="84" t="s">
        <v>26</v>
      </c>
      <c r="D30" s="85">
        <f>SUM(D26:D29)</f>
        <v>0</v>
      </c>
      <c r="E30" s="86"/>
      <c r="F30" s="84" t="s">
        <v>26</v>
      </c>
      <c r="G30" s="85">
        <f>SUM(G26:G29)</f>
        <v>0</v>
      </c>
      <c r="H30" s="86"/>
      <c r="I30" s="84" t="s">
        <v>26</v>
      </c>
      <c r="J30" s="85">
        <f>SUM(J26:J29)</f>
        <v>0</v>
      </c>
      <c r="K30" s="86"/>
      <c r="L30" s="84" t="s">
        <v>26</v>
      </c>
      <c r="M30" s="85">
        <f>SUM(M26:M29)</f>
        <v>0</v>
      </c>
      <c r="N30" s="86"/>
      <c r="O30" s="84" t="s">
        <v>33</v>
      </c>
      <c r="P30" s="85">
        <f>+D30+G30+J30+M30</f>
        <v>0</v>
      </c>
      <c r="Q30" s="86"/>
    </row>
    <row r="31" spans="1:17" ht="16.5" thickBot="1" x14ac:dyDescent="0.45">
      <c r="A31" s="97"/>
      <c r="B31" s="100" t="s">
        <v>32</v>
      </c>
      <c r="C31" s="17" t="s">
        <v>3</v>
      </c>
      <c r="D31" s="18" t="s">
        <v>4</v>
      </c>
      <c r="E31" s="19">
        <f>COUNTA(C32:C37)</f>
        <v>2</v>
      </c>
      <c r="F31" s="17" t="s">
        <v>3</v>
      </c>
      <c r="G31" s="18" t="s">
        <v>4</v>
      </c>
      <c r="H31" s="19">
        <f>COUNTA(F32:F37)</f>
        <v>4</v>
      </c>
      <c r="I31" s="17" t="s">
        <v>3</v>
      </c>
      <c r="J31" s="18" t="s">
        <v>4</v>
      </c>
      <c r="K31" s="19">
        <f>COUNTA(I32:I37)</f>
        <v>0</v>
      </c>
      <c r="L31" s="17" t="s">
        <v>3</v>
      </c>
      <c r="M31" s="18" t="s">
        <v>4</v>
      </c>
      <c r="N31" s="19">
        <f>COUNTA(L32:L37)</f>
        <v>0</v>
      </c>
      <c r="O31" s="17"/>
      <c r="P31" s="18"/>
      <c r="Q31" s="19">
        <f>+E31+H31+K31+N31</f>
        <v>6</v>
      </c>
    </row>
    <row r="32" spans="1:17" ht="13.5" x14ac:dyDescent="0.25">
      <c r="A32" s="98"/>
      <c r="B32" s="101"/>
      <c r="C32" s="90" t="s">
        <v>47</v>
      </c>
      <c r="D32" s="22">
        <v>500</v>
      </c>
      <c r="E32" s="91"/>
      <c r="F32" s="90" t="s">
        <v>50</v>
      </c>
      <c r="G32" s="22">
        <v>250</v>
      </c>
      <c r="H32" s="91"/>
      <c r="I32" s="90"/>
      <c r="J32" s="22"/>
      <c r="K32" s="91"/>
      <c r="L32" s="90"/>
      <c r="M32" s="22"/>
      <c r="N32" s="91"/>
      <c r="O32" s="90"/>
      <c r="P32" s="15"/>
      <c r="Q32" s="3"/>
    </row>
    <row r="33" spans="1:17" ht="13.5" x14ac:dyDescent="0.25">
      <c r="A33" s="98"/>
      <c r="B33" s="101"/>
      <c r="C33" s="90" t="s">
        <v>49</v>
      </c>
      <c r="D33" s="22">
        <v>40</v>
      </c>
      <c r="E33" s="91"/>
      <c r="F33" s="90" t="s">
        <v>55</v>
      </c>
      <c r="G33" s="22">
        <v>100</v>
      </c>
      <c r="H33" s="91"/>
      <c r="I33" s="90"/>
      <c r="J33" s="22"/>
      <c r="K33" s="91"/>
      <c r="L33" s="90"/>
      <c r="M33" s="22"/>
      <c r="N33" s="91"/>
      <c r="O33" s="90"/>
      <c r="P33" s="15"/>
      <c r="Q33" s="3"/>
    </row>
    <row r="34" spans="1:17" ht="13.5" x14ac:dyDescent="0.25">
      <c r="A34" s="98"/>
      <c r="B34" s="101"/>
      <c r="C34" s="90"/>
      <c r="D34" s="22"/>
      <c r="E34" s="91"/>
      <c r="F34" s="90" t="s">
        <v>56</v>
      </c>
      <c r="G34" s="22">
        <v>100</v>
      </c>
      <c r="H34" s="91"/>
      <c r="I34" s="90"/>
      <c r="J34" s="22"/>
      <c r="K34" s="91"/>
      <c r="L34" s="90"/>
      <c r="M34" s="22"/>
      <c r="N34" s="91"/>
      <c r="O34" s="90"/>
      <c r="P34" s="15"/>
      <c r="Q34" s="3"/>
    </row>
    <row r="35" spans="1:17" ht="13.5" x14ac:dyDescent="0.25">
      <c r="A35" s="98"/>
      <c r="B35" s="101"/>
      <c r="C35" s="93"/>
      <c r="D35" s="22"/>
      <c r="E35" s="91"/>
      <c r="F35" s="90" t="s">
        <v>36</v>
      </c>
      <c r="G35" s="22">
        <v>25</v>
      </c>
      <c r="H35" s="91"/>
      <c r="I35" s="90"/>
      <c r="J35" s="22"/>
      <c r="K35" s="91"/>
      <c r="L35" s="90"/>
      <c r="M35" s="22"/>
      <c r="N35" s="91"/>
      <c r="O35" s="90"/>
      <c r="P35" s="15"/>
      <c r="Q35" s="3"/>
    </row>
    <row r="36" spans="1:17" ht="13.5" x14ac:dyDescent="0.25">
      <c r="A36" s="98"/>
      <c r="B36" s="101"/>
      <c r="C36" s="90"/>
      <c r="D36" s="22"/>
      <c r="E36" s="91"/>
      <c r="F36" s="90"/>
      <c r="G36" s="22"/>
      <c r="H36" s="91"/>
      <c r="I36" s="90"/>
      <c r="J36" s="22"/>
      <c r="K36" s="91"/>
      <c r="L36" s="90"/>
      <c r="M36" s="22"/>
      <c r="N36" s="91"/>
      <c r="O36" s="90"/>
      <c r="P36" s="15"/>
      <c r="Q36" s="3"/>
    </row>
    <row r="37" spans="1:17" ht="13.5" x14ac:dyDescent="0.25">
      <c r="A37" s="98"/>
      <c r="B37" s="101"/>
      <c r="C37" s="90"/>
      <c r="D37" s="22"/>
      <c r="E37" s="91"/>
      <c r="F37" s="90"/>
      <c r="G37" s="22"/>
      <c r="H37" s="91"/>
      <c r="I37" s="90"/>
      <c r="J37" s="22"/>
      <c r="K37" s="91"/>
      <c r="L37" s="90"/>
      <c r="M37" s="22"/>
      <c r="N37" s="91"/>
      <c r="O37" s="90"/>
      <c r="P37" s="15"/>
      <c r="Q37" s="3"/>
    </row>
    <row r="38" spans="1:17" x14ac:dyDescent="0.25">
      <c r="A38" s="99"/>
      <c r="B38" s="102"/>
      <c r="C38" s="84" t="s">
        <v>26</v>
      </c>
      <c r="D38" s="85">
        <f>SUM(D32:D37)</f>
        <v>540</v>
      </c>
      <c r="E38" s="86"/>
      <c r="F38" s="84" t="s">
        <v>26</v>
      </c>
      <c r="G38" s="85">
        <f>SUM(G32:G37)</f>
        <v>475</v>
      </c>
      <c r="H38" s="86"/>
      <c r="I38" s="84" t="s">
        <v>26</v>
      </c>
      <c r="J38" s="85">
        <f>SUM(J34:J37)</f>
        <v>0</v>
      </c>
      <c r="K38" s="86"/>
      <c r="L38" s="84" t="s">
        <v>26</v>
      </c>
      <c r="M38" s="85">
        <f>SUM(M32:M37)</f>
        <v>0</v>
      </c>
      <c r="N38" s="86"/>
      <c r="O38" s="84" t="s">
        <v>33</v>
      </c>
      <c r="P38" s="85">
        <f>+D38+G38+J38+M38</f>
        <v>1015</v>
      </c>
      <c r="Q38" s="86"/>
    </row>
    <row r="39" spans="1:17" ht="16.5" thickBot="1" x14ac:dyDescent="0.45">
      <c r="A39" s="97" t="s">
        <v>28</v>
      </c>
      <c r="B39" s="100" t="s">
        <v>29</v>
      </c>
      <c r="C39" s="17" t="s">
        <v>3</v>
      </c>
      <c r="D39" s="18" t="s">
        <v>4</v>
      </c>
      <c r="E39" s="19">
        <f>COUNTA(C40:C43)</f>
        <v>1</v>
      </c>
      <c r="F39" s="17" t="s">
        <v>3</v>
      </c>
      <c r="G39" s="18" t="s">
        <v>4</v>
      </c>
      <c r="H39" s="19">
        <f>COUNTA(F40:F43)</f>
        <v>0</v>
      </c>
      <c r="I39" s="17" t="s">
        <v>3</v>
      </c>
      <c r="J39" s="18" t="s">
        <v>4</v>
      </c>
      <c r="K39" s="19">
        <f>COUNTA(I40:I43)</f>
        <v>0</v>
      </c>
      <c r="L39" s="17" t="s">
        <v>3</v>
      </c>
      <c r="M39" s="18" t="s">
        <v>4</v>
      </c>
      <c r="N39" s="19">
        <f>COUNTA(L40:L43)</f>
        <v>2</v>
      </c>
      <c r="O39" s="17"/>
      <c r="P39" s="18"/>
      <c r="Q39" s="19">
        <f>+E39+H39+K39+N39</f>
        <v>3</v>
      </c>
    </row>
    <row r="40" spans="1:17" ht="13.5" x14ac:dyDescent="0.25">
      <c r="A40" s="98"/>
      <c r="B40" s="101"/>
      <c r="C40" s="90" t="s">
        <v>37</v>
      </c>
      <c r="D40" s="22">
        <v>9000</v>
      </c>
      <c r="E40" s="91"/>
      <c r="F40" s="90"/>
      <c r="G40" s="22"/>
      <c r="H40" s="91"/>
      <c r="I40" s="90"/>
      <c r="J40" s="22"/>
      <c r="K40" s="91"/>
      <c r="L40" s="90" t="s">
        <v>23</v>
      </c>
      <c r="M40" s="22">
        <v>15000</v>
      </c>
      <c r="N40" s="91"/>
      <c r="O40" s="90"/>
      <c r="P40" s="15"/>
      <c r="Q40" s="3"/>
    </row>
    <row r="41" spans="1:17" ht="13.5" x14ac:dyDescent="0.25">
      <c r="A41" s="98"/>
      <c r="B41" s="101"/>
      <c r="C41" s="90"/>
      <c r="D41" s="22"/>
      <c r="E41" s="91"/>
      <c r="F41" s="90"/>
      <c r="G41" s="22"/>
      <c r="H41" s="91"/>
      <c r="I41" s="90"/>
      <c r="J41" s="22"/>
      <c r="K41" s="91"/>
      <c r="L41" s="90" t="s">
        <v>11</v>
      </c>
      <c r="M41" s="22">
        <v>10000</v>
      </c>
      <c r="N41" s="91"/>
      <c r="O41" s="90"/>
      <c r="P41" s="15"/>
      <c r="Q41" s="3"/>
    </row>
    <row r="42" spans="1:17" ht="13.5" x14ac:dyDescent="0.25">
      <c r="A42" s="98"/>
      <c r="B42" s="101"/>
      <c r="C42" s="90"/>
      <c r="D42" s="22"/>
      <c r="E42" s="91"/>
      <c r="F42" s="90"/>
      <c r="G42" s="22"/>
      <c r="H42" s="91"/>
      <c r="I42" s="90"/>
      <c r="J42" s="22"/>
      <c r="K42" s="91"/>
      <c r="L42" s="90"/>
      <c r="M42" s="22"/>
      <c r="N42" s="91"/>
      <c r="O42" s="90"/>
      <c r="P42" s="15"/>
      <c r="Q42" s="3"/>
    </row>
    <row r="43" spans="1:17" ht="13.5" x14ac:dyDescent="0.25">
      <c r="A43" s="98"/>
      <c r="B43" s="101"/>
      <c r="C43" s="90"/>
      <c r="D43" s="22"/>
      <c r="E43" s="91"/>
      <c r="F43" s="90"/>
      <c r="G43" s="22"/>
      <c r="H43" s="91"/>
      <c r="I43" s="90"/>
      <c r="J43" s="22"/>
      <c r="K43" s="91"/>
      <c r="L43" s="90"/>
      <c r="M43" s="22"/>
      <c r="N43" s="91"/>
      <c r="O43" s="90"/>
      <c r="P43" s="15"/>
      <c r="Q43" s="3"/>
    </row>
    <row r="44" spans="1:17" x14ac:dyDescent="0.25">
      <c r="A44" s="99"/>
      <c r="B44" s="102"/>
      <c r="C44" s="84" t="s">
        <v>26</v>
      </c>
      <c r="D44" s="85">
        <f>SUM(D40:D43)</f>
        <v>9000</v>
      </c>
      <c r="E44" s="86"/>
      <c r="F44" s="84" t="s">
        <v>26</v>
      </c>
      <c r="G44" s="85">
        <f>SUM(G40:G43)</f>
        <v>0</v>
      </c>
      <c r="H44" s="86"/>
      <c r="I44" s="84" t="s">
        <v>26</v>
      </c>
      <c r="J44" s="85">
        <f>SUM(J40:J43)</f>
        <v>0</v>
      </c>
      <c r="K44" s="86"/>
      <c r="L44" s="84" t="s">
        <v>26</v>
      </c>
      <c r="M44" s="85">
        <f>SUM(M40:M43)</f>
        <v>25000</v>
      </c>
      <c r="N44" s="86"/>
      <c r="O44" s="84" t="s">
        <v>33</v>
      </c>
      <c r="P44" s="85">
        <f>+D44+G44+J44+M44</f>
        <v>34000</v>
      </c>
      <c r="Q44" s="86"/>
    </row>
    <row r="45" spans="1:17" ht="16.5" customHeight="1" thickBot="1" x14ac:dyDescent="0.45">
      <c r="A45" s="97"/>
      <c r="B45" s="100" t="s">
        <v>51</v>
      </c>
      <c r="C45" s="17" t="s">
        <v>3</v>
      </c>
      <c r="D45" s="18" t="s">
        <v>4</v>
      </c>
      <c r="E45" s="19">
        <f>COUNTA(C46:C50)</f>
        <v>0</v>
      </c>
      <c r="F45" s="17" t="s">
        <v>3</v>
      </c>
      <c r="G45" s="18" t="s">
        <v>4</v>
      </c>
      <c r="H45" s="19">
        <f>COUNTA(F46:F50)</f>
        <v>0</v>
      </c>
      <c r="I45" s="17" t="s">
        <v>3</v>
      </c>
      <c r="J45" s="18" t="s">
        <v>4</v>
      </c>
      <c r="K45" s="19">
        <f>COUNTA(I46:I50)</f>
        <v>0</v>
      </c>
      <c r="L45" s="17" t="s">
        <v>3</v>
      </c>
      <c r="M45" s="18" t="s">
        <v>4</v>
      </c>
      <c r="N45" s="19">
        <f>COUNTA(L46:L50)</f>
        <v>0</v>
      </c>
      <c r="O45" s="17"/>
      <c r="P45" s="18"/>
      <c r="Q45" s="19">
        <f>+E45+H45+K45+N45</f>
        <v>0</v>
      </c>
    </row>
    <row r="46" spans="1:17" ht="13.5" x14ac:dyDescent="0.25">
      <c r="A46" s="98"/>
      <c r="B46" s="101"/>
      <c r="C46" s="90"/>
      <c r="D46" s="22"/>
      <c r="E46" s="91"/>
      <c r="F46" s="90"/>
      <c r="G46" s="22"/>
      <c r="H46" s="91"/>
      <c r="I46" s="90"/>
      <c r="J46" s="22"/>
      <c r="K46" s="91"/>
      <c r="L46" s="90"/>
      <c r="M46" s="22"/>
      <c r="N46" s="91"/>
      <c r="O46" s="90"/>
      <c r="P46" s="15"/>
      <c r="Q46" s="3"/>
    </row>
    <row r="47" spans="1:17" ht="13.5" x14ac:dyDescent="0.25">
      <c r="A47" s="98"/>
      <c r="B47" s="101"/>
      <c r="C47" s="90"/>
      <c r="D47" s="22"/>
      <c r="E47" s="91"/>
      <c r="F47" s="90"/>
      <c r="G47" s="22"/>
      <c r="H47" s="91"/>
      <c r="I47" s="90"/>
      <c r="J47" s="22"/>
      <c r="K47" s="91"/>
      <c r="L47" s="90"/>
      <c r="M47" s="22"/>
      <c r="N47" s="91"/>
      <c r="O47" s="90"/>
      <c r="P47" s="15"/>
      <c r="Q47" s="3"/>
    </row>
    <row r="48" spans="1:17" ht="13.5" x14ac:dyDescent="0.25">
      <c r="A48" s="98"/>
      <c r="B48" s="101"/>
      <c r="C48" s="90"/>
      <c r="D48" s="22"/>
      <c r="E48" s="91"/>
      <c r="F48" s="90"/>
      <c r="G48" s="22"/>
      <c r="H48" s="91"/>
      <c r="I48" s="90"/>
      <c r="J48" s="22"/>
      <c r="K48" s="91"/>
      <c r="L48" s="90"/>
      <c r="M48" s="22"/>
      <c r="N48" s="91"/>
      <c r="O48" s="90"/>
      <c r="P48" s="15"/>
      <c r="Q48" s="3"/>
    </row>
    <row r="49" spans="1:17" ht="13.5" x14ac:dyDescent="0.25">
      <c r="A49" s="98"/>
      <c r="B49" s="101"/>
      <c r="C49" s="90"/>
      <c r="D49" s="22"/>
      <c r="E49" s="91"/>
      <c r="F49" s="90"/>
      <c r="G49" s="22"/>
      <c r="H49" s="91"/>
      <c r="I49" s="90"/>
      <c r="J49" s="22"/>
      <c r="K49" s="91"/>
      <c r="L49" s="90"/>
      <c r="M49" s="22"/>
      <c r="N49" s="91"/>
      <c r="O49" s="90"/>
      <c r="P49" s="15"/>
      <c r="Q49" s="3"/>
    </row>
    <row r="50" spans="1:17" ht="13.5" x14ac:dyDescent="0.25">
      <c r="A50" s="98"/>
      <c r="B50" s="101"/>
      <c r="C50" s="90"/>
      <c r="D50" s="22"/>
      <c r="E50" s="91"/>
      <c r="F50" s="90"/>
      <c r="G50" s="22"/>
      <c r="H50" s="91"/>
      <c r="I50" s="90"/>
      <c r="J50" s="22"/>
      <c r="K50" s="91"/>
      <c r="L50" s="90"/>
      <c r="M50" s="22"/>
      <c r="N50" s="91"/>
      <c r="O50" s="90"/>
      <c r="P50" s="15"/>
      <c r="Q50" s="3"/>
    </row>
    <row r="51" spans="1:17" x14ac:dyDescent="0.25">
      <c r="A51" s="99"/>
      <c r="B51" s="102"/>
      <c r="C51" s="84" t="s">
        <v>26</v>
      </c>
      <c r="D51" s="85">
        <f>SUM(D46:D50)</f>
        <v>0</v>
      </c>
      <c r="E51" s="86"/>
      <c r="F51" s="84" t="s">
        <v>26</v>
      </c>
      <c r="G51" s="85">
        <f>SUM(G46:G50)</f>
        <v>0</v>
      </c>
      <c r="H51" s="86"/>
      <c r="I51" s="84" t="s">
        <v>26</v>
      </c>
      <c r="J51" s="85">
        <f>SUM(J46:J50)</f>
        <v>0</v>
      </c>
      <c r="K51" s="86"/>
      <c r="L51" s="84" t="s">
        <v>26</v>
      </c>
      <c r="M51" s="85">
        <f>SUM(M46:M50)</f>
        <v>0</v>
      </c>
      <c r="N51" s="86"/>
      <c r="O51" s="84" t="s">
        <v>33</v>
      </c>
      <c r="P51" s="85">
        <f>+D51+G51+J51+M51</f>
        <v>0</v>
      </c>
      <c r="Q51" s="86"/>
    </row>
    <row r="52" spans="1:17" ht="16.5" customHeight="1" thickBot="1" x14ac:dyDescent="0.45">
      <c r="A52" s="97"/>
      <c r="B52" s="100" t="s">
        <v>34</v>
      </c>
      <c r="C52" s="17" t="s">
        <v>3</v>
      </c>
      <c r="D52" s="18" t="s">
        <v>4</v>
      </c>
      <c r="E52" s="19">
        <f>COUNTA(C53:C55)</f>
        <v>0</v>
      </c>
      <c r="F52" s="17" t="s">
        <v>3</v>
      </c>
      <c r="G52" s="18" t="s">
        <v>4</v>
      </c>
      <c r="H52" s="19">
        <f>COUNTA(F53:F55)</f>
        <v>1</v>
      </c>
      <c r="I52" s="17" t="s">
        <v>3</v>
      </c>
      <c r="J52" s="18" t="s">
        <v>4</v>
      </c>
      <c r="K52" s="19">
        <f>COUNTA(I53:I55)</f>
        <v>0</v>
      </c>
      <c r="L52" s="17" t="s">
        <v>3</v>
      </c>
      <c r="M52" s="18" t="s">
        <v>4</v>
      </c>
      <c r="N52" s="19">
        <f>COUNTA(L53:L55)</f>
        <v>0</v>
      </c>
      <c r="O52" s="17"/>
      <c r="P52" s="18"/>
      <c r="Q52" s="19">
        <f>+E52+H52+K52+N52</f>
        <v>1</v>
      </c>
    </row>
    <row r="53" spans="1:17" ht="13.5" x14ac:dyDescent="0.25">
      <c r="A53" s="98"/>
      <c r="B53" s="101"/>
      <c r="C53" s="90"/>
      <c r="D53" s="22"/>
      <c r="E53" s="91"/>
      <c r="F53" s="90" t="s">
        <v>59</v>
      </c>
      <c r="G53" s="22">
        <v>1538</v>
      </c>
      <c r="H53" s="91"/>
      <c r="I53" s="90"/>
      <c r="J53" s="22"/>
      <c r="K53" s="91"/>
      <c r="L53" s="90"/>
      <c r="M53" s="22"/>
      <c r="N53" s="91"/>
      <c r="O53" s="90"/>
      <c r="P53" s="15"/>
      <c r="Q53" s="3"/>
    </row>
    <row r="54" spans="1:17" ht="13.5" x14ac:dyDescent="0.25">
      <c r="A54" s="98"/>
      <c r="B54" s="101"/>
      <c r="C54" s="90"/>
      <c r="D54" s="22"/>
      <c r="E54" s="91"/>
      <c r="F54" s="90"/>
      <c r="G54" s="22"/>
      <c r="H54" s="91"/>
      <c r="I54" s="90"/>
      <c r="J54" s="22"/>
      <c r="K54" s="91"/>
      <c r="L54" s="90"/>
      <c r="M54" s="22"/>
      <c r="N54" s="91"/>
      <c r="O54" s="90"/>
      <c r="P54" s="15"/>
      <c r="Q54" s="3"/>
    </row>
    <row r="55" spans="1:17" ht="13.5" x14ac:dyDescent="0.25">
      <c r="A55" s="98"/>
      <c r="B55" s="101"/>
      <c r="C55" s="90"/>
      <c r="D55" s="22"/>
      <c r="E55" s="91"/>
      <c r="F55" s="90"/>
      <c r="G55" s="22"/>
      <c r="H55" s="91"/>
      <c r="I55" s="90"/>
      <c r="J55" s="22"/>
      <c r="K55" s="91"/>
      <c r="L55" s="90"/>
      <c r="M55" s="22"/>
      <c r="N55" s="91"/>
      <c r="O55" s="90"/>
      <c r="P55" s="15"/>
      <c r="Q55" s="3"/>
    </row>
    <row r="56" spans="1:17" x14ac:dyDescent="0.25">
      <c r="A56" s="99"/>
      <c r="B56" s="102"/>
      <c r="C56" s="84" t="s">
        <v>26</v>
      </c>
      <c r="D56" s="85">
        <f>SUM(D53:D55)</f>
        <v>0</v>
      </c>
      <c r="E56" s="86"/>
      <c r="F56" s="84" t="s">
        <v>26</v>
      </c>
      <c r="G56" s="85">
        <f>SUM(G53:G55)</f>
        <v>1538</v>
      </c>
      <c r="H56" s="86"/>
      <c r="I56" s="84" t="s">
        <v>26</v>
      </c>
      <c r="J56" s="85">
        <f>SUM(J53:J55)</f>
        <v>0</v>
      </c>
      <c r="K56" s="86"/>
      <c r="L56" s="84" t="s">
        <v>26</v>
      </c>
      <c r="M56" s="85">
        <f>SUM(M53:M55)</f>
        <v>0</v>
      </c>
      <c r="N56" s="86"/>
      <c r="O56" s="84" t="s">
        <v>33</v>
      </c>
      <c r="P56" s="85">
        <f>+D56+G56+J56+M56</f>
        <v>1538</v>
      </c>
      <c r="Q56" s="86"/>
    </row>
    <row r="57" spans="1:17" ht="16.5" customHeight="1" thickBot="1" x14ac:dyDescent="0.45">
      <c r="A57" s="97"/>
      <c r="B57" s="100" t="s">
        <v>52</v>
      </c>
      <c r="C57" s="17" t="s">
        <v>3</v>
      </c>
      <c r="D57" s="18" t="s">
        <v>4</v>
      </c>
      <c r="E57" s="19">
        <f>COUNTA(C58:C60)</f>
        <v>0</v>
      </c>
      <c r="F57" s="17" t="s">
        <v>3</v>
      </c>
      <c r="G57" s="18" t="s">
        <v>4</v>
      </c>
      <c r="H57" s="19">
        <f>COUNTA(F58:F60)</f>
        <v>1</v>
      </c>
      <c r="I57" s="17" t="s">
        <v>3</v>
      </c>
      <c r="J57" s="18" t="s">
        <v>4</v>
      </c>
      <c r="K57" s="19">
        <f>COUNTA(I58:I60)</f>
        <v>0</v>
      </c>
      <c r="L57" s="17" t="s">
        <v>3</v>
      </c>
      <c r="M57" s="18" t="s">
        <v>4</v>
      </c>
      <c r="N57" s="19">
        <f>COUNTA(L58:L60)</f>
        <v>0</v>
      </c>
      <c r="O57" s="17"/>
      <c r="P57" s="18"/>
      <c r="Q57" s="19">
        <f>+E57+H57+K57+N57</f>
        <v>1</v>
      </c>
    </row>
    <row r="58" spans="1:17" ht="13.5" x14ac:dyDescent="0.25">
      <c r="A58" s="98"/>
      <c r="B58" s="101"/>
      <c r="C58" s="90"/>
      <c r="D58" s="22"/>
      <c r="E58" s="91"/>
      <c r="F58" s="90" t="s">
        <v>58</v>
      </c>
      <c r="G58" s="22">
        <v>2900</v>
      </c>
      <c r="H58" s="91"/>
      <c r="I58" s="90"/>
      <c r="J58" s="22"/>
      <c r="K58" s="91"/>
      <c r="L58" s="90"/>
      <c r="M58" s="22"/>
      <c r="N58" s="91"/>
      <c r="O58" s="90"/>
      <c r="P58" s="15"/>
      <c r="Q58" s="3"/>
    </row>
    <row r="59" spans="1:17" ht="13.5" x14ac:dyDescent="0.25">
      <c r="A59" s="98"/>
      <c r="B59" s="101"/>
      <c r="C59" s="90"/>
      <c r="D59" s="22"/>
      <c r="E59" s="91"/>
      <c r="F59" s="90"/>
      <c r="G59" s="22"/>
      <c r="H59" s="91"/>
      <c r="I59" s="90"/>
      <c r="J59" s="22"/>
      <c r="K59" s="91"/>
      <c r="L59" s="90"/>
      <c r="M59" s="22"/>
      <c r="N59" s="91"/>
      <c r="O59" s="90"/>
      <c r="P59" s="15"/>
      <c r="Q59" s="3"/>
    </row>
    <row r="60" spans="1:17" ht="13.5" x14ac:dyDescent="0.25">
      <c r="A60" s="98"/>
      <c r="B60" s="101"/>
      <c r="C60" s="90"/>
      <c r="D60" s="22"/>
      <c r="E60" s="91"/>
      <c r="F60" s="90"/>
      <c r="G60" s="22"/>
      <c r="H60" s="91"/>
      <c r="I60" s="90"/>
      <c r="J60" s="22"/>
      <c r="K60" s="91"/>
      <c r="L60" s="90"/>
      <c r="M60" s="22"/>
      <c r="N60" s="91"/>
      <c r="O60" s="90"/>
      <c r="P60" s="15"/>
      <c r="Q60" s="3"/>
    </row>
    <row r="61" spans="1:17" x14ac:dyDescent="0.25">
      <c r="A61" s="99"/>
      <c r="B61" s="102"/>
      <c r="C61" s="84" t="s">
        <v>26</v>
      </c>
      <c r="D61" s="85">
        <f>SUM(D58:D60)</f>
        <v>0</v>
      </c>
      <c r="E61" s="86"/>
      <c r="F61" s="84" t="s">
        <v>26</v>
      </c>
      <c r="G61" s="85">
        <f>SUM(G58:G60)</f>
        <v>2900</v>
      </c>
      <c r="H61" s="86"/>
      <c r="I61" s="84" t="s">
        <v>26</v>
      </c>
      <c r="J61" s="85">
        <f>SUM(J58:J60)</f>
        <v>0</v>
      </c>
      <c r="K61" s="86"/>
      <c r="L61" s="84" t="s">
        <v>26</v>
      </c>
      <c r="M61" s="85">
        <f>SUM(M58:M60)</f>
        <v>0</v>
      </c>
      <c r="N61" s="86"/>
      <c r="O61" s="84" t="s">
        <v>33</v>
      </c>
      <c r="P61" s="85">
        <f>+D61+G61+J61+M61</f>
        <v>2900</v>
      </c>
      <c r="Q61" s="86"/>
    </row>
    <row r="62" spans="1:17" ht="16.5" customHeight="1" thickBot="1" x14ac:dyDescent="0.45">
      <c r="A62" s="97"/>
      <c r="B62" s="100" t="s">
        <v>53</v>
      </c>
      <c r="C62" s="17" t="s">
        <v>3</v>
      </c>
      <c r="D62" s="18" t="s">
        <v>4</v>
      </c>
      <c r="E62" s="19">
        <f>COUNTA(C63:C65)</f>
        <v>0</v>
      </c>
      <c r="F62" s="17" t="s">
        <v>3</v>
      </c>
      <c r="G62" s="18" t="s">
        <v>4</v>
      </c>
      <c r="H62" s="19">
        <f>COUNTA(F63:F65)</f>
        <v>0</v>
      </c>
      <c r="I62" s="17" t="s">
        <v>3</v>
      </c>
      <c r="J62" s="18" t="s">
        <v>4</v>
      </c>
      <c r="K62" s="19">
        <f>COUNTA(I63:I65)</f>
        <v>0</v>
      </c>
      <c r="L62" s="17" t="s">
        <v>3</v>
      </c>
      <c r="M62" s="18" t="s">
        <v>4</v>
      </c>
      <c r="N62" s="19">
        <f>COUNTA(L63:L65)</f>
        <v>0</v>
      </c>
      <c r="O62" s="17"/>
      <c r="P62" s="18"/>
      <c r="Q62" s="19">
        <f>+E62+H62+K62+N62</f>
        <v>0</v>
      </c>
    </row>
    <row r="63" spans="1:17" ht="13.5" x14ac:dyDescent="0.25">
      <c r="A63" s="98"/>
      <c r="B63" s="101"/>
      <c r="C63" s="90"/>
      <c r="D63" s="22"/>
      <c r="E63" s="91"/>
      <c r="F63" s="90"/>
      <c r="G63" s="22"/>
      <c r="H63" s="91"/>
      <c r="I63" s="90"/>
      <c r="J63" s="22"/>
      <c r="K63" s="91"/>
      <c r="L63" s="90"/>
      <c r="M63" s="22"/>
      <c r="N63" s="91"/>
      <c r="O63" s="90"/>
      <c r="P63" s="15"/>
      <c r="Q63" s="3"/>
    </row>
    <row r="64" spans="1:17" ht="13.5" x14ac:dyDescent="0.25">
      <c r="A64" s="98"/>
      <c r="B64" s="101"/>
      <c r="C64" s="90"/>
      <c r="D64" s="22"/>
      <c r="E64" s="91"/>
      <c r="F64" s="90"/>
      <c r="G64" s="22"/>
      <c r="H64" s="91"/>
      <c r="I64" s="90"/>
      <c r="J64" s="22"/>
      <c r="K64" s="91"/>
      <c r="L64" s="90"/>
      <c r="M64" s="22"/>
      <c r="N64" s="91"/>
      <c r="O64" s="90"/>
      <c r="P64" s="15"/>
      <c r="Q64" s="3"/>
    </row>
    <row r="65" spans="1:17" ht="13.5" x14ac:dyDescent="0.25">
      <c r="A65" s="98"/>
      <c r="B65" s="101"/>
      <c r="C65" s="90"/>
      <c r="D65" s="22"/>
      <c r="E65" s="91"/>
      <c r="F65" s="90"/>
      <c r="G65" s="22"/>
      <c r="H65" s="91"/>
      <c r="I65" s="90"/>
      <c r="J65" s="22"/>
      <c r="K65" s="91"/>
      <c r="L65" s="90"/>
      <c r="M65" s="22"/>
      <c r="N65" s="91"/>
      <c r="O65" s="90"/>
      <c r="P65" s="15"/>
      <c r="Q65" s="3"/>
    </row>
    <row r="66" spans="1:17" x14ac:dyDescent="0.25">
      <c r="A66" s="99"/>
      <c r="B66" s="102"/>
      <c r="C66" s="84" t="s">
        <v>26</v>
      </c>
      <c r="D66" s="85">
        <f>SUM(D63:D65)</f>
        <v>0</v>
      </c>
      <c r="E66" s="86"/>
      <c r="F66" s="84" t="s">
        <v>26</v>
      </c>
      <c r="G66" s="85">
        <f>SUM(G63:G65)</f>
        <v>0</v>
      </c>
      <c r="H66" s="86"/>
      <c r="I66" s="84" t="s">
        <v>26</v>
      </c>
      <c r="J66" s="85">
        <f>SUM(J63:J65)</f>
        <v>0</v>
      </c>
      <c r="K66" s="86"/>
      <c r="L66" s="84" t="s">
        <v>26</v>
      </c>
      <c r="M66" s="85">
        <f>SUM(M63:M65)</f>
        <v>0</v>
      </c>
      <c r="N66" s="86"/>
      <c r="O66" s="84" t="s">
        <v>33</v>
      </c>
      <c r="P66" s="85">
        <f>+D66+G66+J66+M66</f>
        <v>0</v>
      </c>
      <c r="Q66" s="86"/>
    </row>
    <row r="67" spans="1:17" s="14" customFormat="1" ht="6.75" customHeight="1" x14ac:dyDescent="0.25">
      <c r="A67" s="5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C68" s="84" t="s">
        <v>24</v>
      </c>
      <c r="D68" s="85">
        <f>+D11+D24+D30+D38+D44+D66+D51+D56+D61</f>
        <v>55840</v>
      </c>
      <c r="E68" s="87">
        <f>+E6+E12+E25+E31+E39+E62+E45+E52+E57</f>
        <v>14</v>
      </c>
      <c r="F68" s="84" t="s">
        <v>24</v>
      </c>
      <c r="G68" s="85">
        <f>+G11+G24+G30+G38+G44+G66+G51+G56+G61</f>
        <v>99313</v>
      </c>
      <c r="H68" s="87">
        <f>+H6+H12+H25+H31+H39+H62+H45+H52+H57</f>
        <v>15</v>
      </c>
      <c r="I68" s="84" t="s">
        <v>24</v>
      </c>
      <c r="J68" s="85">
        <f>+J11+J24+J30+J38+J44+J66+J51+J56+J61</f>
        <v>0</v>
      </c>
      <c r="K68" s="87">
        <f>+K6+K12+K25+K31+K39+K62+K45+K52+K57</f>
        <v>0</v>
      </c>
      <c r="L68" s="84" t="s">
        <v>24</v>
      </c>
      <c r="M68" s="85">
        <f>+M11+M24+M30+M38+M44+M66+M51+M56+M61</f>
        <v>27800</v>
      </c>
      <c r="N68" s="87">
        <f>+N6+N12+N25+N31+N39+N62+N45+N52+N57</f>
        <v>3</v>
      </c>
      <c r="O68" s="84" t="s">
        <v>24</v>
      </c>
      <c r="P68" s="85">
        <f>+P11+P24+P30+P38+P44+P66+P51+P56+P61</f>
        <v>182953</v>
      </c>
      <c r="Q68" s="87">
        <f>+Q6+Q12+Q25+Q31+Q39+Q62+Q45+Q52+Q57</f>
        <v>32</v>
      </c>
    </row>
  </sheetData>
  <mergeCells count="18">
    <mergeCell ref="A62:A66"/>
    <mergeCell ref="B62:B66"/>
    <mergeCell ref="A39:A44"/>
    <mergeCell ref="B39:B44"/>
    <mergeCell ref="A57:A61"/>
    <mergeCell ref="B57:B61"/>
    <mergeCell ref="A52:A56"/>
    <mergeCell ref="B52:B56"/>
    <mergeCell ref="A45:A51"/>
    <mergeCell ref="B45:B51"/>
    <mergeCell ref="A31:A38"/>
    <mergeCell ref="B31:B38"/>
    <mergeCell ref="A6:A11"/>
    <mergeCell ref="B6:B11"/>
    <mergeCell ref="A25:A30"/>
    <mergeCell ref="B25:B30"/>
    <mergeCell ref="A12:A24"/>
    <mergeCell ref="B12:B24"/>
  </mergeCells>
  <printOptions horizontalCentered="1" verticalCentered="1"/>
  <pageMargins left="0.25" right="0.25" top="0.22" bottom="0.24" header="0.27" footer="0.27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K9" sqref="K9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21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39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'!Q3</f>
        <v>Results based on activity through October 19,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'!B31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3</v>
      </c>
      <c r="D7" s="55"/>
      <c r="E7" s="56" t="s">
        <v>4</v>
      </c>
      <c r="F7" s="53"/>
      <c r="G7" s="72"/>
      <c r="H7" s="58"/>
      <c r="I7" s="54" t="s">
        <v>3</v>
      </c>
      <c r="J7" s="55"/>
      <c r="K7" s="56" t="s">
        <v>4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 t="s">
        <v>48</v>
      </c>
      <c r="J8" s="77"/>
      <c r="K8" s="94">
        <v>26</v>
      </c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25">
      <c r="A10" s="59"/>
      <c r="B10" s="59"/>
      <c r="C10" s="96" t="s">
        <v>26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26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5">
      <c r="A12" s="51"/>
      <c r="B12" s="51"/>
      <c r="C12" s="73" t="s">
        <v>22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3</v>
      </c>
      <c r="D13" s="63"/>
      <c r="E13" s="64" t="s">
        <v>4</v>
      </c>
      <c r="F13" s="63"/>
      <c r="G13" s="65"/>
      <c r="H13" s="58"/>
      <c r="I13" s="73" t="s">
        <v>35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76"/>
      <c r="D14" s="77"/>
      <c r="E14" s="78"/>
      <c r="F14" s="66"/>
      <c r="G14" s="57"/>
      <c r="H14" s="58"/>
      <c r="I14" s="62" t="s">
        <v>3</v>
      </c>
      <c r="J14" s="63"/>
      <c r="K14" s="64" t="s">
        <v>4</v>
      </c>
      <c r="L14" s="63"/>
      <c r="M14" s="65"/>
    </row>
    <row r="15" spans="1:20" ht="15" customHeight="1" x14ac:dyDescent="0.4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25">
      <c r="A20" s="59"/>
      <c r="B20" s="59"/>
      <c r="C20" s="96" t="s">
        <v>26</v>
      </c>
      <c r="D20" s="74"/>
      <c r="E20" s="95">
        <f>SUM(E14:E19)</f>
        <v>0</v>
      </c>
      <c r="F20" s="74"/>
      <c r="G20" s="75"/>
      <c r="H20" s="58"/>
      <c r="I20" s="96" t="s">
        <v>26</v>
      </c>
      <c r="J20" s="74"/>
      <c r="K20" s="95">
        <f>SUM(K15:K19)</f>
        <v>0</v>
      </c>
      <c r="L20" s="74"/>
      <c r="M20" s="75"/>
    </row>
    <row r="21" spans="1:13" ht="15" customHeight="1" x14ac:dyDescent="0.25">
      <c r="A21" s="59"/>
      <c r="B21" s="59"/>
      <c r="C21" s="60"/>
      <c r="D21" s="61"/>
      <c r="E21" s="60"/>
      <c r="F21" s="61"/>
      <c r="G21" s="60"/>
    </row>
    <row r="22" spans="1:13" ht="15" customHeight="1" x14ac:dyDescent="0.25">
      <c r="A22" s="59"/>
      <c r="B22" s="59"/>
      <c r="C22" s="73" t="str">
        <f>+'Hotlist - Identified '!B25</f>
        <v>Emissions</v>
      </c>
      <c r="D22" s="68"/>
      <c r="E22" s="68"/>
      <c r="F22" s="68"/>
      <c r="G22" s="69"/>
      <c r="I22" s="73" t="str">
        <f>+'Hotlist - Identified '!B62</f>
        <v>Puerto Rico</v>
      </c>
      <c r="J22" s="68"/>
      <c r="K22" s="68"/>
      <c r="L22" s="68"/>
      <c r="M22" s="69"/>
    </row>
    <row r="23" spans="1:13" ht="15" customHeight="1" x14ac:dyDescent="0.4">
      <c r="A23" s="51"/>
      <c r="B23" s="51"/>
      <c r="C23" s="54" t="s">
        <v>3</v>
      </c>
      <c r="D23" s="55"/>
      <c r="E23" s="56" t="s">
        <v>4</v>
      </c>
      <c r="F23" s="53"/>
      <c r="G23" s="72"/>
      <c r="H23" s="58"/>
      <c r="I23" s="54" t="s">
        <v>3</v>
      </c>
      <c r="J23" s="55"/>
      <c r="K23" s="56" t="s">
        <v>4</v>
      </c>
      <c r="L23" s="53"/>
      <c r="M23" s="72"/>
    </row>
    <row r="24" spans="1:13" ht="15" customHeight="1" x14ac:dyDescent="0.25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25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25">
      <c r="A26" s="59"/>
      <c r="B26" s="59"/>
      <c r="C26" s="96" t="s">
        <v>26</v>
      </c>
      <c r="D26" s="74"/>
      <c r="E26" s="95">
        <f>SUM(E24:E25)</f>
        <v>0</v>
      </c>
      <c r="F26" s="74"/>
      <c r="G26" s="75"/>
      <c r="H26" s="58"/>
      <c r="I26" s="96" t="s">
        <v>26</v>
      </c>
      <c r="J26" s="74"/>
      <c r="K26" s="95">
        <f>SUM(K24:K25)</f>
        <v>0</v>
      </c>
      <c r="L26" s="74"/>
      <c r="M26" s="75"/>
    </row>
    <row r="27" spans="1:13" ht="15" customHeight="1" x14ac:dyDescent="0.25">
      <c r="A27" s="59"/>
      <c r="B27" s="59"/>
      <c r="C27" s="28"/>
      <c r="E27" s="28"/>
      <c r="G27" s="28"/>
      <c r="H27" s="58"/>
    </row>
    <row r="28" spans="1:13" ht="15" customHeight="1" x14ac:dyDescent="0.25">
      <c r="A28" s="59"/>
      <c r="B28" s="59"/>
      <c r="C28" s="28"/>
      <c r="E28" s="28"/>
      <c r="G28" s="28"/>
      <c r="H28" s="58"/>
    </row>
    <row r="29" spans="1:13" ht="15" customHeight="1" x14ac:dyDescent="0.25">
      <c r="A29" s="59"/>
      <c r="B29" s="59"/>
      <c r="C29" s="28"/>
      <c r="E29" s="28"/>
      <c r="G29" s="28"/>
      <c r="H29" s="58"/>
      <c r="I29" s="96" t="s">
        <v>27</v>
      </c>
      <c r="J29" s="74"/>
      <c r="K29" s="95">
        <f>+E10+E20+E26+K11+K20+K26</f>
        <v>26</v>
      </c>
      <c r="L29" s="74"/>
      <c r="M29" s="75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</row>
    <row r="32" spans="1:13" ht="15" customHeight="1" x14ac:dyDescent="0.25">
      <c r="A32" s="59"/>
      <c r="B32" s="59"/>
      <c r="C32" s="70" t="str">
        <f ca="1">CELL("filename")</f>
        <v xml:space="preserve">O:\Fin_Ops\Finrpt\Global\Management Summaries\2000\4Q 2000\Hot List\[Global Hot List 1019.xls]Hotlist - Identified </v>
      </c>
      <c r="E32" s="28"/>
      <c r="G32" s="28"/>
      <c r="H32" s="58"/>
    </row>
    <row r="33" spans="1:14" ht="15" customHeight="1" x14ac:dyDescent="0.25">
      <c r="A33" s="59"/>
      <c r="B33" s="59"/>
      <c r="C33" s="70">
        <f ca="1">NOW()</f>
        <v>36819.647453124999</v>
      </c>
      <c r="E33" s="28"/>
      <c r="G33" s="28"/>
      <c r="N33" s="52"/>
    </row>
    <row r="34" spans="1:14" ht="15" customHeight="1" x14ac:dyDescent="0.25">
      <c r="A34" s="59"/>
      <c r="B34" s="59"/>
      <c r="E34" s="28"/>
      <c r="G34" s="28"/>
    </row>
    <row r="35" spans="1:14" ht="15" customHeight="1" x14ac:dyDescent="0.25">
      <c r="A35" s="59"/>
      <c r="B35" s="59"/>
      <c r="E35" s="28"/>
      <c r="G35" s="28"/>
    </row>
    <row r="36" spans="1:14" ht="15" customHeight="1" x14ac:dyDescent="0.25">
      <c r="A36" s="59"/>
      <c r="B36" s="59"/>
      <c r="E36" s="28"/>
      <c r="G36" s="28"/>
      <c r="N36" s="67"/>
    </row>
    <row r="37" spans="1:14" ht="15" customHeight="1" x14ac:dyDescent="0.25">
      <c r="A37" s="59"/>
      <c r="B37" s="59"/>
      <c r="E37" s="28"/>
      <c r="G37" s="28"/>
      <c r="N37" s="52"/>
    </row>
    <row r="38" spans="1:14" ht="15" customHeight="1" x14ac:dyDescent="0.25">
      <c r="A38" s="59"/>
      <c r="B38" s="59"/>
      <c r="N38" s="52"/>
    </row>
    <row r="39" spans="1:14" ht="15" customHeight="1" x14ac:dyDescent="0.25">
      <c r="A39" s="59"/>
      <c r="B39" s="59"/>
      <c r="N39" s="52"/>
    </row>
    <row r="40" spans="1:14" ht="15" customHeight="1" x14ac:dyDescent="0.25">
      <c r="A40" s="59"/>
      <c r="B40" s="59"/>
    </row>
    <row r="41" spans="1:14" ht="15" customHeight="1" x14ac:dyDescent="0.25">
      <c r="A41" s="59"/>
      <c r="B41" s="59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1"/>
      <c r="B44" s="51"/>
    </row>
    <row r="45" spans="1:14" ht="15" customHeight="1" x14ac:dyDescent="0.25">
      <c r="A45" s="59"/>
      <c r="B45" s="59"/>
      <c r="N45" s="52"/>
    </row>
    <row r="46" spans="1:14" ht="15" customHeight="1" x14ac:dyDescent="0.25">
      <c r="A46" s="59"/>
      <c r="B46" s="59"/>
      <c r="H46" s="52"/>
    </row>
    <row r="47" spans="1:14" ht="15" customHeight="1" x14ac:dyDescent="0.25">
      <c r="A47" s="59"/>
      <c r="B47" s="59"/>
      <c r="H47" s="52"/>
    </row>
    <row r="48" spans="1:14" ht="15" customHeight="1" x14ac:dyDescent="0.25">
      <c r="A48" s="59"/>
      <c r="B48" s="59"/>
      <c r="H48" s="52"/>
      <c r="N48" s="67"/>
    </row>
    <row r="49" spans="1:14" ht="15" customHeight="1" x14ac:dyDescent="0.25">
      <c r="A49" s="59"/>
      <c r="B49" s="59"/>
      <c r="N49" s="67"/>
    </row>
    <row r="50" spans="1:14" ht="15" customHeight="1" x14ac:dyDescent="0.25">
      <c r="A50" s="59"/>
      <c r="B50" s="59"/>
    </row>
    <row r="51" spans="1:14" ht="15" customHeight="1" x14ac:dyDescent="0.25">
      <c r="A51" s="59"/>
      <c r="B51" s="59"/>
    </row>
    <row r="52" spans="1:14" ht="15" customHeight="1" x14ac:dyDescent="0.25">
      <c r="A52" s="59"/>
      <c r="B52" s="59"/>
    </row>
    <row r="53" spans="1:14" ht="15" customHeight="1" x14ac:dyDescent="0.25">
      <c r="A53" s="51"/>
      <c r="B53" s="51"/>
    </row>
    <row r="54" spans="1:14" ht="15" customHeight="1" x14ac:dyDescent="0.25">
      <c r="A54" s="51"/>
      <c r="B54" s="51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9"/>
      <c r="B58" s="59"/>
    </row>
    <row r="59" spans="1:14" ht="15" customHeight="1" x14ac:dyDescent="0.25">
      <c r="A59" s="59"/>
      <c r="B59" s="59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1"/>
      <c r="B63" s="51"/>
    </row>
    <row r="64" spans="1:14" ht="15" customHeight="1" x14ac:dyDescent="0.25">
      <c r="A64" s="59"/>
      <c r="B64" s="59"/>
    </row>
    <row r="65" spans="1:14" ht="15" customHeight="1" x14ac:dyDescent="0.25">
      <c r="A65" s="59"/>
      <c r="B65" s="59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  <c r="N73" s="71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2000-10-20T19:45:16Z</cp:lastPrinted>
  <dcterms:created xsi:type="dcterms:W3CDTF">1999-10-18T12:36:30Z</dcterms:created>
  <dcterms:modified xsi:type="dcterms:W3CDTF">2023-09-18T00:05:39Z</dcterms:modified>
</cp:coreProperties>
</file>