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431E36-9639-4C6A-868E-E816744A74C2}" xr6:coauthVersionLast="47" xr6:coauthVersionMax="47" xr10:uidLastSave="{00000000-0000-0000-0000-000000000000}"/>
  <bookViews>
    <workbookView xWindow="-120" yWindow="-120" windowWidth="23280" windowHeight="1248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H17" i="1"/>
  <c r="I17" i="1"/>
  <c r="J17" i="1"/>
  <c r="I18" i="1"/>
  <c r="J18" i="1"/>
  <c r="I19" i="1"/>
  <c r="J19" i="1"/>
  <c r="I20" i="1"/>
  <c r="J20" i="1"/>
  <c r="I21" i="1"/>
  <c r="J21" i="1"/>
  <c r="I22" i="1"/>
  <c r="I23" i="1"/>
  <c r="I27" i="1"/>
  <c r="I28" i="1"/>
  <c r="J28" i="1"/>
  <c r="I29" i="1"/>
  <c r="I30" i="1"/>
  <c r="E31" i="2"/>
</calcChain>
</file>

<file path=xl/sharedStrings.xml><?xml version="1.0" encoding="utf-8"?>
<sst xmlns="http://schemas.openxmlformats.org/spreadsheetml/2006/main" count="201" uniqueCount="124">
  <si>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</si>
  <si>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</si>
  <si>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</si>
  <si>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</si>
  <si>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</si>
  <si>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</si>
  <si>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</si>
  <si>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</si>
  <si>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</si>
  <si>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</si>
  <si>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</si>
  <si>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</si>
  <si>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</si>
  <si>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</si>
  <si>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</si>
  <si>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</si>
  <si>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</si>
  <si>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</si>
  <si>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</si>
  <si>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</si>
  <si>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</si>
  <si>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</si>
  <si>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</si>
  <si>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</si>
  <si>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</si>
  <si>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</si>
  <si>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</si>
  <si>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</si>
  <si>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</si>
  <si>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</si>
  <si>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</si>
  <si>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</si>
  <si>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</si>
  <si>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</si>
  <si>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</si>
  <si>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</si>
  <si>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</si>
  <si>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</si>
  <si>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</si>
  <si>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</si>
  <si>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</si>
  <si>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</si>
  <si>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</si>
  <si>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</si>
  <si>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</si>
  <si>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</si>
  <si>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</si>
  <si>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</si>
  <si>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</si>
  <si>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</si>
  <si>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</si>
  <si>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</si>
  <si>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</si>
  <si>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</si>
  <si>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</si>
  <si>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</si>
  <si>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</si>
  <si>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</si>
  <si>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</si>
  <si>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</si>
  <si>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</si>
  <si>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</si>
  <si>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</si>
  <si>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</si>
  <si>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</si>
  <si>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</si>
  <si>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</si>
  <si>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</si>
  <si>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</si>
  <si>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</si>
  <si>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</si>
  <si>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</si>
  <si>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</si>
  <si>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</si>
  <si>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</si>
  <si>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</si>
  <si>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</si>
  <si>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</si>
  <si>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</si>
  <si>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</si>
  <si>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</si>
  <si>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</si>
  <si>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</si>
  <si>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</si>
  <si>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</si>
  <si>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</si>
  <si>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</si>
  <si>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</si>
  <si>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</si>
  <si>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</si>
  <si>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</si>
  <si>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</si>
  <si>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</si>
  <si>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</si>
  <si>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</si>
  <si>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</si>
  <si>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</si>
  <si>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</si>
  <si>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</si>
  <si>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</si>
  <si>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</si>
  <si>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</si>
  <si>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</si>
  <si>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</si>
  <si>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</si>
  <si>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</si>
  <si>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</si>
  <si>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</si>
  <si>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</si>
  <si>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</si>
  <si>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</si>
  <si>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</si>
  <si>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</si>
  <si>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</si>
  <si>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</si>
  <si>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>Placed in Risk Pool because total committed value exceeded credit line of $1,100,000</t>
  </si>
  <si>
    <t xml:space="preserve">Southwest Offset Printing </t>
  </si>
  <si>
    <t>as of 11/5/2001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</si>
  <si>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</si>
  <si>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</si>
  <si>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</si>
  <si>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</si>
  <si>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</si>
  <si>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Transaction exceeds credit line by $180,322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</si>
</sst>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7" activePane="bottomLeft" state="frozen"/>
      <selection pane="bottomLeft" activeCell="B5" sqref="B5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">
      <c r="A2" s="89" t="s">
        <v>117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">
      <c r="A3" s="4"/>
      <c r="B3" s="4"/>
      <c r="C3" s="4"/>
      <c r="D3" s="4"/>
      <c r="E3" s="4"/>
      <c r="F3" s="8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0" t="s">
        <v>22</v>
      </c>
      <c r="G5" s="91"/>
      <c r="H5" s="91"/>
      <c r="I5" s="92"/>
      <c r="J5" s="42"/>
      <c r="K5" s="12"/>
    </row>
    <row r="6" spans="1:11" ht="38.25" customHeight="1" x14ac:dyDescent="0.2">
      <c r="A6" s="13"/>
      <c r="B6" s="85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">
      <c r="A7" s="75"/>
      <c r="B7" s="86" t="s">
        <v>33</v>
      </c>
      <c r="C7" s="26" t="s">
        <v>18</v>
      </c>
      <c r="D7" s="76">
        <v>37106</v>
      </c>
      <c r="E7" s="77">
        <v>100000</v>
      </c>
      <c r="F7" s="77">
        <v>251155.87</v>
      </c>
      <c r="G7" s="77">
        <v>0</v>
      </c>
      <c r="H7" s="77">
        <v>0</v>
      </c>
      <c r="I7" s="78">
        <f>+SUM(F7:H7)-E7</f>
        <v>151155.87</v>
      </c>
      <c r="J7" s="78">
        <f t="shared" ref="J7:J17" si="0">+E7+I7</f>
        <v>251155.87</v>
      </c>
      <c r="K7" s="79" t="s">
        <v>68</v>
      </c>
    </row>
    <row r="8" spans="1:11" ht="45" x14ac:dyDescent="0.2">
      <c r="A8" s="75"/>
      <c r="B8" s="86" t="s">
        <v>87</v>
      </c>
      <c r="C8" s="26" t="s">
        <v>64</v>
      </c>
      <c r="D8" s="76">
        <v>37125</v>
      </c>
      <c r="E8" s="77">
        <v>0</v>
      </c>
      <c r="F8" s="77">
        <v>11176.3</v>
      </c>
      <c r="G8" s="77">
        <v>0</v>
      </c>
      <c r="H8" s="77">
        <v>0</v>
      </c>
      <c r="I8" s="78">
        <f>SUM(F8:H8)</f>
        <v>11176.3</v>
      </c>
      <c r="J8" s="78">
        <f t="shared" si="0"/>
        <v>11176.3</v>
      </c>
      <c r="K8" s="79" t="s">
        <v>88</v>
      </c>
    </row>
    <row r="9" spans="1:11" ht="60" x14ac:dyDescent="0.2">
      <c r="A9" s="75"/>
      <c r="B9" s="86" t="s">
        <v>89</v>
      </c>
      <c r="C9" s="26" t="s">
        <v>18</v>
      </c>
      <c r="D9" s="76">
        <v>37133</v>
      </c>
      <c r="E9" s="77">
        <v>0</v>
      </c>
      <c r="F9" s="77">
        <v>244146.58</v>
      </c>
      <c r="G9" s="77">
        <v>569262</v>
      </c>
      <c r="H9" s="77">
        <v>806553.42</v>
      </c>
      <c r="I9" s="78">
        <f>SUM(F9:H9)</f>
        <v>1619962</v>
      </c>
      <c r="J9" s="78">
        <f t="shared" si="0"/>
        <v>1619962</v>
      </c>
      <c r="K9" s="79" t="s">
        <v>91</v>
      </c>
    </row>
    <row r="10" spans="1:11" ht="60" x14ac:dyDescent="0.2">
      <c r="A10" s="75"/>
      <c r="B10" s="86" t="s">
        <v>90</v>
      </c>
      <c r="C10" s="26" t="s">
        <v>18</v>
      </c>
      <c r="D10" s="76">
        <v>37141</v>
      </c>
      <c r="E10" s="77">
        <v>100000</v>
      </c>
      <c r="F10" s="77">
        <v>38342.720000000001</v>
      </c>
      <c r="G10" s="77">
        <v>0</v>
      </c>
      <c r="H10" s="77">
        <v>39742</v>
      </c>
      <c r="I10" s="78">
        <f>SUM(F10:H10)</f>
        <v>78084.72</v>
      </c>
      <c r="J10" s="78">
        <f t="shared" si="0"/>
        <v>178084.72</v>
      </c>
      <c r="K10" s="79" t="s">
        <v>30</v>
      </c>
    </row>
    <row r="11" spans="1:11" ht="60" x14ac:dyDescent="0.2">
      <c r="A11" s="75"/>
      <c r="B11" s="86" t="s">
        <v>96</v>
      </c>
      <c r="C11" s="26" t="s">
        <v>97</v>
      </c>
      <c r="D11" s="76">
        <v>37146</v>
      </c>
      <c r="E11" s="77">
        <v>0</v>
      </c>
      <c r="F11" s="77">
        <v>0</v>
      </c>
      <c r="G11" s="77">
        <v>-584305</v>
      </c>
      <c r="H11" s="77">
        <v>0</v>
      </c>
      <c r="I11" s="78">
        <f>+SUM(F11:H11)</f>
        <v>-584305</v>
      </c>
      <c r="J11" s="78">
        <f>+I11+E11</f>
        <v>-584305</v>
      </c>
      <c r="K11" s="79" t="s">
        <v>102</v>
      </c>
    </row>
    <row r="12" spans="1:11" ht="60" x14ac:dyDescent="0.2">
      <c r="A12" s="75"/>
      <c r="B12" s="87" t="s">
        <v>98</v>
      </c>
      <c r="C12" s="26" t="s">
        <v>99</v>
      </c>
      <c r="D12" s="76">
        <v>37148</v>
      </c>
      <c r="E12" s="77">
        <v>100000</v>
      </c>
      <c r="F12" s="77">
        <v>9380</v>
      </c>
      <c r="G12" s="77">
        <v>0</v>
      </c>
      <c r="H12" s="77">
        <v>0</v>
      </c>
      <c r="I12" s="78">
        <f t="shared" ref="I12:I17" si="1">SUM(F12:H12)</f>
        <v>9380</v>
      </c>
      <c r="J12" s="78">
        <f t="shared" si="0"/>
        <v>109380</v>
      </c>
      <c r="K12" s="79" t="s">
        <v>30</v>
      </c>
    </row>
    <row r="13" spans="1:11" ht="60" x14ac:dyDescent="0.2">
      <c r="A13" s="75"/>
      <c r="B13" s="87" t="s">
        <v>100</v>
      </c>
      <c r="C13" s="26" t="s">
        <v>93</v>
      </c>
      <c r="D13" s="76">
        <v>37151</v>
      </c>
      <c r="E13" s="77">
        <v>100000</v>
      </c>
      <c r="F13" s="77">
        <v>22640</v>
      </c>
      <c r="G13" s="77">
        <v>0</v>
      </c>
      <c r="H13" s="77">
        <v>0</v>
      </c>
      <c r="I13" s="78">
        <f t="shared" si="1"/>
        <v>22640</v>
      </c>
      <c r="J13" s="78">
        <f t="shared" si="0"/>
        <v>122640</v>
      </c>
      <c r="K13" s="79" t="s">
        <v>30</v>
      </c>
    </row>
    <row r="14" spans="1:11" ht="60" x14ac:dyDescent="0.2">
      <c r="A14" s="75"/>
      <c r="B14" s="87" t="s">
        <v>103</v>
      </c>
      <c r="C14" s="26" t="s">
        <v>99</v>
      </c>
      <c r="D14" s="76">
        <v>37155</v>
      </c>
      <c r="E14" s="77">
        <v>100000</v>
      </c>
      <c r="F14" s="77">
        <v>36480</v>
      </c>
      <c r="G14" s="77">
        <v>0</v>
      </c>
      <c r="H14" s="77">
        <v>0</v>
      </c>
      <c r="I14" s="78">
        <f t="shared" si="1"/>
        <v>36480</v>
      </c>
      <c r="J14" s="78">
        <f t="shared" si="0"/>
        <v>136480</v>
      </c>
      <c r="K14" s="79" t="s">
        <v>30</v>
      </c>
    </row>
    <row r="15" spans="1:11" ht="45" x14ac:dyDescent="0.2">
      <c r="A15" s="75"/>
      <c r="B15" s="87" t="s">
        <v>105</v>
      </c>
      <c r="C15" s="26" t="s">
        <v>18</v>
      </c>
      <c r="D15" s="76">
        <v>37160</v>
      </c>
      <c r="E15" s="77">
        <v>75000</v>
      </c>
      <c r="F15" s="77">
        <v>40000</v>
      </c>
      <c r="G15" s="77">
        <v>0</v>
      </c>
      <c r="H15" s="77">
        <v>0</v>
      </c>
      <c r="I15" s="78">
        <f t="shared" si="1"/>
        <v>40000</v>
      </c>
      <c r="J15" s="78">
        <f t="shared" si="0"/>
        <v>115000</v>
      </c>
      <c r="K15" s="79" t="s">
        <v>107</v>
      </c>
    </row>
    <row r="16" spans="1:11" ht="45" x14ac:dyDescent="0.2">
      <c r="A16" s="75"/>
      <c r="B16" s="87" t="s">
        <v>106</v>
      </c>
      <c r="C16" s="26" t="s">
        <v>99</v>
      </c>
      <c r="D16" s="76">
        <v>37161</v>
      </c>
      <c r="E16" s="77">
        <v>100000</v>
      </c>
      <c r="F16" s="77">
        <v>0</v>
      </c>
      <c r="G16" s="77">
        <v>12003</v>
      </c>
      <c r="H16" s="77">
        <v>46700</v>
      </c>
      <c r="I16" s="78">
        <f t="shared" si="1"/>
        <v>58703</v>
      </c>
      <c r="J16" s="78">
        <f>+E16+I16</f>
        <v>158703</v>
      </c>
      <c r="K16" s="79" t="s">
        <v>108</v>
      </c>
    </row>
    <row r="17" spans="1:11" ht="45" x14ac:dyDescent="0.2">
      <c r="A17" s="75"/>
      <c r="B17" s="87" t="s">
        <v>110</v>
      </c>
      <c r="C17" s="26" t="s">
        <v>18</v>
      </c>
      <c r="D17" s="76">
        <v>37167</v>
      </c>
      <c r="E17" s="77">
        <v>125000</v>
      </c>
      <c r="F17" s="77">
        <v>54126.01</v>
      </c>
      <c r="G17" s="77">
        <v>0</v>
      </c>
      <c r="H17" s="77">
        <f>92200-F17</f>
        <v>38073.99</v>
      </c>
      <c r="I17" s="78">
        <f t="shared" si="1"/>
        <v>92200</v>
      </c>
      <c r="J17" s="78">
        <f t="shared" si="0"/>
        <v>217200</v>
      </c>
      <c r="K17" s="79" t="s">
        <v>114</v>
      </c>
    </row>
    <row r="18" spans="1:11" ht="45" x14ac:dyDescent="0.2">
      <c r="A18" s="75"/>
      <c r="B18" s="87" t="s">
        <v>112</v>
      </c>
      <c r="C18" s="26" t="s">
        <v>113</v>
      </c>
      <c r="D18" s="76">
        <v>37182</v>
      </c>
      <c r="E18" s="77">
        <v>1100000</v>
      </c>
      <c r="F18" s="77">
        <v>0</v>
      </c>
      <c r="G18" s="77">
        <v>0</v>
      </c>
      <c r="H18" s="77">
        <v>320000</v>
      </c>
      <c r="I18" s="78">
        <f>SUM(F18:H18)</f>
        <v>320000</v>
      </c>
      <c r="J18" s="78">
        <f>+E18+I18</f>
        <v>1420000</v>
      </c>
      <c r="K18" s="79" t="s">
        <v>115</v>
      </c>
    </row>
    <row r="19" spans="1:11" ht="45" x14ac:dyDescent="0.2">
      <c r="A19" s="75"/>
      <c r="B19" s="87" t="s">
        <v>116</v>
      </c>
      <c r="C19" s="26" t="s">
        <v>93</v>
      </c>
      <c r="D19" s="76">
        <v>37187</v>
      </c>
      <c r="E19" s="77">
        <v>100000</v>
      </c>
      <c r="F19" s="77">
        <v>0</v>
      </c>
      <c r="G19" s="77">
        <v>0</v>
      </c>
      <c r="H19" s="77">
        <v>27780</v>
      </c>
      <c r="I19" s="78">
        <f>SUM(F19:H19)</f>
        <v>27780</v>
      </c>
      <c r="J19" s="78">
        <f>+E19+I19</f>
        <v>127780</v>
      </c>
      <c r="K19" s="79" t="s">
        <v>108</v>
      </c>
    </row>
    <row r="20" spans="1:11" ht="45" x14ac:dyDescent="0.2">
      <c r="A20" s="75"/>
      <c r="B20" s="87" t="s">
        <v>118</v>
      </c>
      <c r="C20" s="26" t="s">
        <v>119</v>
      </c>
      <c r="D20" s="76">
        <v>37197</v>
      </c>
      <c r="E20" s="77">
        <v>25000</v>
      </c>
      <c r="F20" s="77">
        <v>0</v>
      </c>
      <c r="G20" s="77">
        <v>0</v>
      </c>
      <c r="H20" s="77">
        <v>20195</v>
      </c>
      <c r="I20" s="78">
        <f>SUM(F20:H20)</f>
        <v>20195</v>
      </c>
      <c r="J20" s="78">
        <f>+E20+I20</f>
        <v>45195</v>
      </c>
      <c r="K20" s="79" t="s">
        <v>120</v>
      </c>
    </row>
    <row r="21" spans="1:11" ht="45" x14ac:dyDescent="0.2">
      <c r="A21" s="75"/>
      <c r="B21" s="87" t="s">
        <v>81</v>
      </c>
      <c r="C21" s="26" t="s">
        <v>121</v>
      </c>
      <c r="D21" s="76">
        <v>37197</v>
      </c>
      <c r="E21" s="77">
        <v>150000</v>
      </c>
      <c r="F21" s="77">
        <v>0</v>
      </c>
      <c r="G21" s="77">
        <v>0</v>
      </c>
      <c r="H21" s="77">
        <v>72450</v>
      </c>
      <c r="I21" s="78">
        <f>SUM(F21:H21)</f>
        <v>72450</v>
      </c>
      <c r="J21" s="78">
        <f>+E21+I21</f>
        <v>222450</v>
      </c>
      <c r="K21" s="79" t="s">
        <v>122</v>
      </c>
    </row>
    <row r="22" spans="1:11" ht="15" customHeight="1" thickBot="1" x14ac:dyDescent="0.25">
      <c r="A22" s="41" t="s">
        <v>3</v>
      </c>
      <c r="B22" s="25"/>
      <c r="C22" s="26"/>
      <c r="D22" s="27"/>
      <c r="E22" s="27"/>
      <c r="F22" s="26"/>
      <c r="G22" s="26"/>
      <c r="H22" s="28"/>
      <c r="I22" s="28">
        <f>SUM(I7:I21)+584305</f>
        <v>2560206.8899999997</v>
      </c>
      <c r="J22" s="28"/>
      <c r="K22" s="29"/>
    </row>
    <row r="23" spans="1:11" ht="16.5" thickBot="1" x14ac:dyDescent="0.3">
      <c r="A23" s="30" t="s">
        <v>25</v>
      </c>
      <c r="B23" s="31"/>
      <c r="C23" s="32"/>
      <c r="D23" s="32"/>
      <c r="E23" s="32"/>
      <c r="F23" s="32"/>
      <c r="G23" s="32"/>
      <c r="H23" s="33"/>
      <c r="I23" s="33">
        <f>5000000-I22</f>
        <v>2439793.1100000003</v>
      </c>
      <c r="J23" s="33"/>
      <c r="K23" s="34"/>
    </row>
    <row r="24" spans="1:11" ht="15" x14ac:dyDescent="0.2">
      <c r="A24" s="21"/>
      <c r="B24" s="19"/>
      <c r="C24" s="20"/>
      <c r="D24" s="20"/>
      <c r="E24" s="20"/>
      <c r="F24" s="20"/>
      <c r="G24" s="20"/>
      <c r="H24" s="20"/>
      <c r="I24" s="20"/>
      <c r="J24" s="20"/>
      <c r="K24" s="40"/>
    </row>
    <row r="25" spans="1:11" ht="15.75" x14ac:dyDescent="0.25">
      <c r="A25" s="35" t="s">
        <v>4</v>
      </c>
      <c r="B25" s="19"/>
      <c r="C25" s="20"/>
      <c r="D25" s="20"/>
      <c r="E25" s="20"/>
      <c r="F25" s="20"/>
      <c r="G25" s="20"/>
      <c r="H25" s="20"/>
      <c r="I25" s="20"/>
      <c r="J25" s="20"/>
      <c r="K25" s="19"/>
    </row>
    <row r="26" spans="1:11" ht="15.75" x14ac:dyDescent="0.25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2"/>
    </row>
    <row r="27" spans="1:11" ht="75" x14ac:dyDescent="0.2">
      <c r="A27" s="49"/>
      <c r="B27" s="50" t="s">
        <v>69</v>
      </c>
      <c r="C27" s="24" t="s">
        <v>70</v>
      </c>
      <c r="D27" s="51" t="s">
        <v>71</v>
      </c>
      <c r="E27" s="39">
        <v>0</v>
      </c>
      <c r="F27" s="39"/>
      <c r="G27" s="39"/>
      <c r="H27" s="52">
        <v>1100000</v>
      </c>
      <c r="I27" s="52">
        <f>SUM(F27:H27)</f>
        <v>1100000</v>
      </c>
      <c r="J27" s="53"/>
      <c r="K27" s="23" t="s">
        <v>74</v>
      </c>
    </row>
    <row r="28" spans="1:11" ht="30" x14ac:dyDescent="0.2">
      <c r="A28" s="49"/>
      <c r="B28" s="50" t="s">
        <v>111</v>
      </c>
      <c r="C28" s="24" t="s">
        <v>14</v>
      </c>
      <c r="D28" s="51">
        <v>37154</v>
      </c>
      <c r="E28" s="39">
        <v>50000</v>
      </c>
      <c r="F28" s="39">
        <v>230322</v>
      </c>
      <c r="G28" s="39">
        <v>0</v>
      </c>
      <c r="H28" s="52">
        <v>0</v>
      </c>
      <c r="I28" s="52">
        <f>SUM(F28:H28)-E28</f>
        <v>180322</v>
      </c>
      <c r="J28" s="53">
        <f>I28+E28</f>
        <v>230322</v>
      </c>
      <c r="K28" s="23" t="s">
        <v>123</v>
      </c>
    </row>
    <row r="29" spans="1:11" ht="16.5" thickBot="1" x14ac:dyDescent="0.3">
      <c r="A29" s="44" t="s">
        <v>5</v>
      </c>
      <c r="B29" s="45"/>
      <c r="C29" s="46"/>
      <c r="D29" s="46"/>
      <c r="E29" s="46"/>
      <c r="F29" s="45"/>
      <c r="G29" s="45"/>
      <c r="H29" s="47"/>
      <c r="I29" s="47">
        <f>SUM(I27:I28)</f>
        <v>1280322</v>
      </c>
      <c r="J29" s="47"/>
      <c r="K29" s="48"/>
    </row>
    <row r="30" spans="1:11" ht="16.5" thickBot="1" x14ac:dyDescent="0.3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3719678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="75" zoomScaleNormal="100" workbookViewId="0">
      <pane ySplit="6" topLeftCell="A27" activePane="bottomLeft" state="frozen"/>
      <selection pane="bottomLeft" activeCell="F4" sqref="F4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8" t="s">
        <v>6</v>
      </c>
      <c r="B1" s="88"/>
      <c r="C1" s="88"/>
      <c r="D1" s="88"/>
      <c r="E1" s="88"/>
      <c r="F1" s="88"/>
    </row>
    <row r="2" spans="1:6" x14ac:dyDescent="0.2">
      <c r="A2" s="89" t="s">
        <v>109</v>
      </c>
      <c r="B2" s="89"/>
      <c r="C2" s="89"/>
      <c r="D2" s="89"/>
      <c r="E2" s="89"/>
      <c r="F2" s="89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82</v>
      </c>
      <c r="C21" s="59" t="s">
        <v>18</v>
      </c>
      <c r="D21" s="60">
        <v>37083</v>
      </c>
      <c r="E21" s="61">
        <v>128000</v>
      </c>
      <c r="F21" s="63" t="s">
        <v>83</v>
      </c>
    </row>
    <row r="22" spans="1:6" ht="38.25" x14ac:dyDescent="0.2">
      <c r="A22" s="55"/>
      <c r="B22" s="58" t="s">
        <v>84</v>
      </c>
      <c r="C22" s="59" t="s">
        <v>32</v>
      </c>
      <c r="D22" s="60">
        <v>37071</v>
      </c>
      <c r="E22" s="61">
        <v>23440</v>
      </c>
      <c r="F22" s="63" t="s">
        <v>83</v>
      </c>
    </row>
    <row r="23" spans="1:6" ht="38.25" x14ac:dyDescent="0.2">
      <c r="A23" s="55"/>
      <c r="B23" s="58" t="s">
        <v>85</v>
      </c>
      <c r="C23" s="59" t="s">
        <v>32</v>
      </c>
      <c r="D23" s="60">
        <v>37071</v>
      </c>
      <c r="E23" s="61">
        <v>161700</v>
      </c>
      <c r="F23" s="63" t="s">
        <v>83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92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93</v>
      </c>
      <c r="D26" s="60">
        <v>37089</v>
      </c>
      <c r="E26" s="61">
        <v>23047</v>
      </c>
      <c r="F26" s="63" t="s">
        <v>94</v>
      </c>
    </row>
    <row r="27" spans="1:6" ht="38.25" x14ac:dyDescent="0.2">
      <c r="A27" s="55"/>
      <c r="B27" s="58" t="s">
        <v>81</v>
      </c>
      <c r="C27" s="59" t="s">
        <v>17</v>
      </c>
      <c r="D27" s="60">
        <v>37117</v>
      </c>
      <c r="E27" s="61">
        <v>9395</v>
      </c>
      <c r="F27" s="63" t="s">
        <v>95</v>
      </c>
    </row>
    <row r="28" spans="1:6" ht="40.5" customHeight="1" x14ac:dyDescent="0.2">
      <c r="A28" s="55"/>
      <c r="B28" s="58" t="s">
        <v>86</v>
      </c>
      <c r="C28" s="59" t="s">
        <v>93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92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92</v>
      </c>
    </row>
    <row r="31" spans="1:6" x14ac:dyDescent="0.2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">
      <c r="A32" s="64"/>
      <c r="B32" s="64"/>
      <c r="C32" s="65"/>
      <c r="D32" s="65"/>
      <c r="E32" s="64"/>
      <c r="F32" s="64"/>
    </row>
    <row r="33" spans="1:7" x14ac:dyDescent="0.2">
      <c r="A33" s="1" t="s">
        <v>4</v>
      </c>
      <c r="B33" s="64"/>
      <c r="C33" s="65"/>
      <c r="D33" s="65"/>
      <c r="E33" s="64"/>
      <c r="F33" s="64"/>
    </row>
    <row r="34" spans="1:7" ht="38.25" x14ac:dyDescent="0.2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8.25" x14ac:dyDescent="0.2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8.25" x14ac:dyDescent="0.2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3.75" x14ac:dyDescent="0.2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6.5" x14ac:dyDescent="0.2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1" x14ac:dyDescent="0.2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1" x14ac:dyDescent="0.2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1" x14ac:dyDescent="0.2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1" x14ac:dyDescent="0.2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72</v>
      </c>
    </row>
    <row r="44" spans="1:7" ht="45" x14ac:dyDescent="0.2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73</v>
      </c>
    </row>
    <row r="46" spans="1:7" ht="60" x14ac:dyDescent="0.2">
      <c r="B46" s="80" t="s">
        <v>75</v>
      </c>
      <c r="C46" s="26" t="s">
        <v>76</v>
      </c>
      <c r="D46" s="81">
        <v>37112</v>
      </c>
      <c r="E46" s="77">
        <v>33400</v>
      </c>
      <c r="F46" s="82" t="s">
        <v>77</v>
      </c>
    </row>
    <row r="47" spans="1:7" ht="60" x14ac:dyDescent="0.2">
      <c r="A47" s="83"/>
      <c r="B47" s="50" t="s">
        <v>78</v>
      </c>
      <c r="C47" s="24" t="s">
        <v>57</v>
      </c>
      <c r="D47" s="51">
        <v>37113</v>
      </c>
      <c r="E47" s="52">
        <v>19700</v>
      </c>
      <c r="F47" s="23" t="s">
        <v>79</v>
      </c>
    </row>
    <row r="48" spans="1:7" ht="75" x14ac:dyDescent="0.2">
      <c r="A48" s="83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101</v>
      </c>
    </row>
    <row r="49" spans="1:7" ht="75" x14ac:dyDescent="0.2">
      <c r="A49" s="83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101</v>
      </c>
    </row>
    <row r="50" spans="1:7" ht="75" x14ac:dyDescent="0.2">
      <c r="A50" s="83"/>
      <c r="B50" s="50" t="s">
        <v>80</v>
      </c>
      <c r="C50" s="24" t="s">
        <v>14</v>
      </c>
      <c r="D50" s="51">
        <v>37116</v>
      </c>
      <c r="E50" s="52">
        <v>952742</v>
      </c>
      <c r="F50" s="23" t="s">
        <v>104</v>
      </c>
    </row>
    <row r="51" spans="1:7" x14ac:dyDescent="0.2">
      <c r="D51" s="6"/>
      <c r="E51" s="7"/>
      <c r="G51" s="6"/>
    </row>
    <row r="52" spans="1:7" x14ac:dyDescent="0.2">
      <c r="A52" s="1" t="s">
        <v>5</v>
      </c>
      <c r="E52" s="8"/>
    </row>
    <row r="53" spans="1:7" x14ac:dyDescent="0.2">
      <c r="E53" s="8"/>
    </row>
    <row r="54" spans="1:7" x14ac:dyDescent="0.2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2023-09-18T07:45:57Z</dcterms:modified>
</cp:coreProperties>
</file>