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9655FF-E6A8-4227-A4E5-A5BF124ED2A4}" xr6:coauthVersionLast="47" xr6:coauthVersionMax="47" xr10:uidLastSave="{00000000-0000-0000-0000-000000000000}"/>
  <bookViews>
    <workbookView xWindow="-120" yWindow="-120" windowWidth="23280" windowHeight="12480" tabRatio="911"/>
  </bookViews>
  <sheets>
    <sheet name="Consolidated Palmer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Titles" localSheetId="0">'Consolidated Palmer'!$1:$3</definedName>
  </definedNames>
  <calcPr calcId="0" fullCalcOnLoad="1"/>
</workbook>
</file>

<file path=xl/calcChain.xml><?xml version="1.0" encoding="utf-8"?>
<calcChain xmlns="http://schemas.openxmlformats.org/spreadsheetml/2006/main">
  <c r="C5" i="10" l="1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</calcChain>
</file>

<file path=xl/sharedStrings.xml><?xml version="1.0" encoding="utf-8"?>
<sst xmlns="http://schemas.openxmlformats.org/spreadsheetml/2006/main" count="108" uniqueCount="63">
  <si>
    <t>Salaries &amp; Wages</t>
  </si>
  <si>
    <t>Employee Expense</t>
  </si>
  <si>
    <t>General Business Expense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</si>
  <si>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</si>
  <si>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</si>
  <si>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</si>
  <si>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</si>
  <si>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</si>
  <si>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 xml:space="preserve">     Other Business Expense</t>
  </si>
  <si>
    <t>Subtotal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</si>
  <si>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</si>
  <si>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</si>
  <si>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</si>
  <si>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</si>
  <si>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</si>
  <si>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</si>
  <si>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</si>
  <si>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</si>
  <si>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2001 Budget</t>
  </si>
  <si>
    <t>Allocations</t>
  </si>
  <si>
    <t>Transwestern</t>
  </si>
  <si>
    <t>Florida Gas Transmission</t>
  </si>
  <si>
    <t>Enron Engineering &amp; Construction</t>
  </si>
  <si>
    <t>Citrus Corp</t>
  </si>
  <si>
    <t>EOTT Energy</t>
  </si>
  <si>
    <t>Northern Plains</t>
  </si>
  <si>
    <t>Northern Natural Gas</t>
  </si>
  <si>
    <t>GPG Executive</t>
  </si>
  <si>
    <t>Enron North America</t>
  </si>
  <si>
    <t>Enron Financial Initiatives (old EEDC)</t>
  </si>
  <si>
    <t xml:space="preserve">Clean Fuels </t>
  </si>
  <si>
    <t xml:space="preserve">Enron Global Products </t>
  </si>
  <si>
    <t>Enron Europe</t>
  </si>
  <si>
    <t>Enron Global Finance (old ECM)</t>
  </si>
  <si>
    <t>Enron Energy Services</t>
  </si>
  <si>
    <t>Enron Broadband Services</t>
  </si>
  <si>
    <t>Enron Renewable Energy</t>
  </si>
  <si>
    <t>AZURIX</t>
  </si>
  <si>
    <t>APACHE</t>
  </si>
  <si>
    <t>South America</t>
  </si>
  <si>
    <t>India</t>
  </si>
  <si>
    <t>Global E&amp;P</t>
  </si>
  <si>
    <t>CALME</t>
  </si>
  <si>
    <t>Totals</t>
  </si>
  <si>
    <t>Total Distributions</t>
  </si>
  <si>
    <t>2000 Estimate</t>
  </si>
  <si>
    <t>2000 Budget</t>
  </si>
  <si>
    <t xml:space="preserve">   (will remain at cost center)</t>
  </si>
  <si>
    <t xml:space="preserve">NET EXPENSES </t>
  </si>
  <si>
    <t>Palmer</t>
  </si>
  <si>
    <t>Feener</t>
  </si>
  <si>
    <t>Int'l PR</t>
  </si>
  <si>
    <t>University</t>
  </si>
  <si>
    <t>Oral Hist</t>
  </si>
  <si>
    <t>Exp Enron</t>
  </si>
  <si>
    <t>Brand</t>
  </si>
  <si>
    <t>Advert</t>
  </si>
  <si>
    <t>Astros</t>
  </si>
  <si>
    <t>Internet</t>
  </si>
  <si>
    <t>Empl C</t>
  </si>
  <si>
    <t>Ann Rpt</t>
  </si>
  <si>
    <t>Corp C</t>
  </si>
  <si>
    <t>Year to year gross budget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</si>
</sst>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Border="1"/>
    <xf numFmtId="49" fontId="2" fillId="0" borderId="1" xfId="0" applyNumberFormat="1" applyFont="1" applyBorder="1"/>
    <xf numFmtId="49" fontId="0" fillId="0" borderId="2" xfId="0" applyNumberFormat="1" applyBorder="1"/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04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Oral%20Histo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Exp%20Enr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Br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0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1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13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13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10013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Feener%2010014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Intl%20PR%201001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%20Palmer%20Univers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20060046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50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17000</v>
          </cell>
          <cell r="H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10</v>
          </cell>
        </row>
        <row r="19">
          <cell r="D19">
            <v>17650</v>
          </cell>
          <cell r="F19">
            <v>600</v>
          </cell>
          <cell r="H19">
            <v>20000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17650</v>
          </cell>
          <cell r="F22">
            <v>17600</v>
          </cell>
          <cell r="H22">
            <v>20060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4</v>
          </cell>
          <cell r="H27">
            <v>0</v>
          </cell>
        </row>
        <row r="29">
          <cell r="D29">
            <v>17650</v>
          </cell>
          <cell r="F29">
            <v>17604</v>
          </cell>
          <cell r="H29">
            <v>20060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17650</v>
          </cell>
          <cell r="F33">
            <v>17604</v>
          </cell>
          <cell r="H33">
            <v>20060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215000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30</v>
          </cell>
        </row>
        <row r="15">
          <cell r="D15">
            <v>0</v>
          </cell>
          <cell r="F15">
            <v>0</v>
          </cell>
          <cell r="H15">
            <v>25</v>
          </cell>
        </row>
        <row r="16">
          <cell r="D16">
            <v>0</v>
          </cell>
          <cell r="F16">
            <v>0</v>
          </cell>
          <cell r="H16">
            <v>160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0</v>
          </cell>
          <cell r="F22">
            <v>0</v>
          </cell>
          <cell r="H22">
            <v>215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215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215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175200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15</v>
          </cell>
        </row>
        <row r="15">
          <cell r="D15">
            <v>0</v>
          </cell>
          <cell r="F15">
            <v>0</v>
          </cell>
          <cell r="H15">
            <v>36</v>
          </cell>
        </row>
        <row r="16">
          <cell r="D16">
            <v>0</v>
          </cell>
          <cell r="F16">
            <v>0</v>
          </cell>
          <cell r="H16">
            <v>60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60</v>
          </cell>
        </row>
        <row r="20">
          <cell r="D20">
            <v>0</v>
          </cell>
          <cell r="F20">
            <v>0</v>
          </cell>
          <cell r="H20">
            <v>4</v>
          </cell>
        </row>
        <row r="22">
          <cell r="D22">
            <v>0</v>
          </cell>
          <cell r="F22">
            <v>0</v>
          </cell>
          <cell r="H22">
            <v>175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175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175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1550004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50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0</v>
          </cell>
          <cell r="H16">
            <v>1500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0</v>
          </cell>
          <cell r="F22">
            <v>0</v>
          </cell>
          <cell r="H22">
            <v>1550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1550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1550</v>
          </cell>
        </row>
        <row r="35">
          <cell r="D35">
            <v>0</v>
          </cell>
          <cell r="F35">
            <v>1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3535043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0</v>
          </cell>
        </row>
        <row r="15">
          <cell r="D15">
            <v>0</v>
          </cell>
          <cell r="F15">
            <v>15</v>
          </cell>
          <cell r="H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3300</v>
          </cell>
          <cell r="F19">
            <v>3415</v>
          </cell>
          <cell r="H19">
            <v>3535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3300</v>
          </cell>
          <cell r="F22">
            <v>3430</v>
          </cell>
          <cell r="H22">
            <v>3535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3300</v>
          </cell>
          <cell r="F29">
            <v>3430</v>
          </cell>
          <cell r="H29">
            <v>3535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3300</v>
          </cell>
          <cell r="F33">
            <v>3430</v>
          </cell>
          <cell r="H33">
            <v>3535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667403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25</v>
          </cell>
        </row>
        <row r="15">
          <cell r="D15">
            <v>5</v>
          </cell>
          <cell r="F15">
            <v>0</v>
          </cell>
          <cell r="H15">
            <v>0</v>
          </cell>
        </row>
        <row r="16">
          <cell r="D16">
            <v>875</v>
          </cell>
          <cell r="F16">
            <v>255</v>
          </cell>
          <cell r="H16">
            <v>500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5</v>
          </cell>
          <cell r="H18">
            <v>135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16</v>
          </cell>
          <cell r="H20">
            <v>5</v>
          </cell>
        </row>
        <row r="22">
          <cell r="D22">
            <v>880</v>
          </cell>
          <cell r="F22">
            <v>276</v>
          </cell>
          <cell r="H22">
            <v>665</v>
          </cell>
        </row>
        <row r="24">
          <cell r="D24">
            <v>0</v>
          </cell>
          <cell r="F24">
            <v>0</v>
          </cell>
          <cell r="H24">
            <v>2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880</v>
          </cell>
          <cell r="F29">
            <v>276</v>
          </cell>
          <cell r="H29">
            <v>667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880</v>
          </cell>
          <cell r="F33">
            <v>276</v>
          </cell>
          <cell r="H33">
            <v>667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934680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46</v>
          </cell>
          <cell r="F13">
            <v>26</v>
          </cell>
          <cell r="H13">
            <v>90</v>
          </cell>
        </row>
        <row r="15">
          <cell r="D15">
            <v>5</v>
          </cell>
          <cell r="F15">
            <v>2</v>
          </cell>
          <cell r="H15">
            <v>10</v>
          </cell>
        </row>
        <row r="16">
          <cell r="D16">
            <v>621</v>
          </cell>
          <cell r="F16">
            <v>445</v>
          </cell>
          <cell r="H16">
            <v>792</v>
          </cell>
        </row>
        <row r="17">
          <cell r="D17">
            <v>0</v>
          </cell>
          <cell r="F17">
            <v>1</v>
          </cell>
          <cell r="H17">
            <v>0</v>
          </cell>
        </row>
        <row r="18">
          <cell r="D18">
            <v>8</v>
          </cell>
          <cell r="F18">
            <v>4</v>
          </cell>
          <cell r="H18">
            <v>12</v>
          </cell>
        </row>
        <row r="19">
          <cell r="D19">
            <v>0</v>
          </cell>
          <cell r="F19">
            <v>2</v>
          </cell>
          <cell r="H19">
            <v>0</v>
          </cell>
        </row>
        <row r="20">
          <cell r="D20">
            <v>0</v>
          </cell>
          <cell r="F20">
            <v>19</v>
          </cell>
          <cell r="H20">
            <v>28</v>
          </cell>
        </row>
        <row r="22">
          <cell r="D22">
            <v>680</v>
          </cell>
          <cell r="F22">
            <v>499</v>
          </cell>
          <cell r="H22">
            <v>932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52</v>
          </cell>
          <cell r="F27">
            <v>44</v>
          </cell>
          <cell r="H27">
            <v>3</v>
          </cell>
        </row>
        <row r="29">
          <cell r="D29">
            <v>732</v>
          </cell>
          <cell r="F29">
            <v>543</v>
          </cell>
          <cell r="H29">
            <v>935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732</v>
          </cell>
          <cell r="F33">
            <v>543</v>
          </cell>
          <cell r="H33">
            <v>935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1515491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4</v>
          </cell>
          <cell r="F13">
            <v>54</v>
          </cell>
          <cell r="H13">
            <v>33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1607</v>
          </cell>
          <cell r="H16">
            <v>1480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767</v>
          </cell>
          <cell r="F20">
            <v>0</v>
          </cell>
          <cell r="H20">
            <v>2</v>
          </cell>
        </row>
        <row r="22">
          <cell r="D22">
            <v>771</v>
          </cell>
          <cell r="F22">
            <v>1661</v>
          </cell>
          <cell r="H22">
            <v>1515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3</v>
          </cell>
          <cell r="F27">
            <v>0</v>
          </cell>
          <cell r="H27">
            <v>0</v>
          </cell>
        </row>
        <row r="29">
          <cell r="D29">
            <v>774</v>
          </cell>
          <cell r="F29">
            <v>1661</v>
          </cell>
          <cell r="H29">
            <v>1515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774</v>
          </cell>
          <cell r="F33">
            <v>1661</v>
          </cell>
          <cell r="H33">
            <v>1515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3342345</v>
          </cell>
        </row>
      </sheetData>
      <sheetData sheetId="4">
        <row r="12">
          <cell r="D12">
            <v>1124</v>
          </cell>
          <cell r="F12">
            <v>1531</v>
          </cell>
          <cell r="H12">
            <v>1972</v>
          </cell>
        </row>
        <row r="13">
          <cell r="D13">
            <v>207</v>
          </cell>
          <cell r="F13">
            <v>215</v>
          </cell>
          <cell r="H13">
            <v>262</v>
          </cell>
        </row>
        <row r="15">
          <cell r="D15">
            <v>127</v>
          </cell>
          <cell r="F15">
            <v>26</v>
          </cell>
          <cell r="H15">
            <v>30</v>
          </cell>
        </row>
        <row r="16">
          <cell r="D16">
            <v>412</v>
          </cell>
          <cell r="F16">
            <v>612</v>
          </cell>
          <cell r="H16">
            <v>340</v>
          </cell>
        </row>
        <row r="17">
          <cell r="D17">
            <v>7</v>
          </cell>
          <cell r="F17">
            <v>2</v>
          </cell>
          <cell r="H17">
            <v>2</v>
          </cell>
        </row>
        <row r="18">
          <cell r="D18">
            <v>21</v>
          </cell>
          <cell r="F18">
            <v>80</v>
          </cell>
          <cell r="H18">
            <v>144</v>
          </cell>
        </row>
        <row r="19">
          <cell r="D19">
            <v>0</v>
          </cell>
          <cell r="F19">
            <v>18</v>
          </cell>
          <cell r="H19">
            <v>21</v>
          </cell>
        </row>
        <row r="20">
          <cell r="D20">
            <v>0</v>
          </cell>
          <cell r="F20">
            <v>103</v>
          </cell>
          <cell r="H20">
            <v>119</v>
          </cell>
        </row>
        <row r="22">
          <cell r="D22">
            <v>1898</v>
          </cell>
          <cell r="F22">
            <v>2587</v>
          </cell>
          <cell r="H22">
            <v>2890</v>
          </cell>
        </row>
        <row r="24">
          <cell r="D24">
            <v>135</v>
          </cell>
          <cell r="F24">
            <v>95</v>
          </cell>
          <cell r="H24">
            <v>177</v>
          </cell>
        </row>
        <row r="25">
          <cell r="D25">
            <v>192</v>
          </cell>
          <cell r="F25">
            <v>75</v>
          </cell>
          <cell r="H25">
            <v>275</v>
          </cell>
        </row>
        <row r="26">
          <cell r="D26">
            <v>50</v>
          </cell>
          <cell r="F26">
            <v>65</v>
          </cell>
          <cell r="H26">
            <v>0</v>
          </cell>
        </row>
        <row r="27">
          <cell r="D27">
            <v>243</v>
          </cell>
          <cell r="F27">
            <v>380</v>
          </cell>
          <cell r="H27">
            <v>0</v>
          </cell>
        </row>
        <row r="29">
          <cell r="D29">
            <v>2518</v>
          </cell>
          <cell r="F29">
            <v>3202</v>
          </cell>
          <cell r="H29">
            <v>3342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2518</v>
          </cell>
          <cell r="F33">
            <v>3202</v>
          </cell>
          <cell r="H33">
            <v>3342</v>
          </cell>
        </row>
        <row r="35">
          <cell r="D35">
            <v>18</v>
          </cell>
          <cell r="F35">
            <v>18</v>
          </cell>
          <cell r="H35">
            <v>21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164352</v>
          </cell>
        </row>
      </sheetData>
      <sheetData sheetId="4">
        <row r="12">
          <cell r="D12">
            <v>455</v>
          </cell>
          <cell r="F12">
            <v>455</v>
          </cell>
          <cell r="H12">
            <v>505</v>
          </cell>
        </row>
        <row r="13">
          <cell r="D13">
            <v>107</v>
          </cell>
          <cell r="F13">
            <v>112</v>
          </cell>
          <cell r="H13">
            <v>127</v>
          </cell>
        </row>
        <row r="15">
          <cell r="D15">
            <v>200</v>
          </cell>
          <cell r="F15">
            <v>175</v>
          </cell>
          <cell r="H15">
            <v>-1153</v>
          </cell>
        </row>
        <row r="16">
          <cell r="D16">
            <v>40</v>
          </cell>
          <cell r="F16">
            <v>606</v>
          </cell>
          <cell r="H16">
            <v>42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80</v>
          </cell>
          <cell r="F18">
            <v>80</v>
          </cell>
          <cell r="H18">
            <v>84</v>
          </cell>
        </row>
        <row r="19">
          <cell r="D19">
            <v>285</v>
          </cell>
          <cell r="F19">
            <v>285</v>
          </cell>
          <cell r="H19">
            <v>314</v>
          </cell>
        </row>
        <row r="20">
          <cell r="D20">
            <v>43</v>
          </cell>
          <cell r="F20">
            <v>47</v>
          </cell>
          <cell r="H20">
            <v>46</v>
          </cell>
        </row>
        <row r="22">
          <cell r="D22">
            <v>1210</v>
          </cell>
          <cell r="F22">
            <v>1760</v>
          </cell>
          <cell r="H22">
            <v>-35</v>
          </cell>
        </row>
        <row r="24">
          <cell r="D24">
            <v>43</v>
          </cell>
          <cell r="F24">
            <v>43</v>
          </cell>
          <cell r="H24">
            <v>45</v>
          </cell>
        </row>
        <row r="25">
          <cell r="D25">
            <v>93</v>
          </cell>
          <cell r="F25">
            <v>93</v>
          </cell>
          <cell r="H25">
            <v>95</v>
          </cell>
        </row>
        <row r="26">
          <cell r="D26">
            <v>8</v>
          </cell>
          <cell r="F26">
            <v>2</v>
          </cell>
          <cell r="H26">
            <v>8</v>
          </cell>
        </row>
        <row r="27">
          <cell r="D27">
            <v>50</v>
          </cell>
          <cell r="F27">
            <v>21</v>
          </cell>
          <cell r="H27">
            <v>53</v>
          </cell>
        </row>
        <row r="29">
          <cell r="D29">
            <v>1404</v>
          </cell>
          <cell r="F29">
            <v>1919</v>
          </cell>
          <cell r="H29">
            <v>166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1404</v>
          </cell>
          <cell r="F33">
            <v>1919</v>
          </cell>
          <cell r="H33">
            <v>166</v>
          </cell>
        </row>
        <row r="35">
          <cell r="D35">
            <v>10</v>
          </cell>
          <cell r="F35">
            <v>10</v>
          </cell>
          <cell r="H35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1036061</v>
          </cell>
        </row>
      </sheetData>
      <sheetData sheetId="4">
        <row r="12">
          <cell r="D12">
            <v>351</v>
          </cell>
          <cell r="F12">
            <v>272</v>
          </cell>
          <cell r="H12">
            <v>366</v>
          </cell>
        </row>
        <row r="13">
          <cell r="D13">
            <v>176</v>
          </cell>
          <cell r="F13">
            <v>61</v>
          </cell>
          <cell r="H13">
            <v>80</v>
          </cell>
        </row>
        <row r="15">
          <cell r="D15">
            <v>50</v>
          </cell>
          <cell r="F15">
            <v>13</v>
          </cell>
          <cell r="H15">
            <v>25</v>
          </cell>
        </row>
        <row r="16">
          <cell r="D16">
            <v>192</v>
          </cell>
          <cell r="F16">
            <v>146</v>
          </cell>
          <cell r="H16">
            <v>120</v>
          </cell>
        </row>
        <row r="17">
          <cell r="D17">
            <v>66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14</v>
          </cell>
          <cell r="H18">
            <v>5</v>
          </cell>
        </row>
        <row r="19">
          <cell r="D19">
            <v>1065</v>
          </cell>
          <cell r="F19">
            <v>610</v>
          </cell>
          <cell r="H19">
            <v>230</v>
          </cell>
        </row>
        <row r="20">
          <cell r="D20">
            <v>595</v>
          </cell>
          <cell r="F20">
            <v>154</v>
          </cell>
          <cell r="H20">
            <v>147</v>
          </cell>
        </row>
        <row r="22">
          <cell r="D22">
            <v>2495</v>
          </cell>
          <cell r="F22">
            <v>1270</v>
          </cell>
          <cell r="H22">
            <v>973</v>
          </cell>
        </row>
        <row r="24">
          <cell r="D24">
            <v>35</v>
          </cell>
          <cell r="F24">
            <v>32</v>
          </cell>
          <cell r="H24">
            <v>24</v>
          </cell>
        </row>
        <row r="25">
          <cell r="D25">
            <v>57</v>
          </cell>
          <cell r="F25">
            <v>30</v>
          </cell>
          <cell r="H25">
            <v>38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2587</v>
          </cell>
          <cell r="F29">
            <v>1332</v>
          </cell>
          <cell r="H29">
            <v>1035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2587</v>
          </cell>
          <cell r="F33">
            <v>1332</v>
          </cell>
          <cell r="H33">
            <v>1035</v>
          </cell>
        </row>
        <row r="35">
          <cell r="D35">
            <v>5</v>
          </cell>
          <cell r="F35">
            <v>3</v>
          </cell>
          <cell r="H35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1604772</v>
          </cell>
        </row>
      </sheetData>
      <sheetData sheetId="4">
        <row r="12">
          <cell r="D12">
            <v>0</v>
          </cell>
          <cell r="F12">
            <v>0</v>
          </cell>
          <cell r="H12">
            <v>305</v>
          </cell>
        </row>
        <row r="13">
          <cell r="D13">
            <v>0</v>
          </cell>
          <cell r="F13">
            <v>0</v>
          </cell>
          <cell r="H13">
            <v>170</v>
          </cell>
        </row>
        <row r="15">
          <cell r="D15">
            <v>0</v>
          </cell>
          <cell r="F15">
            <v>0</v>
          </cell>
          <cell r="H15">
            <v>5</v>
          </cell>
        </row>
        <row r="16">
          <cell r="D16">
            <v>0</v>
          </cell>
          <cell r="F16">
            <v>0</v>
          </cell>
          <cell r="H16">
            <v>24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6</v>
          </cell>
        </row>
        <row r="19">
          <cell r="D19">
            <v>0</v>
          </cell>
          <cell r="F19">
            <v>0</v>
          </cell>
          <cell r="H19">
            <v>500</v>
          </cell>
        </row>
        <row r="20">
          <cell r="D20">
            <v>0</v>
          </cell>
          <cell r="F20">
            <v>0</v>
          </cell>
          <cell r="H20">
            <v>532</v>
          </cell>
        </row>
        <row r="22">
          <cell r="D22">
            <v>0</v>
          </cell>
          <cell r="F22">
            <v>0</v>
          </cell>
          <cell r="H22">
            <v>1542</v>
          </cell>
        </row>
        <row r="24">
          <cell r="D24">
            <v>0</v>
          </cell>
          <cell r="F24">
            <v>0</v>
          </cell>
          <cell r="H24">
            <v>19</v>
          </cell>
        </row>
        <row r="25">
          <cell r="D25">
            <v>0</v>
          </cell>
          <cell r="F25">
            <v>0</v>
          </cell>
          <cell r="H25">
            <v>44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1605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1605</v>
          </cell>
        </row>
        <row r="35">
          <cell r="D35">
            <v>0</v>
          </cell>
          <cell r="F35">
            <v>0</v>
          </cell>
          <cell r="H35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pane ySplit="1020" topLeftCell="A10" activePane="bottomLeft"/>
      <selection sqref="A1:O65536"/>
      <selection pane="bottomLeft" activeCell="I23" sqref="I23"/>
    </sheetView>
  </sheetViews>
  <sheetFormatPr defaultRowHeight="12.75" x14ac:dyDescent="0.2"/>
  <cols>
    <col min="1" max="1" width="9.140625" style="2"/>
    <col min="2" max="2" width="19.140625" style="2" customWidth="1"/>
    <col min="3" max="3" width="14.28515625" style="3" customWidth="1"/>
    <col min="4" max="5" width="7.7109375" style="4" customWidth="1"/>
    <col min="6" max="6" width="7.85546875" style="4" customWidth="1"/>
    <col min="7" max="7" width="7.42578125" style="4" customWidth="1"/>
    <col min="8" max="9" width="7.5703125" style="4" customWidth="1"/>
    <col min="10" max="10" width="8.5703125" style="4" customWidth="1"/>
    <col min="11" max="11" width="8.7109375" style="4" customWidth="1"/>
    <col min="12" max="12" width="7.85546875" style="4" customWidth="1"/>
    <col min="13" max="13" width="8.85546875" style="4" customWidth="1"/>
    <col min="14" max="14" width="8" style="4" customWidth="1"/>
    <col min="15" max="15" width="7.7109375" style="4" customWidth="1"/>
  </cols>
  <sheetData>
    <row r="1" spans="1:15" x14ac:dyDescent="0.2"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15" x14ac:dyDescent="0.2">
      <c r="D2" s="4" t="s">
        <v>49</v>
      </c>
      <c r="E2" s="4" t="s">
        <v>49</v>
      </c>
      <c r="F2" s="4" t="s">
        <v>49</v>
      </c>
      <c r="G2" s="4" t="s">
        <v>49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51</v>
      </c>
      <c r="O2" s="4" t="s">
        <v>50</v>
      </c>
    </row>
    <row r="3" spans="1:15" x14ac:dyDescent="0.2">
      <c r="D3" s="4">
        <v>100046</v>
      </c>
      <c r="E3" s="4">
        <v>100073</v>
      </c>
      <c r="F3" s="4">
        <v>100102</v>
      </c>
      <c r="G3" s="4">
        <v>100135</v>
      </c>
      <c r="H3" s="4">
        <v>100136</v>
      </c>
      <c r="I3" s="4">
        <v>100137</v>
      </c>
      <c r="J3" s="4" t="s">
        <v>52</v>
      </c>
      <c r="K3" s="4" t="s">
        <v>53</v>
      </c>
      <c r="L3" s="4" t="s">
        <v>55</v>
      </c>
      <c r="M3" s="4" t="s">
        <v>54</v>
      </c>
      <c r="N3" s="4">
        <v>100145</v>
      </c>
      <c r="O3" s="4">
        <v>100144</v>
      </c>
    </row>
    <row r="4" spans="1:15" x14ac:dyDescent="0.2">
      <c r="A4" s="5" t="s">
        <v>18</v>
      </c>
      <c r="C4" s="3" t="s">
        <v>43</v>
      </c>
    </row>
    <row r="5" spans="1:15" x14ac:dyDescent="0.2">
      <c r="A5" s="2" t="s">
        <v>0</v>
      </c>
      <c r="C5" s="3">
        <f>SUM(D5:O5)</f>
        <v>3148</v>
      </c>
      <c r="D5" s="4">
        <f>'[1]Exec Summ'!$H$12</f>
        <v>0</v>
      </c>
      <c r="E5" s="4">
        <f>'[2]Exec Summ'!$H$12</f>
        <v>0</v>
      </c>
      <c r="F5" s="4">
        <f>'[3]Exec Summ'!$H$12</f>
        <v>0</v>
      </c>
      <c r="G5" s="4">
        <f>'[4]Exec Summ'!$H$12</f>
        <v>0</v>
      </c>
      <c r="H5" s="4">
        <f>'[5]Exec Summ'!$H$12</f>
        <v>0</v>
      </c>
      <c r="I5" s="4">
        <f>'[6]Exec Summ'!$H$12</f>
        <v>1972</v>
      </c>
      <c r="J5" s="4">
        <f>'[9]Exec Summ'!$H$12</f>
        <v>305</v>
      </c>
      <c r="K5" s="4">
        <f>'[10]Exec Summ'!$H$12</f>
        <v>0</v>
      </c>
      <c r="L5" s="4">
        <f>'[12]Exec Summ'!$H$12</f>
        <v>0</v>
      </c>
      <c r="M5" s="4">
        <f>'[11]Exec Summ'!$H$12</f>
        <v>0</v>
      </c>
      <c r="N5" s="4">
        <f>'[8]Exec Summ'!$H$12</f>
        <v>366</v>
      </c>
      <c r="O5" s="4">
        <f>'[7]Exec Summ'!$H$12</f>
        <v>505</v>
      </c>
    </row>
    <row r="6" spans="1:15" x14ac:dyDescent="0.2">
      <c r="A6" s="2" t="s">
        <v>1</v>
      </c>
      <c r="C6" s="3">
        <f t="shared" ref="C6:C28" si="0">SUM(D6:O6)</f>
        <v>932</v>
      </c>
      <c r="D6" s="4">
        <f>'[1]Exec Summ'!$H$13</f>
        <v>50</v>
      </c>
      <c r="E6" s="4">
        <f>'[2]Exec Summ'!$H$13</f>
        <v>0</v>
      </c>
      <c r="F6" s="4">
        <f>'[3]Exec Summ'!$H$13</f>
        <v>25</v>
      </c>
      <c r="G6" s="4">
        <f>'[4]Exec Summ'!$H$13</f>
        <v>90</v>
      </c>
      <c r="H6" s="4">
        <f>'[5]Exec Summ'!$H$13</f>
        <v>33</v>
      </c>
      <c r="I6" s="4">
        <f>'[6]Exec Summ'!$H$13</f>
        <v>262</v>
      </c>
      <c r="J6" s="4">
        <f>'[9]Exec Summ'!$H$13</f>
        <v>170</v>
      </c>
      <c r="K6" s="4">
        <f>'[10]Exec Summ'!$H$13</f>
        <v>30</v>
      </c>
      <c r="L6" s="4">
        <f>'[12]Exec Summ'!$H$13</f>
        <v>50</v>
      </c>
      <c r="M6" s="4">
        <f>'[11]Exec Summ'!$H$13</f>
        <v>15</v>
      </c>
      <c r="N6" s="4">
        <f>'[8]Exec Summ'!$H$13</f>
        <v>80</v>
      </c>
      <c r="O6" s="4">
        <f>'[7]Exec Summ'!$H$13</f>
        <v>127</v>
      </c>
    </row>
    <row r="7" spans="1:15" x14ac:dyDescent="0.2">
      <c r="A7" s="2" t="s">
        <v>2</v>
      </c>
      <c r="C7" s="3">
        <f t="shared" si="0"/>
        <v>0</v>
      </c>
      <c r="D7" s="4">
        <f>'[1]Exec Summ'!$H$14</f>
        <v>0</v>
      </c>
      <c r="E7" s="4">
        <f>'[2]Exec Summ'!$H$14</f>
        <v>0</v>
      </c>
      <c r="F7" s="4">
        <f>'[3]Exec Summ'!$H$14</f>
        <v>0</v>
      </c>
      <c r="G7" s="4">
        <f>'[4]Exec Summ'!$H$14</f>
        <v>0</v>
      </c>
      <c r="H7" s="4">
        <f>'[5]Exec Summ'!$H$14</f>
        <v>0</v>
      </c>
      <c r="I7" s="4">
        <f>'[6]Exec Summ'!$H$14</f>
        <v>0</v>
      </c>
      <c r="J7" s="4">
        <f>'[9]Exec Summ'!$H$14</f>
        <v>0</v>
      </c>
      <c r="K7" s="4">
        <f>'[10]Exec Summ'!$H$14</f>
        <v>0</v>
      </c>
      <c r="L7" s="4">
        <f>'[12]Exec Summ'!$H$14</f>
        <v>0</v>
      </c>
      <c r="M7" s="4">
        <f>'[11]Exec Summ'!$H$14</f>
        <v>0</v>
      </c>
      <c r="N7" s="4">
        <f>'[8]Exec Summ'!$H$14</f>
        <v>0</v>
      </c>
      <c r="O7" s="4">
        <f>'[7]Exec Summ'!$H$14</f>
        <v>0</v>
      </c>
    </row>
    <row r="8" spans="1:15" x14ac:dyDescent="0.2">
      <c r="A8" s="2" t="s">
        <v>3</v>
      </c>
      <c r="C8" s="3">
        <f t="shared" si="0"/>
        <v>-1022</v>
      </c>
      <c r="D8" s="4">
        <f>'[1]Exec Summ'!$H$15</f>
        <v>0</v>
      </c>
      <c r="E8" s="4">
        <f>'[2]Exec Summ'!$H$15</f>
        <v>0</v>
      </c>
      <c r="F8" s="4">
        <f>'[3]Exec Summ'!$H$15</f>
        <v>0</v>
      </c>
      <c r="G8" s="4">
        <f>'[4]Exec Summ'!$H$15</f>
        <v>10</v>
      </c>
      <c r="H8" s="4">
        <f>'[5]Exec Summ'!$H$15</f>
        <v>0</v>
      </c>
      <c r="I8" s="4">
        <f>'[6]Exec Summ'!$H$15</f>
        <v>30</v>
      </c>
      <c r="J8" s="4">
        <f>'[9]Exec Summ'!$H$15</f>
        <v>5</v>
      </c>
      <c r="K8" s="4">
        <f>'[10]Exec Summ'!$H$15</f>
        <v>25</v>
      </c>
      <c r="L8" s="4">
        <f>'[12]Exec Summ'!$H$15</f>
        <v>0</v>
      </c>
      <c r="M8" s="4">
        <f>'[11]Exec Summ'!$H$15</f>
        <v>36</v>
      </c>
      <c r="N8" s="4">
        <f>'[8]Exec Summ'!$H$15</f>
        <v>25</v>
      </c>
      <c r="O8" s="4">
        <f>'[7]Exec Summ'!$H$15</f>
        <v>-1153</v>
      </c>
    </row>
    <row r="9" spans="1:15" x14ac:dyDescent="0.2">
      <c r="A9" s="2" t="s">
        <v>4</v>
      </c>
      <c r="C9" s="3">
        <f t="shared" si="0"/>
        <v>5018</v>
      </c>
      <c r="D9" s="4">
        <f>'[1]Exec Summ'!$H$16</f>
        <v>0</v>
      </c>
      <c r="E9" s="4">
        <f>'[2]Exec Summ'!$H$16</f>
        <v>0</v>
      </c>
      <c r="F9" s="4">
        <f>'[3]Exec Summ'!$H$16</f>
        <v>500</v>
      </c>
      <c r="G9" s="4">
        <f>'[4]Exec Summ'!$H$16</f>
        <v>792</v>
      </c>
      <c r="H9" s="4">
        <f>'[5]Exec Summ'!$H$16</f>
        <v>1480</v>
      </c>
      <c r="I9" s="4">
        <f>'[6]Exec Summ'!$H$16</f>
        <v>340</v>
      </c>
      <c r="J9" s="4">
        <f>'[9]Exec Summ'!$H$16</f>
        <v>24</v>
      </c>
      <c r="K9" s="4">
        <f>'[10]Exec Summ'!$H$16</f>
        <v>160</v>
      </c>
      <c r="L9" s="4">
        <f>'[12]Exec Summ'!$H$16</f>
        <v>1500</v>
      </c>
      <c r="M9" s="4">
        <f>'[11]Exec Summ'!$H$16</f>
        <v>60</v>
      </c>
      <c r="N9" s="4">
        <f>'[8]Exec Summ'!$H$16</f>
        <v>120</v>
      </c>
      <c r="O9" s="4">
        <f>'[7]Exec Summ'!$H$16</f>
        <v>42</v>
      </c>
    </row>
    <row r="10" spans="1:15" x14ac:dyDescent="0.2">
      <c r="A10" s="2" t="s">
        <v>5</v>
      </c>
      <c r="C10" s="3">
        <f t="shared" si="0"/>
        <v>2</v>
      </c>
      <c r="D10" s="4">
        <f>'[1]Exec Summ'!$H$17</f>
        <v>0</v>
      </c>
      <c r="E10" s="4">
        <f>'[2]Exec Summ'!$H$17</f>
        <v>0</v>
      </c>
      <c r="F10" s="4">
        <f>'[3]Exec Summ'!$H$17</f>
        <v>0</v>
      </c>
      <c r="G10" s="4">
        <f>'[4]Exec Summ'!$H$17</f>
        <v>0</v>
      </c>
      <c r="H10" s="4">
        <f>'[5]Exec Summ'!$H$17</f>
        <v>0</v>
      </c>
      <c r="I10" s="4">
        <f>'[6]Exec Summ'!$H$17</f>
        <v>2</v>
      </c>
      <c r="J10" s="4">
        <f>'[9]Exec Summ'!$H$17</f>
        <v>0</v>
      </c>
      <c r="K10" s="4">
        <f>'[10]Exec Summ'!$H$17</f>
        <v>0</v>
      </c>
      <c r="L10" s="4">
        <f>'[12]Exec Summ'!$H$17</f>
        <v>0</v>
      </c>
      <c r="M10" s="4">
        <f>'[11]Exec Summ'!$H$17</f>
        <v>0</v>
      </c>
      <c r="N10" s="4">
        <f>'[8]Exec Summ'!$H$17</f>
        <v>0</v>
      </c>
      <c r="O10" s="4">
        <f>'[7]Exec Summ'!$H$17</f>
        <v>0</v>
      </c>
    </row>
    <row r="11" spans="1:15" x14ac:dyDescent="0.2">
      <c r="A11" s="2" t="s">
        <v>6</v>
      </c>
      <c r="C11" s="3">
        <f t="shared" si="0"/>
        <v>396</v>
      </c>
      <c r="D11" s="4">
        <f>'[1]Exec Summ'!$H$18</f>
        <v>10</v>
      </c>
      <c r="E11" s="4">
        <f>'[2]Exec Summ'!$H$18</f>
        <v>0</v>
      </c>
      <c r="F11" s="4">
        <f>'[3]Exec Summ'!$H$18</f>
        <v>135</v>
      </c>
      <c r="G11" s="4">
        <f>'[4]Exec Summ'!$H$18</f>
        <v>12</v>
      </c>
      <c r="H11" s="4">
        <f>'[5]Exec Summ'!$H$18</f>
        <v>0</v>
      </c>
      <c r="I11" s="4">
        <f>'[6]Exec Summ'!$H$18</f>
        <v>144</v>
      </c>
      <c r="J11" s="4">
        <f>'[9]Exec Summ'!$H$18</f>
        <v>6</v>
      </c>
      <c r="K11" s="4">
        <f>'[10]Exec Summ'!$H$18</f>
        <v>0</v>
      </c>
      <c r="L11" s="4">
        <f>'[12]Exec Summ'!$H$18</f>
        <v>0</v>
      </c>
      <c r="M11" s="4">
        <f>'[11]Exec Summ'!$H$18</f>
        <v>0</v>
      </c>
      <c r="N11" s="4">
        <f>'[8]Exec Summ'!$H$18</f>
        <v>5</v>
      </c>
      <c r="O11" s="4">
        <f>'[7]Exec Summ'!$H$18</f>
        <v>84</v>
      </c>
    </row>
    <row r="12" spans="1:15" x14ac:dyDescent="0.2">
      <c r="A12" s="2" t="s">
        <v>7</v>
      </c>
      <c r="C12" s="3">
        <f t="shared" si="0"/>
        <v>24660</v>
      </c>
      <c r="D12" s="4">
        <f>'[1]Exec Summ'!$H$19</f>
        <v>20000</v>
      </c>
      <c r="E12" s="4">
        <f>'[2]Exec Summ'!$H$19</f>
        <v>3535</v>
      </c>
      <c r="F12" s="4">
        <f>'[3]Exec Summ'!$H$19</f>
        <v>0</v>
      </c>
      <c r="G12" s="4">
        <f>'[4]Exec Summ'!$H$19</f>
        <v>0</v>
      </c>
      <c r="H12" s="4">
        <f>'[5]Exec Summ'!$H$19</f>
        <v>0</v>
      </c>
      <c r="I12" s="4">
        <f>'[6]Exec Summ'!$H$19</f>
        <v>21</v>
      </c>
      <c r="J12" s="4">
        <f>'[9]Exec Summ'!$H$19</f>
        <v>500</v>
      </c>
      <c r="K12" s="4">
        <f>'[10]Exec Summ'!$H$19</f>
        <v>0</v>
      </c>
      <c r="L12" s="4">
        <f>'[12]Exec Summ'!$H$19</f>
        <v>0</v>
      </c>
      <c r="M12" s="4">
        <f>'[11]Exec Summ'!$H$19</f>
        <v>60</v>
      </c>
      <c r="N12" s="4">
        <f>'[8]Exec Summ'!$H$19</f>
        <v>230</v>
      </c>
      <c r="O12" s="4">
        <f>'[7]Exec Summ'!$H$19</f>
        <v>314</v>
      </c>
    </row>
    <row r="13" spans="1:15" x14ac:dyDescent="0.2">
      <c r="A13" s="2" t="s">
        <v>8</v>
      </c>
      <c r="C13" s="3">
        <f t="shared" si="0"/>
        <v>883</v>
      </c>
      <c r="D13" s="4">
        <f>'[1]Exec Summ'!$H$20</f>
        <v>0</v>
      </c>
      <c r="E13" s="4">
        <f>'[2]Exec Summ'!$H$20</f>
        <v>0</v>
      </c>
      <c r="F13" s="4">
        <f>'[3]Exec Summ'!$H$20</f>
        <v>5</v>
      </c>
      <c r="G13" s="4">
        <f>'[4]Exec Summ'!$H$20</f>
        <v>28</v>
      </c>
      <c r="H13" s="4">
        <f>'[5]Exec Summ'!$H$20</f>
        <v>2</v>
      </c>
      <c r="I13" s="4">
        <f>'[6]Exec Summ'!$H$20</f>
        <v>119</v>
      </c>
      <c r="J13" s="4">
        <f>'[9]Exec Summ'!$H$20</f>
        <v>532</v>
      </c>
      <c r="K13" s="4">
        <f>'[10]Exec Summ'!$H$20</f>
        <v>0</v>
      </c>
      <c r="L13" s="4">
        <f>'[12]Exec Summ'!$H$20</f>
        <v>0</v>
      </c>
      <c r="M13" s="4">
        <f>'[11]Exec Summ'!$H$20</f>
        <v>4</v>
      </c>
      <c r="N13" s="4">
        <f>'[8]Exec Summ'!$H$20</f>
        <v>147</v>
      </c>
      <c r="O13" s="4">
        <f>'[7]Exec Summ'!$H$20</f>
        <v>46</v>
      </c>
    </row>
    <row r="14" spans="1:15" x14ac:dyDescent="0.2">
      <c r="C14" s="3">
        <f t="shared" si="0"/>
        <v>0</v>
      </c>
    </row>
    <row r="15" spans="1:15" x14ac:dyDescent="0.2">
      <c r="B15" s="2" t="s">
        <v>9</v>
      </c>
      <c r="C15" s="3">
        <f t="shared" si="0"/>
        <v>34017</v>
      </c>
      <c r="D15" s="4">
        <f>'[1]Exec Summ'!$H$22</f>
        <v>20060</v>
      </c>
      <c r="E15" s="4">
        <f>'[2]Exec Summ'!$H$22</f>
        <v>3535</v>
      </c>
      <c r="F15" s="4">
        <f>'[3]Exec Summ'!$H$22</f>
        <v>665</v>
      </c>
      <c r="G15" s="4">
        <f>'[4]Exec Summ'!$H$22</f>
        <v>932</v>
      </c>
      <c r="H15" s="4">
        <f>'[5]Exec Summ'!$H$22</f>
        <v>1515</v>
      </c>
      <c r="I15" s="4">
        <f>'[6]Exec Summ'!$H$22</f>
        <v>2890</v>
      </c>
      <c r="J15" s="4">
        <f>'[9]Exec Summ'!$H$22</f>
        <v>1542</v>
      </c>
      <c r="K15" s="4">
        <f>'[10]Exec Summ'!$H$22</f>
        <v>215</v>
      </c>
      <c r="L15" s="4">
        <f>'[12]Exec Summ'!$H$22</f>
        <v>1550</v>
      </c>
      <c r="M15" s="4">
        <f>'[11]Exec Summ'!$H$22</f>
        <v>175</v>
      </c>
      <c r="N15" s="4">
        <f>'[8]Exec Summ'!$H$22</f>
        <v>973</v>
      </c>
      <c r="O15" s="4">
        <f>'[7]Exec Summ'!$H$22</f>
        <v>-35</v>
      </c>
    </row>
    <row r="16" spans="1:15" x14ac:dyDescent="0.2">
      <c r="C16" s="3">
        <f t="shared" si="0"/>
        <v>0</v>
      </c>
    </row>
    <row r="17" spans="1:15" x14ac:dyDescent="0.2">
      <c r="A17" s="2" t="s">
        <v>10</v>
      </c>
      <c r="C17" s="3">
        <f t="shared" si="0"/>
        <v>267</v>
      </c>
      <c r="D17" s="4">
        <f>'[1]Exec Summ'!$H$24</f>
        <v>0</v>
      </c>
      <c r="E17" s="4">
        <f>'[2]Exec Summ'!$H$24</f>
        <v>0</v>
      </c>
      <c r="F17" s="4">
        <f>'[3]Exec Summ'!$H$24</f>
        <v>2</v>
      </c>
      <c r="G17" s="4">
        <f>'[4]Exec Summ'!$H$24</f>
        <v>0</v>
      </c>
      <c r="H17" s="4">
        <f>'[5]Exec Summ'!$H$24</f>
        <v>0</v>
      </c>
      <c r="I17" s="4">
        <f>'[6]Exec Summ'!$H$24</f>
        <v>177</v>
      </c>
      <c r="J17" s="4">
        <f>'[9]Exec Summ'!$H$24</f>
        <v>19</v>
      </c>
      <c r="K17" s="4">
        <f>'[10]Exec Summ'!$H$24</f>
        <v>0</v>
      </c>
      <c r="L17" s="4">
        <f>'[12]Exec Summ'!$H$24</f>
        <v>0</v>
      </c>
      <c r="M17" s="4">
        <f>'[11]Exec Summ'!$H$24</f>
        <v>0</v>
      </c>
      <c r="N17" s="4">
        <f>'[8]Exec Summ'!$H$24</f>
        <v>24</v>
      </c>
      <c r="O17" s="4">
        <f>'[7]Exec Summ'!$H$24</f>
        <v>45</v>
      </c>
    </row>
    <row r="18" spans="1:15" x14ac:dyDescent="0.2">
      <c r="A18" s="2" t="s">
        <v>11</v>
      </c>
      <c r="C18" s="3">
        <f t="shared" si="0"/>
        <v>452</v>
      </c>
      <c r="D18" s="4">
        <f>'[1]Exec Summ'!$H$25</f>
        <v>0</v>
      </c>
      <c r="E18" s="4">
        <f>'[2]Exec Summ'!$H$25</f>
        <v>0</v>
      </c>
      <c r="F18" s="4">
        <f>'[3]Exec Summ'!$H$25</f>
        <v>0</v>
      </c>
      <c r="G18" s="4">
        <f>'[4]Exec Summ'!$H$25</f>
        <v>0</v>
      </c>
      <c r="H18" s="4">
        <f>'[5]Exec Summ'!$H$25</f>
        <v>0</v>
      </c>
      <c r="I18" s="4">
        <f>'[6]Exec Summ'!$H$25</f>
        <v>275</v>
      </c>
      <c r="J18" s="4">
        <f>'[9]Exec Summ'!$H$25</f>
        <v>44</v>
      </c>
      <c r="K18" s="4">
        <f>'[10]Exec Summ'!$H$25</f>
        <v>0</v>
      </c>
      <c r="L18" s="4">
        <f>'[12]Exec Summ'!$H$25</f>
        <v>0</v>
      </c>
      <c r="M18" s="4">
        <f>'[11]Exec Summ'!$H$25</f>
        <v>0</v>
      </c>
      <c r="N18" s="4">
        <f>'[8]Exec Summ'!$H$25</f>
        <v>38</v>
      </c>
      <c r="O18" s="4">
        <f>'[7]Exec Summ'!$H$25</f>
        <v>95</v>
      </c>
    </row>
    <row r="19" spans="1:15" x14ac:dyDescent="0.2">
      <c r="A19" s="2" t="s">
        <v>12</v>
      </c>
      <c r="C19" s="3">
        <f t="shared" si="0"/>
        <v>8</v>
      </c>
      <c r="D19" s="4">
        <f>'[1]Exec Summ'!$H$26</f>
        <v>0</v>
      </c>
      <c r="E19" s="4">
        <f>'[2]Exec Summ'!$H$26</f>
        <v>0</v>
      </c>
      <c r="F19" s="4">
        <f>'[3]Exec Summ'!$H$26</f>
        <v>0</v>
      </c>
      <c r="G19" s="4">
        <f>'[4]Exec Summ'!$H$26</f>
        <v>0</v>
      </c>
      <c r="H19" s="4">
        <f>'[5]Exec Summ'!$H$26</f>
        <v>0</v>
      </c>
      <c r="I19" s="4">
        <f>'[6]Exec Summ'!$H$26</f>
        <v>0</v>
      </c>
      <c r="J19" s="4">
        <f>'[9]Exec Summ'!$H$26</f>
        <v>0</v>
      </c>
      <c r="K19" s="4">
        <f>'[10]Exec Summ'!$H$26</f>
        <v>0</v>
      </c>
      <c r="L19" s="4">
        <f>'[12]Exec Summ'!$H$26</f>
        <v>0</v>
      </c>
      <c r="M19" s="4">
        <f>'[11]Exec Summ'!$H$26</f>
        <v>0</v>
      </c>
      <c r="N19" s="4">
        <f>'[8]Exec Summ'!$H$26</f>
        <v>0</v>
      </c>
      <c r="O19" s="4">
        <f>'[7]Exec Summ'!$H$26</f>
        <v>8</v>
      </c>
    </row>
    <row r="20" spans="1:15" x14ac:dyDescent="0.2">
      <c r="A20" s="2" t="s">
        <v>13</v>
      </c>
      <c r="C20" s="3">
        <f t="shared" si="0"/>
        <v>56</v>
      </c>
      <c r="D20" s="4">
        <f>'[1]Exec Summ'!$H$27</f>
        <v>0</v>
      </c>
      <c r="E20" s="4">
        <f>'[2]Exec Summ'!$H$27</f>
        <v>0</v>
      </c>
      <c r="F20" s="4">
        <f>'[3]Exec Summ'!$H$27</f>
        <v>0</v>
      </c>
      <c r="G20" s="4">
        <f>'[4]Exec Summ'!$H$27</f>
        <v>3</v>
      </c>
      <c r="H20" s="4">
        <f>'[5]Exec Summ'!$H$27</f>
        <v>0</v>
      </c>
      <c r="I20" s="4">
        <f>'[6]Exec Summ'!$H$27</f>
        <v>0</v>
      </c>
      <c r="J20" s="4">
        <f>'[9]Exec Summ'!$H$27</f>
        <v>0</v>
      </c>
      <c r="K20" s="4">
        <f>'[10]Exec Summ'!$H$27</f>
        <v>0</v>
      </c>
      <c r="L20" s="4">
        <f>'[12]Exec Summ'!$H$27</f>
        <v>0</v>
      </c>
      <c r="M20" s="4">
        <f>'[11]Exec Summ'!$H$27</f>
        <v>0</v>
      </c>
      <c r="N20" s="4">
        <f>'[8]Exec Summ'!$H$27</f>
        <v>0</v>
      </c>
      <c r="O20" s="4">
        <f>'[7]Exec Summ'!$H$27</f>
        <v>53</v>
      </c>
    </row>
    <row r="21" spans="1:15" x14ac:dyDescent="0.2">
      <c r="C21" s="3">
        <f t="shared" si="0"/>
        <v>0</v>
      </c>
    </row>
    <row r="22" spans="1:15" x14ac:dyDescent="0.2">
      <c r="B22" s="2" t="s">
        <v>14</v>
      </c>
      <c r="C22" s="3">
        <f t="shared" si="0"/>
        <v>34800</v>
      </c>
      <c r="D22" s="4">
        <f>'[1]Exec Summ'!$H$29</f>
        <v>20060</v>
      </c>
      <c r="E22" s="4">
        <f>'[2]Exec Summ'!$H$29</f>
        <v>3535</v>
      </c>
      <c r="F22" s="4">
        <f>'[3]Exec Summ'!$H$29</f>
        <v>667</v>
      </c>
      <c r="G22" s="4">
        <f>'[4]Exec Summ'!$H$29</f>
        <v>935</v>
      </c>
      <c r="H22" s="4">
        <f>'[5]Exec Summ'!$H$29</f>
        <v>1515</v>
      </c>
      <c r="I22" s="4">
        <f>'[6]Exec Summ'!$H$29</f>
        <v>3342</v>
      </c>
      <c r="J22" s="4">
        <f>'[9]Exec Summ'!$H$29</f>
        <v>1605</v>
      </c>
      <c r="K22" s="4">
        <f>'[10]Exec Summ'!$H$29</f>
        <v>215</v>
      </c>
      <c r="L22" s="4">
        <f>'[12]Exec Summ'!$H$29</f>
        <v>1550</v>
      </c>
      <c r="M22" s="4">
        <f>'[11]Exec Summ'!$H$29</f>
        <v>175</v>
      </c>
      <c r="N22" s="4">
        <f>'[8]Exec Summ'!$H$29</f>
        <v>1035</v>
      </c>
      <c r="O22" s="4">
        <f>'[7]Exec Summ'!$H$29</f>
        <v>166</v>
      </c>
    </row>
    <row r="23" spans="1:15" x14ac:dyDescent="0.2">
      <c r="C23" s="3">
        <f t="shared" si="0"/>
        <v>0</v>
      </c>
    </row>
    <row r="24" spans="1:15" x14ac:dyDescent="0.2">
      <c r="A24" s="2" t="s">
        <v>15</v>
      </c>
      <c r="C24" s="3">
        <f t="shared" si="0"/>
        <v>0</v>
      </c>
      <c r="D24" s="4">
        <f>'[1]Exec Summ'!$H$31</f>
        <v>0</v>
      </c>
      <c r="E24" s="4">
        <f>'[2]Exec Summ'!$H$31</f>
        <v>0</v>
      </c>
      <c r="F24" s="4">
        <f>'[3]Exec Summ'!$H$31</f>
        <v>0</v>
      </c>
      <c r="G24" s="4">
        <f>'[4]Exec Summ'!$H$31</f>
        <v>0</v>
      </c>
      <c r="H24" s="4">
        <f>'[5]Exec Summ'!$H$31</f>
        <v>0</v>
      </c>
      <c r="I24" s="4">
        <f>'[6]Exec Summ'!$H$31</f>
        <v>0</v>
      </c>
      <c r="J24" s="4">
        <f>'[9]Exec Summ'!$H$31</f>
        <v>0</v>
      </c>
      <c r="K24" s="4">
        <f>'[10]Exec Summ'!$H$31</f>
        <v>0</v>
      </c>
      <c r="L24" s="4">
        <f>'[12]Exec Summ'!$H$31</f>
        <v>0</v>
      </c>
      <c r="M24" s="4">
        <f>'[11]Exec Summ'!$H$31</f>
        <v>0</v>
      </c>
      <c r="N24" s="4">
        <f>'[8]Exec Summ'!$H$31</f>
        <v>0</v>
      </c>
      <c r="O24" s="4">
        <f>'[7]Exec Summ'!$H$31</f>
        <v>0</v>
      </c>
    </row>
    <row r="25" spans="1:15" x14ac:dyDescent="0.2">
      <c r="C25" s="3">
        <f t="shared" si="0"/>
        <v>0</v>
      </c>
    </row>
    <row r="26" spans="1:15" x14ac:dyDescent="0.2">
      <c r="B26" s="2" t="s">
        <v>16</v>
      </c>
      <c r="C26" s="3">
        <f t="shared" si="0"/>
        <v>34800</v>
      </c>
      <c r="D26" s="4">
        <f>'[1]Exec Summ'!$H$33</f>
        <v>20060</v>
      </c>
      <c r="E26" s="4">
        <f>'[2]Exec Summ'!$H$33</f>
        <v>3535</v>
      </c>
      <c r="F26" s="4">
        <f>'[3]Exec Summ'!$H$33</f>
        <v>667</v>
      </c>
      <c r="G26" s="4">
        <f>'[4]Exec Summ'!$H$33</f>
        <v>935</v>
      </c>
      <c r="H26" s="4">
        <f>'[5]Exec Summ'!$H$33</f>
        <v>1515</v>
      </c>
      <c r="I26" s="4">
        <f>'[6]Exec Summ'!$H$33</f>
        <v>3342</v>
      </c>
      <c r="J26" s="4">
        <f>'[9]Exec Summ'!$H$33</f>
        <v>1605</v>
      </c>
      <c r="K26" s="4">
        <f>'[10]Exec Summ'!$H$33</f>
        <v>215</v>
      </c>
      <c r="L26" s="4">
        <f>'[12]Exec Summ'!$H$33</f>
        <v>1550</v>
      </c>
      <c r="M26" s="4">
        <f>'[11]Exec Summ'!$H$33</f>
        <v>175</v>
      </c>
      <c r="N26" s="4">
        <f>'[8]Exec Summ'!$H$33</f>
        <v>1035</v>
      </c>
      <c r="O26" s="4">
        <f>'[7]Exec Summ'!$H$33</f>
        <v>166</v>
      </c>
    </row>
    <row r="28" spans="1:15" x14ac:dyDescent="0.2">
      <c r="A28" s="2" t="s">
        <v>17</v>
      </c>
      <c r="C28" s="3">
        <f t="shared" si="0"/>
        <v>37</v>
      </c>
      <c r="D28" s="4">
        <f>'[1]Exec Summ'!$H$35</f>
        <v>0</v>
      </c>
      <c r="E28" s="4">
        <f>'[2]Exec Summ'!$H$35</f>
        <v>0</v>
      </c>
      <c r="F28" s="4">
        <f>'[3]Exec Summ'!$H$35</f>
        <v>0</v>
      </c>
      <c r="G28" s="4">
        <f>'[4]Exec Summ'!$H$35</f>
        <v>0</v>
      </c>
      <c r="H28" s="4">
        <f>'[5]Exec Summ'!$H$35</f>
        <v>0</v>
      </c>
      <c r="I28" s="4">
        <f>'[6]Exec Summ'!$H$35</f>
        <v>21</v>
      </c>
      <c r="J28" s="4">
        <f>'[9]Exec Summ'!$H$35</f>
        <v>3</v>
      </c>
      <c r="K28" s="4">
        <f>'[10]Exec Summ'!$H$35</f>
        <v>0</v>
      </c>
      <c r="L28" s="4">
        <f>'[12]Exec Summ'!$H$35</f>
        <v>0</v>
      </c>
      <c r="M28" s="4">
        <f>'[11]Exec Summ'!$H$35</f>
        <v>0</v>
      </c>
      <c r="N28" s="4">
        <f>'[8]Exec Summ'!$H$35</f>
        <v>3</v>
      </c>
      <c r="O28" s="4">
        <f>'[7]Exec Summ'!$H$35</f>
        <v>10</v>
      </c>
    </row>
    <row r="30" spans="1:15" x14ac:dyDescent="0.2">
      <c r="A30" s="2" t="s">
        <v>62</v>
      </c>
      <c r="C30" s="3">
        <f>C26-C98</f>
        <v>4955</v>
      </c>
      <c r="D30" s="3">
        <f t="shared" ref="D30:O30" si="1">D26-D98</f>
        <v>2410</v>
      </c>
      <c r="E30" s="3">
        <f t="shared" si="1"/>
        <v>235</v>
      </c>
      <c r="F30" s="3">
        <f t="shared" si="1"/>
        <v>-213</v>
      </c>
      <c r="G30" s="3">
        <f t="shared" si="1"/>
        <v>203</v>
      </c>
      <c r="H30" s="3">
        <f t="shared" si="1"/>
        <v>741</v>
      </c>
      <c r="I30" s="3">
        <f t="shared" si="1"/>
        <v>824</v>
      </c>
      <c r="J30" s="3">
        <f t="shared" si="1"/>
        <v>1605</v>
      </c>
      <c r="K30" s="3">
        <f t="shared" si="1"/>
        <v>215</v>
      </c>
      <c r="L30" s="3">
        <f t="shared" si="1"/>
        <v>1550</v>
      </c>
      <c r="M30" s="3">
        <f t="shared" si="1"/>
        <v>175</v>
      </c>
      <c r="N30" s="3">
        <f t="shared" si="1"/>
        <v>-1552</v>
      </c>
      <c r="O30" s="3">
        <f t="shared" si="1"/>
        <v>-1238</v>
      </c>
    </row>
    <row r="32" spans="1:15" x14ac:dyDescent="0.2">
      <c r="A32" s="5" t="s">
        <v>19</v>
      </c>
    </row>
    <row r="33" spans="1:15" x14ac:dyDescent="0.2">
      <c r="A33" s="2" t="s">
        <v>20</v>
      </c>
      <c r="C33" s="3">
        <f t="shared" ref="C33:C55" si="2">SUM(D33:O33)</f>
        <v>0</v>
      </c>
      <c r="D33" s="4">
        <f>[1]Allocations!$Q$10</f>
        <v>0</v>
      </c>
      <c r="E33" s="4">
        <f>[2]Allocations!$Q$10</f>
        <v>0</v>
      </c>
      <c r="F33" s="4">
        <f>[3]Allocations!$Q$10</f>
        <v>0</v>
      </c>
      <c r="G33" s="4">
        <f>[4]Allocations!$Q$10</f>
        <v>0</v>
      </c>
      <c r="H33" s="4">
        <f>[5]Allocations!$Q$10</f>
        <v>0</v>
      </c>
      <c r="I33" s="4">
        <f>[6]Allocations!$Q$10</f>
        <v>0</v>
      </c>
      <c r="J33" s="4">
        <f>[9]Allocations!$Q$10</f>
        <v>0</v>
      </c>
      <c r="K33" s="4">
        <f>[10]Allocations!$Q$10</f>
        <v>0</v>
      </c>
      <c r="L33" s="4">
        <f>[12]Allocations!$Q$10</f>
        <v>0</v>
      </c>
      <c r="M33" s="4">
        <f>[11]Allocations!$Q$10</f>
        <v>0</v>
      </c>
      <c r="N33" s="4">
        <f>[8]Allocations!$Q$10</f>
        <v>0</v>
      </c>
      <c r="O33" s="4">
        <f>[7]Allocations!$Q$10</f>
        <v>0</v>
      </c>
    </row>
    <row r="34" spans="1:15" x14ac:dyDescent="0.2">
      <c r="A34" s="2" t="s">
        <v>21</v>
      </c>
      <c r="C34" s="3">
        <f t="shared" si="2"/>
        <v>0</v>
      </c>
      <c r="D34" s="4">
        <f>[1]Allocations!$Q$11</f>
        <v>0</v>
      </c>
      <c r="E34" s="4">
        <f>[2]Allocations!$Q$11</f>
        <v>0</v>
      </c>
      <c r="F34" s="4">
        <f>[3]Allocations!$Q$11</f>
        <v>0</v>
      </c>
      <c r="G34" s="4">
        <f>[4]Allocations!$Q$11</f>
        <v>0</v>
      </c>
      <c r="H34" s="4">
        <f>[5]Allocations!$Q$11</f>
        <v>0</v>
      </c>
      <c r="I34" s="4">
        <f>[6]Allocations!$Q$11</f>
        <v>0</v>
      </c>
      <c r="J34" s="4">
        <f>[9]Allocations!$Q$11</f>
        <v>0</v>
      </c>
      <c r="K34" s="4">
        <f>[10]Allocations!$Q$11</f>
        <v>0</v>
      </c>
      <c r="L34" s="4">
        <f>[12]Allocations!$Q$11</f>
        <v>0</v>
      </c>
      <c r="M34" s="4">
        <f>[11]Allocations!$Q$11</f>
        <v>0</v>
      </c>
      <c r="N34" s="4">
        <f>[8]Allocations!$Q$11</f>
        <v>0</v>
      </c>
      <c r="O34" s="4">
        <f>[7]Allocations!$Q$11</f>
        <v>0</v>
      </c>
    </row>
    <row r="35" spans="1:15" x14ac:dyDescent="0.2">
      <c r="A35" s="2" t="s">
        <v>22</v>
      </c>
      <c r="C35" s="3">
        <f t="shared" si="2"/>
        <v>0</v>
      </c>
      <c r="D35" s="4">
        <f>[1]Allocations!$Q$12</f>
        <v>0</v>
      </c>
      <c r="E35" s="4">
        <f>[2]Allocations!$Q$12</f>
        <v>0</v>
      </c>
      <c r="F35" s="4">
        <f>[3]Allocations!$Q$12</f>
        <v>0</v>
      </c>
      <c r="G35" s="4">
        <f>[4]Allocations!$Q$12</f>
        <v>0</v>
      </c>
      <c r="H35" s="4">
        <f>[5]Allocations!$Q$12</f>
        <v>0</v>
      </c>
      <c r="I35" s="4">
        <f>[6]Allocations!$Q$12</f>
        <v>0</v>
      </c>
      <c r="J35" s="4">
        <f>[9]Allocations!$Q$12</f>
        <v>0</v>
      </c>
      <c r="K35" s="4">
        <f>[10]Allocations!$Q$12</f>
        <v>0</v>
      </c>
      <c r="L35" s="4">
        <f>[12]Allocations!$Q$12</f>
        <v>0</v>
      </c>
      <c r="M35" s="4">
        <f>[11]Allocations!$Q$12</f>
        <v>0</v>
      </c>
      <c r="N35" s="4">
        <f>[8]Allocations!$Q$12</f>
        <v>0</v>
      </c>
      <c r="O35" s="4">
        <f>[7]Allocations!$Q$12</f>
        <v>0</v>
      </c>
    </row>
    <row r="36" spans="1:15" x14ac:dyDescent="0.2">
      <c r="A36" s="2" t="s">
        <v>23</v>
      </c>
      <c r="C36" s="3">
        <f t="shared" si="2"/>
        <v>0</v>
      </c>
      <c r="D36" s="4">
        <f>[1]Allocations!$Q$13</f>
        <v>0</v>
      </c>
      <c r="E36" s="4">
        <f>[2]Allocations!$Q$13</f>
        <v>0</v>
      </c>
      <c r="F36" s="4">
        <f>[3]Allocations!$Q$13</f>
        <v>0</v>
      </c>
      <c r="G36" s="4">
        <f>[4]Allocations!$Q$13</f>
        <v>0</v>
      </c>
      <c r="H36" s="4">
        <f>[5]Allocations!$Q$13</f>
        <v>0</v>
      </c>
      <c r="I36" s="4">
        <f>[6]Allocations!$Q$13</f>
        <v>0</v>
      </c>
      <c r="J36" s="4">
        <f>[9]Allocations!$Q$13</f>
        <v>0</v>
      </c>
      <c r="K36" s="4">
        <f>[10]Allocations!$Q$13</f>
        <v>0</v>
      </c>
      <c r="L36" s="4">
        <f>[12]Allocations!$Q$13</f>
        <v>0</v>
      </c>
      <c r="M36" s="4">
        <f>[11]Allocations!$Q$13</f>
        <v>0</v>
      </c>
      <c r="N36" s="4">
        <f>[8]Allocations!$Q$13</f>
        <v>0</v>
      </c>
      <c r="O36" s="4">
        <f>[7]Allocations!$Q$13</f>
        <v>0</v>
      </c>
    </row>
    <row r="37" spans="1:15" x14ac:dyDescent="0.2">
      <c r="A37" s="2" t="s">
        <v>24</v>
      </c>
      <c r="C37" s="3">
        <f t="shared" si="2"/>
        <v>0</v>
      </c>
      <c r="D37" s="4">
        <f>[1]Allocations!$Q$14</f>
        <v>0</v>
      </c>
      <c r="E37" s="4">
        <f>[2]Allocations!$Q$14</f>
        <v>0</v>
      </c>
      <c r="F37" s="4">
        <f>[3]Allocations!$Q$14</f>
        <v>0</v>
      </c>
      <c r="G37" s="4">
        <f>[4]Allocations!$Q$14</f>
        <v>0</v>
      </c>
      <c r="H37" s="4">
        <f>[5]Allocations!$Q$14</f>
        <v>0</v>
      </c>
      <c r="I37" s="4">
        <f>[6]Allocations!$Q$14</f>
        <v>0</v>
      </c>
      <c r="J37" s="4">
        <f>[9]Allocations!$Q$14</f>
        <v>0</v>
      </c>
      <c r="K37" s="4">
        <f>[10]Allocations!$Q$14</f>
        <v>0</v>
      </c>
      <c r="L37" s="4">
        <f>[12]Allocations!$Q$14</f>
        <v>0</v>
      </c>
      <c r="M37" s="4">
        <f>[11]Allocations!$Q$14</f>
        <v>0</v>
      </c>
      <c r="N37" s="4">
        <f>[8]Allocations!$Q$14</f>
        <v>0</v>
      </c>
      <c r="O37" s="4">
        <f>[7]Allocations!$Q$14</f>
        <v>0</v>
      </c>
    </row>
    <row r="38" spans="1:15" x14ac:dyDescent="0.2">
      <c r="A38" s="2" t="s">
        <v>25</v>
      </c>
      <c r="C38" s="3">
        <f t="shared" si="2"/>
        <v>0</v>
      </c>
      <c r="D38" s="4">
        <f>[1]Allocations!$Q$15</f>
        <v>0</v>
      </c>
      <c r="E38" s="4">
        <f>[2]Allocations!$Q$15</f>
        <v>0</v>
      </c>
      <c r="F38" s="4">
        <f>[3]Allocations!$Q$15</f>
        <v>0</v>
      </c>
      <c r="G38" s="4">
        <f>[4]Allocations!$Q$15</f>
        <v>0</v>
      </c>
      <c r="H38" s="4">
        <f>[5]Allocations!$Q$15</f>
        <v>0</v>
      </c>
      <c r="I38" s="4">
        <f>[6]Allocations!$Q$15</f>
        <v>0</v>
      </c>
      <c r="J38" s="4">
        <f>[9]Allocations!$Q$15</f>
        <v>0</v>
      </c>
      <c r="K38" s="4">
        <f>[10]Allocations!$Q$15</f>
        <v>0</v>
      </c>
      <c r="L38" s="4">
        <f>[12]Allocations!$Q$15</f>
        <v>0</v>
      </c>
      <c r="M38" s="4">
        <f>[11]Allocations!$Q$15</f>
        <v>0</v>
      </c>
      <c r="N38" s="4">
        <f>[8]Allocations!$Q$15</f>
        <v>0</v>
      </c>
      <c r="O38" s="4">
        <f>[7]Allocations!$Q$15</f>
        <v>0</v>
      </c>
    </row>
    <row r="39" spans="1:15" x14ac:dyDescent="0.2">
      <c r="A39" s="2" t="s">
        <v>26</v>
      </c>
      <c r="C39" s="3">
        <f t="shared" si="2"/>
        <v>0</v>
      </c>
      <c r="D39" s="4">
        <f>[1]Allocations!$Q$16</f>
        <v>0</v>
      </c>
      <c r="E39" s="4">
        <f>[2]Allocations!$Q$16</f>
        <v>0</v>
      </c>
      <c r="F39" s="4">
        <f>[3]Allocations!$Q$16</f>
        <v>0</v>
      </c>
      <c r="G39" s="4">
        <f>[4]Allocations!$Q$16</f>
        <v>0</v>
      </c>
      <c r="H39" s="4">
        <f>[5]Allocations!$Q$16</f>
        <v>0</v>
      </c>
      <c r="I39" s="4">
        <f>[6]Allocations!$Q$16</f>
        <v>0</v>
      </c>
      <c r="J39" s="4">
        <f>[9]Allocations!$Q$16</f>
        <v>0</v>
      </c>
      <c r="K39" s="4">
        <f>[10]Allocations!$Q$16</f>
        <v>0</v>
      </c>
      <c r="L39" s="4">
        <f>[12]Allocations!$Q$16</f>
        <v>0</v>
      </c>
      <c r="M39" s="4">
        <f>[11]Allocations!$Q$16</f>
        <v>0</v>
      </c>
      <c r="N39" s="4">
        <f>[8]Allocations!$Q$16</f>
        <v>0</v>
      </c>
      <c r="O39" s="4">
        <f>[7]Allocations!$Q$16</f>
        <v>0</v>
      </c>
    </row>
    <row r="40" spans="1:15" x14ac:dyDescent="0.2">
      <c r="A40" s="2" t="s">
        <v>27</v>
      </c>
      <c r="C40" s="3">
        <f t="shared" si="2"/>
        <v>0</v>
      </c>
      <c r="D40" s="4">
        <f>[1]Allocations!$Q$17</f>
        <v>0</v>
      </c>
      <c r="E40" s="4">
        <f>[2]Allocations!$Q$17</f>
        <v>0</v>
      </c>
      <c r="F40" s="4">
        <f>[3]Allocations!$Q$17</f>
        <v>0</v>
      </c>
      <c r="G40" s="4">
        <f>[4]Allocations!$Q$17</f>
        <v>0</v>
      </c>
      <c r="H40" s="4">
        <f>[5]Allocations!$Q$17</f>
        <v>0</v>
      </c>
      <c r="I40" s="4">
        <f>[6]Allocations!$Q$17</f>
        <v>0</v>
      </c>
      <c r="J40" s="4">
        <f>[9]Allocations!$Q$17</f>
        <v>0</v>
      </c>
      <c r="K40" s="4">
        <f>[10]Allocations!$Q$17</f>
        <v>0</v>
      </c>
      <c r="L40" s="4">
        <f>[12]Allocations!$Q$17</f>
        <v>0</v>
      </c>
      <c r="M40" s="4">
        <f>[11]Allocations!$Q$17</f>
        <v>0</v>
      </c>
      <c r="N40" s="4">
        <f>[8]Allocations!$Q$17</f>
        <v>0</v>
      </c>
      <c r="O40" s="4">
        <f>[7]Allocations!$Q$17</f>
        <v>0</v>
      </c>
    </row>
    <row r="41" spans="1:15" x14ac:dyDescent="0.2">
      <c r="A41" s="2" t="s">
        <v>28</v>
      </c>
      <c r="C41" s="3">
        <f t="shared" si="2"/>
        <v>0</v>
      </c>
      <c r="D41" s="4">
        <f>[1]Allocations!$Q$18</f>
        <v>0</v>
      </c>
      <c r="E41" s="4">
        <f>[2]Allocations!$Q$18</f>
        <v>0</v>
      </c>
      <c r="F41" s="4">
        <f>[3]Allocations!$Q$18</f>
        <v>0</v>
      </c>
      <c r="G41" s="4">
        <f>[4]Allocations!$Q$18</f>
        <v>0</v>
      </c>
      <c r="H41" s="4">
        <f>[5]Allocations!$Q$18</f>
        <v>0</v>
      </c>
      <c r="I41" s="4">
        <f>[6]Allocations!$Q$18</f>
        <v>0</v>
      </c>
      <c r="J41" s="4">
        <f>[9]Allocations!$Q$18</f>
        <v>0</v>
      </c>
      <c r="K41" s="4">
        <f>[10]Allocations!$Q$18</f>
        <v>0</v>
      </c>
      <c r="L41" s="4">
        <f>[12]Allocations!$Q$18</f>
        <v>0</v>
      </c>
      <c r="M41" s="4">
        <f>[11]Allocations!$Q$18</f>
        <v>0</v>
      </c>
      <c r="N41" s="4">
        <f>[8]Allocations!$Q$18</f>
        <v>0</v>
      </c>
      <c r="O41" s="4">
        <f>[7]Allocations!$Q$18</f>
        <v>0</v>
      </c>
    </row>
    <row r="42" spans="1:15" x14ac:dyDescent="0.2">
      <c r="A42" s="2" t="s">
        <v>29</v>
      </c>
      <c r="C42" s="3">
        <f t="shared" si="2"/>
        <v>0</v>
      </c>
      <c r="D42" s="4">
        <f>[1]Allocations!$Q$19</f>
        <v>0</v>
      </c>
      <c r="E42" s="4">
        <f>[2]Allocations!$Q$19</f>
        <v>0</v>
      </c>
      <c r="F42" s="4">
        <f>[3]Allocations!$Q$19</f>
        <v>0</v>
      </c>
      <c r="G42" s="4">
        <f>[4]Allocations!$Q$19</f>
        <v>0</v>
      </c>
      <c r="H42" s="4">
        <f>[5]Allocations!$Q$19</f>
        <v>0</v>
      </c>
      <c r="I42" s="4">
        <f>[6]Allocations!$Q$19</f>
        <v>0</v>
      </c>
      <c r="J42" s="4">
        <f>[9]Allocations!$Q$19</f>
        <v>0</v>
      </c>
      <c r="K42" s="4">
        <f>[10]Allocations!$Q$19</f>
        <v>0</v>
      </c>
      <c r="L42" s="4">
        <f>[12]Allocations!$Q$19</f>
        <v>0</v>
      </c>
      <c r="M42" s="4">
        <f>[11]Allocations!$Q$19</f>
        <v>0</v>
      </c>
      <c r="N42" s="4">
        <f>[8]Allocations!$Q$19</f>
        <v>0</v>
      </c>
      <c r="O42" s="4">
        <f>[7]Allocations!$Q$19</f>
        <v>0</v>
      </c>
    </row>
    <row r="43" spans="1:15" x14ac:dyDescent="0.2">
      <c r="A43" s="2" t="s">
        <v>30</v>
      </c>
      <c r="C43" s="3">
        <f t="shared" si="2"/>
        <v>0</v>
      </c>
      <c r="D43" s="4">
        <f>[1]Allocations!$Q$20</f>
        <v>0</v>
      </c>
      <c r="E43" s="4">
        <f>[2]Allocations!$Q$20</f>
        <v>0</v>
      </c>
      <c r="F43" s="4">
        <f>[3]Allocations!$Q$20</f>
        <v>0</v>
      </c>
      <c r="G43" s="4">
        <f>[4]Allocations!$Q$20</f>
        <v>0</v>
      </c>
      <c r="H43" s="4">
        <f>[5]Allocations!$Q$20</f>
        <v>0</v>
      </c>
      <c r="I43" s="4">
        <f>[6]Allocations!$Q$20</f>
        <v>0</v>
      </c>
      <c r="J43" s="4">
        <f>[9]Allocations!$Q$20</f>
        <v>0</v>
      </c>
      <c r="K43" s="4">
        <f>[10]Allocations!$Q$20</f>
        <v>0</v>
      </c>
      <c r="L43" s="4">
        <f>[12]Allocations!$Q$20</f>
        <v>0</v>
      </c>
      <c r="M43" s="4">
        <f>[11]Allocations!$Q$20</f>
        <v>0</v>
      </c>
      <c r="N43" s="4">
        <f>[8]Allocations!$Q$20</f>
        <v>0</v>
      </c>
      <c r="O43" s="4">
        <f>[7]Allocations!$Q$20</f>
        <v>0</v>
      </c>
    </row>
    <row r="44" spans="1:15" x14ac:dyDescent="0.2">
      <c r="A44" s="2" t="s">
        <v>31</v>
      </c>
      <c r="C44" s="3">
        <f t="shared" si="2"/>
        <v>0</v>
      </c>
      <c r="D44" s="4">
        <f>[1]Allocations!$Q$21</f>
        <v>0</v>
      </c>
      <c r="E44" s="4">
        <f>[2]Allocations!$Q$21</f>
        <v>0</v>
      </c>
      <c r="F44" s="4">
        <f>[3]Allocations!$Q$21</f>
        <v>0</v>
      </c>
      <c r="G44" s="4">
        <f>[4]Allocations!$Q$21</f>
        <v>0</v>
      </c>
      <c r="H44" s="4">
        <f>[5]Allocations!$Q$21</f>
        <v>0</v>
      </c>
      <c r="I44" s="4">
        <f>[6]Allocations!$Q$21</f>
        <v>0</v>
      </c>
      <c r="J44" s="4">
        <f>[9]Allocations!$Q$21</f>
        <v>0</v>
      </c>
      <c r="K44" s="4">
        <f>[10]Allocations!$Q$21</f>
        <v>0</v>
      </c>
      <c r="L44" s="4">
        <f>[12]Allocations!$Q$21</f>
        <v>0</v>
      </c>
      <c r="M44" s="4">
        <f>[11]Allocations!$Q$21</f>
        <v>0</v>
      </c>
      <c r="N44" s="4">
        <f>[8]Allocations!$Q$21</f>
        <v>0</v>
      </c>
      <c r="O44" s="4">
        <f>[7]Allocations!$Q$21</f>
        <v>0</v>
      </c>
    </row>
    <row r="45" spans="1:15" x14ac:dyDescent="0.2">
      <c r="A45" s="2" t="s">
        <v>32</v>
      </c>
      <c r="C45" s="3">
        <f t="shared" si="2"/>
        <v>0</v>
      </c>
      <c r="D45" s="4">
        <f>[1]Allocations!$Q$22</f>
        <v>0</v>
      </c>
      <c r="E45" s="4">
        <f>[2]Allocations!$Q$22</f>
        <v>0</v>
      </c>
      <c r="F45" s="4">
        <f>[3]Allocations!$Q$22</f>
        <v>0</v>
      </c>
      <c r="G45" s="4">
        <f>[4]Allocations!$Q$22</f>
        <v>0</v>
      </c>
      <c r="H45" s="4">
        <f>[5]Allocations!$Q$22</f>
        <v>0</v>
      </c>
      <c r="I45" s="4">
        <f>[6]Allocations!$Q$22</f>
        <v>0</v>
      </c>
      <c r="J45" s="4">
        <f>[9]Allocations!$Q$22</f>
        <v>0</v>
      </c>
      <c r="K45" s="4">
        <f>[10]Allocations!$Q$22</f>
        <v>0</v>
      </c>
      <c r="L45" s="4">
        <f>[12]Allocations!$Q$22</f>
        <v>0</v>
      </c>
      <c r="M45" s="4">
        <f>[11]Allocations!$Q$22</f>
        <v>0</v>
      </c>
      <c r="N45" s="4">
        <f>[8]Allocations!$Q$22</f>
        <v>0</v>
      </c>
      <c r="O45" s="4">
        <f>[7]Allocations!$Q$22</f>
        <v>0</v>
      </c>
    </row>
    <row r="46" spans="1:15" x14ac:dyDescent="0.2">
      <c r="A46" s="2" t="s">
        <v>33</v>
      </c>
      <c r="C46" s="3">
        <f t="shared" si="2"/>
        <v>0</v>
      </c>
      <c r="D46" s="4">
        <f>[1]Allocations!$Q$23</f>
        <v>0</v>
      </c>
      <c r="E46" s="4">
        <f>[2]Allocations!$Q$23</f>
        <v>0</v>
      </c>
      <c r="F46" s="4">
        <f>[3]Allocations!$Q$23</f>
        <v>0</v>
      </c>
      <c r="G46" s="4">
        <f>[4]Allocations!$Q$23</f>
        <v>0</v>
      </c>
      <c r="H46" s="4">
        <f>[5]Allocations!$Q$23</f>
        <v>0</v>
      </c>
      <c r="I46" s="4">
        <f>[6]Allocations!$Q$23</f>
        <v>0</v>
      </c>
      <c r="J46" s="4">
        <f>[9]Allocations!$Q$23</f>
        <v>0</v>
      </c>
      <c r="K46" s="4">
        <f>[10]Allocations!$Q$23</f>
        <v>0</v>
      </c>
      <c r="L46" s="4">
        <f>[12]Allocations!$Q$23</f>
        <v>0</v>
      </c>
      <c r="M46" s="4">
        <f>[11]Allocations!$Q$23</f>
        <v>0</v>
      </c>
      <c r="N46" s="4">
        <f>[8]Allocations!$Q$23</f>
        <v>0</v>
      </c>
      <c r="O46" s="4">
        <f>[7]Allocations!$Q$23</f>
        <v>0</v>
      </c>
    </row>
    <row r="47" spans="1:15" x14ac:dyDescent="0.2">
      <c r="A47" s="2" t="s">
        <v>34</v>
      </c>
      <c r="C47" s="3">
        <f t="shared" si="2"/>
        <v>0</v>
      </c>
      <c r="D47" s="4">
        <f>[1]Allocations!$Q$24</f>
        <v>0</v>
      </c>
      <c r="E47" s="4">
        <f>[2]Allocations!$Q$24</f>
        <v>0</v>
      </c>
      <c r="F47" s="4">
        <f>[3]Allocations!$Q$24</f>
        <v>0</v>
      </c>
      <c r="G47" s="4">
        <f>[4]Allocations!$Q$24</f>
        <v>0</v>
      </c>
      <c r="H47" s="4">
        <f>[5]Allocations!$Q$24</f>
        <v>0</v>
      </c>
      <c r="I47" s="4">
        <f>[6]Allocations!$Q$24</f>
        <v>0</v>
      </c>
      <c r="J47" s="4">
        <f>[9]Allocations!$Q$24</f>
        <v>0</v>
      </c>
      <c r="K47" s="4">
        <f>[10]Allocations!$Q$24</f>
        <v>0</v>
      </c>
      <c r="L47" s="4">
        <f>[12]Allocations!$Q$24</f>
        <v>0</v>
      </c>
      <c r="M47" s="4">
        <f>[11]Allocations!$Q$24</f>
        <v>0</v>
      </c>
      <c r="N47" s="4">
        <f>[8]Allocations!$Q$24</f>
        <v>0</v>
      </c>
      <c r="O47" s="4">
        <f>[7]Allocations!$Q$24</f>
        <v>0</v>
      </c>
    </row>
    <row r="48" spans="1:15" x14ac:dyDescent="0.2">
      <c r="A48" s="2" t="s">
        <v>35</v>
      </c>
      <c r="C48" s="3">
        <f t="shared" si="2"/>
        <v>0</v>
      </c>
      <c r="D48" s="4">
        <f>[1]Allocations!$Q$25</f>
        <v>0</v>
      </c>
      <c r="E48" s="4">
        <f>[2]Allocations!$Q$25</f>
        <v>0</v>
      </c>
      <c r="F48" s="4">
        <f>[3]Allocations!$Q$25</f>
        <v>0</v>
      </c>
      <c r="G48" s="4">
        <f>[4]Allocations!$Q$25</f>
        <v>0</v>
      </c>
      <c r="H48" s="4">
        <f>[5]Allocations!$Q$25</f>
        <v>0</v>
      </c>
      <c r="I48" s="4">
        <f>[6]Allocations!$Q$25</f>
        <v>0</v>
      </c>
      <c r="J48" s="4">
        <f>[9]Allocations!$Q$25</f>
        <v>0</v>
      </c>
      <c r="K48" s="4">
        <f>[10]Allocations!$Q$25</f>
        <v>0</v>
      </c>
      <c r="L48" s="4">
        <f>[12]Allocations!$Q$25</f>
        <v>0</v>
      </c>
      <c r="M48" s="4">
        <f>[11]Allocations!$Q$25</f>
        <v>0</v>
      </c>
      <c r="N48" s="4">
        <f>[8]Allocations!$Q$25</f>
        <v>0</v>
      </c>
      <c r="O48" s="4">
        <f>[7]Allocations!$Q$25</f>
        <v>0</v>
      </c>
    </row>
    <row r="49" spans="1:15" x14ac:dyDescent="0.2">
      <c r="A49" s="2" t="s">
        <v>36</v>
      </c>
      <c r="C49" s="3">
        <f t="shared" si="2"/>
        <v>0</v>
      </c>
      <c r="D49" s="4">
        <f>[1]Allocations!$Q$26</f>
        <v>0</v>
      </c>
      <c r="E49" s="4">
        <f>[2]Allocations!$Q$26</f>
        <v>0</v>
      </c>
      <c r="F49" s="4">
        <f>[3]Allocations!$Q$26</f>
        <v>0</v>
      </c>
      <c r="G49" s="4">
        <f>[4]Allocations!$Q$26</f>
        <v>0</v>
      </c>
      <c r="H49" s="4">
        <f>[5]Allocations!$Q$26</f>
        <v>0</v>
      </c>
      <c r="I49" s="4">
        <f>[6]Allocations!$Q$26</f>
        <v>0</v>
      </c>
      <c r="J49" s="4">
        <f>[9]Allocations!$Q$26</f>
        <v>0</v>
      </c>
      <c r="K49" s="4">
        <f>[10]Allocations!$Q$26</f>
        <v>0</v>
      </c>
      <c r="L49" s="4">
        <f>[12]Allocations!$Q$26</f>
        <v>0</v>
      </c>
      <c r="M49" s="4">
        <f>[11]Allocations!$Q$26</f>
        <v>0</v>
      </c>
      <c r="N49" s="4">
        <f>[8]Allocations!$Q$26</f>
        <v>0</v>
      </c>
      <c r="O49" s="4">
        <f>[7]Allocations!$Q$26</f>
        <v>0</v>
      </c>
    </row>
    <row r="50" spans="1:15" x14ac:dyDescent="0.2">
      <c r="A50" s="2" t="s">
        <v>37</v>
      </c>
      <c r="C50" s="3">
        <f t="shared" si="2"/>
        <v>0</v>
      </c>
      <c r="D50" s="4">
        <f>[1]Allocations!$Q$27</f>
        <v>0</v>
      </c>
      <c r="E50" s="4">
        <f>[2]Allocations!$Q$27</f>
        <v>0</v>
      </c>
      <c r="F50" s="4">
        <f>[3]Allocations!$Q$27</f>
        <v>0</v>
      </c>
      <c r="G50" s="4">
        <f>[4]Allocations!$Q$27</f>
        <v>0</v>
      </c>
      <c r="H50" s="4">
        <f>[5]Allocations!$Q$27</f>
        <v>0</v>
      </c>
      <c r="I50" s="4">
        <f>[6]Allocations!$Q$27</f>
        <v>0</v>
      </c>
      <c r="J50" s="4">
        <f>[9]Allocations!$Q$27</f>
        <v>0</v>
      </c>
      <c r="K50" s="4">
        <f>[10]Allocations!$Q$27</f>
        <v>0</v>
      </c>
      <c r="L50" s="4">
        <f>[12]Allocations!$Q$27</f>
        <v>0</v>
      </c>
      <c r="M50" s="4">
        <f>[11]Allocations!$Q$27</f>
        <v>0</v>
      </c>
      <c r="N50" s="4">
        <f>[8]Allocations!$Q$27</f>
        <v>0</v>
      </c>
      <c r="O50" s="4">
        <f>[7]Allocations!$Q$27</f>
        <v>0</v>
      </c>
    </row>
    <row r="51" spans="1:15" x14ac:dyDescent="0.2">
      <c r="A51" s="2" t="s">
        <v>38</v>
      </c>
      <c r="C51" s="3">
        <f t="shared" si="2"/>
        <v>0</v>
      </c>
      <c r="D51" s="4">
        <f>[1]Allocations!$Q$28</f>
        <v>0</v>
      </c>
      <c r="E51" s="4">
        <f>[2]Allocations!$Q$28</f>
        <v>0</v>
      </c>
      <c r="F51" s="4">
        <f>[3]Allocations!$Q$28</f>
        <v>0</v>
      </c>
      <c r="G51" s="4">
        <f>[4]Allocations!$Q$28</f>
        <v>0</v>
      </c>
      <c r="H51" s="4">
        <f>[5]Allocations!$Q$28</f>
        <v>0</v>
      </c>
      <c r="I51" s="4">
        <f>[6]Allocations!$Q$28</f>
        <v>0</v>
      </c>
      <c r="J51" s="4">
        <f>[9]Allocations!$Q$28</f>
        <v>0</v>
      </c>
      <c r="K51" s="4">
        <f>[10]Allocations!$Q$28</f>
        <v>0</v>
      </c>
      <c r="L51" s="4">
        <f>[12]Allocations!$Q$28</f>
        <v>0</v>
      </c>
      <c r="M51" s="4">
        <f>[11]Allocations!$Q$28</f>
        <v>0</v>
      </c>
      <c r="N51" s="4">
        <f>[8]Allocations!$Q$28</f>
        <v>0</v>
      </c>
      <c r="O51" s="4">
        <f>[7]Allocations!$Q$28</f>
        <v>0</v>
      </c>
    </row>
    <row r="52" spans="1:15" x14ac:dyDescent="0.2">
      <c r="A52" s="2" t="s">
        <v>39</v>
      </c>
      <c r="C52" s="3">
        <f t="shared" si="2"/>
        <v>0</v>
      </c>
      <c r="D52" s="4">
        <f>[1]Allocations!$Q$29</f>
        <v>0</v>
      </c>
      <c r="E52" s="4">
        <f>[2]Allocations!$Q$29</f>
        <v>0</v>
      </c>
      <c r="F52" s="4">
        <f>[3]Allocations!$Q$29</f>
        <v>0</v>
      </c>
      <c r="G52" s="4">
        <f>[4]Allocations!$Q$29</f>
        <v>0</v>
      </c>
      <c r="H52" s="4">
        <f>[5]Allocations!$Q$29</f>
        <v>0</v>
      </c>
      <c r="I52" s="4">
        <f>[6]Allocations!$Q$29</f>
        <v>0</v>
      </c>
      <c r="J52" s="4">
        <f>[9]Allocations!$Q$29</f>
        <v>0</v>
      </c>
      <c r="K52" s="4">
        <f>[10]Allocations!$Q$29</f>
        <v>0</v>
      </c>
      <c r="L52" s="4">
        <f>[12]Allocations!$Q$29</f>
        <v>0</v>
      </c>
      <c r="M52" s="4">
        <f>[11]Allocations!$Q$29</f>
        <v>0</v>
      </c>
      <c r="N52" s="4">
        <f>[8]Allocations!$Q$29</f>
        <v>0</v>
      </c>
      <c r="O52" s="4">
        <f>[7]Allocations!$Q$29</f>
        <v>0</v>
      </c>
    </row>
    <row r="53" spans="1:15" x14ac:dyDescent="0.2">
      <c r="A53" s="2" t="s">
        <v>40</v>
      </c>
      <c r="C53" s="3">
        <f t="shared" si="2"/>
        <v>0</v>
      </c>
      <c r="D53" s="4">
        <f>[1]Allocations!$Q$30</f>
        <v>0</v>
      </c>
      <c r="E53" s="4">
        <f>[2]Allocations!$Q$30</f>
        <v>0</v>
      </c>
      <c r="F53" s="4">
        <f>[3]Allocations!$Q$30</f>
        <v>0</v>
      </c>
      <c r="G53" s="4">
        <f>[4]Allocations!$Q$30</f>
        <v>0</v>
      </c>
      <c r="H53" s="4">
        <f>[5]Allocations!$Q$30</f>
        <v>0</v>
      </c>
      <c r="I53" s="4">
        <f>[6]Allocations!$Q$30</f>
        <v>0</v>
      </c>
      <c r="J53" s="4">
        <f>[9]Allocations!$Q$30</f>
        <v>0</v>
      </c>
      <c r="K53" s="4">
        <f>[10]Allocations!$Q$30</f>
        <v>0</v>
      </c>
      <c r="L53" s="4">
        <f>[12]Allocations!$Q$30</f>
        <v>0</v>
      </c>
      <c r="M53" s="4">
        <f>[11]Allocations!$Q$30</f>
        <v>0</v>
      </c>
      <c r="N53" s="4">
        <f>[8]Allocations!$Q$30</f>
        <v>0</v>
      </c>
      <c r="O53" s="4">
        <f>[7]Allocations!$Q$30</f>
        <v>0</v>
      </c>
    </row>
    <row r="54" spans="1:15" x14ac:dyDescent="0.2">
      <c r="A54" s="2" t="s">
        <v>41</v>
      </c>
      <c r="C54" s="3">
        <f t="shared" si="2"/>
        <v>0</v>
      </c>
      <c r="D54" s="4">
        <f>[1]Allocations!$Q$31</f>
        <v>0</v>
      </c>
      <c r="E54" s="4">
        <f>[2]Allocations!$Q$31</f>
        <v>0</v>
      </c>
      <c r="F54" s="4">
        <f>[3]Allocations!$Q$31</f>
        <v>0</v>
      </c>
      <c r="G54" s="4">
        <f>[4]Allocations!$Q$31</f>
        <v>0</v>
      </c>
      <c r="H54" s="4">
        <f>[5]Allocations!$Q$31</f>
        <v>0</v>
      </c>
      <c r="I54" s="4">
        <f>[6]Allocations!$Q$31</f>
        <v>0</v>
      </c>
      <c r="J54" s="4">
        <f>[9]Allocations!$Q$31</f>
        <v>0</v>
      </c>
      <c r="K54" s="4">
        <f>[10]Allocations!$Q$31</f>
        <v>0</v>
      </c>
      <c r="L54" s="4">
        <f>[12]Allocations!$Q$31</f>
        <v>0</v>
      </c>
      <c r="M54" s="4">
        <f>[11]Allocations!$Q$31</f>
        <v>0</v>
      </c>
      <c r="N54" s="4">
        <f>[8]Allocations!$Q$31</f>
        <v>0</v>
      </c>
      <c r="O54" s="4">
        <f>[7]Allocations!$Q$31</f>
        <v>0</v>
      </c>
    </row>
    <row r="55" spans="1:15" x14ac:dyDescent="0.2">
      <c r="A55" s="2" t="s">
        <v>42</v>
      </c>
      <c r="C55" s="3">
        <f t="shared" si="2"/>
        <v>0</v>
      </c>
      <c r="D55" s="4">
        <f>[1]Allocations!$Q$32</f>
        <v>0</v>
      </c>
      <c r="E55" s="4">
        <f>[2]Allocations!$Q$32</f>
        <v>0</v>
      </c>
      <c r="F55" s="4">
        <f>[3]Allocations!$Q$32</f>
        <v>0</v>
      </c>
      <c r="G55" s="4">
        <f>[4]Allocations!$Q$32</f>
        <v>0</v>
      </c>
      <c r="H55" s="4">
        <f>[5]Allocations!$Q$32</f>
        <v>0</v>
      </c>
      <c r="I55" s="4">
        <f>[6]Allocations!$Q$32</f>
        <v>0</v>
      </c>
      <c r="J55" s="4">
        <f>[9]Allocations!$Q$32</f>
        <v>0</v>
      </c>
      <c r="K55" s="4">
        <f>[10]Allocations!$Q$32</f>
        <v>0</v>
      </c>
      <c r="L55" s="4">
        <f>[12]Allocations!$Q$32</f>
        <v>0</v>
      </c>
      <c r="M55" s="4">
        <f>[11]Allocations!$Q$32</f>
        <v>0</v>
      </c>
      <c r="N55" s="4">
        <f>[8]Allocations!$Q$32</f>
        <v>0</v>
      </c>
      <c r="O55" s="4">
        <f>[7]Allocations!$Q$32</f>
        <v>0</v>
      </c>
    </row>
    <row r="57" spans="1:15" s="1" customFormat="1" x14ac:dyDescent="0.2">
      <c r="A57" s="6" t="s">
        <v>44</v>
      </c>
      <c r="B57" s="6"/>
      <c r="C57" s="3">
        <f>SUM(D57:O57)</f>
        <v>0</v>
      </c>
      <c r="D57" s="3">
        <f>[1]Allocations!$Q$34</f>
        <v>0</v>
      </c>
      <c r="E57" s="3">
        <f>[2]Allocations!$Q$34</f>
        <v>0</v>
      </c>
      <c r="F57" s="3">
        <f>[3]Allocations!$Q$34</f>
        <v>0</v>
      </c>
      <c r="G57" s="3">
        <f>[4]Allocations!$Q$34</f>
        <v>0</v>
      </c>
      <c r="H57" s="3">
        <f>[5]Allocations!$Q$34</f>
        <v>0</v>
      </c>
      <c r="I57" s="3">
        <f>[6]Allocations!$Q$34</f>
        <v>0</v>
      </c>
      <c r="J57" s="3">
        <f>[9]Allocations!$Q$34</f>
        <v>0</v>
      </c>
      <c r="K57" s="3">
        <f>[10]Allocations!$Q$34</f>
        <v>0</v>
      </c>
      <c r="L57" s="3">
        <f>[12]Allocations!$Q$34</f>
        <v>0</v>
      </c>
      <c r="M57" s="3">
        <f>[11]Allocations!$Q$34</f>
        <v>0</v>
      </c>
      <c r="N57" s="3">
        <f>[8]Allocations!$Q$34</f>
        <v>0</v>
      </c>
      <c r="O57" s="3">
        <f>[7]Allocations!$Q$34</f>
        <v>0</v>
      </c>
    </row>
    <row r="58" spans="1:15" s="1" customFormat="1" x14ac:dyDescent="0.2">
      <c r="A58" s="6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s="1" customFormat="1" x14ac:dyDescent="0.2">
      <c r="A59" s="6" t="s">
        <v>48</v>
      </c>
      <c r="B59" s="6"/>
      <c r="C59" s="3">
        <f>SUM(D59:O59)</f>
        <v>34800397</v>
      </c>
      <c r="D59" s="4">
        <f>[1]Allocations!$Q$36</f>
        <v>20060046</v>
      </c>
      <c r="E59" s="4">
        <f>[2]Allocations!$Q$36</f>
        <v>3535043</v>
      </c>
      <c r="F59" s="4">
        <f>[3]Allocations!$Q$36</f>
        <v>667403</v>
      </c>
      <c r="G59" s="4">
        <f>[4]Allocations!$Q$36</f>
        <v>934680</v>
      </c>
      <c r="H59" s="4">
        <f>[5]Allocations!$Q$36</f>
        <v>1515491</v>
      </c>
      <c r="I59" s="4">
        <f>[6]Allocations!$Q$36</f>
        <v>3342345</v>
      </c>
      <c r="J59" s="4">
        <f>[9]Allocations!$Q$36</f>
        <v>1604772</v>
      </c>
      <c r="K59" s="4">
        <f>[10]Allocations!$Q$36</f>
        <v>215000</v>
      </c>
      <c r="L59" s="4">
        <f>[12]Allocations!$Q$36</f>
        <v>1550004</v>
      </c>
      <c r="M59" s="4">
        <f>[11]Allocations!$Q$36</f>
        <v>175200</v>
      </c>
      <c r="N59" s="4">
        <f>[8]Allocations!$Q$36</f>
        <v>1036061</v>
      </c>
      <c r="O59" s="4">
        <f>[7]Allocations!$Q$36</f>
        <v>164352</v>
      </c>
    </row>
    <row r="60" spans="1:15" x14ac:dyDescent="0.2">
      <c r="A60" s="6" t="s">
        <v>47</v>
      </c>
    </row>
    <row r="61" spans="1:15" ht="13.5" thickBot="1" x14ac:dyDescent="0.25"/>
    <row r="62" spans="1:15" x14ac:dyDescent="0.2">
      <c r="A62" s="8" t="s">
        <v>45</v>
      </c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">
      <c r="A63" s="12" t="s">
        <v>0</v>
      </c>
      <c r="B63" s="13"/>
      <c r="C63" s="3">
        <f t="shared" ref="C63:C79" si="3">SUM(D63:O63)</f>
        <v>2258</v>
      </c>
      <c r="D63" s="14">
        <f>'[1]Exec Summ'!$F$12</f>
        <v>0</v>
      </c>
      <c r="E63" s="14">
        <f>'[2]Exec Summ'!$F$12</f>
        <v>0</v>
      </c>
      <c r="F63" s="14">
        <f>'[3]Exec Summ'!$F$12</f>
        <v>0</v>
      </c>
      <c r="G63" s="14">
        <f>'[4]Exec Summ'!$F$12</f>
        <v>0</v>
      </c>
      <c r="H63" s="14">
        <f>'[5]Exec Summ'!$F$12</f>
        <v>0</v>
      </c>
      <c r="I63" s="14">
        <f>'[6]Exec Summ'!$F$12</f>
        <v>1531</v>
      </c>
      <c r="J63" s="14">
        <f>'[9]Exec Summ'!$F$12</f>
        <v>0</v>
      </c>
      <c r="K63" s="14">
        <f>'[10]Exec Summ'!$F$12</f>
        <v>0</v>
      </c>
      <c r="L63" s="14">
        <f>'[12]Exec Summ'!$F$12</f>
        <v>0</v>
      </c>
      <c r="M63" s="14">
        <f>'[11]Exec Summ'!$F$12</f>
        <v>0</v>
      </c>
      <c r="N63" s="14">
        <f>'[8]Exec Summ'!$F$12</f>
        <v>272</v>
      </c>
      <c r="O63" s="14">
        <f>'[7]Exec Summ'!$F$12</f>
        <v>455</v>
      </c>
    </row>
    <row r="64" spans="1:15" x14ac:dyDescent="0.2">
      <c r="A64" s="12" t="s">
        <v>1</v>
      </c>
      <c r="B64" s="13"/>
      <c r="C64" s="3">
        <f t="shared" si="3"/>
        <v>468</v>
      </c>
      <c r="D64" s="14">
        <f>'[1]Exec Summ'!$F$13</f>
        <v>0</v>
      </c>
      <c r="E64" s="14">
        <f>'[2]Exec Summ'!$F$13</f>
        <v>0</v>
      </c>
      <c r="F64" s="14">
        <f>'[3]Exec Summ'!$F$13</f>
        <v>0</v>
      </c>
      <c r="G64" s="14">
        <f>'[4]Exec Summ'!$F$13</f>
        <v>26</v>
      </c>
      <c r="H64" s="14">
        <f>'[5]Exec Summ'!$F$13</f>
        <v>54</v>
      </c>
      <c r="I64" s="14">
        <f>'[6]Exec Summ'!$F$13</f>
        <v>215</v>
      </c>
      <c r="J64" s="14">
        <f>'[9]Exec Summ'!$F$13</f>
        <v>0</v>
      </c>
      <c r="K64" s="14">
        <f>'[10]Exec Summ'!$F$13</f>
        <v>0</v>
      </c>
      <c r="L64" s="14">
        <f>'[12]Exec Summ'!$F$13</f>
        <v>0</v>
      </c>
      <c r="M64" s="14">
        <f>'[11]Exec Summ'!$F$13</f>
        <v>0</v>
      </c>
      <c r="N64" s="14">
        <f>'[8]Exec Summ'!$F$13</f>
        <v>61</v>
      </c>
      <c r="O64" s="14">
        <f>'[7]Exec Summ'!$F$13</f>
        <v>112</v>
      </c>
    </row>
    <row r="65" spans="1:15" x14ac:dyDescent="0.2">
      <c r="A65" s="12" t="s">
        <v>2</v>
      </c>
      <c r="B65" s="13"/>
      <c r="C65" s="3">
        <f t="shared" si="3"/>
        <v>0</v>
      </c>
      <c r="D65" s="14">
        <f>'[1]Exec Summ'!$F$14</f>
        <v>0</v>
      </c>
      <c r="E65" s="14">
        <f>'[2]Exec Summ'!$F$14</f>
        <v>0</v>
      </c>
      <c r="F65" s="14">
        <f>'[3]Exec Summ'!$F$14</f>
        <v>0</v>
      </c>
      <c r="G65" s="14">
        <f>'[4]Exec Summ'!$F$14</f>
        <v>0</v>
      </c>
      <c r="H65" s="14">
        <f>'[5]Exec Summ'!$F$14</f>
        <v>0</v>
      </c>
      <c r="I65" s="14">
        <f>'[6]Exec Summ'!$F$14</f>
        <v>0</v>
      </c>
      <c r="J65" s="14">
        <f>'[9]Exec Summ'!$F$14</f>
        <v>0</v>
      </c>
      <c r="K65" s="14">
        <f>'[10]Exec Summ'!$F$14</f>
        <v>0</v>
      </c>
      <c r="L65" s="14">
        <f>'[12]Exec Summ'!$F$14</f>
        <v>0</v>
      </c>
      <c r="M65" s="14">
        <f>'[11]Exec Summ'!$F$14</f>
        <v>0</v>
      </c>
      <c r="N65" s="14">
        <f>'[8]Exec Summ'!$F$14</f>
        <v>0</v>
      </c>
      <c r="O65" s="14">
        <f>'[7]Exec Summ'!$F$14</f>
        <v>0</v>
      </c>
    </row>
    <row r="66" spans="1:15" x14ac:dyDescent="0.2">
      <c r="A66" s="12" t="s">
        <v>3</v>
      </c>
      <c r="B66" s="13"/>
      <c r="C66" s="3">
        <f t="shared" si="3"/>
        <v>231</v>
      </c>
      <c r="D66" s="14">
        <f>'[1]Exec Summ'!$F$15</f>
        <v>0</v>
      </c>
      <c r="E66" s="14">
        <f>'[2]Exec Summ'!$F$15</f>
        <v>15</v>
      </c>
      <c r="F66" s="14">
        <f>'[3]Exec Summ'!$F$15</f>
        <v>0</v>
      </c>
      <c r="G66" s="14">
        <f>'[4]Exec Summ'!$F$15</f>
        <v>2</v>
      </c>
      <c r="H66" s="14">
        <f>'[5]Exec Summ'!$F$15</f>
        <v>0</v>
      </c>
      <c r="I66" s="14">
        <f>'[6]Exec Summ'!$F$15</f>
        <v>26</v>
      </c>
      <c r="J66" s="14">
        <f>'[9]Exec Summ'!$F$15</f>
        <v>0</v>
      </c>
      <c r="K66" s="14">
        <f>'[10]Exec Summ'!$F$15</f>
        <v>0</v>
      </c>
      <c r="L66" s="14">
        <f>'[12]Exec Summ'!$F$15</f>
        <v>0</v>
      </c>
      <c r="M66" s="14">
        <f>'[11]Exec Summ'!$F$15</f>
        <v>0</v>
      </c>
      <c r="N66" s="14">
        <f>'[8]Exec Summ'!$F$15</f>
        <v>13</v>
      </c>
      <c r="O66" s="14">
        <f>'[7]Exec Summ'!$F$15</f>
        <v>175</v>
      </c>
    </row>
    <row r="67" spans="1:15" x14ac:dyDescent="0.2">
      <c r="A67" s="12" t="s">
        <v>4</v>
      </c>
      <c r="B67" s="13"/>
      <c r="C67" s="3">
        <f t="shared" si="3"/>
        <v>20671</v>
      </c>
      <c r="D67" s="14">
        <f>'[1]Exec Summ'!$F$16</f>
        <v>17000</v>
      </c>
      <c r="E67" s="14">
        <f>'[2]Exec Summ'!$F$16</f>
        <v>0</v>
      </c>
      <c r="F67" s="14">
        <f>'[3]Exec Summ'!$F$16</f>
        <v>255</v>
      </c>
      <c r="G67" s="14">
        <f>'[4]Exec Summ'!$F$16</f>
        <v>445</v>
      </c>
      <c r="H67" s="14">
        <f>'[5]Exec Summ'!$F$16</f>
        <v>1607</v>
      </c>
      <c r="I67" s="14">
        <f>'[6]Exec Summ'!$F$16</f>
        <v>612</v>
      </c>
      <c r="J67" s="14">
        <f>'[9]Exec Summ'!$F$16</f>
        <v>0</v>
      </c>
      <c r="K67" s="14">
        <f>'[10]Exec Summ'!$F$16</f>
        <v>0</v>
      </c>
      <c r="L67" s="14">
        <f>'[12]Exec Summ'!$F$16</f>
        <v>0</v>
      </c>
      <c r="M67" s="14">
        <f>'[11]Exec Summ'!$F$16</f>
        <v>0</v>
      </c>
      <c r="N67" s="14">
        <f>'[8]Exec Summ'!$F$16</f>
        <v>146</v>
      </c>
      <c r="O67" s="14">
        <f>'[7]Exec Summ'!$F$16</f>
        <v>606</v>
      </c>
    </row>
    <row r="68" spans="1:15" x14ac:dyDescent="0.2">
      <c r="A68" s="12" t="s">
        <v>5</v>
      </c>
      <c r="B68" s="13"/>
      <c r="C68" s="3">
        <f t="shared" si="3"/>
        <v>3</v>
      </c>
      <c r="D68" s="14">
        <f>'[1]Exec Summ'!$F$17</f>
        <v>0</v>
      </c>
      <c r="E68" s="14">
        <f>'[2]Exec Summ'!$F$17</f>
        <v>0</v>
      </c>
      <c r="F68" s="14">
        <f>'[3]Exec Summ'!$F$17</f>
        <v>0</v>
      </c>
      <c r="G68" s="14">
        <f>'[4]Exec Summ'!$F$17</f>
        <v>1</v>
      </c>
      <c r="H68" s="14">
        <f>'[5]Exec Summ'!$F$17</f>
        <v>0</v>
      </c>
      <c r="I68" s="14">
        <f>'[6]Exec Summ'!$F$17</f>
        <v>2</v>
      </c>
      <c r="J68" s="14">
        <f>'[9]Exec Summ'!$F$17</f>
        <v>0</v>
      </c>
      <c r="K68" s="14">
        <f>'[10]Exec Summ'!$F$17</f>
        <v>0</v>
      </c>
      <c r="L68" s="14">
        <f>'[12]Exec Summ'!$F$17</f>
        <v>0</v>
      </c>
      <c r="M68" s="14">
        <f>'[11]Exec Summ'!$F$17</f>
        <v>0</v>
      </c>
      <c r="N68" s="14">
        <f>'[8]Exec Summ'!$F$17</f>
        <v>0</v>
      </c>
      <c r="O68" s="14">
        <f>'[7]Exec Summ'!$F$17</f>
        <v>0</v>
      </c>
    </row>
    <row r="69" spans="1:15" x14ac:dyDescent="0.2">
      <c r="A69" s="12" t="s">
        <v>6</v>
      </c>
      <c r="B69" s="13"/>
      <c r="C69" s="3">
        <f t="shared" si="3"/>
        <v>183</v>
      </c>
      <c r="D69" s="14">
        <f>'[1]Exec Summ'!$F$18</f>
        <v>0</v>
      </c>
      <c r="E69" s="14">
        <f>'[2]Exec Summ'!$F$18</f>
        <v>0</v>
      </c>
      <c r="F69" s="14">
        <f>'[3]Exec Summ'!$F$18</f>
        <v>5</v>
      </c>
      <c r="G69" s="14">
        <f>'[4]Exec Summ'!$F$18</f>
        <v>4</v>
      </c>
      <c r="H69" s="14">
        <f>'[5]Exec Summ'!$F$18</f>
        <v>0</v>
      </c>
      <c r="I69" s="14">
        <f>'[6]Exec Summ'!$F$18</f>
        <v>80</v>
      </c>
      <c r="J69" s="14">
        <f>'[9]Exec Summ'!$F$18</f>
        <v>0</v>
      </c>
      <c r="K69" s="14">
        <f>'[10]Exec Summ'!$F$18</f>
        <v>0</v>
      </c>
      <c r="L69" s="14">
        <f>'[12]Exec Summ'!$F$18</f>
        <v>0</v>
      </c>
      <c r="M69" s="14">
        <f>'[11]Exec Summ'!$F$18</f>
        <v>0</v>
      </c>
      <c r="N69" s="14">
        <f>'[8]Exec Summ'!$F$18</f>
        <v>14</v>
      </c>
      <c r="O69" s="14">
        <f>'[7]Exec Summ'!$F$18</f>
        <v>80</v>
      </c>
    </row>
    <row r="70" spans="1:15" x14ac:dyDescent="0.2">
      <c r="A70" s="12" t="s">
        <v>7</v>
      </c>
      <c r="B70" s="13"/>
      <c r="C70" s="3">
        <f t="shared" si="3"/>
        <v>4930</v>
      </c>
      <c r="D70" s="14">
        <f>'[1]Exec Summ'!$F$19</f>
        <v>600</v>
      </c>
      <c r="E70" s="14">
        <f>'[2]Exec Summ'!$F$19</f>
        <v>3415</v>
      </c>
      <c r="F70" s="14">
        <f>'[3]Exec Summ'!$F$19</f>
        <v>0</v>
      </c>
      <c r="G70" s="14">
        <f>'[4]Exec Summ'!$F$19</f>
        <v>2</v>
      </c>
      <c r="H70" s="14">
        <f>'[5]Exec Summ'!$F$19</f>
        <v>0</v>
      </c>
      <c r="I70" s="14">
        <f>'[6]Exec Summ'!$F$19</f>
        <v>18</v>
      </c>
      <c r="J70" s="14">
        <f>'[9]Exec Summ'!$F$19</f>
        <v>0</v>
      </c>
      <c r="K70" s="14">
        <f>'[10]Exec Summ'!$F$19</f>
        <v>0</v>
      </c>
      <c r="L70" s="14">
        <f>'[12]Exec Summ'!$F$19</f>
        <v>0</v>
      </c>
      <c r="M70" s="14">
        <f>'[11]Exec Summ'!$F$19</f>
        <v>0</v>
      </c>
      <c r="N70" s="14">
        <f>'[8]Exec Summ'!$F$19</f>
        <v>610</v>
      </c>
      <c r="O70" s="14">
        <f>'[7]Exec Summ'!$F$19</f>
        <v>285</v>
      </c>
    </row>
    <row r="71" spans="1:15" x14ac:dyDescent="0.2">
      <c r="A71" s="12" t="s">
        <v>8</v>
      </c>
      <c r="B71" s="13"/>
      <c r="C71" s="3">
        <f t="shared" si="3"/>
        <v>339</v>
      </c>
      <c r="D71" s="14">
        <f>'[1]Exec Summ'!$F$20</f>
        <v>0</v>
      </c>
      <c r="E71" s="14">
        <f>'[2]Exec Summ'!$F$20</f>
        <v>0</v>
      </c>
      <c r="F71" s="14">
        <f>'[3]Exec Summ'!$F$20</f>
        <v>16</v>
      </c>
      <c r="G71" s="14">
        <f>'[4]Exec Summ'!$F$20</f>
        <v>19</v>
      </c>
      <c r="H71" s="14">
        <f>'[5]Exec Summ'!$F$20</f>
        <v>0</v>
      </c>
      <c r="I71" s="14">
        <f>'[6]Exec Summ'!$F$20</f>
        <v>103</v>
      </c>
      <c r="J71" s="14">
        <f>'[9]Exec Summ'!$F$20</f>
        <v>0</v>
      </c>
      <c r="K71" s="14">
        <f>'[10]Exec Summ'!$F$20</f>
        <v>0</v>
      </c>
      <c r="L71" s="14">
        <f>'[12]Exec Summ'!$F$20</f>
        <v>0</v>
      </c>
      <c r="M71" s="14">
        <f>'[11]Exec Summ'!$F$20</f>
        <v>0</v>
      </c>
      <c r="N71" s="14">
        <f>'[8]Exec Summ'!$F$20</f>
        <v>154</v>
      </c>
      <c r="O71" s="14">
        <f>'[7]Exec Summ'!$F$20</f>
        <v>47</v>
      </c>
    </row>
    <row r="72" spans="1:15" x14ac:dyDescent="0.2">
      <c r="A72" s="12"/>
      <c r="B72" s="13" t="s">
        <v>9</v>
      </c>
      <c r="C72" s="3">
        <f t="shared" si="3"/>
        <v>29083</v>
      </c>
      <c r="D72" s="14">
        <f>'[1]Exec Summ'!$F$22</f>
        <v>17600</v>
      </c>
      <c r="E72" s="14">
        <f>'[2]Exec Summ'!$F$22</f>
        <v>3430</v>
      </c>
      <c r="F72" s="14">
        <f>'[3]Exec Summ'!$F$22</f>
        <v>276</v>
      </c>
      <c r="G72" s="14">
        <f>'[4]Exec Summ'!$F$22</f>
        <v>499</v>
      </c>
      <c r="H72" s="14">
        <f>'[5]Exec Summ'!$F$22</f>
        <v>1661</v>
      </c>
      <c r="I72" s="14">
        <f>'[6]Exec Summ'!$F$22</f>
        <v>2587</v>
      </c>
      <c r="J72" s="14">
        <f>'[9]Exec Summ'!$F$22</f>
        <v>0</v>
      </c>
      <c r="K72" s="14">
        <f>'[10]Exec Summ'!$F$22</f>
        <v>0</v>
      </c>
      <c r="L72" s="14">
        <f>'[12]Exec Summ'!$F$22</f>
        <v>0</v>
      </c>
      <c r="M72" s="14">
        <f>'[11]Exec Summ'!$F$22</f>
        <v>0</v>
      </c>
      <c r="N72" s="14">
        <f>'[8]Exec Summ'!$F$22</f>
        <v>1270</v>
      </c>
      <c r="O72" s="14">
        <f>'[7]Exec Summ'!$F$22</f>
        <v>1760</v>
      </c>
    </row>
    <row r="73" spans="1:15" x14ac:dyDescent="0.2">
      <c r="A73" s="12" t="s">
        <v>10</v>
      </c>
      <c r="B73" s="13"/>
      <c r="C73" s="3">
        <f t="shared" si="3"/>
        <v>170</v>
      </c>
      <c r="D73" s="14">
        <f>'[1]Exec Summ'!$F$24</f>
        <v>0</v>
      </c>
      <c r="E73" s="14">
        <f>'[2]Exec Summ'!$F$24</f>
        <v>0</v>
      </c>
      <c r="F73" s="14">
        <f>'[3]Exec Summ'!$F$24</f>
        <v>0</v>
      </c>
      <c r="G73" s="14">
        <f>'[4]Exec Summ'!$F$24</f>
        <v>0</v>
      </c>
      <c r="H73" s="14">
        <f>'[5]Exec Summ'!$F$24</f>
        <v>0</v>
      </c>
      <c r="I73" s="14">
        <f>'[6]Exec Summ'!$F$24</f>
        <v>95</v>
      </c>
      <c r="J73" s="14">
        <f>'[9]Exec Summ'!$F$24</f>
        <v>0</v>
      </c>
      <c r="K73" s="14">
        <f>'[10]Exec Summ'!$F$24</f>
        <v>0</v>
      </c>
      <c r="L73" s="14">
        <f>'[12]Exec Summ'!$F$24</f>
        <v>0</v>
      </c>
      <c r="M73" s="14">
        <f>'[11]Exec Summ'!$F$24</f>
        <v>0</v>
      </c>
      <c r="N73" s="14">
        <f>'[8]Exec Summ'!$F$24</f>
        <v>32</v>
      </c>
      <c r="O73" s="14">
        <f>'[7]Exec Summ'!$F$24</f>
        <v>43</v>
      </c>
    </row>
    <row r="74" spans="1:15" x14ac:dyDescent="0.2">
      <c r="A74" s="12" t="s">
        <v>11</v>
      </c>
      <c r="B74" s="13"/>
      <c r="C74" s="3">
        <f t="shared" si="3"/>
        <v>198</v>
      </c>
      <c r="D74" s="14">
        <f>'[1]Exec Summ'!$F$25</f>
        <v>0</v>
      </c>
      <c r="E74" s="14">
        <f>'[2]Exec Summ'!$F$25</f>
        <v>0</v>
      </c>
      <c r="F74" s="14">
        <f>'[3]Exec Summ'!$F$25</f>
        <v>0</v>
      </c>
      <c r="G74" s="14">
        <f>'[4]Exec Summ'!$F$25</f>
        <v>0</v>
      </c>
      <c r="H74" s="14">
        <f>'[5]Exec Summ'!$F$25</f>
        <v>0</v>
      </c>
      <c r="I74" s="14">
        <f>'[6]Exec Summ'!$F$25</f>
        <v>75</v>
      </c>
      <c r="J74" s="14">
        <f>'[9]Exec Summ'!$F$25</f>
        <v>0</v>
      </c>
      <c r="K74" s="14">
        <f>'[10]Exec Summ'!$F$25</f>
        <v>0</v>
      </c>
      <c r="L74" s="14">
        <f>'[12]Exec Summ'!$F$25</f>
        <v>0</v>
      </c>
      <c r="M74" s="14">
        <f>'[11]Exec Summ'!$F$25</f>
        <v>0</v>
      </c>
      <c r="N74" s="14">
        <f>'[8]Exec Summ'!$F$25</f>
        <v>30</v>
      </c>
      <c r="O74" s="14">
        <f>'[7]Exec Summ'!$F$25</f>
        <v>93</v>
      </c>
    </row>
    <row r="75" spans="1:15" x14ac:dyDescent="0.2">
      <c r="A75" s="12" t="s">
        <v>12</v>
      </c>
      <c r="B75" s="13"/>
      <c r="C75" s="3">
        <f t="shared" si="3"/>
        <v>67</v>
      </c>
      <c r="D75" s="14">
        <f>'[1]Exec Summ'!$F$26</f>
        <v>0</v>
      </c>
      <c r="E75" s="14">
        <f>'[2]Exec Summ'!$F$26</f>
        <v>0</v>
      </c>
      <c r="F75" s="14">
        <f>'[3]Exec Summ'!$F$26</f>
        <v>0</v>
      </c>
      <c r="G75" s="14">
        <f>'[4]Exec Summ'!$F$26</f>
        <v>0</v>
      </c>
      <c r="H75" s="14">
        <f>'[5]Exec Summ'!$F$26</f>
        <v>0</v>
      </c>
      <c r="I75" s="14">
        <f>'[6]Exec Summ'!$F$26</f>
        <v>65</v>
      </c>
      <c r="J75" s="14">
        <f>'[9]Exec Summ'!$F$26</f>
        <v>0</v>
      </c>
      <c r="K75" s="14">
        <f>'[10]Exec Summ'!$F$26</f>
        <v>0</v>
      </c>
      <c r="L75" s="14">
        <f>'[12]Exec Summ'!$F$26</f>
        <v>0</v>
      </c>
      <c r="M75" s="14">
        <f>'[11]Exec Summ'!$F$26</f>
        <v>0</v>
      </c>
      <c r="N75" s="14">
        <f>'[8]Exec Summ'!$F$26</f>
        <v>0</v>
      </c>
      <c r="O75" s="14">
        <f>'[7]Exec Summ'!$F$26</f>
        <v>2</v>
      </c>
    </row>
    <row r="76" spans="1:15" x14ac:dyDescent="0.2">
      <c r="A76" s="12" t="s">
        <v>13</v>
      </c>
      <c r="B76" s="13"/>
      <c r="C76" s="3">
        <f t="shared" si="3"/>
        <v>449</v>
      </c>
      <c r="D76" s="14">
        <f>'[1]Exec Summ'!$F$27</f>
        <v>4</v>
      </c>
      <c r="E76" s="14">
        <f>'[2]Exec Summ'!$F$27</f>
        <v>0</v>
      </c>
      <c r="F76" s="14">
        <f>'[3]Exec Summ'!$F$27</f>
        <v>0</v>
      </c>
      <c r="G76" s="14">
        <f>'[4]Exec Summ'!$F$27</f>
        <v>44</v>
      </c>
      <c r="H76" s="14">
        <f>'[5]Exec Summ'!$F$27</f>
        <v>0</v>
      </c>
      <c r="I76" s="14">
        <f>'[6]Exec Summ'!$F$27</f>
        <v>380</v>
      </c>
      <c r="J76" s="14">
        <f>'[9]Exec Summ'!$F$27</f>
        <v>0</v>
      </c>
      <c r="K76" s="14">
        <f>'[10]Exec Summ'!$F$27</f>
        <v>0</v>
      </c>
      <c r="L76" s="14">
        <f>'[12]Exec Summ'!$F$27</f>
        <v>0</v>
      </c>
      <c r="M76" s="14">
        <f>'[11]Exec Summ'!$F$27</f>
        <v>0</v>
      </c>
      <c r="N76" s="14">
        <f>'[8]Exec Summ'!$F$27</f>
        <v>0</v>
      </c>
      <c r="O76" s="14">
        <f>'[7]Exec Summ'!$F$27</f>
        <v>21</v>
      </c>
    </row>
    <row r="77" spans="1:15" x14ac:dyDescent="0.2">
      <c r="A77" s="12"/>
      <c r="B77" s="13" t="s">
        <v>14</v>
      </c>
      <c r="C77" s="3">
        <f t="shared" si="3"/>
        <v>29967</v>
      </c>
      <c r="D77" s="14">
        <f>'[1]Exec Summ'!$F$29</f>
        <v>17604</v>
      </c>
      <c r="E77" s="14">
        <f>'[2]Exec Summ'!$F$29</f>
        <v>3430</v>
      </c>
      <c r="F77" s="14">
        <f>'[3]Exec Summ'!$F$29</f>
        <v>276</v>
      </c>
      <c r="G77" s="14">
        <f>'[4]Exec Summ'!$F$29</f>
        <v>543</v>
      </c>
      <c r="H77" s="14">
        <f>'[5]Exec Summ'!$F$29</f>
        <v>1661</v>
      </c>
      <c r="I77" s="14">
        <f>'[6]Exec Summ'!$F$29</f>
        <v>3202</v>
      </c>
      <c r="J77" s="14">
        <f>'[9]Exec Summ'!$F$29</f>
        <v>0</v>
      </c>
      <c r="K77" s="14">
        <f>'[10]Exec Summ'!$F$29</f>
        <v>0</v>
      </c>
      <c r="L77" s="14">
        <f>'[12]Exec Summ'!$F$29</f>
        <v>0</v>
      </c>
      <c r="M77" s="14">
        <f>'[11]Exec Summ'!$F$29</f>
        <v>0</v>
      </c>
      <c r="N77" s="14">
        <f>'[8]Exec Summ'!$F$29</f>
        <v>1332</v>
      </c>
      <c r="O77" s="14">
        <f>'[7]Exec Summ'!$F$29</f>
        <v>1919</v>
      </c>
    </row>
    <row r="78" spans="1:15" x14ac:dyDescent="0.2">
      <c r="A78" s="12" t="s">
        <v>15</v>
      </c>
      <c r="B78" s="13"/>
      <c r="C78" s="3">
        <f t="shared" si="3"/>
        <v>0</v>
      </c>
      <c r="D78" s="14">
        <f>'[1]Exec Summ'!$F$31</f>
        <v>0</v>
      </c>
      <c r="E78" s="14">
        <f>'[2]Exec Summ'!$F$31</f>
        <v>0</v>
      </c>
      <c r="F78" s="14">
        <f>'[3]Exec Summ'!$F$31</f>
        <v>0</v>
      </c>
      <c r="G78" s="14">
        <f>'[4]Exec Summ'!$F$31</f>
        <v>0</v>
      </c>
      <c r="H78" s="14">
        <f>'[5]Exec Summ'!$F$31</f>
        <v>0</v>
      </c>
      <c r="I78" s="14">
        <f>'[6]Exec Summ'!$F$31</f>
        <v>0</v>
      </c>
      <c r="J78" s="14">
        <f>'[9]Exec Summ'!$F$31</f>
        <v>0</v>
      </c>
      <c r="K78" s="14">
        <f>'[10]Exec Summ'!$F$31</f>
        <v>0</v>
      </c>
      <c r="L78" s="14">
        <f>'[12]Exec Summ'!$F$31</f>
        <v>0</v>
      </c>
      <c r="M78" s="14">
        <f>'[11]Exec Summ'!$F$31</f>
        <v>0</v>
      </c>
      <c r="N78" s="14">
        <f>'[8]Exec Summ'!$F$31</f>
        <v>0</v>
      </c>
      <c r="O78" s="14">
        <f>'[7]Exec Summ'!$F$31</f>
        <v>0</v>
      </c>
    </row>
    <row r="79" spans="1:15" x14ac:dyDescent="0.2">
      <c r="A79" s="12"/>
      <c r="B79" s="13" t="s">
        <v>16</v>
      </c>
      <c r="C79" s="3">
        <f t="shared" si="3"/>
        <v>29967</v>
      </c>
      <c r="D79" s="14">
        <f>'[1]Exec Summ'!$F$33</f>
        <v>17604</v>
      </c>
      <c r="E79" s="14">
        <f>'[2]Exec Summ'!$F$33</f>
        <v>3430</v>
      </c>
      <c r="F79" s="14">
        <f>'[3]Exec Summ'!$F$33</f>
        <v>276</v>
      </c>
      <c r="G79" s="14">
        <f>'[4]Exec Summ'!$F$33</f>
        <v>543</v>
      </c>
      <c r="H79" s="14">
        <f>'[5]Exec Summ'!$F$33</f>
        <v>1661</v>
      </c>
      <c r="I79" s="14">
        <f>'[6]Exec Summ'!$F$33</f>
        <v>3202</v>
      </c>
      <c r="J79" s="14">
        <f>'[9]Exec Summ'!$F$33</f>
        <v>0</v>
      </c>
      <c r="K79" s="14">
        <f>'[10]Exec Summ'!$F$33</f>
        <v>0</v>
      </c>
      <c r="L79" s="14">
        <f>'[12]Exec Summ'!$F$33</f>
        <v>0</v>
      </c>
      <c r="M79" s="14">
        <f>'[11]Exec Summ'!$F$33</f>
        <v>0</v>
      </c>
      <c r="N79" s="14">
        <f>'[8]Exec Summ'!$F$33</f>
        <v>1332</v>
      </c>
      <c r="O79" s="14">
        <f>'[7]Exec Summ'!$F$33</f>
        <v>1919</v>
      </c>
    </row>
    <row r="80" spans="1:15" x14ac:dyDescent="0.2">
      <c r="A80" s="12"/>
      <c r="B80" s="13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3.5" thickBot="1" x14ac:dyDescent="0.25">
      <c r="A81" s="16" t="s">
        <v>17</v>
      </c>
      <c r="B81" s="17"/>
      <c r="C81" s="3">
        <f>SUM(D81:O81)</f>
        <v>32</v>
      </c>
      <c r="D81" s="18">
        <f>'[1]Exec Summ'!$F$35</f>
        <v>0</v>
      </c>
      <c r="E81" s="18">
        <f>'[2]Exec Summ'!$F$35</f>
        <v>0</v>
      </c>
      <c r="F81" s="18">
        <f>'[3]Exec Summ'!$F$35</f>
        <v>0</v>
      </c>
      <c r="G81" s="18">
        <f>'[4]Exec Summ'!$F$35</f>
        <v>0</v>
      </c>
      <c r="H81" s="18">
        <f>'[5]Exec Summ'!$F$35</f>
        <v>0</v>
      </c>
      <c r="I81" s="18">
        <f>'[6]Exec Summ'!$F$35</f>
        <v>18</v>
      </c>
      <c r="J81" s="18">
        <f>'[9]Exec Summ'!$F$35</f>
        <v>0</v>
      </c>
      <c r="K81" s="18">
        <f>'[10]Exec Summ'!$F$35</f>
        <v>0</v>
      </c>
      <c r="L81" s="18">
        <f>'[12]Exec Summ'!$F$35</f>
        <v>1</v>
      </c>
      <c r="M81" s="18">
        <f>'[11]Exec Summ'!$F$35</f>
        <v>0</v>
      </c>
      <c r="N81" s="18">
        <f>'[8]Exec Summ'!$F$35</f>
        <v>3</v>
      </c>
      <c r="O81" s="18">
        <f>'[7]Exec Summ'!$F$35</f>
        <v>10</v>
      </c>
    </row>
    <row r="82" spans="1:15" ht="13.5" thickBot="1" x14ac:dyDescent="0.25"/>
    <row r="83" spans="1:15" x14ac:dyDescent="0.2">
      <c r="A83" s="8" t="s">
        <v>46</v>
      </c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">
      <c r="A84" s="12" t="s">
        <v>0</v>
      </c>
      <c r="B84" s="13"/>
      <c r="C84" s="3">
        <f t="shared" ref="C84:C100" si="4">SUM(D84:O84)</f>
        <v>1930</v>
      </c>
      <c r="D84" s="14">
        <f>'[1]Exec Summ'!$D$12</f>
        <v>0</v>
      </c>
      <c r="E84" s="14">
        <f>'[2]Exec Summ'!$D$12</f>
        <v>0</v>
      </c>
      <c r="F84" s="14">
        <f>'[3]Exec Summ'!$D$12</f>
        <v>0</v>
      </c>
      <c r="G84" s="14">
        <f>'[4]Exec Summ'!$D$12</f>
        <v>0</v>
      </c>
      <c r="H84" s="14">
        <f>'[5]Exec Summ'!$D$12</f>
        <v>0</v>
      </c>
      <c r="I84" s="14">
        <f>'[6]Exec Summ'!$D$12</f>
        <v>1124</v>
      </c>
      <c r="J84" s="14">
        <f>'[9]Exec Summ'!$D$12</f>
        <v>0</v>
      </c>
      <c r="K84" s="14">
        <f>'[10]Exec Summ'!$D$12</f>
        <v>0</v>
      </c>
      <c r="L84" s="14">
        <f>'[12]Exec Summ'!$D$12</f>
        <v>0</v>
      </c>
      <c r="M84" s="14">
        <f>'[11]Exec Summ'!$D$12</f>
        <v>0</v>
      </c>
      <c r="N84" s="14">
        <f>'[8]Exec Summ'!$D$12</f>
        <v>351</v>
      </c>
      <c r="O84" s="14">
        <f>'[7]Exec Summ'!$D$12</f>
        <v>455</v>
      </c>
    </row>
    <row r="85" spans="1:15" x14ac:dyDescent="0.2">
      <c r="A85" s="12" t="s">
        <v>1</v>
      </c>
      <c r="B85" s="13"/>
      <c r="C85" s="3">
        <f t="shared" si="4"/>
        <v>540</v>
      </c>
      <c r="D85" s="14">
        <f>'[1]Exec Summ'!$D$13</f>
        <v>0</v>
      </c>
      <c r="E85" s="14">
        <f>'[2]Exec Summ'!$D$13</f>
        <v>0</v>
      </c>
      <c r="F85" s="14">
        <f>'[3]Exec Summ'!$D$13</f>
        <v>0</v>
      </c>
      <c r="G85" s="14">
        <f>'[4]Exec Summ'!$D$13</f>
        <v>46</v>
      </c>
      <c r="H85" s="14">
        <f>'[5]Exec Summ'!$D$13</f>
        <v>4</v>
      </c>
      <c r="I85" s="14">
        <f>'[6]Exec Summ'!$D$13</f>
        <v>207</v>
      </c>
      <c r="J85" s="14">
        <f>'[9]Exec Summ'!$D$13</f>
        <v>0</v>
      </c>
      <c r="K85" s="14">
        <f>'[10]Exec Summ'!$D$13</f>
        <v>0</v>
      </c>
      <c r="L85" s="14">
        <f>'[12]Exec Summ'!$D$13</f>
        <v>0</v>
      </c>
      <c r="M85" s="14">
        <f>'[11]Exec Summ'!$D$13</f>
        <v>0</v>
      </c>
      <c r="N85" s="14">
        <f>'[8]Exec Summ'!$D$13</f>
        <v>176</v>
      </c>
      <c r="O85" s="14">
        <f>'[7]Exec Summ'!$D$13</f>
        <v>107</v>
      </c>
    </row>
    <row r="86" spans="1:15" x14ac:dyDescent="0.2">
      <c r="A86" s="12" t="s">
        <v>2</v>
      </c>
      <c r="B86" s="13"/>
      <c r="C86" s="3">
        <f t="shared" si="4"/>
        <v>0</v>
      </c>
      <c r="D86" s="14">
        <f>'[1]Exec Summ'!$D$14</f>
        <v>0</v>
      </c>
      <c r="E86" s="14">
        <f>'[2]Exec Summ'!$D$14</f>
        <v>0</v>
      </c>
      <c r="F86" s="14">
        <f>'[3]Exec Summ'!$D$14</f>
        <v>0</v>
      </c>
      <c r="G86" s="14">
        <f>'[4]Exec Summ'!$D$14</f>
        <v>0</v>
      </c>
      <c r="H86" s="14">
        <f>'[5]Exec Summ'!$D$14</f>
        <v>0</v>
      </c>
      <c r="I86" s="14">
        <f>'[6]Exec Summ'!$D$14</f>
        <v>0</v>
      </c>
      <c r="J86" s="14">
        <f>'[9]Exec Summ'!$D$14</f>
        <v>0</v>
      </c>
      <c r="K86" s="14">
        <f>'[10]Exec Summ'!$D$14</f>
        <v>0</v>
      </c>
      <c r="L86" s="14">
        <f>'[12]Exec Summ'!$D$14</f>
        <v>0</v>
      </c>
      <c r="M86" s="14">
        <f>'[11]Exec Summ'!$D$14</f>
        <v>0</v>
      </c>
      <c r="N86" s="14">
        <f>'[8]Exec Summ'!$D$14</f>
        <v>0</v>
      </c>
      <c r="O86" s="14">
        <f>'[7]Exec Summ'!$D$14</f>
        <v>0</v>
      </c>
    </row>
    <row r="87" spans="1:15" x14ac:dyDescent="0.2">
      <c r="A87" s="12" t="s">
        <v>3</v>
      </c>
      <c r="B87" s="13"/>
      <c r="C87" s="3">
        <f t="shared" si="4"/>
        <v>387</v>
      </c>
      <c r="D87" s="14">
        <f>'[1]Exec Summ'!$D$15</f>
        <v>0</v>
      </c>
      <c r="E87" s="14">
        <f>'[2]Exec Summ'!$D$15</f>
        <v>0</v>
      </c>
      <c r="F87" s="14">
        <f>'[3]Exec Summ'!$D$15</f>
        <v>5</v>
      </c>
      <c r="G87" s="14">
        <f>'[4]Exec Summ'!$D$15</f>
        <v>5</v>
      </c>
      <c r="H87" s="14">
        <f>'[5]Exec Summ'!$D$15</f>
        <v>0</v>
      </c>
      <c r="I87" s="14">
        <f>'[6]Exec Summ'!$D$15</f>
        <v>127</v>
      </c>
      <c r="J87" s="14">
        <f>'[9]Exec Summ'!$D$15</f>
        <v>0</v>
      </c>
      <c r="K87" s="14">
        <f>'[10]Exec Summ'!$D$15</f>
        <v>0</v>
      </c>
      <c r="L87" s="14">
        <f>'[12]Exec Summ'!$D$15</f>
        <v>0</v>
      </c>
      <c r="M87" s="14">
        <f>'[11]Exec Summ'!$D$15</f>
        <v>0</v>
      </c>
      <c r="N87" s="14">
        <f>'[8]Exec Summ'!$D$15</f>
        <v>50</v>
      </c>
      <c r="O87" s="14">
        <f>'[7]Exec Summ'!$D$15</f>
        <v>200</v>
      </c>
    </row>
    <row r="88" spans="1:15" x14ac:dyDescent="0.2">
      <c r="A88" s="12" t="s">
        <v>4</v>
      </c>
      <c r="B88" s="13"/>
      <c r="C88" s="3">
        <f t="shared" si="4"/>
        <v>2140</v>
      </c>
      <c r="D88" s="14">
        <f>'[1]Exec Summ'!$D$16</f>
        <v>0</v>
      </c>
      <c r="E88" s="14">
        <f>'[2]Exec Summ'!$D$16</f>
        <v>0</v>
      </c>
      <c r="F88" s="14">
        <f>'[3]Exec Summ'!$D$16</f>
        <v>875</v>
      </c>
      <c r="G88" s="14">
        <f>'[4]Exec Summ'!$D$16</f>
        <v>621</v>
      </c>
      <c r="H88" s="14">
        <f>'[5]Exec Summ'!$D$16</f>
        <v>0</v>
      </c>
      <c r="I88" s="14">
        <f>'[6]Exec Summ'!$D$16</f>
        <v>412</v>
      </c>
      <c r="J88" s="14">
        <f>'[9]Exec Summ'!$D$16</f>
        <v>0</v>
      </c>
      <c r="K88" s="14">
        <f>'[10]Exec Summ'!$D$16</f>
        <v>0</v>
      </c>
      <c r="L88" s="14">
        <f>'[12]Exec Summ'!$D$16</f>
        <v>0</v>
      </c>
      <c r="M88" s="14">
        <f>'[11]Exec Summ'!$D$16</f>
        <v>0</v>
      </c>
      <c r="N88" s="14">
        <f>'[8]Exec Summ'!$D$16</f>
        <v>192</v>
      </c>
      <c r="O88" s="14">
        <f>'[7]Exec Summ'!$D$16</f>
        <v>40</v>
      </c>
    </row>
    <row r="89" spans="1:15" x14ac:dyDescent="0.2">
      <c r="A89" s="12" t="s">
        <v>5</v>
      </c>
      <c r="B89" s="13"/>
      <c r="C89" s="3">
        <f t="shared" si="4"/>
        <v>73</v>
      </c>
      <c r="D89" s="14">
        <f>'[1]Exec Summ'!$D$17</f>
        <v>0</v>
      </c>
      <c r="E89" s="14">
        <f>'[2]Exec Summ'!$D$17</f>
        <v>0</v>
      </c>
      <c r="F89" s="14">
        <f>'[3]Exec Summ'!$D$17</f>
        <v>0</v>
      </c>
      <c r="G89" s="14">
        <f>'[4]Exec Summ'!$D$17</f>
        <v>0</v>
      </c>
      <c r="H89" s="14">
        <f>'[5]Exec Summ'!$D$17</f>
        <v>0</v>
      </c>
      <c r="I89" s="14">
        <f>'[6]Exec Summ'!$D$17</f>
        <v>7</v>
      </c>
      <c r="J89" s="14">
        <f>'[9]Exec Summ'!$D$17</f>
        <v>0</v>
      </c>
      <c r="K89" s="14">
        <f>'[10]Exec Summ'!$D$17</f>
        <v>0</v>
      </c>
      <c r="L89" s="14">
        <f>'[12]Exec Summ'!$D$17</f>
        <v>0</v>
      </c>
      <c r="M89" s="14">
        <f>'[11]Exec Summ'!$D$17</f>
        <v>0</v>
      </c>
      <c r="N89" s="14">
        <f>'[8]Exec Summ'!$D$17</f>
        <v>66</v>
      </c>
      <c r="O89" s="14">
        <f>'[7]Exec Summ'!$D$17</f>
        <v>0</v>
      </c>
    </row>
    <row r="90" spans="1:15" x14ac:dyDescent="0.2">
      <c r="A90" s="12" t="s">
        <v>6</v>
      </c>
      <c r="B90" s="13"/>
      <c r="C90" s="3">
        <f t="shared" si="4"/>
        <v>109</v>
      </c>
      <c r="D90" s="14">
        <f>'[1]Exec Summ'!$D$18</f>
        <v>0</v>
      </c>
      <c r="E90" s="14">
        <f>'[2]Exec Summ'!$D$18</f>
        <v>0</v>
      </c>
      <c r="F90" s="14">
        <f>'[3]Exec Summ'!$D$18</f>
        <v>0</v>
      </c>
      <c r="G90" s="14">
        <f>'[4]Exec Summ'!$D$18</f>
        <v>8</v>
      </c>
      <c r="H90" s="14">
        <f>'[5]Exec Summ'!$D$18</f>
        <v>0</v>
      </c>
      <c r="I90" s="14">
        <f>'[6]Exec Summ'!$D$18</f>
        <v>21</v>
      </c>
      <c r="J90" s="14">
        <f>'[9]Exec Summ'!$D$18</f>
        <v>0</v>
      </c>
      <c r="K90" s="14">
        <f>'[10]Exec Summ'!$D$18</f>
        <v>0</v>
      </c>
      <c r="L90" s="14">
        <f>'[12]Exec Summ'!$D$18</f>
        <v>0</v>
      </c>
      <c r="M90" s="14">
        <f>'[11]Exec Summ'!$D$18</f>
        <v>0</v>
      </c>
      <c r="N90" s="14">
        <f>'[8]Exec Summ'!$D$18</f>
        <v>0</v>
      </c>
      <c r="O90" s="14">
        <f>'[7]Exec Summ'!$D$18</f>
        <v>80</v>
      </c>
    </row>
    <row r="91" spans="1:15" x14ac:dyDescent="0.2">
      <c r="A91" s="12" t="s">
        <v>7</v>
      </c>
      <c r="B91" s="13"/>
      <c r="C91" s="3">
        <f t="shared" si="4"/>
        <v>22300</v>
      </c>
      <c r="D91" s="14">
        <f>'[1]Exec Summ'!$D$19</f>
        <v>17650</v>
      </c>
      <c r="E91" s="14">
        <f>'[2]Exec Summ'!$D$19</f>
        <v>3300</v>
      </c>
      <c r="F91" s="14">
        <f>'[3]Exec Summ'!$D$19</f>
        <v>0</v>
      </c>
      <c r="G91" s="14">
        <f>'[4]Exec Summ'!$D$19</f>
        <v>0</v>
      </c>
      <c r="H91" s="14">
        <f>'[5]Exec Summ'!$D$19</f>
        <v>0</v>
      </c>
      <c r="I91" s="14">
        <f>'[6]Exec Summ'!$D$19</f>
        <v>0</v>
      </c>
      <c r="J91" s="14">
        <f>'[9]Exec Summ'!$D$19</f>
        <v>0</v>
      </c>
      <c r="K91" s="14">
        <f>'[10]Exec Summ'!$D$19</f>
        <v>0</v>
      </c>
      <c r="L91" s="14">
        <f>'[12]Exec Summ'!$D$19</f>
        <v>0</v>
      </c>
      <c r="M91" s="14">
        <f>'[11]Exec Summ'!$D$19</f>
        <v>0</v>
      </c>
      <c r="N91" s="14">
        <f>'[8]Exec Summ'!$D$19</f>
        <v>1065</v>
      </c>
      <c r="O91" s="14">
        <f>'[7]Exec Summ'!$D$19</f>
        <v>285</v>
      </c>
    </row>
    <row r="92" spans="1:15" x14ac:dyDescent="0.2">
      <c r="A92" s="12" t="s">
        <v>8</v>
      </c>
      <c r="B92" s="13"/>
      <c r="C92" s="3">
        <f t="shared" si="4"/>
        <v>1405</v>
      </c>
      <c r="D92" s="14">
        <f>'[1]Exec Summ'!$D$20</f>
        <v>0</v>
      </c>
      <c r="E92" s="14">
        <f>'[2]Exec Summ'!$D$20</f>
        <v>0</v>
      </c>
      <c r="F92" s="14">
        <f>'[3]Exec Summ'!$D$20</f>
        <v>0</v>
      </c>
      <c r="G92" s="14">
        <f>'[4]Exec Summ'!$D$20</f>
        <v>0</v>
      </c>
      <c r="H92" s="14">
        <f>'[5]Exec Summ'!$D$20</f>
        <v>767</v>
      </c>
      <c r="I92" s="14">
        <f>'[6]Exec Summ'!$D$20</f>
        <v>0</v>
      </c>
      <c r="J92" s="14">
        <f>'[9]Exec Summ'!$D$20</f>
        <v>0</v>
      </c>
      <c r="K92" s="14">
        <f>'[10]Exec Summ'!$D$20</f>
        <v>0</v>
      </c>
      <c r="L92" s="14">
        <f>'[12]Exec Summ'!$D$20</f>
        <v>0</v>
      </c>
      <c r="M92" s="14">
        <f>'[11]Exec Summ'!$D$20</f>
        <v>0</v>
      </c>
      <c r="N92" s="14">
        <f>'[8]Exec Summ'!$D$20</f>
        <v>595</v>
      </c>
      <c r="O92" s="14">
        <f>'[7]Exec Summ'!$D$20</f>
        <v>43</v>
      </c>
    </row>
    <row r="93" spans="1:15" x14ac:dyDescent="0.2">
      <c r="A93" s="12"/>
      <c r="B93" s="13" t="s">
        <v>9</v>
      </c>
      <c r="C93" s="3">
        <f t="shared" si="4"/>
        <v>28884</v>
      </c>
      <c r="D93" s="14">
        <f>'[1]Exec Summ'!$D$22</f>
        <v>17650</v>
      </c>
      <c r="E93" s="14">
        <f>'[2]Exec Summ'!$D$22</f>
        <v>3300</v>
      </c>
      <c r="F93" s="14">
        <f>'[3]Exec Summ'!$D$22</f>
        <v>880</v>
      </c>
      <c r="G93" s="14">
        <f>'[4]Exec Summ'!$D$22</f>
        <v>680</v>
      </c>
      <c r="H93" s="14">
        <f>'[5]Exec Summ'!$D$22</f>
        <v>771</v>
      </c>
      <c r="I93" s="14">
        <f>'[6]Exec Summ'!$D$22</f>
        <v>1898</v>
      </c>
      <c r="J93" s="14">
        <f>'[9]Exec Summ'!$D$22</f>
        <v>0</v>
      </c>
      <c r="K93" s="14">
        <f>'[10]Exec Summ'!$D$22</f>
        <v>0</v>
      </c>
      <c r="L93" s="14">
        <f>'[12]Exec Summ'!$D$22</f>
        <v>0</v>
      </c>
      <c r="M93" s="14">
        <f>'[11]Exec Summ'!$D$22</f>
        <v>0</v>
      </c>
      <c r="N93" s="14">
        <f>'[8]Exec Summ'!$D$22</f>
        <v>2495</v>
      </c>
      <c r="O93" s="14">
        <f>'[7]Exec Summ'!$D$22</f>
        <v>1210</v>
      </c>
    </row>
    <row r="94" spans="1:15" x14ac:dyDescent="0.2">
      <c r="A94" s="12" t="s">
        <v>10</v>
      </c>
      <c r="B94" s="13"/>
      <c r="C94" s="3">
        <f t="shared" si="4"/>
        <v>213</v>
      </c>
      <c r="D94" s="14">
        <f>'[1]Exec Summ'!$D$24</f>
        <v>0</v>
      </c>
      <c r="E94" s="14">
        <f>'[2]Exec Summ'!$D$24</f>
        <v>0</v>
      </c>
      <c r="F94" s="14">
        <f>'[3]Exec Summ'!$D$24</f>
        <v>0</v>
      </c>
      <c r="G94" s="14">
        <f>'[4]Exec Summ'!$D$24</f>
        <v>0</v>
      </c>
      <c r="H94" s="14">
        <f>'[5]Exec Summ'!$D$24</f>
        <v>0</v>
      </c>
      <c r="I94" s="14">
        <f>'[6]Exec Summ'!$D$24</f>
        <v>135</v>
      </c>
      <c r="J94" s="14">
        <f>'[9]Exec Summ'!$D$24</f>
        <v>0</v>
      </c>
      <c r="K94" s="14">
        <f>'[10]Exec Summ'!$D$24</f>
        <v>0</v>
      </c>
      <c r="L94" s="14">
        <f>'[12]Exec Summ'!$D$24</f>
        <v>0</v>
      </c>
      <c r="M94" s="14">
        <f>'[11]Exec Summ'!$D$24</f>
        <v>0</v>
      </c>
      <c r="N94" s="14">
        <f>'[8]Exec Summ'!$D$24</f>
        <v>35</v>
      </c>
      <c r="O94" s="14">
        <f>'[7]Exec Summ'!$D$24</f>
        <v>43</v>
      </c>
    </row>
    <row r="95" spans="1:15" x14ac:dyDescent="0.2">
      <c r="A95" s="12" t="s">
        <v>11</v>
      </c>
      <c r="B95" s="13"/>
      <c r="C95" s="3">
        <f t="shared" si="4"/>
        <v>342</v>
      </c>
      <c r="D95" s="14">
        <f>'[1]Exec Summ'!$D$25</f>
        <v>0</v>
      </c>
      <c r="E95" s="14">
        <f>'[2]Exec Summ'!$D$25</f>
        <v>0</v>
      </c>
      <c r="F95" s="14">
        <f>'[3]Exec Summ'!$D$25</f>
        <v>0</v>
      </c>
      <c r="G95" s="14">
        <f>'[4]Exec Summ'!$D$25</f>
        <v>0</v>
      </c>
      <c r="H95" s="14">
        <f>'[5]Exec Summ'!$D$25</f>
        <v>0</v>
      </c>
      <c r="I95" s="14">
        <f>'[6]Exec Summ'!$D$25</f>
        <v>192</v>
      </c>
      <c r="J95" s="14">
        <f>'[9]Exec Summ'!$D$25</f>
        <v>0</v>
      </c>
      <c r="K95" s="14">
        <f>'[10]Exec Summ'!$D$25</f>
        <v>0</v>
      </c>
      <c r="L95" s="14">
        <f>'[12]Exec Summ'!$D$25</f>
        <v>0</v>
      </c>
      <c r="M95" s="14">
        <f>'[11]Exec Summ'!$D$25</f>
        <v>0</v>
      </c>
      <c r="N95" s="14">
        <f>'[8]Exec Summ'!$D$25</f>
        <v>57</v>
      </c>
      <c r="O95" s="14">
        <f>'[7]Exec Summ'!$D$25</f>
        <v>93</v>
      </c>
    </row>
    <row r="96" spans="1:15" x14ac:dyDescent="0.2">
      <c r="A96" s="12" t="s">
        <v>12</v>
      </c>
      <c r="B96" s="13"/>
      <c r="C96" s="3">
        <f t="shared" si="4"/>
        <v>58</v>
      </c>
      <c r="D96" s="14">
        <f>'[1]Exec Summ'!$D$26</f>
        <v>0</v>
      </c>
      <c r="E96" s="14">
        <f>'[2]Exec Summ'!$D$26</f>
        <v>0</v>
      </c>
      <c r="F96" s="14">
        <f>'[3]Exec Summ'!$D$26</f>
        <v>0</v>
      </c>
      <c r="G96" s="14">
        <f>'[4]Exec Summ'!$D$26</f>
        <v>0</v>
      </c>
      <c r="H96" s="14">
        <f>'[5]Exec Summ'!$D$26</f>
        <v>0</v>
      </c>
      <c r="I96" s="14">
        <f>'[6]Exec Summ'!$D$26</f>
        <v>50</v>
      </c>
      <c r="J96" s="14">
        <f>'[9]Exec Summ'!$D$26</f>
        <v>0</v>
      </c>
      <c r="K96" s="14">
        <f>'[10]Exec Summ'!$D$26</f>
        <v>0</v>
      </c>
      <c r="L96" s="14">
        <f>'[12]Exec Summ'!$D$26</f>
        <v>0</v>
      </c>
      <c r="M96" s="14">
        <f>'[11]Exec Summ'!$D$26</f>
        <v>0</v>
      </c>
      <c r="N96" s="14">
        <f>'[8]Exec Summ'!$D$26</f>
        <v>0</v>
      </c>
      <c r="O96" s="14">
        <f>'[7]Exec Summ'!$D$26</f>
        <v>8</v>
      </c>
    </row>
    <row r="97" spans="1:15" x14ac:dyDescent="0.2">
      <c r="A97" s="12" t="s">
        <v>13</v>
      </c>
      <c r="B97" s="13"/>
      <c r="C97" s="3">
        <f t="shared" si="4"/>
        <v>348</v>
      </c>
      <c r="D97" s="14">
        <f>'[1]Exec Summ'!$D$27</f>
        <v>0</v>
      </c>
      <c r="E97" s="14">
        <f>'[2]Exec Summ'!$D$27</f>
        <v>0</v>
      </c>
      <c r="F97" s="14">
        <f>'[3]Exec Summ'!$D$27</f>
        <v>0</v>
      </c>
      <c r="G97" s="14">
        <f>'[4]Exec Summ'!$D$27</f>
        <v>52</v>
      </c>
      <c r="H97" s="14">
        <f>'[5]Exec Summ'!$D$27</f>
        <v>3</v>
      </c>
      <c r="I97" s="14">
        <f>'[6]Exec Summ'!$D$27</f>
        <v>243</v>
      </c>
      <c r="J97" s="14">
        <f>'[9]Exec Summ'!$D$27</f>
        <v>0</v>
      </c>
      <c r="K97" s="14">
        <f>'[10]Exec Summ'!$D$27</f>
        <v>0</v>
      </c>
      <c r="L97" s="14">
        <f>'[12]Exec Summ'!$D$27</f>
        <v>0</v>
      </c>
      <c r="M97" s="14">
        <f>'[11]Exec Summ'!$D$27</f>
        <v>0</v>
      </c>
      <c r="N97" s="14">
        <f>'[8]Exec Summ'!$D$27</f>
        <v>0</v>
      </c>
      <c r="O97" s="14">
        <f>'[7]Exec Summ'!$D$27</f>
        <v>50</v>
      </c>
    </row>
    <row r="98" spans="1:15" x14ac:dyDescent="0.2">
      <c r="A98" s="12"/>
      <c r="B98" s="13" t="s">
        <v>14</v>
      </c>
      <c r="C98" s="3">
        <f t="shared" si="4"/>
        <v>29845</v>
      </c>
      <c r="D98" s="14">
        <f>'[1]Exec Summ'!$D$29</f>
        <v>17650</v>
      </c>
      <c r="E98" s="14">
        <f>'[2]Exec Summ'!$D$29</f>
        <v>3300</v>
      </c>
      <c r="F98" s="14">
        <f>'[3]Exec Summ'!$D$29</f>
        <v>880</v>
      </c>
      <c r="G98" s="14">
        <f>'[4]Exec Summ'!$D$29</f>
        <v>732</v>
      </c>
      <c r="H98" s="14">
        <f>'[5]Exec Summ'!$D$29</f>
        <v>774</v>
      </c>
      <c r="I98" s="14">
        <f>'[6]Exec Summ'!$D$29</f>
        <v>2518</v>
      </c>
      <c r="J98" s="14">
        <f>'[9]Exec Summ'!$D$29</f>
        <v>0</v>
      </c>
      <c r="K98" s="14">
        <f>'[10]Exec Summ'!$D$29</f>
        <v>0</v>
      </c>
      <c r="L98" s="14">
        <f>'[12]Exec Summ'!$D$29</f>
        <v>0</v>
      </c>
      <c r="M98" s="14">
        <f>'[11]Exec Summ'!$D$29</f>
        <v>0</v>
      </c>
      <c r="N98" s="14">
        <f>'[8]Exec Summ'!$D$29</f>
        <v>2587</v>
      </c>
      <c r="O98" s="14">
        <f>'[7]Exec Summ'!$D$29</f>
        <v>1404</v>
      </c>
    </row>
    <row r="99" spans="1:15" x14ac:dyDescent="0.2">
      <c r="A99" s="12" t="s">
        <v>15</v>
      </c>
      <c r="B99" s="13"/>
      <c r="C99" s="3">
        <f t="shared" si="4"/>
        <v>0</v>
      </c>
      <c r="D99" s="14">
        <f>'[1]Exec Summ'!$D$31</f>
        <v>0</v>
      </c>
      <c r="E99" s="14">
        <f>'[2]Exec Summ'!$D$31</f>
        <v>0</v>
      </c>
      <c r="F99" s="14">
        <f>'[3]Exec Summ'!$D$31</f>
        <v>0</v>
      </c>
      <c r="G99" s="14">
        <f>'[4]Exec Summ'!$D$31</f>
        <v>0</v>
      </c>
      <c r="H99" s="14">
        <f>'[5]Exec Summ'!$D$31</f>
        <v>0</v>
      </c>
      <c r="I99" s="14">
        <f>'[6]Exec Summ'!$D$31</f>
        <v>0</v>
      </c>
      <c r="J99" s="14">
        <f>'[9]Exec Summ'!$D$31</f>
        <v>0</v>
      </c>
      <c r="K99" s="14">
        <f>'[10]Exec Summ'!$D$31</f>
        <v>0</v>
      </c>
      <c r="L99" s="14">
        <f>'[12]Exec Summ'!$D$31</f>
        <v>0</v>
      </c>
      <c r="M99" s="14">
        <f>'[11]Exec Summ'!$D$31</f>
        <v>0</v>
      </c>
      <c r="N99" s="14">
        <f>'[8]Exec Summ'!$D$31</f>
        <v>0</v>
      </c>
      <c r="O99" s="14">
        <f>'[7]Exec Summ'!$D$31</f>
        <v>0</v>
      </c>
    </row>
    <row r="100" spans="1:15" x14ac:dyDescent="0.2">
      <c r="A100" s="12"/>
      <c r="B100" s="13" t="s">
        <v>16</v>
      </c>
      <c r="C100" s="3">
        <f t="shared" si="4"/>
        <v>29845</v>
      </c>
      <c r="D100" s="14">
        <f>'[1]Exec Summ'!$D$33</f>
        <v>17650</v>
      </c>
      <c r="E100" s="14">
        <f>'[2]Exec Summ'!$D$33</f>
        <v>3300</v>
      </c>
      <c r="F100" s="14">
        <f>'[3]Exec Summ'!$D$33</f>
        <v>880</v>
      </c>
      <c r="G100" s="14">
        <f>'[4]Exec Summ'!$D$33</f>
        <v>732</v>
      </c>
      <c r="H100" s="14">
        <f>'[5]Exec Summ'!$D$33</f>
        <v>774</v>
      </c>
      <c r="I100" s="14">
        <f>'[6]Exec Summ'!$D$33</f>
        <v>2518</v>
      </c>
      <c r="J100" s="14">
        <f>'[9]Exec Summ'!$D$33</f>
        <v>0</v>
      </c>
      <c r="K100" s="14">
        <f>'[10]Exec Summ'!$D$33</f>
        <v>0</v>
      </c>
      <c r="L100" s="14">
        <f>'[12]Exec Summ'!$D$33</f>
        <v>0</v>
      </c>
      <c r="M100" s="14">
        <f>'[11]Exec Summ'!$D$33</f>
        <v>0</v>
      </c>
      <c r="N100" s="14">
        <f>'[8]Exec Summ'!$D$33</f>
        <v>2587</v>
      </c>
      <c r="O100" s="14">
        <f>'[7]Exec Summ'!$D$33</f>
        <v>1404</v>
      </c>
    </row>
    <row r="101" spans="1:15" x14ac:dyDescent="0.2">
      <c r="A101" s="12"/>
      <c r="B101" s="13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3.5" thickBot="1" x14ac:dyDescent="0.25">
      <c r="A102" s="16" t="s">
        <v>17</v>
      </c>
      <c r="B102" s="17"/>
      <c r="C102" s="3">
        <f>SUM(D102:O102)</f>
        <v>33</v>
      </c>
      <c r="D102" s="18">
        <f>'[1]Exec Summ'!$D$35</f>
        <v>0</v>
      </c>
      <c r="E102" s="18">
        <f>'[2]Exec Summ'!$D$35</f>
        <v>0</v>
      </c>
      <c r="F102" s="18">
        <f>'[3]Exec Summ'!$D$35</f>
        <v>0</v>
      </c>
      <c r="G102" s="18">
        <f>'[4]Exec Summ'!$D$35</f>
        <v>0</v>
      </c>
      <c r="H102" s="18">
        <f>'[5]Exec Summ'!$D$35</f>
        <v>0</v>
      </c>
      <c r="I102" s="18">
        <f>'[6]Exec Summ'!$D$35</f>
        <v>18</v>
      </c>
      <c r="J102" s="18">
        <f>'[9]Exec Summ'!$D$35</f>
        <v>0</v>
      </c>
      <c r="K102" s="18">
        <f>'[10]Exec Summ'!$D$35</f>
        <v>0</v>
      </c>
      <c r="L102" s="18">
        <f>'[12]Exec Summ'!$D$35</f>
        <v>0</v>
      </c>
      <c r="M102" s="18">
        <f>'[11]Exec Summ'!$D$35</f>
        <v>0</v>
      </c>
      <c r="N102" s="18">
        <f>'[8]Exec Summ'!$D$35</f>
        <v>5</v>
      </c>
      <c r="O102" s="18">
        <f>'[7]Exec Summ'!$D$35</f>
        <v>10</v>
      </c>
    </row>
  </sheetData>
  <pageMargins left="0.19" right="0.19" top="0.32" bottom="0.37" header="0.22" footer="0.18"/>
  <pageSetup orientation="landscape" verticalDpi="0" r:id="rId1"/>
  <headerFooter alignWithMargins="0">
    <oddFooter>&amp;C&amp;D   &amp;T</oddFooter>
  </headerFooter>
  <rowBreaks count="2" manualBreakCount="2">
    <brk id="30" max="16383" man="1"/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 Palmer</vt:lpstr>
      <vt:lpstr>'Consolidated Palmer'!Print_Titles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2000-08-12T00:46:54Z</cp:lastPrinted>
  <dcterms:created xsi:type="dcterms:W3CDTF">2000-07-24T19:45:14Z</dcterms:created>
  <dcterms:modified xsi:type="dcterms:W3CDTF">2023-09-18T07:49:34Z</dcterms:modified>
</cp:coreProperties>
</file>