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77991E-F8C3-4055-8DF4-AA498DFC9A5D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<sst xmlns="http://schemas.openxmlformats.org/spreadsheetml/2006/main" count="150" uniqueCount="51">
  <si>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</si>
  <si>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</si>
  <si>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</si>
  <si>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</si>
  <si>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</si>
  <si>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</si>
  <si>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</si>
  <si>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</si>
  <si>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</si>
  <si>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</si>
  <si>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</si>
  <si>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</si>
  <si>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</si>
  <si>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</si>
  <si>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</si>
  <si>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</si>
  <si>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</si>
  <si>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</si>
  <si>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</si>
  <si>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</si>
  <si>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</si>
  <si>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</si>
  <si>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</si>
  <si>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</si>
  <si>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</si>
  <si>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</si>
  <si>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</si>
  <si>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</si>
  <si>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</si>
  <si>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</si>
  <si>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</si>
  <si>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</si>
  <si>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</si>
  <si>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</si>
  <si>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</si>
  <si>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</si>
  <si>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</si>
  <si>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</si>
  <si>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</si>
  <si>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</si>
  <si>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</si>
  <si>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</si>
  <si>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</si>
  <si>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15-May-2001
03:37:29 PM</t>
  </si>
  <si>
    <t>EOL Crude
e
A
1138942
010
NXC1
WTI NXC1</t>
  </si>
  <si>
    <t>EOL Crude
e
A
1138942
010
NXC1-OPT
WTI NXC1</t>
  </si>
  <si>
    <t>EOL Crude
e
A
1138942
020
NXC2
WTI NXC1</t>
  </si>
  <si>
    <t>EOL Crude
e
B
1138943
010
NXC2
WTI NXC2</t>
  </si>
  <si>
    <t>EOL Crude
e
B
1138943
020
NXC1
WTI NXC2</t>
  </si>
  <si>
    <t>EOL Crude
e
C
1138944
010
NXC1
WTI HEDGE</t>
  </si>
  <si>
    <t>EOL Crude
e
C
1138944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</si>
</sst>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DE1A3E1-2281-8376-CBA7-92DCF2FC98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A5FB56E9-4BAB-4FE7-783D-0D5085ADD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878.29200319999995</v>
      </c>
      <c r="C4" s="33">
        <v>0</v>
      </c>
      <c r="D4" s="33"/>
      <c r="E4" s="33"/>
      <c r="F4" s="33"/>
      <c r="G4" s="33"/>
      <c r="H4" s="33">
        <v>-2465.2059669</v>
      </c>
      <c r="I4" s="33">
        <v>0</v>
      </c>
      <c r="J4" s="33"/>
      <c r="K4" s="33"/>
      <c r="L4" s="33">
        <v>0</v>
      </c>
      <c r="M4" s="33">
        <v>372.08898649999998</v>
      </c>
      <c r="N4" s="33">
        <v>1072.9135283000001</v>
      </c>
      <c r="O4" s="33">
        <v>0</v>
      </c>
      <c r="P4" s="33">
        <v>-514.00043540000001</v>
      </c>
      <c r="Q4" s="33">
        <v>372.08898649999998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-1197.6709152000001</v>
      </c>
      <c r="O5" s="33">
        <v>0</v>
      </c>
      <c r="P5" s="33">
        <v>-1197.6709152000001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37026.659727777776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878.29200319999995</v>
      </c>
      <c r="G11" s="148"/>
      <c r="H11" s="123">
        <f>+H22</f>
        <v>-2465.2059669</v>
      </c>
      <c r="I11" s="148"/>
      <c r="J11" s="162">
        <f>+J22</f>
        <v>0</v>
      </c>
      <c r="K11" s="158">
        <f>+K22</f>
        <v>-124.75738690000003</v>
      </c>
      <c r="L11" s="78"/>
      <c r="M11" s="123">
        <f>+M22</f>
        <v>372.08898649999998</v>
      </c>
      <c r="N11" s="148"/>
      <c r="O11" s="150">
        <f>+O22</f>
        <v>-1339.5823641000002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-1711.6713506000001</v>
      </c>
      <c r="AB11" s="6"/>
      <c r="AC11" s="84">
        <f>O11</f>
        <v>-1339.5823641000002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878.29200319999995</v>
      </c>
      <c r="G18" s="93"/>
      <c r="H18" s="126">
        <f>OBS!H4</f>
        <v>-2465.2059669</v>
      </c>
      <c r="I18" s="93"/>
      <c r="J18" s="119">
        <f>OBS!L4</f>
        <v>0</v>
      </c>
      <c r="K18" s="120">
        <f>OBS!N4</f>
        <v>1072.9135283000001</v>
      </c>
      <c r="L18" s="96"/>
      <c r="M18" s="126">
        <f>OBS!E4+OBS!M4</f>
        <v>372.08898649999998</v>
      </c>
      <c r="N18" s="93"/>
      <c r="O18" s="142">
        <f>SUM(F18:M18)</f>
        <v>-141.91144890000004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-514.00043540000001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-1197.6709152000001</v>
      </c>
      <c r="L20" s="96"/>
      <c r="M20" s="126">
        <f>OBS!E5+OBS!M5</f>
        <v>0</v>
      </c>
      <c r="N20" s="93"/>
      <c r="O20" s="142">
        <f>SUM(F20:M20)</f>
        <v>-1197.6709152000001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-1197.6709152000001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878.29200319999995</v>
      </c>
      <c r="G22" s="103"/>
      <c r="H22" s="129">
        <f>SUM(H16:H21)</f>
        <v>-2465.2059669</v>
      </c>
      <c r="I22" s="103"/>
      <c r="J22" s="130">
        <f>SUM(J16:J21)</f>
        <v>0</v>
      </c>
      <c r="K22" s="131">
        <f>SUM(K16:K21)</f>
        <v>-124.75738690000003</v>
      </c>
      <c r="L22" s="129"/>
      <c r="M22" s="129">
        <f>SUM(M16:M21)</f>
        <v>372.08898649999998</v>
      </c>
      <c r="N22" s="103"/>
      <c r="O22" s="163">
        <f>SUM(O16:O21)</f>
        <v>-1339.5823641000002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-1711.6713506000001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K18" sqref="K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37026.659727777776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109.9122916</v>
      </c>
      <c r="G11" s="148"/>
      <c r="H11" s="123">
        <f>+H22</f>
        <v>-359.64598139999998</v>
      </c>
      <c r="I11" s="148"/>
      <c r="J11" s="162">
        <f>+J22</f>
        <v>0</v>
      </c>
      <c r="K11" s="158">
        <f>+K22</f>
        <v>-199.59956630000011</v>
      </c>
      <c r="L11" s="78"/>
      <c r="M11" s="123">
        <f>+M22</f>
        <v>235.48671149999998</v>
      </c>
      <c r="N11" s="148"/>
      <c r="O11" s="150">
        <f>+O22</f>
        <v>-213.8465446000001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-449.33325610000009</v>
      </c>
      <c r="AB11"/>
      <c r="AC11" s="84">
        <f>O11</f>
        <v>-213.8465446000001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109.9122916</v>
      </c>
      <c r="G18" s="93"/>
      <c r="H18" s="126">
        <f>+'WTI GW'!H18-'WTI GW Prior'!H18</f>
        <v>-359.64598139999998</v>
      </c>
      <c r="I18" s="93"/>
      <c r="J18" s="119">
        <f>+'WTI GW'!J18-'WTI GW Prior'!J18</f>
        <v>0</v>
      </c>
      <c r="K18" s="120">
        <f>+'WTI GW'!K18-'WTI GW Prior'!K18</f>
        <v>-199.40352469999993</v>
      </c>
      <c r="L18" s="96"/>
      <c r="M18" s="126">
        <f>+'WTI GW'!M18-'WTI GW Prior'!M18</f>
        <v>235.48671149999998</v>
      </c>
      <c r="N18" s="93"/>
      <c r="O18" s="143">
        <f>SUM(F18:M18)</f>
        <v>-213.65050299999993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-449.13721449999991</v>
      </c>
      <c r="AC18" s="127">
        <f>O18</f>
        <v>-213.65050299999993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-0.19604160000017146</v>
      </c>
      <c r="L20" s="96"/>
      <c r="M20" s="126">
        <f>+'WTI GW'!M20-'WTI GW Prior'!M20</f>
        <v>0</v>
      </c>
      <c r="N20" s="93"/>
      <c r="O20" s="143">
        <f>SUM(F20:M20)</f>
        <v>-0.19604160000017146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-0.19604160000017146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109.9122916</v>
      </c>
      <c r="G22" s="100"/>
      <c r="H22" s="132">
        <f>SUM(H16:H21)</f>
        <v>-359.64598139999998</v>
      </c>
      <c r="I22" s="100"/>
      <c r="J22" s="133">
        <f>SUM(J16:J21)</f>
        <v>0</v>
      </c>
      <c r="K22" s="134">
        <f>SUM(K16:K21)</f>
        <v>-199.59956630000011</v>
      </c>
      <c r="L22" s="132"/>
      <c r="M22" s="132">
        <f>SUM(M16:M21)</f>
        <v>235.48671149999998</v>
      </c>
      <c r="N22" s="100"/>
      <c r="O22" s="165">
        <f>SUM(O16:O21)</f>
        <v>-213.8465446000001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-449.33325610000009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37025.659727893515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768.37971159999995</v>
      </c>
      <c r="G11" s="148"/>
      <c r="H11" s="123">
        <v>-2105.5599855</v>
      </c>
      <c r="I11" s="148"/>
      <c r="J11" s="162">
        <v>0</v>
      </c>
      <c r="K11" s="158">
        <v>74.842179400000077</v>
      </c>
      <c r="L11" s="78"/>
      <c r="M11" s="123">
        <v>136.60227499999999</v>
      </c>
      <c r="N11" s="148"/>
      <c r="O11" s="150">
        <v>-1125.7358194999999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-1262.3380944999999</v>
      </c>
      <c r="AB11" s="6"/>
      <c r="AC11" s="84">
        <v>-1125.7358194999999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768.37971159999995</v>
      </c>
      <c r="G18" s="93"/>
      <c r="H18" s="126">
        <v>-2105.5599855</v>
      </c>
      <c r="I18" s="93"/>
      <c r="J18" s="119">
        <v>0</v>
      </c>
      <c r="K18" s="120">
        <v>1272.317053</v>
      </c>
      <c r="L18" s="96"/>
      <c r="M18" s="126">
        <v>136.60227499999999</v>
      </c>
      <c r="N18" s="93"/>
      <c r="O18" s="142">
        <v>71.739054100000004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-64.863220899999988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-1197.4748735999999</v>
      </c>
      <c r="L20" s="96"/>
      <c r="M20" s="126">
        <v>0</v>
      </c>
      <c r="N20" s="93"/>
      <c r="O20" s="142">
        <v>-1197.4748735999999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-1197.4748735999999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768.37971159999995</v>
      </c>
      <c r="G22" s="103"/>
      <c r="H22" s="129">
        <v>-2105.5599855</v>
      </c>
      <c r="I22" s="103"/>
      <c r="J22" s="130">
        <v>0</v>
      </c>
      <c r="K22" s="131">
        <v>74.842179400000077</v>
      </c>
      <c r="L22" s="129"/>
      <c r="M22" s="129">
        <v>136.60227499999999</v>
      </c>
      <c r="N22" s="103"/>
      <c r="O22" s="163">
        <v>-1125.7358194999999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-1262.3380944999999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2001-05-15T20:52:37Z</cp:lastPrinted>
  <dcterms:created xsi:type="dcterms:W3CDTF">1997-02-04T06:23:25Z</dcterms:created>
  <dcterms:modified xsi:type="dcterms:W3CDTF">2023-09-18T08:10:00Z</dcterms:modified>
</cp:coreProperties>
</file>