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A8B0F1-7982-46D6-B246-9FB3F768A72D}" xr6:coauthVersionLast="47" xr6:coauthVersionMax="47" xr10:uidLastSave="{00000000-0000-0000-0000-000000000000}"/>
  <bookViews>
    <workbookView xWindow="-120" yWindow="-120" windowWidth="23280" windowHeight="12480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<sst xmlns="http://schemas.openxmlformats.org/spreadsheetml/2006/main" count="150" uniqueCount="51">
  <si>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</si>
  <si>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</si>
  <si>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</si>
  <si>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</si>
  <si>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</si>
  <si>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</si>
  <si>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</si>
  <si>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</si>
  <si>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</si>
  <si>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</si>
  <si>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</si>
  <si>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</si>
  <si>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</si>
  <si>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</si>
  <si>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</si>
  <si>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</si>
  <si>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</si>
  <si>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</si>
  <si>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</si>
  <si>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</si>
  <si>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</si>
  <si>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</si>
  <si>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</si>
  <si>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</si>
  <si>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</si>
  <si>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</si>
  <si>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</si>
  <si>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</si>
  <si>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</si>
  <si>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</si>
  <si>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</si>
  <si>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</si>
  <si>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</si>
  <si>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</si>
  <si>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</si>
  <si>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</si>
  <si>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</si>
  <si>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</si>
  <si>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</si>
  <si>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</si>
  <si>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</si>
  <si>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</si>
  <si>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</si>
  <si>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07-May-2001
04:56:20 PM</t>
  </si>
  <si>
    <t>EOL Crude
e
A
1130363
010
NXC1
WTI NXC1</t>
  </si>
  <si>
    <t>EOL Crude
e
A
1130363
010
NXC1-OPT
WTI NXC1</t>
  </si>
  <si>
    <t>EOL Crude
e
A
1130363
020
NXC2
WTI NXC1</t>
  </si>
  <si>
    <t>EOL Crude
e
B
1130364
010
NXC2
WTI NXC2</t>
  </si>
  <si>
    <t>EOL Crude
e
B
1130364
020
NXC1
WTI NXC2</t>
  </si>
  <si>
    <t>EOL Crude
e
C
1130365
010
NXC1
WTI HEDGE</t>
  </si>
  <si>
    <t>EOL Crude
e
C
1130365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</si>
</sst>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32</xdr:row>
          <xdr:rowOff>76200</xdr:rowOff>
        </xdr:from>
        <xdr:to>
          <xdr:col>5</xdr:col>
          <xdr:colOff>914400</xdr:colOff>
          <xdr:row>34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470D7C4B-272C-9FED-7B3D-361389743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32</xdr:row>
          <xdr:rowOff>66675</xdr:rowOff>
        </xdr:from>
        <xdr:to>
          <xdr:col>7</xdr:col>
          <xdr:colOff>714375</xdr:colOff>
          <xdr:row>34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DB339417-396C-BD42-D5A6-AEC048EC79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">
      <c r="A4" s="174">
        <v>37043</v>
      </c>
      <c r="B4" s="33">
        <v>-119.6319769</v>
      </c>
      <c r="C4" s="33">
        <v>0</v>
      </c>
      <c r="D4" s="33"/>
      <c r="E4" s="33"/>
      <c r="F4" s="33"/>
      <c r="G4" s="33"/>
      <c r="H4" s="33">
        <v>59.815988999999995</v>
      </c>
      <c r="I4" s="33">
        <v>0</v>
      </c>
      <c r="J4" s="33"/>
      <c r="K4" s="33"/>
      <c r="L4" s="33">
        <v>0</v>
      </c>
      <c r="M4" s="33">
        <v>-1072.8062485</v>
      </c>
      <c r="N4" s="33">
        <v>2118.4829607000001</v>
      </c>
      <c r="O4" s="33">
        <v>0</v>
      </c>
      <c r="P4" s="33">
        <v>2058.6669728000002</v>
      </c>
      <c r="Q4" s="33">
        <v>-1072.8062485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-1894.173</v>
      </c>
      <c r="O5" s="33">
        <v>0</v>
      </c>
      <c r="P5" s="33">
        <v>-1894.173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37018.706774305552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-119.6319769</v>
      </c>
      <c r="G11" s="148"/>
      <c r="H11" s="123">
        <f>+H22</f>
        <v>59.815988999999995</v>
      </c>
      <c r="I11" s="148"/>
      <c r="J11" s="162">
        <f>+J22</f>
        <v>0</v>
      </c>
      <c r="K11" s="158">
        <f>+K22</f>
        <v>224.30996070000015</v>
      </c>
      <c r="L11" s="78"/>
      <c r="M11" s="123">
        <f>+M22</f>
        <v>-1072.8062485</v>
      </c>
      <c r="N11" s="148"/>
      <c r="O11" s="150">
        <f>+O22</f>
        <v>-908.31227569999987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164.49397280000017</v>
      </c>
      <c r="AB11" s="6"/>
      <c r="AC11" s="84">
        <f>O11</f>
        <v>-908.31227569999987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f>OBS!B4</f>
        <v>-119.6319769</v>
      </c>
      <c r="G18" s="93"/>
      <c r="H18" s="126">
        <f>OBS!H4</f>
        <v>59.815988999999995</v>
      </c>
      <c r="I18" s="93"/>
      <c r="J18" s="119">
        <f>OBS!L4</f>
        <v>0</v>
      </c>
      <c r="K18" s="120">
        <f>OBS!N4</f>
        <v>2118.4829607000001</v>
      </c>
      <c r="L18" s="96"/>
      <c r="M18" s="126">
        <f>OBS!E4+OBS!M4</f>
        <v>-1072.8062485</v>
      </c>
      <c r="N18" s="93"/>
      <c r="O18" s="142">
        <f>SUM(F18:M18)</f>
        <v>985.86072430000013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2058.6669728000002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f>OBS!B5</f>
        <v>0</v>
      </c>
      <c r="G20" s="93"/>
      <c r="H20" s="126">
        <f>OBS!H5</f>
        <v>0</v>
      </c>
      <c r="I20" s="93"/>
      <c r="J20" s="119">
        <f>OBS!L5</f>
        <v>0</v>
      </c>
      <c r="K20" s="120">
        <f>OBS!N5</f>
        <v>-1894.173</v>
      </c>
      <c r="L20" s="96"/>
      <c r="M20" s="126">
        <f>OBS!E5+OBS!M5</f>
        <v>0</v>
      </c>
      <c r="N20" s="93"/>
      <c r="O20" s="142">
        <f>SUM(F20:M20)</f>
        <v>-1894.173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-1894.173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-119.6319769</v>
      </c>
      <c r="G22" s="103"/>
      <c r="H22" s="129">
        <f>SUM(H16:H21)</f>
        <v>59.815988999999995</v>
      </c>
      <c r="I22" s="103"/>
      <c r="J22" s="130">
        <f>SUM(J16:J21)</f>
        <v>0</v>
      </c>
      <c r="K22" s="131">
        <f>SUM(K16:K21)</f>
        <v>224.30996070000015</v>
      </c>
      <c r="L22" s="129"/>
      <c r="M22" s="129">
        <f>SUM(M16:M21)</f>
        <v>-1072.8062485</v>
      </c>
      <c r="N22" s="103"/>
      <c r="O22" s="163">
        <f>SUM(O16:O21)</f>
        <v>-908.31227569999987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164.49397280000017</v>
      </c>
      <c r="AB22" s="39"/>
      <c r="AC22" s="164">
        <f>SUM(AC16:AC16)</f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tabSelected="1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 activeCell="H18" sqref="H18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37018.706774305552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4.938418200000001</v>
      </c>
      <c r="G11" s="148"/>
      <c r="H11" s="123">
        <f>+H22</f>
        <v>742.46175039999991</v>
      </c>
      <c r="I11" s="148"/>
      <c r="J11" s="162">
        <f>+J22</f>
        <v>0</v>
      </c>
      <c r="K11" s="158">
        <f>+K22</f>
        <v>8.3250700000007782E-2</v>
      </c>
      <c r="L11" s="78"/>
      <c r="M11" s="123">
        <f>+M22</f>
        <v>-324.59667200000001</v>
      </c>
      <c r="N11" s="148"/>
      <c r="O11" s="150">
        <f>+O22</f>
        <v>422.88674729999991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747.48341929999992</v>
      </c>
      <c r="AB11"/>
      <c r="AC11" s="84">
        <f>O11</f>
        <v>422.88674729999991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75" x14ac:dyDescent="0.25">
      <c r="A18" s="92">
        <v>37043</v>
      </c>
      <c r="B18" s="93"/>
      <c r="C18" s="94"/>
      <c r="D18" s="95"/>
      <c r="E18" s="93"/>
      <c r="F18" s="126">
        <f>+'WTI GW'!F18-'WTI GW Prior'!F18</f>
        <v>4.938418200000001</v>
      </c>
      <c r="G18" s="93"/>
      <c r="H18" s="126">
        <f>+'WTI GW'!H18-'WTI GW Prior'!H18</f>
        <v>742.46175039999991</v>
      </c>
      <c r="I18" s="93"/>
      <c r="J18" s="119">
        <f>+'WTI GW'!J18-'WTI GW Prior'!J18</f>
        <v>0</v>
      </c>
      <c r="K18" s="120">
        <f>+'WTI GW'!K18-'WTI GW Prior'!K18</f>
        <v>0.78625430000010965</v>
      </c>
      <c r="L18" s="96"/>
      <c r="M18" s="126">
        <f>+'WTI GW'!M18-'WTI GW Prior'!M18</f>
        <v>-324.59667200000001</v>
      </c>
      <c r="N18" s="93"/>
      <c r="O18" s="143">
        <f>SUM(F18:M18)</f>
        <v>423.58975090000001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748.18642290000003</v>
      </c>
      <c r="AC18" s="127">
        <f>O18</f>
        <v>423.58975090000001</v>
      </c>
    </row>
    <row r="19" spans="1:29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75" x14ac:dyDescent="0.25">
      <c r="A20" s="92">
        <v>37073</v>
      </c>
      <c r="B20" s="93"/>
      <c r="C20" s="94"/>
      <c r="D20" s="95"/>
      <c r="E20" s="93"/>
      <c r="F20" s="126">
        <f>+'WTI GW'!F20-'WTI GW Prior'!F20</f>
        <v>0</v>
      </c>
      <c r="G20" s="93"/>
      <c r="H20" s="126">
        <f>+'WTI GW'!H20-'WTI GW Prior'!H20</f>
        <v>0</v>
      </c>
      <c r="I20" s="93"/>
      <c r="J20" s="119">
        <f>+'WTI GW'!J20-'WTI GW Prior'!J20</f>
        <v>0</v>
      </c>
      <c r="K20" s="120">
        <f>+'WTI GW'!K20-'WTI GW Prior'!K20</f>
        <v>-0.70300360000010187</v>
      </c>
      <c r="L20" s="96"/>
      <c r="M20" s="126">
        <f>+'WTI GW'!M20-'WTI GW Prior'!M20</f>
        <v>0</v>
      </c>
      <c r="N20" s="93"/>
      <c r="O20" s="143">
        <f>SUM(F20:M20)</f>
        <v>-0.70300360000010187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-0.70300360000010187</v>
      </c>
      <c r="AC20" s="127"/>
    </row>
    <row r="21" spans="1:29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4.938418200000001</v>
      </c>
      <c r="G22" s="100"/>
      <c r="H22" s="132">
        <f>SUM(H16:H21)</f>
        <v>742.46175039999991</v>
      </c>
      <c r="I22" s="100"/>
      <c r="J22" s="133">
        <f>SUM(J16:J21)</f>
        <v>0</v>
      </c>
      <c r="K22" s="134">
        <f>SUM(K16:K21)</f>
        <v>8.3250700000007782E-2</v>
      </c>
      <c r="L22" s="132"/>
      <c r="M22" s="132">
        <f>SUM(M16:M21)</f>
        <v>-324.59667200000001</v>
      </c>
      <c r="N22" s="100"/>
      <c r="O22" s="165">
        <f>SUM(O16:O21)</f>
        <v>422.88674729999991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747.48341929999992</v>
      </c>
      <c r="AB22" s="24"/>
      <c r="AC22" s="166">
        <f>SUM(AC16:AC16)</f>
        <v>0</v>
      </c>
    </row>
    <row r="23" spans="1:29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32</xdr:row>
                    <xdr:rowOff>76200</xdr:rowOff>
                  </from>
                  <to>
                    <xdr:col>5</xdr:col>
                    <xdr:colOff>914400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714375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37017.706774305552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-124.5703951</v>
      </c>
      <c r="G11" s="148"/>
      <c r="H11" s="123">
        <v>-682.64576139999997</v>
      </c>
      <c r="I11" s="148"/>
      <c r="J11" s="162">
        <v>0</v>
      </c>
      <c r="K11" s="158">
        <v>224.22671000000014</v>
      </c>
      <c r="L11" s="78"/>
      <c r="M11" s="123">
        <v>-748.20957650000003</v>
      </c>
      <c r="N11" s="148"/>
      <c r="O11" s="150">
        <v>-1331.1990230000001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-582.98944649999999</v>
      </c>
      <c r="AB11" s="6"/>
      <c r="AC11" s="84">
        <v>-1331.1990230000001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v>-124.5703951</v>
      </c>
      <c r="G18" s="93"/>
      <c r="H18" s="126">
        <v>-682.64576139999997</v>
      </c>
      <c r="I18" s="93"/>
      <c r="J18" s="119">
        <v>0</v>
      </c>
      <c r="K18" s="120">
        <v>2117.6967064</v>
      </c>
      <c r="L18" s="96"/>
      <c r="M18" s="126">
        <v>-748.20957650000003</v>
      </c>
      <c r="N18" s="93"/>
      <c r="O18" s="142">
        <v>562.27097339999989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1310.4805498999999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-1893.4699963999999</v>
      </c>
      <c r="L20" s="96"/>
      <c r="M20" s="126">
        <v>0</v>
      </c>
      <c r="N20" s="93"/>
      <c r="O20" s="142">
        <v>-1893.4699963999999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-1893.4699963999999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-124.5703951</v>
      </c>
      <c r="G22" s="103"/>
      <c r="H22" s="129">
        <v>-682.64576139999997</v>
      </c>
      <c r="I22" s="103"/>
      <c r="J22" s="130">
        <v>0</v>
      </c>
      <c r="K22" s="131">
        <v>224.22671000000014</v>
      </c>
      <c r="L22" s="129"/>
      <c r="M22" s="129">
        <v>-748.20957650000003</v>
      </c>
      <c r="N22" s="103"/>
      <c r="O22" s="163">
        <v>-1331.1990230000001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-582.98944649999999</v>
      </c>
      <c r="AB22" s="39"/>
      <c r="AC22" s="164"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2001-05-04T22:43:53Z</cp:lastPrinted>
  <dcterms:created xsi:type="dcterms:W3CDTF">1997-02-04T06:23:25Z</dcterms:created>
  <dcterms:modified xsi:type="dcterms:W3CDTF">2023-09-18T08:11:33Z</dcterms:modified>
</cp:coreProperties>
</file>