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061648-BE21-40F5-B333-FA41558A2A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Sheet1!#REF!</definedName>
    <definedName name="valdate">Sheet1!$D$4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B8" i="1"/>
  <c r="C8" i="1"/>
  <c r="D8" i="1"/>
  <c r="E8" i="1"/>
  <c r="O8" i="1"/>
  <c r="P8" i="1"/>
  <c r="B11" i="1"/>
  <c r="C11" i="1"/>
  <c r="D11" i="1"/>
  <c r="E11" i="1"/>
  <c r="O11" i="1"/>
  <c r="P11" i="1"/>
  <c r="B13" i="1"/>
</calcChain>
</file>

<file path=xl/sharedStrings.xml><?xml version="1.0" encoding="utf-8"?>
<sst xmlns="http://schemas.openxmlformats.org/spreadsheetml/2006/main" count="21" uniqueCount="20">
  <si>
    <t>Spot</t>
  </si>
  <si>
    <t>Strike</t>
  </si>
  <si>
    <t>Riskless rate</t>
  </si>
  <si>
    <t>Dividend yield</t>
  </si>
  <si>
    <t>Volatility</t>
  </si>
  <si>
    <t>Do Risk (yes = 1)</t>
  </si>
  <si>
    <t>Call = 1 , Put = 0</t>
  </si>
  <si>
    <t>Today</t>
  </si>
  <si>
    <t xml:space="preserve">Maturity </t>
  </si>
  <si>
    <t>Years</t>
  </si>
  <si>
    <t>Exerc. Restriction</t>
  </si>
  <si>
    <t>Number of Steps</t>
  </si>
  <si>
    <t>Bermudan</t>
  </si>
  <si>
    <t>Exercise Freq.</t>
  </si>
  <si>
    <t>Bermudan put option on RTHM struck at the money at 56 1/8.   Exercisable at 6 month intervals beginning 18 months after issue.</t>
  </si>
  <si>
    <t>Share Qty (MM)</t>
  </si>
  <si>
    <t>Option Value ($MM)</t>
  </si>
  <si>
    <t>European option on ENE struck at $200.  5 year tenor.</t>
  </si>
  <si>
    <t>Total Value ($MM)</t>
  </si>
  <si>
    <t>Martin Option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</si>
</sst>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.0_);_(* \(#,##0.0\);_(* &quot;-&quot;??_);_(@_)"/>
    <numFmt numFmtId="175" formatCode="0.000%"/>
    <numFmt numFmtId="179" formatCode="mm/dd/yy"/>
    <numFmt numFmtId="180" formatCode="#,##0.000"/>
    <numFmt numFmtId="184" formatCode="#,##0.0"/>
    <numFmt numFmtId="187" formatCode="_(&quot;$&quot;* #,##0.000_);_(&quot;$&quot;* \(#,##0.000\);_(&quot;$&quot;* &quot;-&quot;??_);_(@_)"/>
    <numFmt numFmtId="190" formatCode="_(&quot;$&quot;* #,##0.0_);_(&quot;$&quot;* \(#,##0.0\);_(&quot;$&quot;* &quot;-&quot;??_);_(@_)"/>
  </numFmts>
  <fonts count="7" x14ac:knownFonts="1">
    <font>
      <sz val="8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8"/>
      <color indexed="12"/>
      <name val="Arial"/>
      <family val="2"/>
    </font>
    <font>
      <b/>
      <sz val="8"/>
      <name val="Arial"/>
      <family val="2"/>
    </font>
    <font>
      <b/>
      <sz val="8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175" fontId="0" fillId="0" borderId="0" xfId="3" applyNumberFormat="1" applyFont="1" applyBorder="1"/>
    <xf numFmtId="180" fontId="0" fillId="0" borderId="0" xfId="3" applyNumberFormat="1" applyFont="1" applyBorder="1"/>
    <xf numFmtId="0" fontId="0" fillId="0" borderId="0" xfId="0" applyAlignment="1"/>
    <xf numFmtId="0" fontId="0" fillId="0" borderId="1" xfId="0" applyBorder="1" applyAlignment="1"/>
    <xf numFmtId="0" fontId="4" fillId="0" borderId="0" xfId="0" applyFont="1"/>
    <xf numFmtId="0" fontId="4" fillId="0" borderId="0" xfId="0" applyFont="1" applyAlignment="1"/>
    <xf numFmtId="179" fontId="3" fillId="0" borderId="2" xfId="0" applyNumberFormat="1" applyFont="1" applyBorder="1"/>
    <xf numFmtId="0" fontId="0" fillId="0" borderId="0" xfId="0" applyAlignment="1">
      <alignment wrapText="1"/>
    </xf>
    <xf numFmtId="174" fontId="0" fillId="0" borderId="0" xfId="1" applyNumberFormat="1" applyFont="1"/>
    <xf numFmtId="0" fontId="0" fillId="0" borderId="3" xfId="0" applyBorder="1" applyAlignment="1">
      <alignment wrapText="1"/>
    </xf>
    <xf numFmtId="180" fontId="2" fillId="0" borderId="3" xfId="3" applyNumberFormat="1" applyFont="1" applyBorder="1" applyAlignment="1">
      <alignment horizontal="center" wrapText="1"/>
    </xf>
    <xf numFmtId="44" fontId="0" fillId="0" borderId="4" xfId="2" applyFont="1" applyBorder="1"/>
    <xf numFmtId="179" fontId="3" fillId="0" borderId="4" xfId="3" applyNumberFormat="1" applyFont="1" applyBorder="1"/>
    <xf numFmtId="184" fontId="3" fillId="0" borderId="4" xfId="3" applyNumberFormat="1" applyFont="1" applyBorder="1"/>
    <xf numFmtId="44" fontId="3" fillId="0" borderId="4" xfId="2" applyFont="1" applyBorder="1"/>
    <xf numFmtId="10" fontId="3" fillId="0" borderId="4" xfId="0" applyNumberFormat="1" applyFont="1" applyBorder="1"/>
    <xf numFmtId="0" fontId="3" fillId="0" borderId="4" xfId="0" applyFont="1" applyBorder="1"/>
    <xf numFmtId="3" fontId="3" fillId="0" borderId="4" xfId="0" applyNumberFormat="1" applyFont="1" applyBorder="1"/>
    <xf numFmtId="180" fontId="0" fillId="0" borderId="4" xfId="3" applyNumberFormat="1" applyFont="1" applyBorder="1"/>
    <xf numFmtId="174" fontId="0" fillId="0" borderId="0" xfId="1" applyNumberFormat="1" applyFont="1" applyBorder="1"/>
    <xf numFmtId="179" fontId="3" fillId="0" borderId="0" xfId="3" applyNumberFormat="1" applyFont="1" applyBorder="1"/>
    <xf numFmtId="184" fontId="3" fillId="0" borderId="0" xfId="3" applyNumberFormat="1" applyFont="1" applyBorder="1"/>
    <xf numFmtId="44" fontId="3" fillId="0" borderId="0" xfId="2" applyFont="1" applyBorder="1"/>
    <xf numFmtId="10" fontId="3" fillId="0" borderId="0" xfId="0" applyNumberFormat="1" applyFont="1" applyBorder="1"/>
    <xf numFmtId="0" fontId="3" fillId="0" borderId="0" xfId="0" applyFont="1" applyBorder="1"/>
    <xf numFmtId="3" fontId="3" fillId="0" borderId="0" xfId="0" applyNumberFormat="1" applyFont="1" applyBorder="1"/>
    <xf numFmtId="187" fontId="0" fillId="0" borderId="4" xfId="2" applyNumberFormat="1" applyFont="1" applyBorder="1"/>
    <xf numFmtId="0" fontId="0" fillId="0" borderId="4" xfId="0" applyBorder="1" applyAlignment="1">
      <alignment wrapText="1"/>
    </xf>
    <xf numFmtId="180" fontId="2" fillId="0" borderId="4" xfId="3" applyNumberFormat="1" applyFont="1" applyBorder="1" applyAlignment="1">
      <alignment horizontal="center" wrapText="1"/>
    </xf>
    <xf numFmtId="0" fontId="0" fillId="0" borderId="4" xfId="0" applyBorder="1" applyAlignment="1">
      <alignment horizontal="centerContinuous" wrapText="1"/>
    </xf>
    <xf numFmtId="44" fontId="5" fillId="2" borderId="0" xfId="2" applyFont="1" applyFill="1" applyBorder="1"/>
    <xf numFmtId="0" fontId="5" fillId="2" borderId="0" xfId="0" applyFont="1" applyFill="1" applyBorder="1" applyAlignment="1">
      <alignment wrapText="1"/>
    </xf>
    <xf numFmtId="0" fontId="0" fillId="0" borderId="0" xfId="0" applyBorder="1" applyAlignment="1">
      <alignment horizontal="centerContinuous"/>
    </xf>
    <xf numFmtId="190" fontId="5" fillId="2" borderId="0" xfId="2" applyNumberFormat="1" applyFont="1" applyFill="1" applyBorder="1"/>
    <xf numFmtId="0" fontId="6" fillId="0" borderId="4" xfId="0" applyFont="1" applyBorder="1" applyAlignment="1">
      <alignment horizontal="centerContinuous" wrapText="1"/>
    </xf>
    <xf numFmtId="0" fontId="6" fillId="0" borderId="4" xfId="0" applyFont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235"/>
  <sheetViews>
    <sheetView tabSelected="1" workbookViewId="0">
      <selection activeCell="C20" sqref="C20"/>
    </sheetView>
  </sheetViews>
  <sheetFormatPr defaultRowHeight="11.25" x14ac:dyDescent="0.2"/>
  <cols>
    <col min="1" max="1" width="9" customWidth="1"/>
    <col min="2" max="2" width="11.33203125" customWidth="1"/>
    <col min="3" max="3" width="18.6640625" style="4" customWidth="1"/>
    <col min="4" max="4" width="10.5" customWidth="1"/>
    <col min="5" max="5" width="12.83203125" customWidth="1"/>
    <col min="6" max="6" width="9" customWidth="1"/>
    <col min="7" max="7" width="8" customWidth="1"/>
    <col min="8" max="8" width="9.5" customWidth="1"/>
    <col min="9" max="9" width="8.33203125" customWidth="1"/>
    <col min="10" max="12" width="8.1640625" customWidth="1"/>
    <col min="13" max="13" width="4.5" customWidth="1"/>
    <col min="14" max="14" width="7.1640625" customWidth="1"/>
    <col min="15" max="15" width="7.83203125" customWidth="1"/>
    <col min="16" max="16" width="8.1640625" customWidth="1"/>
    <col min="17" max="17" width="4.1640625" customWidth="1"/>
  </cols>
  <sheetData>
    <row r="2" spans="1:19" s="6" customFormat="1" ht="23.25" x14ac:dyDescent="0.35">
      <c r="B2" s="6" t="s">
        <v>19</v>
      </c>
      <c r="C2" s="7"/>
    </row>
    <row r="3" spans="1:19" ht="12" thickBot="1" x14ac:dyDescent="0.25"/>
    <row r="4" spans="1:19" ht="12" thickBot="1" x14ac:dyDescent="0.25">
      <c r="C4" s="5" t="s">
        <v>7</v>
      </c>
      <c r="D4" s="8">
        <f ca="1">TODAY()</f>
        <v>37285</v>
      </c>
    </row>
    <row r="5" spans="1:19" ht="31.5" customHeight="1" x14ac:dyDescent="0.2"/>
    <row r="6" spans="1:19" s="9" customFormat="1" ht="42" customHeight="1" x14ac:dyDescent="0.2">
      <c r="A6" s="9" t="s">
        <v>15</v>
      </c>
      <c r="B6" s="33" t="s">
        <v>16</v>
      </c>
      <c r="C6" s="11" t="s">
        <v>12</v>
      </c>
      <c r="D6" s="11" t="s">
        <v>8</v>
      </c>
      <c r="E6" s="11" t="s">
        <v>10</v>
      </c>
      <c r="F6" s="11" t="s">
        <v>13</v>
      </c>
      <c r="G6" s="11" t="s">
        <v>0</v>
      </c>
      <c r="H6" s="11" t="s">
        <v>1</v>
      </c>
      <c r="I6" s="11" t="s">
        <v>4</v>
      </c>
      <c r="J6" s="11" t="s">
        <v>3</v>
      </c>
      <c r="K6" s="11" t="s">
        <v>2</v>
      </c>
      <c r="L6" s="11" t="s">
        <v>6</v>
      </c>
      <c r="M6" s="11" t="s">
        <v>5</v>
      </c>
      <c r="N6" s="11" t="s">
        <v>11</v>
      </c>
      <c r="O6" s="12" t="s">
        <v>9</v>
      </c>
      <c r="P6" s="12" t="s">
        <v>9</v>
      </c>
    </row>
    <row r="7" spans="1:19" s="9" customFormat="1" ht="21" customHeight="1" x14ac:dyDescent="0.2">
      <c r="B7" s="36" t="s">
        <v>14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29"/>
      <c r="N7" s="29"/>
      <c r="O7" s="30"/>
      <c r="P7" s="30"/>
    </row>
    <row r="8" spans="1:19" x14ac:dyDescent="0.2">
      <c r="A8">
        <v>5.2</v>
      </c>
      <c r="B8" s="32" t="e">
        <f ca="1">+C8*$A8</f>
        <v>#VALUE!</v>
      </c>
      <c r="C8" s="13" t="e">
        <f ca="1">(BermudRstr(0,$G8,$H8,$O8,$P8,$F8,$K8,$J8,$I8,$L8,$M8,$N8)+BermudRstr(0,$G8,$H8,$O8,$P8,$F8,$K8,$J8,$I8,$L8,$M8,$N8+1))/2</f>
        <v>#VALUE!</v>
      </c>
      <c r="D8" s="14">
        <f ca="1">+valdate+5*365.25</f>
        <v>39111.25</v>
      </c>
      <c r="E8" s="14">
        <f ca="1">+valdate+1.5*365.25</f>
        <v>37832.875</v>
      </c>
      <c r="F8" s="15">
        <v>2</v>
      </c>
      <c r="G8" s="16">
        <v>56.125</v>
      </c>
      <c r="H8" s="16">
        <v>56.125</v>
      </c>
      <c r="I8" s="17">
        <v>0.65</v>
      </c>
      <c r="J8" s="17">
        <v>0</v>
      </c>
      <c r="K8" s="17">
        <v>6.4000000000000001E-2</v>
      </c>
      <c r="L8" s="18">
        <v>0</v>
      </c>
      <c r="M8" s="18">
        <v>0</v>
      </c>
      <c r="N8" s="19">
        <v>300</v>
      </c>
      <c r="O8" s="20">
        <f ca="1">(D8-valdate)/365.25</f>
        <v>5</v>
      </c>
      <c r="P8" s="20">
        <f ca="1">(E8-valdate)/365.25</f>
        <v>1.5</v>
      </c>
    </row>
    <row r="9" spans="1:19" ht="18" customHeight="1" x14ac:dyDescent="0.2">
      <c r="B9" s="2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9" ht="30.75" customHeight="1" x14ac:dyDescent="0.2">
      <c r="B10" s="37" t="s">
        <v>17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1"/>
      <c r="N10" s="1"/>
      <c r="O10" s="1"/>
      <c r="P10" s="1"/>
      <c r="Q10" s="1"/>
      <c r="R10" s="1"/>
      <c r="S10" s="1"/>
    </row>
    <row r="11" spans="1:19" x14ac:dyDescent="0.2">
      <c r="A11">
        <v>1.5588139999999999</v>
      </c>
      <c r="B11" s="32" t="e">
        <f ca="1">+C11*$A11</f>
        <v>#VALUE!</v>
      </c>
      <c r="C11" s="28" t="e">
        <f ca="1">(BermudRstr(0,$G11,$H11,$O11,$P11,$F11,$K11,$J11,$I11,$L11,$M11,$N11)+BermudRstr(0,$G11,$H11,$O11,$P11,$F11,$K11,$J11,$I11,$L11,$M11,$N11+1))/2</f>
        <v>#VALUE!</v>
      </c>
      <c r="D11" s="22">
        <f ca="1">+valdate+5*365.25</f>
        <v>39111.25</v>
      </c>
      <c r="E11" s="22">
        <f ca="1">+valdate</f>
        <v>37285</v>
      </c>
      <c r="F11" s="23">
        <v>0</v>
      </c>
      <c r="G11" s="24">
        <v>80</v>
      </c>
      <c r="H11" s="24">
        <v>200</v>
      </c>
      <c r="I11" s="25">
        <v>0.3</v>
      </c>
      <c r="J11" s="25">
        <v>1.0999999999999999E-2</v>
      </c>
      <c r="K11" s="25">
        <v>6.4000000000000001E-2</v>
      </c>
      <c r="L11" s="26">
        <v>1</v>
      </c>
      <c r="M11" s="26">
        <v>0</v>
      </c>
      <c r="N11" s="27">
        <v>300</v>
      </c>
      <c r="O11" s="3">
        <f ca="1">(D11-valdate)/365.25</f>
        <v>5</v>
      </c>
      <c r="P11" s="3">
        <f ca="1">(E11-valdate)/365.25</f>
        <v>0</v>
      </c>
    </row>
    <row r="12" spans="1:19" ht="13.5" customHeight="1" x14ac:dyDescent="0.2">
      <c r="B12" s="10"/>
    </row>
    <row r="13" spans="1:19" x14ac:dyDescent="0.2">
      <c r="B13" s="35" t="e">
        <f ca="1">+B8+B11</f>
        <v>#VALUE!</v>
      </c>
      <c r="C13" s="4" t="s">
        <v>18</v>
      </c>
    </row>
    <row r="14" spans="1:19" x14ac:dyDescent="0.2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6" spans="1:19" x14ac:dyDescent="0.2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8" spans="5:16" x14ac:dyDescent="0.2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20" spans="5:16" x14ac:dyDescent="0.2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5:16" x14ac:dyDescent="0.2">
      <c r="E21" s="2"/>
    </row>
    <row r="22" spans="5:16" x14ac:dyDescent="0.2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5:16" x14ac:dyDescent="0.2">
      <c r="E23" s="2"/>
    </row>
    <row r="24" spans="5:16" x14ac:dyDescent="0.2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5:16" x14ac:dyDescent="0.2">
      <c r="E25" s="2"/>
    </row>
    <row r="26" spans="5:16" x14ac:dyDescent="0.2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5:16" x14ac:dyDescent="0.2">
      <c r="E27" s="2"/>
    </row>
    <row r="28" spans="5:16" x14ac:dyDescent="0.2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5:16" x14ac:dyDescent="0.2">
      <c r="E29" s="2"/>
    </row>
    <row r="30" spans="5:16" x14ac:dyDescent="0.2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5:16" x14ac:dyDescent="0.2">
      <c r="E31" s="2"/>
    </row>
    <row r="32" spans="5:16" x14ac:dyDescent="0.2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5:16" x14ac:dyDescent="0.2">
      <c r="E33" s="2"/>
    </row>
    <row r="34" spans="5:16" x14ac:dyDescent="0.2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5:16" x14ac:dyDescent="0.2">
      <c r="E35" s="2"/>
    </row>
    <row r="36" spans="5:16" x14ac:dyDescent="0.2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5:16" x14ac:dyDescent="0.2">
      <c r="E37" s="2"/>
    </row>
    <row r="38" spans="5:16" x14ac:dyDescent="0.2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5:16" x14ac:dyDescent="0.2">
      <c r="E39" s="2"/>
    </row>
    <row r="40" spans="5:16" x14ac:dyDescent="0.2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5:16" x14ac:dyDescent="0.2">
      <c r="E41" s="2"/>
    </row>
    <row r="42" spans="5:16" x14ac:dyDescent="0.2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5:16" x14ac:dyDescent="0.2">
      <c r="E43" s="2"/>
    </row>
    <row r="44" spans="5:16" x14ac:dyDescent="0.2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5:16" x14ac:dyDescent="0.2">
      <c r="E45" s="2"/>
    </row>
    <row r="46" spans="5:16" x14ac:dyDescent="0.2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5:16" x14ac:dyDescent="0.2">
      <c r="E47" s="2"/>
    </row>
    <row r="48" spans="5:16" x14ac:dyDescent="0.2"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5:16" x14ac:dyDescent="0.2">
      <c r="E49" s="2"/>
    </row>
    <row r="50" spans="5:16" x14ac:dyDescent="0.2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5:16" x14ac:dyDescent="0.2">
      <c r="E51" s="2"/>
    </row>
    <row r="52" spans="5:16" x14ac:dyDescent="0.2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5:16" x14ac:dyDescent="0.2">
      <c r="E53" s="2"/>
    </row>
    <row r="54" spans="5:16" x14ac:dyDescent="0.2"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5:16" x14ac:dyDescent="0.2">
      <c r="E55" s="2"/>
    </row>
    <row r="56" spans="5:16" x14ac:dyDescent="0.2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5:16" x14ac:dyDescent="0.2">
      <c r="E57" s="2"/>
    </row>
    <row r="58" spans="5:16" x14ac:dyDescent="0.2"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5:16" x14ac:dyDescent="0.2">
      <c r="E59" s="2"/>
    </row>
    <row r="60" spans="5:16" x14ac:dyDescent="0.2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5:16" x14ac:dyDescent="0.2">
      <c r="E61" s="2"/>
    </row>
    <row r="62" spans="5:16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5:16" x14ac:dyDescent="0.2">
      <c r="E63" s="2"/>
    </row>
    <row r="64" spans="5:16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5:16" x14ac:dyDescent="0.2">
      <c r="E65" s="2"/>
    </row>
    <row r="66" spans="5:16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5:16" x14ac:dyDescent="0.2">
      <c r="E67" s="2"/>
    </row>
    <row r="68" spans="5:16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5:16" x14ac:dyDescent="0.2">
      <c r="E69" s="2"/>
    </row>
    <row r="70" spans="5:16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5:16" x14ac:dyDescent="0.2">
      <c r="E71" s="2"/>
    </row>
    <row r="72" spans="5:16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5:16" x14ac:dyDescent="0.2">
      <c r="E73" s="2"/>
    </row>
    <row r="74" spans="5:16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5:16" x14ac:dyDescent="0.2">
      <c r="E75" s="2"/>
    </row>
    <row r="76" spans="5:16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5:16" x14ac:dyDescent="0.2">
      <c r="E77" s="2"/>
    </row>
    <row r="78" spans="5:16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5:16" x14ac:dyDescent="0.2">
      <c r="E79" s="2"/>
    </row>
    <row r="80" spans="5:16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5:16" x14ac:dyDescent="0.2">
      <c r="E81" s="2"/>
    </row>
    <row r="82" spans="5:16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5:16" x14ac:dyDescent="0.2">
      <c r="E83" s="2"/>
    </row>
    <row r="84" spans="5:16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5:16" x14ac:dyDescent="0.2">
      <c r="E85" s="2"/>
    </row>
    <row r="86" spans="5:16" x14ac:dyDescent="0.2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5:16" x14ac:dyDescent="0.2">
      <c r="E87" s="2"/>
    </row>
    <row r="88" spans="5:16" x14ac:dyDescent="0.2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5:16" x14ac:dyDescent="0.2">
      <c r="E89" s="2"/>
    </row>
    <row r="90" spans="5:16" x14ac:dyDescent="0.2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5:16" x14ac:dyDescent="0.2">
      <c r="E91" s="2"/>
    </row>
    <row r="92" spans="5:16" x14ac:dyDescent="0.2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5:16" x14ac:dyDescent="0.2">
      <c r="E93" s="2"/>
    </row>
    <row r="94" spans="5:16" x14ac:dyDescent="0.2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5:16" x14ac:dyDescent="0.2">
      <c r="E95" s="2"/>
    </row>
    <row r="96" spans="5:16" x14ac:dyDescent="0.2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5:16" x14ac:dyDescent="0.2">
      <c r="E97" s="2"/>
    </row>
    <row r="98" spans="5:16" x14ac:dyDescent="0.2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5:16" x14ac:dyDescent="0.2">
      <c r="E99" s="2"/>
    </row>
    <row r="100" spans="5:16" x14ac:dyDescent="0.2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5:16" x14ac:dyDescent="0.2">
      <c r="E101" s="2"/>
    </row>
    <row r="102" spans="5:16" x14ac:dyDescent="0.2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5:16" x14ac:dyDescent="0.2">
      <c r="E103" s="2"/>
    </row>
    <row r="104" spans="5:16" x14ac:dyDescent="0.2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5:16" x14ac:dyDescent="0.2">
      <c r="E105" s="2"/>
    </row>
    <row r="106" spans="5:16" x14ac:dyDescent="0.2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5:16" x14ac:dyDescent="0.2">
      <c r="E107" s="2"/>
    </row>
    <row r="108" spans="5:16" x14ac:dyDescent="0.2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5:16" x14ac:dyDescent="0.2">
      <c r="E109" s="2"/>
    </row>
    <row r="110" spans="5:16" x14ac:dyDescent="0.2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5:16" x14ac:dyDescent="0.2">
      <c r="E111" s="2"/>
    </row>
    <row r="112" spans="5:16" x14ac:dyDescent="0.2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5:16" x14ac:dyDescent="0.2">
      <c r="E113" s="2"/>
    </row>
    <row r="114" spans="5:16" x14ac:dyDescent="0.2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5:16" x14ac:dyDescent="0.2">
      <c r="E115" s="2"/>
    </row>
    <row r="116" spans="5:16" x14ac:dyDescent="0.2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5:16" x14ac:dyDescent="0.2">
      <c r="E117" s="2"/>
    </row>
    <row r="118" spans="5:16" x14ac:dyDescent="0.2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5:16" x14ac:dyDescent="0.2">
      <c r="E119" s="2"/>
    </row>
    <row r="120" spans="5:16" x14ac:dyDescent="0.2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5:16" x14ac:dyDescent="0.2">
      <c r="E121" s="2"/>
    </row>
    <row r="122" spans="5:16" x14ac:dyDescent="0.2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5:16" x14ac:dyDescent="0.2">
      <c r="E123" s="2"/>
    </row>
    <row r="124" spans="5:16" x14ac:dyDescent="0.2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5:16" x14ac:dyDescent="0.2">
      <c r="E125" s="2"/>
    </row>
    <row r="126" spans="5:16" x14ac:dyDescent="0.2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5:16" x14ac:dyDescent="0.2">
      <c r="E127" s="2"/>
    </row>
    <row r="128" spans="5:16" x14ac:dyDescent="0.2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5:16" x14ac:dyDescent="0.2">
      <c r="E129" s="2"/>
    </row>
    <row r="130" spans="5:16" x14ac:dyDescent="0.2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5:16" x14ac:dyDescent="0.2">
      <c r="E131" s="2"/>
    </row>
    <row r="132" spans="5:16" x14ac:dyDescent="0.2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5:16" x14ac:dyDescent="0.2">
      <c r="E133" s="2"/>
    </row>
    <row r="134" spans="5:16" x14ac:dyDescent="0.2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5:16" x14ac:dyDescent="0.2">
      <c r="E135" s="2"/>
    </row>
    <row r="136" spans="5:16" x14ac:dyDescent="0.2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5:16" x14ac:dyDescent="0.2">
      <c r="E137" s="2"/>
    </row>
    <row r="138" spans="5:16" x14ac:dyDescent="0.2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5:16" x14ac:dyDescent="0.2">
      <c r="E139" s="2"/>
    </row>
    <row r="140" spans="5:16" x14ac:dyDescent="0.2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5:16" x14ac:dyDescent="0.2">
      <c r="E141" s="2"/>
    </row>
    <row r="142" spans="5:16" x14ac:dyDescent="0.2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5:16" x14ac:dyDescent="0.2">
      <c r="E143" s="2"/>
    </row>
    <row r="144" spans="5:16" x14ac:dyDescent="0.2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5:16" x14ac:dyDescent="0.2">
      <c r="E145" s="2"/>
    </row>
    <row r="146" spans="5:16" x14ac:dyDescent="0.2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5:16" x14ac:dyDescent="0.2">
      <c r="E147" s="2"/>
    </row>
    <row r="148" spans="5:16" x14ac:dyDescent="0.2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5:16" x14ac:dyDescent="0.2">
      <c r="E149" s="2"/>
    </row>
    <row r="150" spans="5:16" x14ac:dyDescent="0.2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5:16" x14ac:dyDescent="0.2">
      <c r="E151" s="2"/>
    </row>
    <row r="152" spans="5:16" x14ac:dyDescent="0.2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5:16" x14ac:dyDescent="0.2">
      <c r="E153" s="2"/>
    </row>
    <row r="154" spans="5:16" x14ac:dyDescent="0.2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5:16" x14ac:dyDescent="0.2">
      <c r="E155" s="2"/>
    </row>
    <row r="156" spans="5:16" x14ac:dyDescent="0.2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5:16" x14ac:dyDescent="0.2">
      <c r="E157" s="2"/>
    </row>
    <row r="158" spans="5:16" x14ac:dyDescent="0.2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5:16" x14ac:dyDescent="0.2">
      <c r="E159" s="2"/>
    </row>
    <row r="160" spans="5:16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5:16" x14ac:dyDescent="0.2">
      <c r="E161" s="2"/>
    </row>
    <row r="162" spans="5:16" x14ac:dyDescent="0.2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5:16" x14ac:dyDescent="0.2">
      <c r="E163" s="2"/>
    </row>
    <row r="164" spans="5:16" x14ac:dyDescent="0.2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5:16" x14ac:dyDescent="0.2">
      <c r="E165" s="2"/>
    </row>
    <row r="166" spans="5:16" x14ac:dyDescent="0.2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5:16" x14ac:dyDescent="0.2">
      <c r="E167" s="2"/>
    </row>
    <row r="168" spans="5:16" x14ac:dyDescent="0.2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5:16" x14ac:dyDescent="0.2">
      <c r="E169" s="2"/>
    </row>
    <row r="170" spans="5:16" x14ac:dyDescent="0.2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5:16" x14ac:dyDescent="0.2">
      <c r="E171" s="2"/>
    </row>
    <row r="172" spans="5:16" x14ac:dyDescent="0.2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5:16" x14ac:dyDescent="0.2">
      <c r="E173" s="2"/>
    </row>
    <row r="174" spans="5:16" x14ac:dyDescent="0.2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5:16" x14ac:dyDescent="0.2">
      <c r="E175" s="2"/>
    </row>
    <row r="176" spans="5:16" x14ac:dyDescent="0.2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5:16" x14ac:dyDescent="0.2">
      <c r="E177" s="2"/>
    </row>
    <row r="178" spans="5:16" x14ac:dyDescent="0.2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5:16" x14ac:dyDescent="0.2">
      <c r="E179" s="2"/>
    </row>
    <row r="180" spans="5:16" x14ac:dyDescent="0.2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5:16" x14ac:dyDescent="0.2">
      <c r="E181" s="2"/>
    </row>
    <row r="182" spans="5:16" x14ac:dyDescent="0.2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5:16" x14ac:dyDescent="0.2">
      <c r="E183" s="2"/>
    </row>
    <row r="184" spans="5:16" x14ac:dyDescent="0.2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5:16" x14ac:dyDescent="0.2">
      <c r="E185" s="2"/>
    </row>
    <row r="186" spans="5:16" x14ac:dyDescent="0.2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5:16" x14ac:dyDescent="0.2">
      <c r="E187" s="2"/>
    </row>
    <row r="188" spans="5:16" x14ac:dyDescent="0.2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5:16" x14ac:dyDescent="0.2">
      <c r="E189" s="2"/>
    </row>
    <row r="190" spans="5:16" x14ac:dyDescent="0.2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5:16" x14ac:dyDescent="0.2">
      <c r="E191" s="2"/>
    </row>
    <row r="192" spans="5:16" x14ac:dyDescent="0.2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5:16" x14ac:dyDescent="0.2">
      <c r="E193" s="2"/>
    </row>
    <row r="194" spans="5:16" x14ac:dyDescent="0.2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5:16" x14ac:dyDescent="0.2">
      <c r="E195" s="2"/>
    </row>
    <row r="196" spans="5:16" x14ac:dyDescent="0.2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5:16" x14ac:dyDescent="0.2">
      <c r="E197" s="2"/>
    </row>
    <row r="198" spans="5:16" x14ac:dyDescent="0.2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5:16" x14ac:dyDescent="0.2">
      <c r="E199" s="2"/>
    </row>
    <row r="200" spans="5:16" x14ac:dyDescent="0.2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5:16" x14ac:dyDescent="0.2">
      <c r="E201" s="2"/>
    </row>
    <row r="202" spans="5:16" x14ac:dyDescent="0.2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5:16" x14ac:dyDescent="0.2">
      <c r="E203" s="2"/>
    </row>
    <row r="204" spans="5:16" x14ac:dyDescent="0.2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5:16" x14ac:dyDescent="0.2">
      <c r="E205" s="2"/>
    </row>
    <row r="206" spans="5:16" x14ac:dyDescent="0.2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5:16" x14ac:dyDescent="0.2">
      <c r="E207" s="2"/>
    </row>
    <row r="208" spans="5:16" x14ac:dyDescent="0.2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5:16" x14ac:dyDescent="0.2">
      <c r="E209" s="2"/>
    </row>
    <row r="210" spans="5:16" x14ac:dyDescent="0.2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5:16" x14ac:dyDescent="0.2">
      <c r="E211" s="2"/>
    </row>
    <row r="212" spans="5:16" x14ac:dyDescent="0.2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5:16" x14ac:dyDescent="0.2">
      <c r="E213" s="2"/>
    </row>
    <row r="214" spans="5:16" x14ac:dyDescent="0.2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5:16" x14ac:dyDescent="0.2">
      <c r="E215" s="2"/>
    </row>
    <row r="216" spans="5:16" x14ac:dyDescent="0.2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5:16" x14ac:dyDescent="0.2">
      <c r="E217" s="2"/>
    </row>
    <row r="218" spans="5:16" x14ac:dyDescent="0.2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5:16" x14ac:dyDescent="0.2">
      <c r="E219" s="2"/>
    </row>
    <row r="220" spans="5:16" x14ac:dyDescent="0.2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5:16" x14ac:dyDescent="0.2">
      <c r="E221" s="2"/>
    </row>
    <row r="222" spans="5:16" x14ac:dyDescent="0.2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5:16" x14ac:dyDescent="0.2">
      <c r="E223" s="2"/>
    </row>
    <row r="224" spans="5:16" x14ac:dyDescent="0.2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5:16" x14ac:dyDescent="0.2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5:16" x14ac:dyDescent="0.2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5:16" x14ac:dyDescent="0.2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5:16" x14ac:dyDescent="0.2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5:16" x14ac:dyDescent="0.2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5:16" x14ac:dyDescent="0.2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5:16" x14ac:dyDescent="0.2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5:16" x14ac:dyDescent="0.2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5:16" x14ac:dyDescent="0.2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5:16" x14ac:dyDescent="0.2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5:16" x14ac:dyDescent="0.2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</sheetData>
  <phoneticPr fontId="0" type="noConversion"/>
  <printOptions horizontalCentered="1"/>
  <pageMargins left="0.21" right="0.28999999999999998" top="0.45" bottom="0.63" header="0.28000000000000003" footer="0.27"/>
  <pageSetup fitToHeight="4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valdate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Jan Havlíček</cp:lastModifiedBy>
  <cp:lastPrinted>1999-03-12T15:29:10Z</cp:lastPrinted>
  <dcterms:created xsi:type="dcterms:W3CDTF">1999-03-05T17:40:18Z</dcterms:created>
  <dcterms:modified xsi:type="dcterms:W3CDTF">2023-09-18T19:13:38Z</dcterms:modified>
</cp:coreProperties>
</file>