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46818E-9666-439D-807D-9030FBA856D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6" r:id="rId1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B3" i="6"/>
  <c r="F3" i="6"/>
  <c r="K3" i="6"/>
  <c r="R3" i="6"/>
  <c r="S3" i="6"/>
  <c r="B4" i="6"/>
  <c r="F4" i="6"/>
  <c r="K4" i="6"/>
  <c r="R4" i="6"/>
  <c r="S4" i="6"/>
  <c r="B5" i="6"/>
  <c r="F5" i="6"/>
  <c r="K5" i="6"/>
  <c r="R5" i="6"/>
  <c r="S5" i="6"/>
  <c r="B6" i="6"/>
  <c r="F6" i="6"/>
  <c r="K6" i="6"/>
  <c r="R6" i="6"/>
  <c r="S6" i="6"/>
  <c r="B7" i="6"/>
  <c r="F7" i="6"/>
  <c r="K7" i="6"/>
  <c r="R7" i="6"/>
  <c r="S7" i="6"/>
  <c r="B8" i="6"/>
  <c r="F8" i="6"/>
  <c r="K8" i="6"/>
  <c r="R8" i="6"/>
  <c r="S8" i="6"/>
  <c r="B9" i="6"/>
  <c r="F9" i="6"/>
  <c r="K9" i="6"/>
  <c r="R9" i="6"/>
  <c r="S9" i="6"/>
  <c r="B10" i="6"/>
  <c r="F10" i="6"/>
  <c r="K10" i="6"/>
  <c r="R10" i="6"/>
  <c r="S10" i="6"/>
  <c r="B11" i="6"/>
  <c r="F11" i="6"/>
  <c r="K11" i="6"/>
  <c r="R11" i="6"/>
  <c r="S11" i="6"/>
  <c r="B12" i="6"/>
  <c r="F12" i="6"/>
  <c r="B13" i="6"/>
</calcChain>
</file>

<file path=xl/sharedStrings.xml><?xml version="1.0" encoding="utf-8"?>
<sst xmlns="http://schemas.openxmlformats.org/spreadsheetml/2006/main" count="23" uniqueCount="18">
  <si>
    <t>Posting Basis</t>
  </si>
  <si>
    <t>NX Futures Price</t>
  </si>
  <si>
    <t>Price</t>
  </si>
  <si>
    <t>Volatility</t>
  </si>
  <si>
    <t>Basket Volatility</t>
  </si>
  <si>
    <t>Month</t>
  </si>
  <si>
    <t>Time to expiration</t>
  </si>
  <si>
    <t>Swap Futures 1</t>
  </si>
  <si>
    <t>Correlation with NX Delivery Futures</t>
  </si>
  <si>
    <t>Correlation with Swap Futures 2</t>
  </si>
  <si>
    <t>Swap Futures 2</t>
  </si>
  <si>
    <t>Option Expiration</t>
  </si>
  <si>
    <t>NX Delivery Futures</t>
  </si>
  <si>
    <t>Vol</t>
  </si>
  <si>
    <t>Corr. with NX Futures</t>
  </si>
  <si>
    <t>Corr with Posting Basis</t>
  </si>
  <si>
    <t>Corr with NX Delivery Futures</t>
  </si>
  <si>
    <t>Basket Correlation with NX 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</si>
</sst>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m/dd/yy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2" applyFont="1"/>
    <xf numFmtId="9" fontId="0" fillId="0" borderId="0" xfId="3" applyFont="1"/>
    <xf numFmtId="164" fontId="0" fillId="2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43" fontId="0" fillId="0" borderId="0" xfId="1" applyFont="1"/>
    <xf numFmtId="166" fontId="0" fillId="0" borderId="0" xfId="3" applyNumberFormat="1" applyFont="1"/>
    <xf numFmtId="166" fontId="0" fillId="3" borderId="0" xfId="3" applyNumberFormat="1" applyFont="1" applyFill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centerContinuous" wrapText="1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14" fontId="2" fillId="0" borderId="0" xfId="0" applyNumberFormat="1" applyFont="1"/>
    <xf numFmtId="166" fontId="0" fillId="2" borderId="0" xfId="3" applyNumberFormat="1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17" fontId="0" fillId="2" borderId="6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17" fontId="0" fillId="0" borderId="8" xfId="2" applyNumberFormat="1" applyFont="1" applyBorder="1"/>
    <xf numFmtId="17" fontId="0" fillId="0" borderId="6" xfId="2" applyNumberFormat="1" applyFont="1" applyBorder="1"/>
    <xf numFmtId="17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3"/>
  <sheetViews>
    <sheetView tabSelected="1" topLeftCell="D1" workbookViewId="0">
      <selection activeCell="I18" sqref="I18"/>
    </sheetView>
  </sheetViews>
  <sheetFormatPr defaultRowHeight="12.75" x14ac:dyDescent="0.2"/>
  <cols>
    <col min="1" max="1" width="9.85546875" customWidth="1"/>
    <col min="2" max="2" width="9" customWidth="1"/>
    <col min="3" max="3" width="8.85546875" customWidth="1"/>
    <col min="4" max="4" width="8.5703125" customWidth="1"/>
    <col min="5" max="5" width="7.7109375" customWidth="1"/>
    <col min="6" max="6" width="7.5703125" customWidth="1"/>
    <col min="7" max="7" width="7.7109375" customWidth="1"/>
    <col min="8" max="8" width="7.42578125" customWidth="1"/>
    <col min="9" max="10" width="9.5703125" customWidth="1"/>
    <col min="11" max="11" width="8.28515625" customWidth="1"/>
    <col min="12" max="12" width="7.85546875" customWidth="1"/>
    <col min="13" max="13" width="7" customWidth="1"/>
    <col min="14" max="14" width="8.5703125" customWidth="1"/>
    <col min="15" max="15" width="8.42578125" customWidth="1"/>
    <col min="16" max="16" width="6.42578125" customWidth="1"/>
    <col min="17" max="17" width="7.140625" customWidth="1"/>
    <col min="19" max="19" width="10" customWidth="1"/>
  </cols>
  <sheetData>
    <row r="1" spans="1:20" ht="29.25" customHeight="1" thickBot="1" x14ac:dyDescent="0.25">
      <c r="A1" s="16">
        <f ca="1">+TODAY()</f>
        <v>37029</v>
      </c>
      <c r="B1" s="15"/>
      <c r="C1" s="22" t="s">
        <v>12</v>
      </c>
      <c r="D1" s="15"/>
      <c r="E1" s="23"/>
      <c r="F1" s="13" t="s">
        <v>7</v>
      </c>
      <c r="G1" s="14"/>
      <c r="H1" s="14"/>
      <c r="I1" s="14"/>
      <c r="J1" s="14"/>
      <c r="K1" s="13" t="s">
        <v>10</v>
      </c>
      <c r="L1" s="14"/>
      <c r="M1" s="14"/>
      <c r="N1" s="14"/>
      <c r="O1" s="13" t="s">
        <v>0</v>
      </c>
      <c r="P1" s="14"/>
      <c r="Q1" s="15"/>
    </row>
    <row r="2" spans="1:20" ht="51" customHeight="1" thickBot="1" x14ac:dyDescent="0.25">
      <c r="A2" s="8" t="s">
        <v>11</v>
      </c>
      <c r="B2" s="10" t="s">
        <v>6</v>
      </c>
      <c r="C2" s="19" t="s">
        <v>5</v>
      </c>
      <c r="D2" s="20" t="s">
        <v>1</v>
      </c>
      <c r="E2" s="10" t="s">
        <v>13</v>
      </c>
      <c r="F2" s="18" t="s">
        <v>5</v>
      </c>
      <c r="G2" s="18" t="s">
        <v>3</v>
      </c>
      <c r="H2" s="18" t="s">
        <v>15</v>
      </c>
      <c r="I2" s="9" t="s">
        <v>8</v>
      </c>
      <c r="J2" s="9" t="s">
        <v>9</v>
      </c>
      <c r="K2" s="18" t="s">
        <v>5</v>
      </c>
      <c r="L2" s="18" t="s">
        <v>3</v>
      </c>
      <c r="M2" s="18" t="s">
        <v>15</v>
      </c>
      <c r="N2" s="9" t="s">
        <v>16</v>
      </c>
      <c r="O2" s="18" t="s">
        <v>2</v>
      </c>
      <c r="P2" s="18" t="s">
        <v>13</v>
      </c>
      <c r="Q2" s="9" t="s">
        <v>14</v>
      </c>
      <c r="R2" s="12" t="s">
        <v>4</v>
      </c>
      <c r="S2" s="8" t="s">
        <v>17</v>
      </c>
      <c r="T2" s="11"/>
    </row>
    <row r="3" spans="1:20" x14ac:dyDescent="0.2">
      <c r="A3" s="4">
        <v>37034</v>
      </c>
      <c r="B3" s="5">
        <f t="shared" ref="B3:B13" ca="1" si="0">+(A3-A$1)/365.25</f>
        <v>1.3689253935660506E-2</v>
      </c>
      <c r="C3" s="21">
        <v>37043</v>
      </c>
      <c r="D3" s="3">
        <v>27.33</v>
      </c>
      <c r="E3" s="17">
        <v>0.38102659422797003</v>
      </c>
      <c r="F3" s="24">
        <f>+C4</f>
        <v>37073</v>
      </c>
      <c r="G3" s="17">
        <v>0.36554609871592725</v>
      </c>
      <c r="H3" s="2">
        <v>0</v>
      </c>
      <c r="I3" s="6">
        <v>0.98</v>
      </c>
      <c r="J3" s="6">
        <v>0.99</v>
      </c>
      <c r="K3" s="26">
        <f>+C5</f>
        <v>37104</v>
      </c>
      <c r="L3" s="17">
        <v>0.35422387645167464</v>
      </c>
      <c r="M3" s="2">
        <v>0</v>
      </c>
      <c r="N3" s="6">
        <v>0.98</v>
      </c>
      <c r="O3" s="1">
        <v>-3</v>
      </c>
      <c r="P3" s="2">
        <v>0.12</v>
      </c>
      <c r="Q3" s="2">
        <v>0</v>
      </c>
      <c r="R3" s="7">
        <f ca="1">basv3(D4,D5,O3,G3,L3,P3,0.67,0.33,1,J3,H3,M3,B3)</f>
        <v>0.40697306957372054</v>
      </c>
      <c r="S3" s="7">
        <f ca="1">bascorr3(D4,D5,O3,G3,L3,P3,E3,0.67,0.33,1,J3,H3,M3,I3,N3,Q3,B3)</f>
        <v>0.98145852156610636</v>
      </c>
    </row>
    <row r="4" spans="1:20" x14ac:dyDescent="0.2">
      <c r="A4" s="4">
        <v>37061</v>
      </c>
      <c r="B4" s="5">
        <f t="shared" ca="1" si="0"/>
        <v>8.761122518822724E-2</v>
      </c>
      <c r="C4" s="21">
        <v>37073</v>
      </c>
      <c r="D4" s="3">
        <v>26.86</v>
      </c>
      <c r="E4" s="17">
        <v>0.3719735888223501</v>
      </c>
      <c r="F4" s="25">
        <f>+C5</f>
        <v>37104</v>
      </c>
      <c r="G4" s="17">
        <v>0.35977356024637652</v>
      </c>
      <c r="H4" s="2">
        <v>0</v>
      </c>
      <c r="I4" s="6">
        <v>0.98</v>
      </c>
      <c r="J4" s="6">
        <v>0.99</v>
      </c>
      <c r="K4" s="26">
        <f>+C6</f>
        <v>37135</v>
      </c>
      <c r="L4" s="17">
        <v>0.35134047619320879</v>
      </c>
      <c r="M4" s="2">
        <v>0</v>
      </c>
      <c r="N4" s="6">
        <v>0.98</v>
      </c>
      <c r="O4" s="1">
        <v>-3</v>
      </c>
      <c r="P4" s="2">
        <v>0.11</v>
      </c>
      <c r="Q4" s="2">
        <v>0</v>
      </c>
      <c r="R4" s="7">
        <f t="shared" ref="R4:R11" ca="1" si="1">basv3(D5,D6,O4,G4,L4,P4,0.67,0.33,1,J4,H4,M4,B4)</f>
        <v>0.40208014694638122</v>
      </c>
      <c r="S4" s="7">
        <f t="shared" ref="S4:S11" ca="1" si="2">bascorr3(D5,D6,O4,G4,L4,P4,E4,0.67,0.33,1,J4,H4,M4,I4,N4,Q4,B4)</f>
        <v>0.98156878578884443</v>
      </c>
    </row>
    <row r="5" spans="1:20" x14ac:dyDescent="0.2">
      <c r="A5" s="4">
        <v>37091</v>
      </c>
      <c r="B5" s="5">
        <f t="shared" ca="1" si="0"/>
        <v>0.16974674880219029</v>
      </c>
      <c r="C5" s="21">
        <v>37104</v>
      </c>
      <c r="D5" s="3">
        <v>26.42</v>
      </c>
      <c r="E5" s="17">
        <v>0.36665687482313997</v>
      </c>
      <c r="F5" s="25">
        <f t="shared" ref="F5:F12" si="3">+C6</f>
        <v>37135</v>
      </c>
      <c r="G5" s="17">
        <v>0.35422387645167464</v>
      </c>
      <c r="H5" s="2">
        <v>0</v>
      </c>
      <c r="I5" s="6">
        <v>0.98</v>
      </c>
      <c r="J5" s="6">
        <v>0.99</v>
      </c>
      <c r="K5" s="26">
        <f t="shared" ref="K5:K11" si="4">+C7</f>
        <v>37165</v>
      </c>
      <c r="L5" s="17">
        <v>0.34706152556483083</v>
      </c>
      <c r="M5" s="2">
        <v>0</v>
      </c>
      <c r="N5" s="6">
        <v>0.98</v>
      </c>
      <c r="O5" s="1">
        <v>-3</v>
      </c>
      <c r="P5" s="2">
        <v>0.1</v>
      </c>
      <c r="Q5" s="2">
        <v>0</v>
      </c>
      <c r="R5" s="7">
        <f t="shared" ca="1" si="1"/>
        <v>0.39675739670437776</v>
      </c>
      <c r="S5" s="7">
        <f t="shared" ca="1" si="2"/>
        <v>0.98167757305348136</v>
      </c>
    </row>
    <row r="6" spans="1:20" x14ac:dyDescent="0.2">
      <c r="A6" s="4">
        <v>37122</v>
      </c>
      <c r="B6" s="5">
        <f t="shared" ca="1" si="0"/>
        <v>0.25462012320328542</v>
      </c>
      <c r="C6" s="21">
        <v>37135</v>
      </c>
      <c r="D6" s="3">
        <v>26.01</v>
      </c>
      <c r="E6" s="17">
        <v>0.36181401765000998</v>
      </c>
      <c r="F6" s="25">
        <f t="shared" si="3"/>
        <v>37165</v>
      </c>
      <c r="G6" s="17">
        <v>0.35134047619320879</v>
      </c>
      <c r="H6" s="2">
        <v>0</v>
      </c>
      <c r="I6" s="6">
        <v>0.98</v>
      </c>
      <c r="J6" s="6">
        <v>0.99</v>
      </c>
      <c r="K6" s="26">
        <f t="shared" si="4"/>
        <v>37196</v>
      </c>
      <c r="L6" s="17">
        <v>0.34168082543262857</v>
      </c>
      <c r="M6" s="2">
        <v>0</v>
      </c>
      <c r="N6" s="6">
        <v>0.98</v>
      </c>
      <c r="O6" s="1">
        <v>-3</v>
      </c>
      <c r="P6" s="2">
        <v>0.09</v>
      </c>
      <c r="Q6" s="2">
        <v>0</v>
      </c>
      <c r="R6" s="7">
        <f t="shared" ca="1" si="1"/>
        <v>0.39295433133514568</v>
      </c>
      <c r="S6" s="7">
        <f t="shared" ca="1" si="2"/>
        <v>0.98178745653765664</v>
      </c>
    </row>
    <row r="7" spans="1:20" x14ac:dyDescent="0.2">
      <c r="A7" s="4">
        <v>37153</v>
      </c>
      <c r="B7" s="5">
        <f t="shared" ca="1" si="0"/>
        <v>0.33949349760438058</v>
      </c>
      <c r="C7" s="21">
        <v>37165</v>
      </c>
      <c r="D7" s="3">
        <v>25.66</v>
      </c>
      <c r="E7" s="17">
        <v>0.35444281792314003</v>
      </c>
      <c r="F7" s="25">
        <f t="shared" si="3"/>
        <v>37196</v>
      </c>
      <c r="G7" s="17">
        <v>0.34706152556483083</v>
      </c>
      <c r="H7" s="2">
        <v>0</v>
      </c>
      <c r="I7" s="6">
        <v>0.98</v>
      </c>
      <c r="J7" s="6">
        <v>0.99</v>
      </c>
      <c r="K7" s="26">
        <f t="shared" si="4"/>
        <v>37226</v>
      </c>
      <c r="L7" s="17">
        <v>0.33458266887964905</v>
      </c>
      <c r="M7" s="2">
        <v>0</v>
      </c>
      <c r="N7" s="6">
        <v>0.98</v>
      </c>
      <c r="O7" s="1">
        <v>-3</v>
      </c>
      <c r="P7" s="2">
        <v>0.08</v>
      </c>
      <c r="Q7" s="2">
        <v>0</v>
      </c>
      <c r="R7" s="7">
        <f t="shared" ca="1" si="1"/>
        <v>0.38741885644115637</v>
      </c>
      <c r="S7" s="7">
        <f t="shared" ca="1" si="2"/>
        <v>0.98189813016655025</v>
      </c>
    </row>
    <row r="8" spans="1:20" x14ac:dyDescent="0.2">
      <c r="A8" s="4">
        <v>37183</v>
      </c>
      <c r="B8" s="5">
        <f t="shared" ca="1" si="0"/>
        <v>0.42162902121834361</v>
      </c>
      <c r="C8" s="21">
        <v>37196</v>
      </c>
      <c r="D8" s="3">
        <v>25.35</v>
      </c>
      <c r="E8" s="17">
        <v>0.34703456251914006</v>
      </c>
      <c r="F8" s="25">
        <f t="shared" si="3"/>
        <v>37226</v>
      </c>
      <c r="G8" s="17">
        <v>0.34168082543262857</v>
      </c>
      <c r="H8" s="2">
        <v>0</v>
      </c>
      <c r="I8" s="6">
        <v>0.98</v>
      </c>
      <c r="J8" s="6">
        <v>0.99</v>
      </c>
      <c r="K8" s="26">
        <f t="shared" si="4"/>
        <v>37257</v>
      </c>
      <c r="L8" s="17">
        <v>0.32641132535567358</v>
      </c>
      <c r="M8" s="2">
        <v>0</v>
      </c>
      <c r="N8" s="6">
        <v>0.98</v>
      </c>
      <c r="O8" s="1">
        <v>-3</v>
      </c>
      <c r="P8" s="2">
        <v>7.0000000000000007E-2</v>
      </c>
      <c r="Q8" s="2">
        <v>0</v>
      </c>
      <c r="R8" s="7">
        <f t="shared" ca="1" si="1"/>
        <v>0.3806343561670899</v>
      </c>
      <c r="S8" s="7">
        <f t="shared" ca="1" si="2"/>
        <v>0.9819969583728515</v>
      </c>
    </row>
    <row r="9" spans="1:20" x14ac:dyDescent="0.2">
      <c r="A9" s="4">
        <v>37214</v>
      </c>
      <c r="B9" s="5">
        <f t="shared" ca="1" si="0"/>
        <v>0.50650239561943877</v>
      </c>
      <c r="C9" s="21">
        <v>37226</v>
      </c>
      <c r="D9" s="3">
        <v>25.06</v>
      </c>
      <c r="E9" s="17">
        <v>0.33920743607727011</v>
      </c>
      <c r="F9" s="25">
        <f t="shared" si="3"/>
        <v>37257</v>
      </c>
      <c r="G9" s="17">
        <v>0.33458266887964905</v>
      </c>
      <c r="H9" s="2">
        <v>0</v>
      </c>
      <c r="I9" s="6">
        <v>0.98</v>
      </c>
      <c r="J9" s="6">
        <v>0.99</v>
      </c>
      <c r="K9" s="26">
        <f t="shared" si="4"/>
        <v>37288</v>
      </c>
      <c r="L9" s="17">
        <v>0.32138536737304974</v>
      </c>
      <c r="M9" s="2">
        <v>0</v>
      </c>
      <c r="N9" s="6">
        <v>0.98</v>
      </c>
      <c r="O9" s="1">
        <v>-3</v>
      </c>
      <c r="P9" s="2">
        <v>0.06</v>
      </c>
      <c r="Q9" s="2">
        <v>0</v>
      </c>
      <c r="R9" s="7">
        <f t="shared" ca="1" si="1"/>
        <v>0.37365951051090573</v>
      </c>
      <c r="S9" s="7">
        <f t="shared" ca="1" si="2"/>
        <v>0.98210831974305179</v>
      </c>
    </row>
    <row r="10" spans="1:20" x14ac:dyDescent="0.2">
      <c r="A10" s="4">
        <v>37244</v>
      </c>
      <c r="B10" s="5">
        <f t="shared" ca="1" si="0"/>
        <v>0.58863791923340181</v>
      </c>
      <c r="C10" s="21">
        <v>37257</v>
      </c>
      <c r="D10" s="3">
        <v>24.8</v>
      </c>
      <c r="E10" s="17">
        <v>0.33287214886875005</v>
      </c>
      <c r="F10" s="25">
        <f t="shared" si="3"/>
        <v>37288</v>
      </c>
      <c r="G10" s="17">
        <v>0.32641132535567358</v>
      </c>
      <c r="H10" s="2">
        <v>0</v>
      </c>
      <c r="I10" s="6">
        <v>0.98</v>
      </c>
      <c r="J10" s="6">
        <v>0.99</v>
      </c>
      <c r="K10" s="26">
        <f t="shared" si="4"/>
        <v>37316</v>
      </c>
      <c r="L10" s="17">
        <v>0.31520959755648476</v>
      </c>
      <c r="M10" s="2">
        <v>0</v>
      </c>
      <c r="N10" s="6">
        <v>0.98</v>
      </c>
      <c r="O10" s="1">
        <v>-3</v>
      </c>
      <c r="P10" s="2">
        <v>0.06</v>
      </c>
      <c r="Q10" s="2">
        <v>0</v>
      </c>
      <c r="R10" s="7">
        <f t="shared" ca="1" si="1"/>
        <v>0.36547125237754324</v>
      </c>
      <c r="S10" s="7">
        <f t="shared" ca="1" si="2"/>
        <v>0.98210748178028517</v>
      </c>
    </row>
    <row r="11" spans="1:20" x14ac:dyDescent="0.2">
      <c r="A11" s="4">
        <v>37275</v>
      </c>
      <c r="B11" s="5">
        <f t="shared" ca="1" si="0"/>
        <v>0.67351129363449691</v>
      </c>
      <c r="C11" s="21">
        <v>37288</v>
      </c>
      <c r="D11" s="3">
        <v>24.56</v>
      </c>
      <c r="E11" s="17">
        <v>0.32624420231950008</v>
      </c>
      <c r="F11" s="25">
        <f t="shared" si="3"/>
        <v>37316</v>
      </c>
      <c r="G11" s="17">
        <v>0.32138536737304974</v>
      </c>
      <c r="H11" s="2">
        <v>0</v>
      </c>
      <c r="I11" s="6">
        <v>0.98</v>
      </c>
      <c r="J11" s="6">
        <v>0.99</v>
      </c>
      <c r="K11" s="26">
        <f t="shared" si="4"/>
        <v>37347</v>
      </c>
      <c r="L11" s="17">
        <v>0.30924246998699778</v>
      </c>
      <c r="M11" s="2">
        <v>0</v>
      </c>
      <c r="N11" s="6">
        <v>0.98</v>
      </c>
      <c r="O11" s="1">
        <v>-3</v>
      </c>
      <c r="P11" s="2">
        <v>0.06</v>
      </c>
      <c r="Q11" s="2">
        <v>0</v>
      </c>
      <c r="R11" s="7">
        <f t="shared" ca="1" si="1"/>
        <v>0.35972806770105153</v>
      </c>
      <c r="S11" s="7">
        <f t="shared" ca="1" si="2"/>
        <v>0.98213430435211435</v>
      </c>
    </row>
    <row r="12" spans="1:20" x14ac:dyDescent="0.2">
      <c r="A12" s="4">
        <v>37306</v>
      </c>
      <c r="B12" s="5">
        <f t="shared" ca="1" si="0"/>
        <v>0.75838466803559201</v>
      </c>
      <c r="C12" s="21">
        <v>37316</v>
      </c>
      <c r="D12" s="3">
        <v>24.33</v>
      </c>
      <c r="E12" s="17">
        <v>0.31870294035069008</v>
      </c>
      <c r="F12" s="25">
        <f t="shared" si="3"/>
        <v>37347</v>
      </c>
      <c r="G12" s="17">
        <v>0.31520959755648476</v>
      </c>
      <c r="H12" s="2">
        <v>0</v>
      </c>
      <c r="I12" s="6">
        <v>0.98</v>
      </c>
      <c r="J12" s="6">
        <v>0.99</v>
      </c>
      <c r="K12" s="1"/>
      <c r="N12" s="6"/>
      <c r="O12" s="1">
        <v>-3</v>
      </c>
      <c r="P12" s="2">
        <v>0.06</v>
      </c>
      <c r="Q12" s="2">
        <v>0</v>
      </c>
      <c r="R12" s="7"/>
      <c r="S12" s="7"/>
    </row>
    <row r="13" spans="1:20" x14ac:dyDescent="0.2">
      <c r="A13" s="4">
        <v>37334</v>
      </c>
      <c r="B13" s="5">
        <f t="shared" ca="1" si="0"/>
        <v>0.83504449007529091</v>
      </c>
      <c r="C13" s="21">
        <v>37347</v>
      </c>
      <c r="D13" s="3">
        <v>24.1</v>
      </c>
      <c r="E13" s="17">
        <v>0.31301557677563002</v>
      </c>
      <c r="F13" s="25"/>
      <c r="G13" s="17"/>
      <c r="I13" s="6"/>
      <c r="J13" s="6"/>
      <c r="K13" s="1"/>
      <c r="N13" s="6"/>
      <c r="O13" s="1">
        <v>-3</v>
      </c>
      <c r="P13" s="2">
        <v>0.06</v>
      </c>
      <c r="Q13" s="2">
        <v>0</v>
      </c>
      <c r="R13" s="7"/>
      <c r="S13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sgibner</dc:creator>
  <cp:lastModifiedBy>Jan Havlíček</cp:lastModifiedBy>
  <cp:lastPrinted>2001-05-03T19:13:42Z</cp:lastPrinted>
  <dcterms:created xsi:type="dcterms:W3CDTF">2001-04-12T20:42:53Z</dcterms:created>
  <dcterms:modified xsi:type="dcterms:W3CDTF">2023-09-18T19:19:31Z</dcterms:modified>
</cp:coreProperties>
</file>