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FA4E8E-AE56-4B64-9904-A768DFF241FF}" xr6:coauthVersionLast="47" xr6:coauthVersionMax="47" xr10:uidLastSave="{00000000-0000-0000-0000-000000000000}"/>
  <bookViews>
    <workbookView xWindow="-120" yWindow="-120" windowWidth="38640" windowHeight="15720" tabRatio="721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201'!$A$1:$D$81</definedName>
    <definedName name="_xlnm.Print_Area" localSheetId="3">'EGM 202'!$A$1:$D$53</definedName>
    <definedName name="_xlnm.Print_Area" localSheetId="0">'EGM 60'!$A$1:$D$36</definedName>
    <definedName name="_xlnm.Print_Area" localSheetId="4">RHODIA!$A$1:$D$26</definedName>
  </definedNames>
  <calcPr calcId="0"/>
</workbook>
</file>

<file path=xl/calcChain.xml><?xml version="1.0" encoding="utf-8"?>
<calcChain xmlns="http://schemas.openxmlformats.org/spreadsheetml/2006/main">
  <c r="G8" i="21" l="1"/>
  <c r="A9" i="21"/>
  <c r="G9" i="21"/>
  <c r="A10" i="21"/>
  <c r="G10" i="21"/>
  <c r="A11" i="21"/>
  <c r="G11" i="21"/>
  <c r="A12" i="21"/>
  <c r="G12" i="21"/>
  <c r="A13" i="21"/>
  <c r="G13" i="21"/>
  <c r="A14" i="21"/>
  <c r="G14" i="21"/>
  <c r="A15" i="21"/>
  <c r="G15" i="21"/>
  <c r="A16" i="21"/>
  <c r="G16" i="21"/>
  <c r="A17" i="21"/>
  <c r="G17" i="21"/>
  <c r="A18" i="21"/>
  <c r="G18" i="21"/>
  <c r="A19" i="21"/>
  <c r="G19" i="21"/>
  <c r="A20" i="21"/>
  <c r="G20" i="21"/>
  <c r="A21" i="21"/>
  <c r="G21" i="21"/>
  <c r="A22" i="21"/>
  <c r="G22" i="21"/>
  <c r="A23" i="21"/>
  <c r="G23" i="21"/>
  <c r="A24" i="21"/>
  <c r="G24" i="21"/>
  <c r="A25" i="21"/>
  <c r="G25" i="21"/>
  <c r="A26" i="21"/>
  <c r="G26" i="21"/>
  <c r="A27" i="21"/>
  <c r="G27" i="21"/>
  <c r="A28" i="21"/>
  <c r="G28" i="21"/>
  <c r="A29" i="21"/>
  <c r="G29" i="21"/>
  <c r="A30" i="21"/>
  <c r="G30" i="21"/>
  <c r="A31" i="21"/>
  <c r="G31" i="21"/>
  <c r="A32" i="21"/>
  <c r="G32" i="21"/>
  <c r="A33" i="21"/>
  <c r="G33" i="21"/>
  <c r="A34" i="21"/>
  <c r="G34" i="21"/>
  <c r="A35" i="21"/>
  <c r="G35" i="21"/>
  <c r="A36" i="21"/>
  <c r="G36" i="21"/>
  <c r="A37" i="21"/>
  <c r="G37" i="21"/>
  <c r="A38" i="21"/>
  <c r="G38" i="21"/>
  <c r="B40" i="21"/>
  <c r="C40" i="21"/>
  <c r="D40" i="21"/>
  <c r="E40" i="21"/>
  <c r="F40" i="21"/>
  <c r="G40" i="21"/>
  <c r="D20" i="22"/>
  <c r="D42" i="22"/>
  <c r="D44" i="22"/>
  <c r="D45" i="22"/>
  <c r="D60" i="22"/>
  <c r="D81" i="22"/>
  <c r="D85" i="22"/>
  <c r="D27" i="23"/>
  <c r="D29" i="23"/>
  <c r="D30" i="23"/>
  <c r="D53" i="23"/>
  <c r="D57" i="23"/>
  <c r="D15" i="20"/>
  <c r="D17" i="20"/>
  <c r="D22" i="20"/>
  <c r="D24" i="20"/>
  <c r="D25" i="20"/>
  <c r="D28" i="20"/>
  <c r="D33" i="20"/>
  <c r="D36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<sst xmlns="http://schemas.openxmlformats.org/spreadsheetml/2006/main" count="297" uniqueCount="157">
  <si>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</si>
  <si>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</si>
  <si>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</si>
  <si>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</si>
  <si>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</si>
  <si>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</si>
  <si>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</si>
  <si>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</si>
  <si>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</si>
  <si>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</si>
  <si>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</si>
  <si>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</si>
  <si>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</si>
  <si>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</si>
  <si>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</si>
  <si>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</si>
  <si>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</si>
  <si>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</si>
  <si>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</si>
  <si>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</si>
  <si>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</si>
  <si>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</si>
  <si>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</si>
  <si>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</si>
  <si>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</si>
  <si>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</si>
  <si>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</si>
  <si>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</si>
  <si>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</si>
  <si>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</si>
  <si>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</si>
  <si>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</si>
  <si>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</si>
  <si>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</si>
  <si>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</si>
  <si>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</si>
  <si>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</si>
  <si>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</si>
  <si>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</si>
  <si>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</si>
  <si>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</si>
  <si>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</si>
  <si>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</si>
  <si>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</si>
  <si>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</si>
  <si>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</si>
  <si>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</si>
  <si>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</si>
  <si>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</si>
  <si>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</si>
  <si>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</si>
  <si>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</si>
  <si>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</si>
  <si>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</si>
  <si>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</si>
  <si>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</si>
  <si>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</si>
  <si>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</si>
  <si>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</si>
  <si>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</si>
  <si>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</si>
  <si>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</si>
  <si>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</si>
  <si>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</si>
  <si>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</si>
  <si>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</si>
  <si>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</si>
  <si>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</si>
  <si>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</si>
  <si>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</si>
  <si>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</si>
  <si>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</si>
  <si>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</si>
  <si>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</si>
  <si>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</si>
  <si>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</si>
  <si>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</si>
  <si>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</si>
  <si>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</si>
  <si>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</si>
  <si>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</si>
  <si>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</si>
  <si>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</si>
  <si>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</si>
  <si>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</si>
  <si>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</si>
  <si>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</si>
  <si>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</si>
  <si>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</si>
  <si>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</si>
  <si>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</si>
  <si>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</si>
  <si>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</si>
  <si>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</si>
  <si>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</si>
  <si>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</si>
  <si>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</si>
  <si>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</si>
  <si>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</si>
  <si>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</si>
  <si>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</si>
  <si>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</si>
  <si>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</si>
  <si>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</si>
  <si>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</si>
  <si>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</si>
  <si>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</si>
  <si>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</si>
  <si>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</si>
  <si>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</si>
  <si>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</si>
  <si>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</si>
  <si>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</si>
  <si>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</si>
  <si>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</si>
  <si>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</si>
  <si>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</si>
  <si>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</si>
  <si>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</si>
  <si>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</si>
  <si>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</si>
  <si>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</si>
  <si>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</si>
  <si>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</si>
  <si>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</si>
  <si>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</si>
  <si>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</si>
  <si>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AMOCO</t>
  </si>
  <si>
    <t>ENTERGY</t>
  </si>
  <si>
    <t>Encina</t>
  </si>
  <si>
    <t>Quadalope</t>
  </si>
  <si>
    <t xml:space="preserve"> MARCH 2000</t>
  </si>
  <si>
    <t>#1258</t>
  </si>
  <si>
    <t>LUFKIN</t>
  </si>
  <si>
    <t>DONAHUE</t>
  </si>
  <si>
    <t>MITCHELL</t>
  </si>
  <si>
    <t>EXXON KATY  (VAN)</t>
  </si>
  <si>
    <t>#1511</t>
  </si>
  <si>
    <t>CLARK</t>
  </si>
  <si>
    <t>REFINERY</t>
  </si>
  <si>
    <t>#1373</t>
  </si>
  <si>
    <t>MORGAN STANLEY</t>
  </si>
  <si>
    <t>COKINOS (AQS)</t>
  </si>
  <si>
    <t>Port Arthur - Clark</t>
  </si>
  <si>
    <t>Clark</t>
  </si>
  <si>
    <t>Kn Marketing 92155</t>
  </si>
  <si>
    <t>KN Mktg (92155)</t>
  </si>
  <si>
    <t>Oasis Katy</t>
  </si>
  <si>
    <t>Tenaska</t>
  </si>
  <si>
    <t>Apr</t>
  </si>
  <si>
    <t>989658-10</t>
  </si>
  <si>
    <t>LANGHAM CREEK</t>
  </si>
  <si>
    <t>TEXACO</t>
  </si>
  <si>
    <t>AQUILLA</t>
  </si>
  <si>
    <t>VICTORIA</t>
  </si>
  <si>
    <t>BEAUMONT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</si>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</sst>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6"/>
  <sheetViews>
    <sheetView showGridLines="0" tabSelected="1" topLeftCell="A21" workbookViewId="0">
      <selection activeCell="D21" sqref="D21"/>
    </sheetView>
  </sheetViews>
  <sheetFormatPr defaultRowHeight="12.75"/>
  <cols>
    <col min="1" max="1" width="9.6640625" customWidth="1"/>
    <col min="2" max="2" width="27.83203125" customWidth="1"/>
    <col min="3" max="3" width="20.6640625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68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75">
      <c r="A9" s="1" t="s">
        <v>9</v>
      </c>
      <c r="B9" s="1" t="s">
        <v>60</v>
      </c>
      <c r="C9" s="12">
        <v>36617</v>
      </c>
      <c r="D9" s="10"/>
    </row>
    <row r="10" spans="1:4">
      <c r="A10" s="1" t="s">
        <v>11</v>
      </c>
      <c r="B10" s="1" t="s">
        <v>61</v>
      </c>
      <c r="C10" s="7" t="s">
        <v>10</v>
      </c>
      <c r="D10" s="6"/>
    </row>
    <row r="11" spans="1:4">
      <c r="C11" s="12">
        <v>36646</v>
      </c>
    </row>
    <row r="13" spans="1:4" ht="18.75">
      <c r="A13" s="13" t="s">
        <v>62</v>
      </c>
      <c r="B13" s="13"/>
      <c r="D13" s="18" t="s">
        <v>149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>
      <c r="A15" s="14">
        <v>644</v>
      </c>
      <c r="B15" s="14" t="s">
        <v>14</v>
      </c>
      <c r="C15" s="14" t="s">
        <v>85</v>
      </c>
      <c r="D15" s="15">
        <f>10000+10000+10000+10000</f>
        <v>40000</v>
      </c>
    </row>
    <row r="16" spans="1:4">
      <c r="A16" s="14">
        <v>644</v>
      </c>
      <c r="B16" s="14" t="s">
        <v>14</v>
      </c>
      <c r="C16" s="14" t="s">
        <v>104</v>
      </c>
      <c r="D16" s="15"/>
    </row>
    <row r="17" spans="1:4">
      <c r="A17" s="14">
        <v>4132</v>
      </c>
      <c r="B17" s="14" t="s">
        <v>16</v>
      </c>
      <c r="C17" s="14" t="s">
        <v>153</v>
      </c>
      <c r="D17" s="15">
        <f>10000+6000</f>
        <v>16000</v>
      </c>
    </row>
    <row r="18" spans="1:4">
      <c r="A18" s="14">
        <v>4132</v>
      </c>
      <c r="B18" s="14" t="s">
        <v>16</v>
      </c>
      <c r="C18" s="14" t="s">
        <v>145</v>
      </c>
      <c r="D18" s="15"/>
    </row>
    <row r="19" spans="1:4">
      <c r="A19" s="14">
        <v>6780</v>
      </c>
      <c r="B19" s="14" t="s">
        <v>147</v>
      </c>
      <c r="C19" s="14" t="s">
        <v>148</v>
      </c>
      <c r="D19" s="15"/>
    </row>
    <row r="20" spans="1:4">
      <c r="A20" s="14" t="s">
        <v>69</v>
      </c>
      <c r="B20" s="14" t="s">
        <v>26</v>
      </c>
      <c r="C20" s="14" t="s">
        <v>70</v>
      </c>
      <c r="D20" s="15"/>
    </row>
    <row r="21" spans="1:4">
      <c r="D21" s="16"/>
    </row>
    <row r="22" spans="1:4" ht="18.75">
      <c r="C22" s="20" t="s">
        <v>74</v>
      </c>
      <c r="D22" s="21">
        <f>SUM(D15:D21)</f>
        <v>56000</v>
      </c>
    </row>
    <row r="24" spans="1:4" ht="18.75">
      <c r="A24" s="13" t="s">
        <v>63</v>
      </c>
      <c r="B24" s="13"/>
      <c r="D24" s="18" t="str">
        <f>D13</f>
        <v>Apr</v>
      </c>
    </row>
    <row r="25" spans="1:4">
      <c r="A25" s="18" t="s">
        <v>64</v>
      </c>
      <c r="B25" s="19" t="s">
        <v>66</v>
      </c>
      <c r="C25" s="18" t="s">
        <v>67</v>
      </c>
      <c r="D25" s="18">
        <f>D14</f>
        <v>1</v>
      </c>
    </row>
    <row r="26" spans="1:4">
      <c r="A26" s="14">
        <v>1563</v>
      </c>
      <c r="B26" s="17" t="s">
        <v>108</v>
      </c>
      <c r="C26" s="17" t="s">
        <v>109</v>
      </c>
      <c r="D26" s="15">
        <v>0</v>
      </c>
    </row>
    <row r="27" spans="1:4">
      <c r="A27" s="14">
        <v>1373</v>
      </c>
      <c r="B27" s="17" t="s">
        <v>72</v>
      </c>
      <c r="C27" s="14" t="s">
        <v>141</v>
      </c>
      <c r="D27" s="15">
        <v>10000</v>
      </c>
    </row>
    <row r="28" spans="1:4">
      <c r="A28" s="14">
        <v>1485</v>
      </c>
      <c r="B28" s="17" t="s">
        <v>82</v>
      </c>
      <c r="C28" s="14" t="s">
        <v>96</v>
      </c>
      <c r="D28" s="15">
        <f>10000+5000</f>
        <v>15000</v>
      </c>
    </row>
    <row r="29" spans="1:4">
      <c r="A29" s="14">
        <v>1511</v>
      </c>
      <c r="B29" s="17" t="s">
        <v>143</v>
      </c>
      <c r="C29" s="14" t="s">
        <v>144</v>
      </c>
      <c r="D29" s="15">
        <v>0</v>
      </c>
    </row>
    <row r="30" spans="1:4">
      <c r="A30" s="14">
        <v>1505</v>
      </c>
      <c r="B30" s="17" t="s">
        <v>110</v>
      </c>
      <c r="C30" s="14" t="s">
        <v>111</v>
      </c>
      <c r="D30" s="15">
        <v>0</v>
      </c>
    </row>
    <row r="31" spans="1:4">
      <c r="A31" s="14">
        <v>1506</v>
      </c>
      <c r="B31" s="17" t="s">
        <v>126</v>
      </c>
      <c r="C31" s="17" t="s">
        <v>125</v>
      </c>
      <c r="D31" s="15">
        <v>0</v>
      </c>
    </row>
    <row r="32" spans="1:4">
      <c r="A32" s="14">
        <v>1394</v>
      </c>
      <c r="B32" s="17" t="s">
        <v>112</v>
      </c>
      <c r="C32" s="14" t="s">
        <v>109</v>
      </c>
      <c r="D32" s="15">
        <v>0</v>
      </c>
    </row>
    <row r="33" spans="1:4">
      <c r="A33" s="14">
        <v>8001</v>
      </c>
      <c r="B33" s="17" t="s">
        <v>71</v>
      </c>
      <c r="C33" s="14" t="s">
        <v>71</v>
      </c>
      <c r="D33" s="15">
        <f>21000+10000</f>
        <v>31000</v>
      </c>
    </row>
    <row r="34" spans="1:4">
      <c r="A34" s="14" t="s">
        <v>69</v>
      </c>
      <c r="B34" s="14" t="s">
        <v>26</v>
      </c>
      <c r="C34" s="14" t="s">
        <v>70</v>
      </c>
      <c r="D34" s="15"/>
    </row>
    <row r="36" spans="1:4" ht="18.75">
      <c r="C36" s="20" t="s">
        <v>73</v>
      </c>
      <c r="D36" s="21">
        <f>SUM(D26:D35)</f>
        <v>56000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topLeftCell="A3" workbookViewId="0">
      <selection activeCell="B22" sqref="B22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4" width="17" style="24" customWidth="1"/>
    <col min="5" max="6" width="15" style="24" customWidth="1"/>
    <col min="7" max="7" width="8.33203125" style="24" bestFit="1" customWidth="1"/>
    <col min="8" max="16384" width="8.83203125" style="24"/>
  </cols>
  <sheetData>
    <row r="1" spans="1:7" ht="20.25">
      <c r="A1" s="22"/>
      <c r="B1" s="23"/>
      <c r="C1" s="28" t="s">
        <v>77</v>
      </c>
      <c r="D1" s="28"/>
      <c r="E1" s="28"/>
      <c r="F1" s="28"/>
      <c r="G1" s="23"/>
    </row>
    <row r="2" spans="1:7" ht="20.25">
      <c r="A2" s="22"/>
      <c r="B2" s="23"/>
      <c r="C2" s="28" t="s">
        <v>131</v>
      </c>
      <c r="D2" s="28"/>
      <c r="E2" s="28"/>
      <c r="F2" s="28"/>
      <c r="G2" s="23"/>
    </row>
    <row r="4" spans="1:7" s="25" customFormat="1">
      <c r="B4" s="25" t="s">
        <v>117</v>
      </c>
      <c r="C4" s="25" t="s">
        <v>140</v>
      </c>
      <c r="D4" s="25" t="s">
        <v>137</v>
      </c>
      <c r="E4" s="25" t="s">
        <v>105</v>
      </c>
      <c r="F4" s="25" t="s">
        <v>132</v>
      </c>
    </row>
    <row r="5" spans="1:7" s="25" customFormat="1">
      <c r="E5" s="25" t="s">
        <v>79</v>
      </c>
      <c r="F5" s="25" t="s">
        <v>79</v>
      </c>
    </row>
    <row r="6" spans="1:7" s="25" customFormat="1">
      <c r="B6" s="25" t="s">
        <v>118</v>
      </c>
      <c r="C6" s="25" t="s">
        <v>35</v>
      </c>
      <c r="D6" s="25" t="s">
        <v>138</v>
      </c>
      <c r="E6" s="25" t="s">
        <v>93</v>
      </c>
      <c r="F6" s="25" t="s">
        <v>134</v>
      </c>
    </row>
    <row r="7" spans="1:7" s="25" customFormat="1">
      <c r="A7" s="25" t="s">
        <v>75</v>
      </c>
      <c r="B7" s="25" t="s">
        <v>119</v>
      </c>
      <c r="C7" s="25" t="s">
        <v>83</v>
      </c>
      <c r="D7" s="25" t="s">
        <v>139</v>
      </c>
      <c r="E7" s="25" t="s">
        <v>106</v>
      </c>
      <c r="F7" s="25" t="s">
        <v>133</v>
      </c>
      <c r="G7" s="25" t="s">
        <v>76</v>
      </c>
    </row>
    <row r="8" spans="1:7">
      <c r="A8" s="24">
        <v>1</v>
      </c>
      <c r="B8" s="26">
        <v>0</v>
      </c>
      <c r="C8" s="26">
        <v>5000</v>
      </c>
      <c r="D8" s="26">
        <v>10000</v>
      </c>
      <c r="E8" s="26">
        <v>4000</v>
      </c>
      <c r="F8" s="26">
        <v>2000</v>
      </c>
      <c r="G8" s="26">
        <f>SUM(B8:F8)</f>
        <v>21000</v>
      </c>
    </row>
    <row r="9" spans="1:7">
      <c r="A9" s="24">
        <f t="shared" ref="A9:A36" si="0">1+A8</f>
        <v>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f t="shared" ref="G9:G36" si="1">SUM(B9:F9)</f>
        <v>0</v>
      </c>
    </row>
    <row r="10" spans="1:7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f t="shared" si="1"/>
        <v>0</v>
      </c>
    </row>
    <row r="11" spans="1:7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f t="shared" si="1"/>
        <v>0</v>
      </c>
    </row>
    <row r="12" spans="1:7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f t="shared" si="1"/>
        <v>0</v>
      </c>
    </row>
    <row r="13" spans="1:7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f t="shared" si="1"/>
        <v>0</v>
      </c>
    </row>
    <row r="14" spans="1:7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f t="shared" si="1"/>
        <v>0</v>
      </c>
    </row>
    <row r="15" spans="1:7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f t="shared" si="1"/>
        <v>0</v>
      </c>
    </row>
    <row r="16" spans="1:7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f t="shared" si="1"/>
        <v>0</v>
      </c>
    </row>
    <row r="17" spans="1:7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f t="shared" si="1"/>
        <v>0</v>
      </c>
    </row>
    <row r="18" spans="1:7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f t="shared" si="1"/>
        <v>0</v>
      </c>
    </row>
    <row r="19" spans="1:7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f t="shared" si="1"/>
        <v>0</v>
      </c>
    </row>
    <row r="20" spans="1:7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f t="shared" si="1"/>
        <v>0</v>
      </c>
    </row>
    <row r="21" spans="1:7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f t="shared" si="1"/>
        <v>0</v>
      </c>
    </row>
    <row r="22" spans="1:7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f t="shared" si="1"/>
        <v>0</v>
      </c>
    </row>
    <row r="23" spans="1:7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f t="shared" si="1"/>
        <v>0</v>
      </c>
    </row>
    <row r="24" spans="1:7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f t="shared" si="1"/>
        <v>0</v>
      </c>
    </row>
    <row r="25" spans="1:7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f t="shared" si="1"/>
        <v>0</v>
      </c>
    </row>
    <row r="26" spans="1:7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f t="shared" si="1"/>
        <v>0</v>
      </c>
    </row>
    <row r="27" spans="1:7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f t="shared" si="1"/>
        <v>0</v>
      </c>
    </row>
    <row r="28" spans="1:7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f t="shared" si="1"/>
        <v>0</v>
      </c>
    </row>
    <row r="29" spans="1:7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f t="shared" si="1"/>
        <v>0</v>
      </c>
    </row>
    <row r="30" spans="1:7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26">
        <f t="shared" si="1"/>
        <v>0</v>
      </c>
    </row>
    <row r="31" spans="1:7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f t="shared" si="1"/>
        <v>0</v>
      </c>
    </row>
    <row r="32" spans="1:7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f t="shared" si="1"/>
        <v>0</v>
      </c>
    </row>
    <row r="33" spans="1:7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f t="shared" si="1"/>
        <v>0</v>
      </c>
    </row>
    <row r="34" spans="1:7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f t="shared" si="1"/>
        <v>0</v>
      </c>
    </row>
    <row r="35" spans="1:7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f t="shared" si="1"/>
        <v>0</v>
      </c>
    </row>
    <row r="36" spans="1:7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f t="shared" si="1"/>
        <v>0</v>
      </c>
    </row>
    <row r="37" spans="1:7">
      <c r="A37" s="24">
        <f>1+A36</f>
        <v>30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f>SUM(B37:F37)</f>
        <v>0</v>
      </c>
    </row>
    <row r="38" spans="1:7">
      <c r="A38" s="24">
        <f>1+A37</f>
        <v>31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f>SUM(B38:F38)</f>
        <v>0</v>
      </c>
    </row>
    <row r="39" spans="1:7">
      <c r="B39" s="26"/>
      <c r="C39" s="26"/>
      <c r="D39" s="26"/>
      <c r="E39" s="26"/>
      <c r="F39" s="26"/>
      <c r="G39" s="26"/>
    </row>
    <row r="40" spans="1:7" ht="13.5" thickBot="1">
      <c r="A40" s="24" t="s">
        <v>76</v>
      </c>
      <c r="B40" s="27">
        <f t="shared" ref="B40:G40" si="2">SUM(B8:B38)</f>
        <v>0</v>
      </c>
      <c r="C40" s="27">
        <f t="shared" si="2"/>
        <v>5000</v>
      </c>
      <c r="D40" s="27">
        <f t="shared" si="2"/>
        <v>10000</v>
      </c>
      <c r="E40" s="27">
        <f t="shared" si="2"/>
        <v>4000</v>
      </c>
      <c r="F40" s="27">
        <f t="shared" si="2"/>
        <v>2000</v>
      </c>
      <c r="G40" s="27">
        <f t="shared" si="2"/>
        <v>21000</v>
      </c>
    </row>
    <row r="41" spans="1:7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O85"/>
  <sheetViews>
    <sheetView showGridLines="0" topLeftCell="A38" workbookViewId="0">
      <selection activeCell="D61" sqref="D61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5" t="s">
        <v>2</v>
      </c>
      <c r="C2" s="45"/>
      <c r="D2" s="4"/>
    </row>
    <row r="3" spans="1:4" ht="18.75">
      <c r="A3" s="1"/>
      <c r="B3" s="44"/>
      <c r="C3" s="44"/>
      <c r="D3" s="9"/>
    </row>
    <row r="4" spans="1:4" ht="9" customHeight="1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91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75">
      <c r="A9" s="1" t="s">
        <v>9</v>
      </c>
      <c r="B9" s="1" t="s">
        <v>60</v>
      </c>
      <c r="C9" s="12">
        <v>36617</v>
      </c>
      <c r="D9" s="10"/>
    </row>
    <row r="10" spans="1:4">
      <c r="A10" s="1" t="s">
        <v>11</v>
      </c>
      <c r="B10" s="1" t="s">
        <v>98</v>
      </c>
      <c r="C10" s="7" t="s">
        <v>10</v>
      </c>
      <c r="D10" s="6"/>
    </row>
    <row r="11" spans="1:4">
      <c r="C11" s="12">
        <v>36646</v>
      </c>
      <c r="D11" s="39"/>
    </row>
    <row r="12" spans="1:4" ht="7.9" customHeight="1"/>
    <row r="13" spans="1:4" ht="18.75">
      <c r="A13" s="13" t="s">
        <v>62</v>
      </c>
      <c r="B13" s="13"/>
      <c r="D13" s="18" t="s">
        <v>149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>
      <c r="A15" s="17">
        <v>35</v>
      </c>
      <c r="B15" s="17" t="s">
        <v>12</v>
      </c>
      <c r="C15" s="17"/>
      <c r="D15" s="15">
        <v>0</v>
      </c>
    </row>
    <row r="16" spans="1:4">
      <c r="A16" s="17">
        <v>71</v>
      </c>
      <c r="B16" s="17" t="s">
        <v>122</v>
      </c>
      <c r="C16" s="17"/>
      <c r="D16" s="15">
        <v>0</v>
      </c>
    </row>
    <row r="17" spans="1:145">
      <c r="A17" s="17">
        <v>584</v>
      </c>
      <c r="B17" s="17" t="s">
        <v>13</v>
      </c>
      <c r="C17" s="17"/>
      <c r="D17" s="15">
        <v>0</v>
      </c>
    </row>
    <row r="18" spans="1:145">
      <c r="A18" s="17">
        <v>644</v>
      </c>
      <c r="B18" s="17" t="s">
        <v>14</v>
      </c>
      <c r="C18" s="17"/>
      <c r="D18" s="15">
        <v>0</v>
      </c>
    </row>
    <row r="19" spans="1:145">
      <c r="A19" s="17">
        <v>701</v>
      </c>
      <c r="B19" s="17" t="s">
        <v>15</v>
      </c>
      <c r="C19" s="17"/>
      <c r="D19" s="15">
        <v>0</v>
      </c>
    </row>
    <row r="20" spans="1:145">
      <c r="A20" s="17">
        <v>4045</v>
      </c>
      <c r="B20" s="17" t="s">
        <v>56</v>
      </c>
      <c r="C20" s="17" t="s">
        <v>88</v>
      </c>
      <c r="D20" s="15">
        <f>7000+795</f>
        <v>7795</v>
      </c>
    </row>
    <row r="21" spans="1:145">
      <c r="A21" s="17">
        <v>4132</v>
      </c>
      <c r="B21" s="17" t="s">
        <v>136</v>
      </c>
      <c r="C21" s="17" t="s">
        <v>135</v>
      </c>
      <c r="D21" s="15">
        <v>0</v>
      </c>
    </row>
    <row r="22" spans="1:145">
      <c r="A22" s="17">
        <v>4132</v>
      </c>
      <c r="B22" s="17" t="s">
        <v>16</v>
      </c>
      <c r="C22" s="17" t="s">
        <v>107</v>
      </c>
      <c r="D22" s="15">
        <v>0</v>
      </c>
    </row>
    <row r="23" spans="1:145">
      <c r="A23" s="40">
        <v>4132</v>
      </c>
      <c r="B23" s="40" t="s">
        <v>16</v>
      </c>
      <c r="C23" s="40" t="s">
        <v>146</v>
      </c>
      <c r="D23" s="41">
        <v>0</v>
      </c>
    </row>
    <row r="24" spans="1:145" s="17" customFormat="1">
      <c r="A24" s="17">
        <v>4132</v>
      </c>
      <c r="B24" s="37" t="s">
        <v>101</v>
      </c>
      <c r="C24" s="17" t="s">
        <v>153</v>
      </c>
      <c r="D24" s="15">
        <v>4000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</row>
    <row r="25" spans="1:145" s="17" customFormat="1">
      <c r="A25" s="17">
        <v>4132</v>
      </c>
      <c r="B25" s="17" t="s">
        <v>16</v>
      </c>
      <c r="D25" s="15">
        <v>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</row>
    <row r="26" spans="1:145" s="17" customFormat="1">
      <c r="A26" s="17">
        <v>4531</v>
      </c>
      <c r="B26" s="17" t="s">
        <v>17</v>
      </c>
      <c r="D26" s="15">
        <v>0</v>
      </c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</row>
    <row r="27" spans="1:145" s="17" customFormat="1">
      <c r="A27" s="17">
        <v>6269</v>
      </c>
      <c r="B27" s="17" t="s">
        <v>18</v>
      </c>
      <c r="D27" s="15">
        <v>0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</row>
    <row r="28" spans="1:145" s="17" customFormat="1">
      <c r="A28" s="17">
        <v>6351</v>
      </c>
      <c r="B28" s="17" t="s">
        <v>19</v>
      </c>
      <c r="D28" s="15">
        <v>0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</row>
    <row r="29" spans="1:145" s="17" customFormat="1">
      <c r="A29" s="17">
        <v>6721</v>
      </c>
      <c r="B29" s="17" t="s">
        <v>20</v>
      </c>
      <c r="D29" s="15">
        <v>0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</row>
    <row r="30" spans="1:145" s="17" customFormat="1">
      <c r="A30" s="17">
        <v>6780</v>
      </c>
      <c r="B30" s="37" t="s">
        <v>21</v>
      </c>
      <c r="C30" s="17" t="s">
        <v>129</v>
      </c>
      <c r="D30" s="15">
        <v>0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</row>
    <row r="31" spans="1:145" s="17" customFormat="1">
      <c r="A31" s="17">
        <v>6780</v>
      </c>
      <c r="B31" s="37" t="s">
        <v>21</v>
      </c>
      <c r="C31" s="17" t="s">
        <v>130</v>
      </c>
      <c r="D31" s="15">
        <v>0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</row>
    <row r="32" spans="1:145">
      <c r="A32" s="17">
        <v>7038</v>
      </c>
      <c r="B32" s="37" t="s">
        <v>22</v>
      </c>
      <c r="C32" s="17"/>
      <c r="D32" s="15">
        <v>0</v>
      </c>
    </row>
    <row r="33" spans="1:4">
      <c r="A33" s="17">
        <v>7285</v>
      </c>
      <c r="B33" s="37" t="s">
        <v>12</v>
      </c>
      <c r="C33" s="17"/>
      <c r="D33" s="15">
        <v>0</v>
      </c>
    </row>
    <row r="34" spans="1:4">
      <c r="A34" s="17">
        <v>8740</v>
      </c>
      <c r="B34" s="37" t="s">
        <v>23</v>
      </c>
      <c r="C34" s="17"/>
      <c r="D34" s="15">
        <v>0</v>
      </c>
    </row>
    <row r="35" spans="1:4">
      <c r="A35" s="17">
        <v>6040</v>
      </c>
      <c r="B35" s="37" t="s">
        <v>102</v>
      </c>
      <c r="C35" s="17"/>
      <c r="D35" s="15">
        <v>0</v>
      </c>
    </row>
    <row r="36" spans="1:4">
      <c r="A36" s="17">
        <v>7038</v>
      </c>
      <c r="B36" s="37" t="s">
        <v>123</v>
      </c>
      <c r="C36" s="17" t="s">
        <v>124</v>
      </c>
      <c r="D36" s="15">
        <v>0</v>
      </c>
    </row>
    <row r="37" spans="1:4">
      <c r="A37" s="17">
        <v>9643</v>
      </c>
      <c r="B37" s="17" t="s">
        <v>24</v>
      </c>
      <c r="C37" s="17"/>
      <c r="D37" s="15">
        <v>0</v>
      </c>
    </row>
    <row r="38" spans="1:4">
      <c r="A38" s="17">
        <v>98675710</v>
      </c>
      <c r="B38" s="17" t="s">
        <v>120</v>
      </c>
      <c r="C38" s="17" t="s">
        <v>121</v>
      </c>
      <c r="D38" s="15">
        <v>150</v>
      </c>
    </row>
    <row r="39" spans="1:4">
      <c r="A39" s="17" t="s">
        <v>150</v>
      </c>
      <c r="B39" s="17" t="s">
        <v>151</v>
      </c>
      <c r="C39" s="17" t="s">
        <v>152</v>
      </c>
      <c r="D39" s="15">
        <v>1900</v>
      </c>
    </row>
    <row r="40" spans="1:4">
      <c r="A40" s="17" t="s">
        <v>25</v>
      </c>
      <c r="B40" s="42" t="s">
        <v>115</v>
      </c>
      <c r="C40" s="17" t="s">
        <v>70</v>
      </c>
      <c r="D40" s="15">
        <v>0</v>
      </c>
    </row>
    <row r="41" spans="1:4" ht="5.45" customHeight="1">
      <c r="D41" s="16"/>
    </row>
    <row r="42" spans="1:4" ht="18.75">
      <c r="C42" s="20" t="s">
        <v>74</v>
      </c>
      <c r="D42" s="21">
        <f>SUM(D15:D41)</f>
        <v>13845</v>
      </c>
    </row>
    <row r="44" spans="1:4" ht="18.75">
      <c r="A44" s="13" t="s">
        <v>63</v>
      </c>
      <c r="B44" s="13"/>
      <c r="D44" s="18" t="str">
        <f>D13</f>
        <v>Apr</v>
      </c>
    </row>
    <row r="45" spans="1:4">
      <c r="A45" s="18" t="s">
        <v>64</v>
      </c>
      <c r="B45" s="19" t="s">
        <v>66</v>
      </c>
      <c r="C45" s="18" t="s">
        <v>67</v>
      </c>
      <c r="D45" s="18">
        <f>D14</f>
        <v>1</v>
      </c>
    </row>
    <row r="46" spans="1:4">
      <c r="A46" s="38">
        <v>35</v>
      </c>
      <c r="B46" s="29" t="s">
        <v>12</v>
      </c>
      <c r="C46" s="17"/>
      <c r="D46" s="15"/>
    </row>
    <row r="47" spans="1:4">
      <c r="A47" s="38">
        <v>522</v>
      </c>
      <c r="B47" s="29" t="s">
        <v>27</v>
      </c>
      <c r="C47" s="17"/>
      <c r="D47" s="15"/>
    </row>
    <row r="48" spans="1:4">
      <c r="A48" s="38">
        <v>1000</v>
      </c>
      <c r="B48" s="29" t="s">
        <v>86</v>
      </c>
      <c r="C48" s="17" t="s">
        <v>87</v>
      </c>
      <c r="D48" s="15"/>
    </row>
    <row r="49" spans="1:4">
      <c r="A49" s="38">
        <v>1060</v>
      </c>
      <c r="B49" s="29" t="s">
        <v>28</v>
      </c>
      <c r="C49" s="17"/>
      <c r="D49" s="15"/>
    </row>
    <row r="50" spans="1:4">
      <c r="A50" s="38">
        <v>1063</v>
      </c>
      <c r="B50" s="29" t="s">
        <v>29</v>
      </c>
      <c r="C50" s="17"/>
      <c r="D50" s="15"/>
    </row>
    <row r="51" spans="1:4">
      <c r="A51" s="38">
        <v>1168</v>
      </c>
      <c r="B51" s="29" t="s">
        <v>30</v>
      </c>
      <c r="C51" s="17"/>
      <c r="D51" s="15"/>
    </row>
    <row r="52" spans="1:4">
      <c r="A52" s="38">
        <v>1233</v>
      </c>
      <c r="B52" s="29" t="s">
        <v>31</v>
      </c>
      <c r="C52" s="17"/>
      <c r="D52" s="15"/>
    </row>
    <row r="53" spans="1:4">
      <c r="A53" s="38">
        <v>1244</v>
      </c>
      <c r="B53" s="29" t="s">
        <v>58</v>
      </c>
      <c r="C53" s="17"/>
      <c r="D53" s="15"/>
    </row>
    <row r="54" spans="1:4">
      <c r="A54" s="38">
        <v>1264</v>
      </c>
      <c r="B54" s="29" t="s">
        <v>32</v>
      </c>
      <c r="C54" s="17"/>
      <c r="D54" s="15"/>
    </row>
    <row r="55" spans="1:4">
      <c r="A55" s="38">
        <v>1319</v>
      </c>
      <c r="B55" s="29" t="s">
        <v>33</v>
      </c>
      <c r="C55" s="17"/>
      <c r="D55" s="15"/>
    </row>
    <row r="56" spans="1:4">
      <c r="A56" s="38">
        <v>1326</v>
      </c>
      <c r="B56" s="29" t="s">
        <v>34</v>
      </c>
      <c r="C56" s="17" t="s">
        <v>34</v>
      </c>
      <c r="D56" s="15"/>
    </row>
    <row r="57" spans="1:4">
      <c r="A57" s="38">
        <v>1388</v>
      </c>
      <c r="B57" s="29" t="s">
        <v>154</v>
      </c>
      <c r="C57" s="17" t="s">
        <v>71</v>
      </c>
      <c r="D57" s="15">
        <v>71</v>
      </c>
    </row>
    <row r="58" spans="1:4">
      <c r="A58" s="38">
        <v>1427</v>
      </c>
      <c r="B58" s="29" t="s">
        <v>50</v>
      </c>
      <c r="C58" s="17" t="s">
        <v>128</v>
      </c>
      <c r="D58" s="15"/>
    </row>
    <row r="59" spans="1:4">
      <c r="A59" s="38">
        <v>4132</v>
      </c>
      <c r="B59" s="29" t="s">
        <v>55</v>
      </c>
      <c r="C59" s="17" t="s">
        <v>127</v>
      </c>
      <c r="D59" s="15"/>
    </row>
    <row r="60" spans="1:4">
      <c r="A60" s="38">
        <v>7340</v>
      </c>
      <c r="B60" s="29" t="s">
        <v>90</v>
      </c>
      <c r="C60" s="17" t="s">
        <v>78</v>
      </c>
      <c r="D60" s="43">
        <f>8000+5000+610</f>
        <v>13610</v>
      </c>
    </row>
    <row r="61" spans="1:4">
      <c r="A61" s="38">
        <v>1373</v>
      </c>
      <c r="B61" s="29" t="s">
        <v>35</v>
      </c>
      <c r="C61" s="17"/>
      <c r="D61" s="15"/>
    </row>
    <row r="62" spans="1:4">
      <c r="A62" s="38">
        <v>1394</v>
      </c>
      <c r="B62" s="29" t="s">
        <v>114</v>
      </c>
      <c r="C62" s="17" t="s">
        <v>109</v>
      </c>
      <c r="D62" s="15"/>
    </row>
    <row r="63" spans="1:4">
      <c r="A63" s="38">
        <v>1412</v>
      </c>
      <c r="B63" s="29" t="s">
        <v>80</v>
      </c>
      <c r="C63" s="17"/>
      <c r="D63" s="15"/>
    </row>
    <row r="64" spans="1:4">
      <c r="A64" s="38">
        <v>1427</v>
      </c>
      <c r="B64" s="29" t="s">
        <v>50</v>
      </c>
      <c r="C64" s="17" t="s">
        <v>81</v>
      </c>
      <c r="D64" s="15"/>
    </row>
    <row r="65" spans="1:4">
      <c r="A65" s="38">
        <v>1428</v>
      </c>
      <c r="B65" s="29" t="s">
        <v>113</v>
      </c>
      <c r="C65" s="17" t="s">
        <v>111</v>
      </c>
      <c r="D65" s="15"/>
    </row>
    <row r="66" spans="1:4">
      <c r="A66" s="38">
        <v>1431</v>
      </c>
      <c r="B66" s="29" t="s">
        <v>36</v>
      </c>
      <c r="C66" s="17"/>
      <c r="D66" s="15"/>
    </row>
    <row r="67" spans="1:4">
      <c r="A67" s="38">
        <v>1485</v>
      </c>
      <c r="B67" s="29" t="s">
        <v>116</v>
      </c>
      <c r="C67" s="17" t="s">
        <v>96</v>
      </c>
      <c r="D67" s="15"/>
    </row>
    <row r="68" spans="1:4">
      <c r="A68" s="38">
        <v>1507</v>
      </c>
      <c r="B68" s="29" t="s">
        <v>37</v>
      </c>
      <c r="C68" s="17"/>
      <c r="D68" s="15"/>
    </row>
    <row r="69" spans="1:4">
      <c r="A69" s="38">
        <v>1508</v>
      </c>
      <c r="B69" s="29" t="s">
        <v>38</v>
      </c>
      <c r="C69" s="17"/>
      <c r="D69" s="15"/>
    </row>
    <row r="70" spans="1:4">
      <c r="A70" s="38">
        <v>1563</v>
      </c>
      <c r="B70" s="29" t="s">
        <v>39</v>
      </c>
      <c r="C70" s="17"/>
      <c r="D70" s="15"/>
    </row>
    <row r="71" spans="1:4">
      <c r="A71" s="38">
        <v>3069</v>
      </c>
      <c r="B71" s="29" t="s">
        <v>40</v>
      </c>
      <c r="C71" s="17" t="s">
        <v>103</v>
      </c>
      <c r="D71" s="15"/>
    </row>
    <row r="72" spans="1:4">
      <c r="A72" s="38">
        <v>4132</v>
      </c>
      <c r="B72" s="29" t="s">
        <v>55</v>
      </c>
      <c r="C72" s="17" t="s">
        <v>81</v>
      </c>
      <c r="D72" s="15"/>
    </row>
    <row r="73" spans="1:4">
      <c r="A73" s="38">
        <v>4531</v>
      </c>
      <c r="B73" s="29" t="s">
        <v>17</v>
      </c>
      <c r="C73" s="17"/>
      <c r="D73" s="15"/>
    </row>
    <row r="74" spans="1:4">
      <c r="A74" s="38">
        <v>3537</v>
      </c>
      <c r="B74" s="29" t="s">
        <v>99</v>
      </c>
      <c r="C74" s="17" t="s">
        <v>100</v>
      </c>
      <c r="D74" s="15"/>
    </row>
    <row r="75" spans="1:4">
      <c r="A75" s="38">
        <v>8020</v>
      </c>
      <c r="B75" s="29" t="s">
        <v>41</v>
      </c>
      <c r="C75" s="17"/>
      <c r="D75" s="15"/>
    </row>
    <row r="76" spans="1:4">
      <c r="A76" s="38">
        <v>8100</v>
      </c>
      <c r="B76" s="29" t="s">
        <v>155</v>
      </c>
      <c r="C76" s="17" t="s">
        <v>71</v>
      </c>
      <c r="D76" s="15">
        <v>164</v>
      </c>
    </row>
    <row r="77" spans="1:4">
      <c r="A77" s="38"/>
      <c r="B77" s="29" t="s">
        <v>93</v>
      </c>
      <c r="C77" s="17" t="s">
        <v>94</v>
      </c>
      <c r="D77" s="15"/>
    </row>
    <row r="78" spans="1:4">
      <c r="A78" s="38" t="s">
        <v>25</v>
      </c>
      <c r="B78" s="29" t="s">
        <v>26</v>
      </c>
      <c r="C78" s="17"/>
      <c r="D78" s="15">
        <v>0</v>
      </c>
    </row>
    <row r="79" spans="1:4" ht="4.1500000000000004" customHeight="1">
      <c r="A79" s="11"/>
    </row>
    <row r="80" spans="1:4" ht="3.6" customHeight="1"/>
    <row r="81" spans="3:4" ht="18.75">
      <c r="C81" s="20" t="s">
        <v>73</v>
      </c>
      <c r="D81" s="21">
        <f>SUM(D46:D80)</f>
        <v>13845</v>
      </c>
    </row>
    <row r="85" spans="3:4">
      <c r="C85" t="s">
        <v>89</v>
      </c>
      <c r="D85" s="16">
        <f>D42-D81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7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workbookViewId="0">
      <selection activeCell="D21" sqref="D21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92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75">
      <c r="A9" s="1" t="s">
        <v>9</v>
      </c>
      <c r="B9" s="1" t="s">
        <v>60</v>
      </c>
      <c r="C9" s="12">
        <v>36617</v>
      </c>
      <c r="D9" s="10"/>
    </row>
    <row r="10" spans="1:4">
      <c r="A10" s="1" t="s">
        <v>11</v>
      </c>
      <c r="B10" s="1" t="s">
        <v>98</v>
      </c>
      <c r="C10" s="7" t="s">
        <v>10</v>
      </c>
      <c r="D10" s="6"/>
    </row>
    <row r="11" spans="1:4">
      <c r="C11" s="12">
        <v>36646</v>
      </c>
    </row>
    <row r="13" spans="1:4" ht="18.75">
      <c r="A13" s="13" t="s">
        <v>62</v>
      </c>
      <c r="B13" s="13"/>
      <c r="D13" s="18" t="s">
        <v>149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>
      <c r="A15" s="31">
        <v>553</v>
      </c>
      <c r="B15" s="30" t="s">
        <v>42</v>
      </c>
      <c r="C15" s="14"/>
      <c r="D15" s="15"/>
    </row>
    <row r="16" spans="1:4">
      <c r="A16" s="31">
        <v>553</v>
      </c>
      <c r="B16" s="30" t="s">
        <v>42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44</v>
      </c>
      <c r="C18" s="14"/>
      <c r="D18" s="15"/>
    </row>
    <row r="19" spans="1:4" s="8" customFormat="1">
      <c r="A19" s="31">
        <v>3536</v>
      </c>
      <c r="B19" s="30" t="s">
        <v>44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84</v>
      </c>
      <c r="D20" s="15"/>
    </row>
    <row r="21" spans="1:4">
      <c r="A21" s="31">
        <v>5674</v>
      </c>
      <c r="B21" s="30" t="s">
        <v>45</v>
      </c>
      <c r="C21" s="14"/>
      <c r="D21" s="15"/>
    </row>
    <row r="22" spans="1:4">
      <c r="A22" s="31">
        <v>7038</v>
      </c>
      <c r="B22" s="30" t="s">
        <v>43</v>
      </c>
      <c r="C22" s="14"/>
      <c r="D22" s="15"/>
    </row>
    <row r="23" spans="1:4">
      <c r="A23" s="31">
        <v>5674</v>
      </c>
      <c r="B23" s="30" t="s">
        <v>45</v>
      </c>
      <c r="C23" s="14" t="s">
        <v>88</v>
      </c>
      <c r="D23" s="15"/>
    </row>
    <row r="24" spans="1:4">
      <c r="A24" s="31">
        <v>7061</v>
      </c>
      <c r="B24" s="30" t="s">
        <v>46</v>
      </c>
      <c r="C24" s="14"/>
      <c r="D24" s="15"/>
    </row>
    <row r="25" spans="1:4">
      <c r="A25" s="31" t="s">
        <v>25</v>
      </c>
      <c r="B25" s="30" t="s">
        <v>26</v>
      </c>
      <c r="C25" s="14"/>
      <c r="D25" s="15">
        <v>0</v>
      </c>
    </row>
    <row r="26" spans="1:4">
      <c r="D26" s="16"/>
    </row>
    <row r="27" spans="1:4" ht="18.75">
      <c r="C27" s="20" t="s">
        <v>74</v>
      </c>
      <c r="D27" s="21">
        <f>SUM(D15:D26)</f>
        <v>0</v>
      </c>
    </row>
    <row r="29" spans="1:4" ht="18.75">
      <c r="A29" s="13" t="s">
        <v>63</v>
      </c>
      <c r="B29" s="13"/>
      <c r="D29" s="18" t="str">
        <f>D13</f>
        <v>Apr</v>
      </c>
    </row>
    <row r="30" spans="1:4">
      <c r="A30" s="18" t="s">
        <v>64</v>
      </c>
      <c r="B30" s="19" t="s">
        <v>66</v>
      </c>
      <c r="C30" s="18" t="s">
        <v>67</v>
      </c>
      <c r="D30" s="18">
        <f>D14</f>
        <v>1</v>
      </c>
    </row>
    <row r="31" spans="1:4">
      <c r="A31" s="34">
        <v>713</v>
      </c>
      <c r="B31" s="29" t="s">
        <v>47</v>
      </c>
      <c r="C31" s="17"/>
      <c r="D31" s="17"/>
    </row>
    <row r="32" spans="1:4">
      <c r="A32" s="34">
        <v>1008</v>
      </c>
      <c r="B32" s="29" t="s">
        <v>59</v>
      </c>
      <c r="C32" s="14"/>
      <c r="D32" s="17"/>
    </row>
    <row r="33" spans="1:4">
      <c r="A33" s="34">
        <v>1057</v>
      </c>
      <c r="B33" s="29" t="s">
        <v>57</v>
      </c>
      <c r="C33" s="14"/>
      <c r="D33" s="17"/>
    </row>
    <row r="34" spans="1:4">
      <c r="A34" s="34">
        <v>1060</v>
      </c>
      <c r="B34" s="29" t="s">
        <v>28</v>
      </c>
      <c r="C34" s="14"/>
      <c r="D34" s="17"/>
    </row>
    <row r="35" spans="1:4">
      <c r="A35" s="34">
        <v>1168</v>
      </c>
      <c r="B35" s="29" t="s">
        <v>48</v>
      </c>
      <c r="C35" s="14"/>
      <c r="D35" s="17"/>
    </row>
    <row r="36" spans="1:4">
      <c r="A36" s="34">
        <v>1233</v>
      </c>
      <c r="B36" s="29" t="s">
        <v>49</v>
      </c>
      <c r="C36" s="14"/>
      <c r="D36" s="17"/>
    </row>
    <row r="37" spans="1:4">
      <c r="A37" s="34">
        <v>1244</v>
      </c>
      <c r="B37" s="29" t="s">
        <v>58</v>
      </c>
      <c r="C37" s="14"/>
      <c r="D37" s="17"/>
    </row>
    <row r="38" spans="1:4">
      <c r="A38" s="34">
        <v>1258</v>
      </c>
      <c r="B38" s="29" t="s">
        <v>90</v>
      </c>
      <c r="C38" s="14" t="s">
        <v>78</v>
      </c>
      <c r="D38" s="17"/>
    </row>
    <row r="39" spans="1:4">
      <c r="A39" s="34">
        <v>1319</v>
      </c>
      <c r="B39" s="29" t="s">
        <v>48</v>
      </c>
      <c r="C39" s="14"/>
      <c r="D39" s="17"/>
    </row>
    <row r="40" spans="1:4">
      <c r="A40" s="34">
        <v>1326</v>
      </c>
      <c r="B40" s="29" t="s">
        <v>34</v>
      </c>
      <c r="C40" s="14"/>
      <c r="D40" s="17"/>
    </row>
    <row r="41" spans="1:4" hidden="1">
      <c r="A41" s="34">
        <v>1373</v>
      </c>
      <c r="B41" s="32" t="s">
        <v>35</v>
      </c>
      <c r="C41" s="14"/>
      <c r="D41" s="17"/>
    </row>
    <row r="42" spans="1:4" hidden="1">
      <c r="A42" s="34">
        <v>1427</v>
      </c>
      <c r="B42" s="29" t="s">
        <v>50</v>
      </c>
      <c r="C42" s="14"/>
      <c r="D42" s="17"/>
    </row>
    <row r="43" spans="1:4" hidden="1">
      <c r="A43" s="34">
        <v>1427</v>
      </c>
      <c r="B43" s="29" t="s">
        <v>51</v>
      </c>
      <c r="C43" s="14"/>
      <c r="D43" s="17"/>
    </row>
    <row r="44" spans="1:4" hidden="1">
      <c r="A44" s="34">
        <v>1431</v>
      </c>
      <c r="B44" s="29" t="s">
        <v>52</v>
      </c>
      <c r="C44" s="14"/>
      <c r="D44" s="17"/>
    </row>
    <row r="45" spans="1:4" hidden="1">
      <c r="A45" s="34">
        <v>1563</v>
      </c>
      <c r="B45" s="29" t="s">
        <v>39</v>
      </c>
      <c r="C45" s="14"/>
      <c r="D45" s="17"/>
    </row>
    <row r="46" spans="1:4">
      <c r="A46" s="35">
        <v>3551</v>
      </c>
      <c r="B46" s="33" t="s">
        <v>53</v>
      </c>
      <c r="C46" s="14"/>
      <c r="D46" s="17"/>
    </row>
    <row r="47" spans="1:4">
      <c r="A47" s="34">
        <v>4132</v>
      </c>
      <c r="B47" s="29" t="s">
        <v>55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25</v>
      </c>
      <c r="B50" s="29" t="s">
        <v>26</v>
      </c>
      <c r="C50" s="14"/>
      <c r="D50" s="17">
        <v>0</v>
      </c>
    </row>
    <row r="51" spans="1:4">
      <c r="A51" s="11"/>
    </row>
    <row r="53" spans="1:4" ht="18.75">
      <c r="C53" s="20" t="s">
        <v>73</v>
      </c>
      <c r="D53" s="21">
        <f>SUM(D31:D52)</f>
        <v>0</v>
      </c>
    </row>
    <row r="57" spans="1:4">
      <c r="C57" t="s">
        <v>89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workbookViewId="0">
      <selection activeCell="D17" sqref="D17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97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75">
      <c r="A9" s="1" t="s">
        <v>9</v>
      </c>
      <c r="B9" s="1" t="s">
        <v>60</v>
      </c>
      <c r="C9" s="12">
        <v>36617</v>
      </c>
      <c r="D9" s="10"/>
    </row>
    <row r="10" spans="1:4">
      <c r="A10" s="1" t="s">
        <v>11</v>
      </c>
      <c r="B10" s="1" t="s">
        <v>61</v>
      </c>
      <c r="C10" s="7" t="s">
        <v>10</v>
      </c>
      <c r="D10" s="6"/>
    </row>
    <row r="11" spans="1:4">
      <c r="C11" s="12">
        <v>36646</v>
      </c>
    </row>
    <row r="13" spans="1:4" ht="18.75">
      <c r="A13" s="13" t="s">
        <v>62</v>
      </c>
      <c r="B13" s="13"/>
      <c r="D13" s="18" t="s">
        <v>156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142</v>
      </c>
      <c r="D15" s="15">
        <v>0</v>
      </c>
    </row>
    <row r="16" spans="1:4">
      <c r="A16" s="31" t="s">
        <v>25</v>
      </c>
      <c r="B16" s="30" t="s">
        <v>26</v>
      </c>
      <c r="C16" s="14"/>
      <c r="D16" s="15">
        <v>500</v>
      </c>
    </row>
    <row r="17" spans="1:4">
      <c r="D17" s="16"/>
    </row>
    <row r="18" spans="1:4" ht="18.75">
      <c r="C18" s="20" t="s">
        <v>74</v>
      </c>
      <c r="D18" s="21">
        <f>SUM(D15:D17)</f>
        <v>500</v>
      </c>
    </row>
    <row r="20" spans="1:4" ht="18.75">
      <c r="A20" s="13" t="s">
        <v>63</v>
      </c>
      <c r="B20" s="13"/>
      <c r="D20" s="18" t="str">
        <f>D13</f>
        <v>APR</v>
      </c>
    </row>
    <row r="21" spans="1:4">
      <c r="A21" s="18" t="s">
        <v>64</v>
      </c>
      <c r="B21" s="19" t="s">
        <v>66</v>
      </c>
      <c r="C21" s="18" t="s">
        <v>67</v>
      </c>
      <c r="D21" s="18">
        <f>D14</f>
        <v>1</v>
      </c>
    </row>
    <row r="22" spans="1:4">
      <c r="A22" s="34">
        <v>8078</v>
      </c>
      <c r="B22" s="29" t="s">
        <v>95</v>
      </c>
      <c r="C22" s="29" t="s">
        <v>95</v>
      </c>
      <c r="D22" s="17">
        <v>500</v>
      </c>
    </row>
    <row r="23" spans="1:4">
      <c r="A23" s="34" t="s">
        <v>25</v>
      </c>
      <c r="B23" s="29" t="s">
        <v>26</v>
      </c>
      <c r="C23" s="14"/>
      <c r="D23" s="17">
        <v>0</v>
      </c>
    </row>
    <row r="24" spans="1:4">
      <c r="A24" s="11"/>
    </row>
    <row r="26" spans="1:4" ht="18.75">
      <c r="C26" s="20" t="s">
        <v>73</v>
      </c>
      <c r="D26" s="21">
        <f>SUM(D22:D25)</f>
        <v>500</v>
      </c>
    </row>
    <row r="30" spans="1:4">
      <c r="C30" t="s">
        <v>89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Jan Havlíček</cp:lastModifiedBy>
  <cp:lastPrinted>2000-03-29T20:57:22Z</cp:lastPrinted>
  <dcterms:created xsi:type="dcterms:W3CDTF">1997-01-30T14:47:13Z</dcterms:created>
  <dcterms:modified xsi:type="dcterms:W3CDTF">2023-09-19T00:40:55Z</dcterms:modified>
</cp:coreProperties>
</file>