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0A4A2E-09A6-4F30-A3EB-AB9855E0635C}" xr6:coauthVersionLast="47" xr6:coauthVersionMax="47" xr10:uidLastSave="{00000000-0000-0000-0000-000000000000}"/>
  <bookViews>
    <workbookView xWindow="-120" yWindow="-120" windowWidth="38640" windowHeight="15720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201'!$A$1:$D$82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0" iterate="1" iterateCount="1"/>
</workbook>
</file>

<file path=xl/calcChain.xml><?xml version="1.0" encoding="utf-8"?>
<calcChain xmlns="http://schemas.openxmlformats.org/spreadsheetml/2006/main">
  <c r="E8" i="21" l="1"/>
  <c r="A9" i="21"/>
  <c r="E9" i="21"/>
  <c r="A10" i="21"/>
  <c r="E10" i="21"/>
  <c r="A11" i="21"/>
  <c r="E11" i="21"/>
  <c r="A12" i="21"/>
  <c r="E12" i="21"/>
  <c r="A13" i="21"/>
  <c r="E13" i="21"/>
  <c r="A14" i="21"/>
  <c r="E14" i="21"/>
  <c r="A15" i="21"/>
  <c r="E15" i="21"/>
  <c r="A16" i="21"/>
  <c r="E16" i="21"/>
  <c r="A17" i="21"/>
  <c r="E17" i="21"/>
  <c r="A18" i="21"/>
  <c r="E18" i="21"/>
  <c r="A19" i="21"/>
  <c r="E19" i="21"/>
  <c r="A20" i="21"/>
  <c r="E20" i="21"/>
  <c r="A21" i="21"/>
  <c r="E21" i="21"/>
  <c r="A22" i="21"/>
  <c r="E22" i="21"/>
  <c r="A23" i="21"/>
  <c r="E23" i="21"/>
  <c r="A24" i="21"/>
  <c r="E24" i="21"/>
  <c r="A25" i="21"/>
  <c r="E25" i="21"/>
  <c r="A26" i="21"/>
  <c r="E26" i="21"/>
  <c r="A27" i="21"/>
  <c r="E27" i="21"/>
  <c r="A28" i="21"/>
  <c r="E28" i="21"/>
  <c r="A29" i="21"/>
  <c r="E29" i="21"/>
  <c r="A30" i="21"/>
  <c r="E30" i="21"/>
  <c r="A31" i="21"/>
  <c r="E31" i="21"/>
  <c r="A32" i="21"/>
  <c r="E32" i="21"/>
  <c r="A33" i="21"/>
  <c r="E33" i="21"/>
  <c r="A34" i="21"/>
  <c r="E34" i="21"/>
  <c r="A35" i="21"/>
  <c r="E35" i="21"/>
  <c r="A36" i="21"/>
  <c r="E36" i="21"/>
  <c r="A37" i="21"/>
  <c r="E37" i="21"/>
  <c r="B40" i="21"/>
  <c r="C40" i="21"/>
  <c r="D40" i="21"/>
  <c r="E40" i="21"/>
  <c r="E14" i="22"/>
  <c r="F14" i="22"/>
  <c r="G14" i="22"/>
  <c r="H14" i="22"/>
  <c r="I14" i="22"/>
  <c r="J14" i="22"/>
  <c r="K14" i="22"/>
  <c r="L14" i="22"/>
  <c r="D20" i="22"/>
  <c r="E20" i="22"/>
  <c r="F20" i="22"/>
  <c r="G20" i="22"/>
  <c r="H20" i="22"/>
  <c r="I20" i="22"/>
  <c r="J20" i="22"/>
  <c r="K20" i="22"/>
  <c r="L20" i="22"/>
  <c r="H21" i="22"/>
  <c r="I21" i="22"/>
  <c r="J21" i="22"/>
  <c r="K21" i="22"/>
  <c r="D41" i="22"/>
  <c r="E41" i="22"/>
  <c r="F41" i="22"/>
  <c r="G41" i="22"/>
  <c r="H41" i="22"/>
  <c r="I41" i="22"/>
  <c r="J41" i="22"/>
  <c r="K41" i="22"/>
  <c r="L41" i="22"/>
  <c r="D43" i="22"/>
  <c r="E43" i="22"/>
  <c r="F43" i="22"/>
  <c r="G43" i="22"/>
  <c r="H43" i="22"/>
  <c r="I43" i="22"/>
  <c r="J43" i="22"/>
  <c r="K43" i="22"/>
  <c r="L43" i="22"/>
  <c r="D44" i="22"/>
  <c r="E44" i="22"/>
  <c r="F44" i="22"/>
  <c r="G44" i="22"/>
  <c r="H44" i="22"/>
  <c r="I44" i="22"/>
  <c r="J44" i="22"/>
  <c r="K44" i="22"/>
  <c r="L44" i="22"/>
  <c r="D55" i="22"/>
  <c r="E55" i="22"/>
  <c r="F55" i="22"/>
  <c r="G55" i="22"/>
  <c r="H55" i="22"/>
  <c r="I55" i="22"/>
  <c r="J55" i="22"/>
  <c r="K55" i="22"/>
  <c r="L55" i="22"/>
  <c r="D78" i="22"/>
  <c r="E78" i="22"/>
  <c r="F78" i="22"/>
  <c r="G78" i="22"/>
  <c r="H78" i="22"/>
  <c r="I78" i="22"/>
  <c r="J78" i="22"/>
  <c r="K78" i="22"/>
  <c r="L78" i="22"/>
  <c r="D82" i="22"/>
  <c r="E82" i="22"/>
  <c r="F82" i="22"/>
  <c r="G82" i="22"/>
  <c r="H82" i="22"/>
  <c r="I82" i="22"/>
  <c r="J82" i="22"/>
  <c r="K82" i="22"/>
  <c r="L82" i="22"/>
  <c r="D27" i="23"/>
  <c r="D29" i="23"/>
  <c r="D30" i="23"/>
  <c r="D53" i="23"/>
  <c r="D57" i="23"/>
  <c r="E14" i="20"/>
  <c r="F14" i="20"/>
  <c r="G14" i="20"/>
  <c r="H14" i="20"/>
  <c r="D15" i="20"/>
  <c r="E15" i="20"/>
  <c r="F15" i="20"/>
  <c r="G15" i="20"/>
  <c r="H15" i="20"/>
  <c r="D21" i="20"/>
  <c r="E21" i="20"/>
  <c r="F21" i="20"/>
  <c r="G21" i="20"/>
  <c r="H21" i="20"/>
  <c r="D23" i="20"/>
  <c r="E23" i="20"/>
  <c r="F23" i="20"/>
  <c r="G23" i="20"/>
  <c r="H23" i="20"/>
  <c r="D24" i="20"/>
  <c r="E24" i="20"/>
  <c r="F24" i="20"/>
  <c r="G24" i="20"/>
  <c r="H24" i="20"/>
  <c r="D27" i="20"/>
  <c r="E27" i="20"/>
  <c r="F27" i="20"/>
  <c r="G27" i="20"/>
  <c r="H27" i="20"/>
  <c r="H31" i="20"/>
  <c r="D34" i="20"/>
  <c r="E34" i="20"/>
  <c r="F34" i="20"/>
  <c r="G34" i="20"/>
  <c r="H34" i="20"/>
  <c r="E14" i="24"/>
  <c r="F14" i="24"/>
  <c r="G14" i="24"/>
  <c r="H14" i="24"/>
  <c r="D18" i="24"/>
  <c r="E18" i="24"/>
  <c r="F18" i="24"/>
  <c r="G18" i="24"/>
  <c r="H18" i="24"/>
  <c r="D20" i="24"/>
  <c r="E20" i="24"/>
  <c r="F20" i="24"/>
  <c r="G20" i="24"/>
  <c r="H20" i="24"/>
  <c r="D21" i="24"/>
  <c r="E21" i="24"/>
  <c r="F21" i="24"/>
  <c r="G21" i="24"/>
  <c r="H21" i="24"/>
  <c r="D26" i="24"/>
  <c r="E26" i="24"/>
  <c r="F26" i="24"/>
  <c r="G26" i="24"/>
  <c r="H26" i="24"/>
  <c r="D30" i="24"/>
  <c r="E30" i="24"/>
  <c r="F30" i="24"/>
  <c r="G30" i="24"/>
  <c r="H30" i="24"/>
</calcChain>
</file>

<file path=xl/sharedStrings.xml><?xml version="1.0" encoding="utf-8"?>
<sst xmlns="http://schemas.openxmlformats.org/spreadsheetml/2006/main" count="293" uniqueCount="137">
  <si>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</si>
  <si>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</si>
  <si>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</si>
  <si>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</si>
  <si>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</si>
  <si>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</si>
  <si>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</si>
  <si>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</si>
  <si>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</si>
  <si>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</si>
  <si>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</si>
  <si>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</si>
  <si>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</si>
  <si>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</si>
  <si>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</si>
  <si>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</si>
  <si>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</si>
  <si>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</si>
  <si>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</si>
  <si>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</si>
  <si>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</si>
  <si>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</si>
  <si>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</si>
  <si>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</si>
  <si>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</si>
  <si>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</si>
  <si>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</si>
  <si>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</si>
  <si>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</si>
  <si>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</si>
  <si>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</si>
  <si>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</si>
  <si>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</si>
  <si>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</si>
  <si>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</si>
  <si>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</si>
  <si>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</si>
  <si>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</si>
  <si>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</si>
  <si>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</si>
  <si>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</si>
  <si>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</si>
  <si>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</si>
  <si>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</si>
  <si>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</si>
  <si>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</si>
  <si>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</si>
  <si>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</si>
  <si>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</si>
  <si>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</si>
  <si>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</si>
  <si>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</si>
  <si>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</si>
  <si>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</si>
  <si>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</si>
  <si>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</si>
  <si>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</si>
  <si>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</si>
  <si>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</si>
  <si>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</si>
  <si>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</si>
  <si>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</si>
  <si>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</si>
  <si>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</si>
  <si>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</si>
  <si>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</si>
  <si>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</si>
  <si>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</si>
  <si>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</si>
  <si>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</si>
  <si>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</si>
  <si>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</si>
  <si>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</si>
  <si>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</si>
  <si>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</si>
  <si>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</si>
  <si>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</si>
  <si>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</si>
  <si>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</si>
  <si>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</si>
  <si>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</si>
  <si>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</si>
  <si>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</si>
  <si>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</si>
  <si>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</si>
  <si>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</si>
  <si>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</si>
  <si>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</si>
  <si>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</si>
  <si>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</si>
  <si>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</si>
  <si>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</si>
  <si>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</si>
  <si>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</si>
  <si>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</si>
  <si>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</si>
  <si>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</si>
  <si>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</si>
  <si>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</si>
  <si>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</si>
  <si>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</si>
  <si>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</si>
  <si>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</si>
  <si>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</si>
  <si>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</si>
  <si>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</si>
  <si>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</si>
  <si>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</si>
  <si>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</si>
  <si>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</si>
  <si>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</si>
  <si>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</si>
  <si>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</si>
  <si>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</si>
  <si>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</si>
  <si>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</si>
  <si>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</si>
  <si>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</si>
  <si>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</si>
  <si>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</si>
  <si>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</si>
  <si>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</si>
  <si>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</si>
  <si>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</si>
  <si>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</si>
  <si>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</si>
  <si>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</si>
  <si>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</si>
  <si>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</si>
  <si>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</si>
  <si>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COKINOS (MIDCON 92155)</t>
  </si>
  <si>
    <t>AMOCO</t>
  </si>
  <si>
    <t>FEB</t>
  </si>
  <si>
    <t xml:space="preserve"> FEBRUARY 2000</t>
  </si>
  <si>
    <t>ENTERGY</t>
  </si>
  <si>
    <t>Encina</t>
  </si>
  <si>
    <t>Quadalope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</si>
</sst>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topLeftCell="A7" workbookViewId="0">
      <selection activeCell="D17" sqref="D17"/>
    </sheetView>
  </sheetViews>
  <sheetFormatPr defaultRowHeight="12.75"/>
  <cols>
    <col min="1" max="1" width="9.6640625" customWidth="1"/>
    <col min="2" max="2" width="27.83203125" customWidth="1"/>
    <col min="3" max="3" width="17" bestFit="1" customWidth="1"/>
  </cols>
  <sheetData>
    <row r="1" spans="1:8" ht="18.75">
      <c r="B1" s="44" t="s">
        <v>1</v>
      </c>
      <c r="C1" s="44"/>
      <c r="D1" s="4"/>
      <c r="E1" s="4"/>
      <c r="F1" s="4"/>
      <c r="G1" s="4"/>
      <c r="H1" s="4"/>
    </row>
    <row r="2" spans="1:8" ht="18.75">
      <c r="A2" s="2"/>
      <c r="B2" s="44" t="s">
        <v>2</v>
      </c>
      <c r="C2" s="44"/>
      <c r="D2" s="4"/>
      <c r="E2" s="4"/>
      <c r="F2" s="4"/>
      <c r="G2" s="4"/>
      <c r="H2" s="4"/>
    </row>
    <row r="3" spans="1:8" ht="18.75">
      <c r="A3" s="1"/>
      <c r="B3" s="44"/>
      <c r="C3" s="44"/>
      <c r="D3" s="9"/>
      <c r="E3" s="9"/>
      <c r="F3" s="9"/>
      <c r="G3" s="9"/>
      <c r="H3" s="9"/>
    </row>
    <row r="4" spans="1:8" ht="18.75">
      <c r="A4" s="1"/>
      <c r="B4" s="9"/>
      <c r="C4" s="2"/>
      <c r="D4" s="9"/>
      <c r="E4" s="9"/>
      <c r="F4" s="9"/>
      <c r="G4" s="9"/>
      <c r="H4" s="9"/>
    </row>
    <row r="5" spans="1:8">
      <c r="A5" s="1" t="s">
        <v>3</v>
      </c>
      <c r="B5" s="1"/>
      <c r="C5" s="2"/>
    </row>
    <row r="6" spans="1:8" ht="14.25">
      <c r="A6" s="1" t="s">
        <v>0</v>
      </c>
      <c r="B6" s="1"/>
      <c r="C6" s="3" t="s">
        <v>70</v>
      </c>
    </row>
    <row r="7" spans="1: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</row>
    <row r="8" spans="1:8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</row>
    <row r="9" spans="1:8" ht="15.75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</row>
    <row r="10" spans="1:8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</row>
    <row r="11" spans="1:8">
      <c r="C11" s="12">
        <v>36585</v>
      </c>
    </row>
    <row r="13" spans="1:8" ht="18.75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</row>
    <row r="14" spans="1:8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</row>
    <row r="15" spans="1:8">
      <c r="A15" s="14">
        <v>644</v>
      </c>
      <c r="B15" s="14" t="s">
        <v>14</v>
      </c>
      <c r="C15" s="14" t="s">
        <v>88</v>
      </c>
      <c r="D15" s="15">
        <f>10000+10000</f>
        <v>20000</v>
      </c>
      <c r="E15" s="15">
        <f>10000+10000</f>
        <v>20000</v>
      </c>
      <c r="F15" s="15">
        <f>10000+10000</f>
        <v>20000</v>
      </c>
      <c r="G15" s="15">
        <f>10000+10000</f>
        <v>20000</v>
      </c>
      <c r="H15" s="21">
        <f>10000+10000-10000</f>
        <v>10000</v>
      </c>
    </row>
    <row r="16" spans="1:8">
      <c r="A16" s="14">
        <v>644</v>
      </c>
      <c r="B16" s="14" t="s">
        <v>14</v>
      </c>
      <c r="C16" s="14" t="s">
        <v>107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8">
      <c r="A17" s="14">
        <v>4132</v>
      </c>
      <c r="B17" s="14" t="s">
        <v>16</v>
      </c>
      <c r="C17" s="14" t="s">
        <v>110</v>
      </c>
      <c r="D17" s="15">
        <v>5000</v>
      </c>
      <c r="E17" s="15">
        <v>5000</v>
      </c>
      <c r="F17" s="15">
        <v>5000</v>
      </c>
      <c r="G17" s="15">
        <v>5000</v>
      </c>
      <c r="H17" s="15">
        <v>5000</v>
      </c>
    </row>
    <row r="18" spans="1:8">
      <c r="A18" s="14">
        <v>4132</v>
      </c>
      <c r="B18" s="14" t="s">
        <v>16</v>
      </c>
      <c r="C18" s="14" t="s">
        <v>18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</row>
    <row r="19" spans="1:8">
      <c r="A19" s="14" t="s">
        <v>71</v>
      </c>
      <c r="B19" s="14" t="s">
        <v>27</v>
      </c>
      <c r="C19" s="14" t="s">
        <v>72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</row>
    <row r="20" spans="1:8">
      <c r="D20" s="16"/>
      <c r="E20" s="16"/>
      <c r="F20" s="16"/>
      <c r="G20" s="16"/>
      <c r="H20" s="16"/>
    </row>
    <row r="21" spans="1:8" ht="18.75">
      <c r="C21" s="20" t="s">
        <v>76</v>
      </c>
      <c r="D21" s="21">
        <f>SUM(D15:D20)</f>
        <v>25000</v>
      </c>
      <c r="E21" s="21">
        <f>SUM(E15:E20)</f>
        <v>25000</v>
      </c>
      <c r="F21" s="21">
        <f>SUM(F15:F20)</f>
        <v>25000</v>
      </c>
      <c r="G21" s="21">
        <f>SUM(G15:G20)</f>
        <v>25000</v>
      </c>
      <c r="H21" s="21">
        <f>SUM(H15:H20)</f>
        <v>15000</v>
      </c>
    </row>
    <row r="23" spans="1:8" ht="18.75">
      <c r="A23" s="13" t="s">
        <v>65</v>
      </c>
      <c r="B23" s="13"/>
      <c r="D23" s="18" t="str">
        <f t="shared" ref="D23:H24" si="0">D13</f>
        <v>FEB</v>
      </c>
      <c r="E23" s="18" t="str">
        <f t="shared" si="0"/>
        <v>FEB</v>
      </c>
      <c r="F23" s="18" t="str">
        <f t="shared" si="0"/>
        <v>FEB</v>
      </c>
      <c r="G23" s="18" t="str">
        <f t="shared" si="0"/>
        <v>FEB</v>
      </c>
      <c r="H23" s="18" t="str">
        <f t="shared" si="0"/>
        <v>FEB</v>
      </c>
    </row>
    <row r="24" spans="1:8">
      <c r="A24" s="18" t="s">
        <v>66</v>
      </c>
      <c r="B24" s="19" t="s">
        <v>68</v>
      </c>
      <c r="C24" s="18" t="s">
        <v>69</v>
      </c>
      <c r="D24" s="18">
        <f t="shared" si="0"/>
        <v>1</v>
      </c>
      <c r="E24" s="18">
        <f t="shared" si="0"/>
        <v>2</v>
      </c>
      <c r="F24" s="18">
        <f t="shared" si="0"/>
        <v>3</v>
      </c>
      <c r="G24" s="18">
        <f t="shared" si="0"/>
        <v>4</v>
      </c>
      <c r="H24" s="18">
        <f t="shared" si="0"/>
        <v>5</v>
      </c>
    </row>
    <row r="25" spans="1:8">
      <c r="A25" s="14">
        <v>1563</v>
      </c>
      <c r="B25" s="17" t="s">
        <v>111</v>
      </c>
      <c r="C25" s="17" t="s">
        <v>112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</row>
    <row r="26" spans="1:8">
      <c r="A26" s="14">
        <v>1373</v>
      </c>
      <c r="B26" s="17" t="s">
        <v>74</v>
      </c>
      <c r="C26" s="14" t="s">
        <v>55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</row>
    <row r="27" spans="1:8">
      <c r="A27" s="14">
        <v>1485</v>
      </c>
      <c r="B27" s="17" t="s">
        <v>84</v>
      </c>
      <c r="C27" s="14" t="s">
        <v>99</v>
      </c>
      <c r="D27" s="15">
        <f>10000+5000</f>
        <v>15000</v>
      </c>
      <c r="E27" s="15">
        <f>10000+5000</f>
        <v>15000</v>
      </c>
      <c r="F27" s="15">
        <f>10000+5000</f>
        <v>15000</v>
      </c>
      <c r="G27" s="15">
        <f>10000+5000</f>
        <v>15000</v>
      </c>
      <c r="H27" s="15">
        <f>10000+5000</f>
        <v>15000</v>
      </c>
    </row>
    <row r="28" spans="1:8">
      <c r="A28" s="14">
        <v>1505</v>
      </c>
      <c r="B28" s="17" t="s">
        <v>113</v>
      </c>
      <c r="C28" s="14" t="s">
        <v>114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</row>
    <row r="29" spans="1:8">
      <c r="A29" s="14">
        <v>1506</v>
      </c>
      <c r="B29" s="17" t="s">
        <v>129</v>
      </c>
      <c r="C29" s="17" t="s">
        <v>128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</row>
    <row r="30" spans="1:8">
      <c r="A30" s="14">
        <v>1394</v>
      </c>
      <c r="B30" s="17" t="s">
        <v>115</v>
      </c>
      <c r="C30" s="14" t="s">
        <v>112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</row>
    <row r="31" spans="1:8">
      <c r="A31" s="14">
        <v>8001</v>
      </c>
      <c r="B31" s="17" t="s">
        <v>73</v>
      </c>
      <c r="C31" s="14" t="s">
        <v>73</v>
      </c>
      <c r="D31" s="15">
        <v>10000</v>
      </c>
      <c r="E31" s="15">
        <v>10000</v>
      </c>
      <c r="F31" s="15">
        <v>10000</v>
      </c>
      <c r="G31" s="15">
        <v>10000</v>
      </c>
      <c r="H31" s="21">
        <f>10000-10000</f>
        <v>0</v>
      </c>
    </row>
    <row r="32" spans="1:8">
      <c r="A32" s="14" t="s">
        <v>71</v>
      </c>
      <c r="B32" s="14" t="s">
        <v>27</v>
      </c>
      <c r="C32" s="14" t="s">
        <v>72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</row>
    <row r="34" spans="3:8" ht="18.75">
      <c r="C34" s="20" t="s">
        <v>75</v>
      </c>
      <c r="D34" s="21">
        <f>SUM(D25:D33)</f>
        <v>25000</v>
      </c>
      <c r="E34" s="21">
        <f>SUM(E25:E33)</f>
        <v>25000</v>
      </c>
      <c r="F34" s="21">
        <f>SUM(F25:F33)</f>
        <v>25000</v>
      </c>
      <c r="G34" s="21">
        <f>SUM(G25:G33)</f>
        <v>25000</v>
      </c>
      <c r="H34" s="21">
        <f>SUM(H25:H33)</f>
        <v>15000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D8" sqref="D8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83203125" style="24"/>
  </cols>
  <sheetData>
    <row r="1" spans="1:5" ht="20.25">
      <c r="A1" s="22"/>
      <c r="B1" s="23"/>
      <c r="C1" s="28" t="s">
        <v>79</v>
      </c>
      <c r="D1" s="28"/>
      <c r="E1" s="23"/>
    </row>
    <row r="2" spans="1:5" ht="20.25">
      <c r="A2" s="22"/>
      <c r="B2" s="23"/>
      <c r="C2" s="28" t="s">
        <v>133</v>
      </c>
      <c r="D2" s="28"/>
      <c r="E2" s="23"/>
    </row>
    <row r="4" spans="1:5" s="25" customFormat="1">
      <c r="B4" s="25" t="s">
        <v>120</v>
      </c>
      <c r="C4" s="25" t="s">
        <v>85</v>
      </c>
      <c r="D4" s="25" t="s">
        <v>108</v>
      </c>
    </row>
    <row r="5" spans="1:5" s="25" customFormat="1">
      <c r="D5" s="25" t="s">
        <v>81</v>
      </c>
    </row>
    <row r="6" spans="1:5" s="25" customFormat="1">
      <c r="B6" s="25" t="s">
        <v>121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122</v>
      </c>
      <c r="C7" s="25" t="s">
        <v>86</v>
      </c>
      <c r="D7" s="25" t="s">
        <v>109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4000</v>
      </c>
      <c r="E9" s="26">
        <f t="shared" ref="E9:E37" si="1">SUM(B9:D9)</f>
        <v>4000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4000</v>
      </c>
      <c r="E10" s="26">
        <f t="shared" si="1"/>
        <v>4000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4000</v>
      </c>
      <c r="E11" s="26">
        <f t="shared" si="1"/>
        <v>4000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4000</v>
      </c>
      <c r="E12" s="26">
        <f t="shared" si="1"/>
        <v>4000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4000</v>
      </c>
      <c r="E13" s="26">
        <f t="shared" si="1"/>
        <v>4000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4000</v>
      </c>
      <c r="E14" s="26">
        <f t="shared" si="1"/>
        <v>4000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4000</v>
      </c>
      <c r="E15" s="26">
        <f t="shared" si="1"/>
        <v>4000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4000</v>
      </c>
      <c r="E16" s="26">
        <f t="shared" si="1"/>
        <v>4000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4000</v>
      </c>
      <c r="E17" s="26">
        <f t="shared" si="1"/>
        <v>4000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4000</v>
      </c>
      <c r="E18" s="26">
        <f t="shared" si="1"/>
        <v>4000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4000</v>
      </c>
      <c r="E19" s="26">
        <f t="shared" si="1"/>
        <v>4000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4000</v>
      </c>
      <c r="E20" s="26">
        <f t="shared" si="1"/>
        <v>4000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4000</v>
      </c>
      <c r="E21" s="26">
        <f t="shared" si="1"/>
        <v>4000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4000</v>
      </c>
      <c r="E22" s="26">
        <f t="shared" si="1"/>
        <v>4000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4000</v>
      </c>
      <c r="E23" s="26">
        <f t="shared" si="1"/>
        <v>4000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4000</v>
      </c>
      <c r="E24" s="26">
        <f t="shared" si="1"/>
        <v>4000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4000</v>
      </c>
      <c r="E25" s="26">
        <f t="shared" si="1"/>
        <v>4000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4000</v>
      </c>
      <c r="E26" s="26">
        <f t="shared" si="1"/>
        <v>4000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4000</v>
      </c>
      <c r="E27" s="26">
        <f t="shared" si="1"/>
        <v>4000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4000</v>
      </c>
      <c r="E28" s="26">
        <f t="shared" si="1"/>
        <v>4000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4000</v>
      </c>
      <c r="E29" s="26">
        <f t="shared" si="1"/>
        <v>4000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4000</v>
      </c>
      <c r="E30" s="26">
        <f t="shared" si="1"/>
        <v>4000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4000</v>
      </c>
      <c r="E31" s="26">
        <f t="shared" si="1"/>
        <v>4000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4000</v>
      </c>
      <c r="E32" s="26">
        <f t="shared" si="1"/>
        <v>4000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4000</v>
      </c>
      <c r="E33" s="26">
        <f t="shared" si="1"/>
        <v>4000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4000</v>
      </c>
      <c r="E34" s="26">
        <f t="shared" si="1"/>
        <v>4000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4000</v>
      </c>
      <c r="E35" s="26">
        <f t="shared" si="1"/>
        <v>4000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4000</v>
      </c>
      <c r="E36" s="26">
        <f t="shared" si="1"/>
        <v>4000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5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116000</v>
      </c>
      <c r="E40" s="27">
        <f>SUM(E8:E38)</f>
        <v>116000</v>
      </c>
    </row>
    <row r="41" spans="1:5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showGridLines="0" tabSelected="1" topLeftCell="C8" workbookViewId="0">
      <selection activeCell="L30" sqref="L30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12" ht="18.75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</row>
    <row r="2" spans="1:12" ht="18.75">
      <c r="A2" s="2"/>
      <c r="B2" s="45" t="s">
        <v>2</v>
      </c>
      <c r="C2" s="45"/>
      <c r="D2" s="4"/>
      <c r="E2" s="4"/>
      <c r="F2" s="4"/>
      <c r="G2" s="4"/>
      <c r="H2" s="4"/>
      <c r="I2" s="4"/>
      <c r="J2" s="4"/>
      <c r="K2" s="4"/>
      <c r="L2" s="4"/>
    </row>
    <row r="3" spans="1:12" ht="18.75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</row>
    <row r="4" spans="1:12" ht="9" customHeight="1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</row>
    <row r="5" spans="1:12">
      <c r="A5" s="1" t="s">
        <v>3</v>
      </c>
      <c r="B5" s="1"/>
      <c r="C5" s="2"/>
    </row>
    <row r="6" spans="1:12" ht="14.25">
      <c r="A6" s="1" t="s">
        <v>0</v>
      </c>
      <c r="B6" s="1"/>
      <c r="C6" s="3" t="s">
        <v>94</v>
      </c>
    </row>
    <row r="7" spans="1:12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</row>
    <row r="8" spans="1:12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</row>
    <row r="9" spans="1:12" ht="15.75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  <c r="L9" s="10"/>
    </row>
    <row r="10" spans="1:12">
      <c r="A10" s="1" t="s">
        <v>11</v>
      </c>
      <c r="B10" s="1" t="s">
        <v>101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</row>
    <row r="11" spans="1:12">
      <c r="C11" s="12">
        <v>36585</v>
      </c>
      <c r="D11" s="39"/>
      <c r="E11" s="39"/>
      <c r="F11" s="39"/>
      <c r="G11" s="39"/>
      <c r="H11" s="39"/>
      <c r="I11" s="39"/>
      <c r="J11" s="39"/>
      <c r="K11" s="39"/>
      <c r="L11" s="39"/>
    </row>
    <row r="12" spans="1:12" ht="7.9" customHeight="1"/>
    <row r="13" spans="1:12" ht="18.75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  <c r="L13" s="18" t="s">
        <v>132</v>
      </c>
    </row>
    <row r="14" spans="1:12">
      <c r="A14" s="18" t="s">
        <v>66</v>
      </c>
      <c r="B14" s="19" t="s">
        <v>68</v>
      </c>
      <c r="C14" s="18" t="s">
        <v>67</v>
      </c>
      <c r="D14" s="18">
        <v>1</v>
      </c>
      <c r="E14" s="18">
        <f t="shared" ref="E14:K14" si="0">D14+1</f>
        <v>2</v>
      </c>
      <c r="F14" s="18">
        <f t="shared" si="0"/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>K14+1</f>
        <v>9</v>
      </c>
    </row>
    <row r="15" spans="1:12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</row>
    <row r="16" spans="1:12">
      <c r="A16" s="17">
        <v>71</v>
      </c>
      <c r="B16" s="17" t="s">
        <v>125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</row>
    <row r="17" spans="1:190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</row>
    <row r="18" spans="1:190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</row>
    <row r="19" spans="1:190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</row>
    <row r="20" spans="1:190">
      <c r="A20" s="17">
        <v>4045</v>
      </c>
      <c r="B20" s="17" t="s">
        <v>58</v>
      </c>
      <c r="C20" s="17" t="s">
        <v>91</v>
      </c>
      <c r="D20" s="21">
        <f t="shared" ref="D20:L20" si="1">7000+1442</f>
        <v>8442</v>
      </c>
      <c r="E20" s="43">
        <f t="shared" si="1"/>
        <v>8442</v>
      </c>
      <c r="F20" s="43">
        <f t="shared" si="1"/>
        <v>8442</v>
      </c>
      <c r="G20" s="43">
        <f t="shared" si="1"/>
        <v>8442</v>
      </c>
      <c r="H20" s="43">
        <f t="shared" si="1"/>
        <v>8442</v>
      </c>
      <c r="I20" s="43">
        <f t="shared" si="1"/>
        <v>8442</v>
      </c>
      <c r="J20" s="43">
        <f t="shared" si="1"/>
        <v>8442</v>
      </c>
      <c r="K20" s="43">
        <f t="shared" si="1"/>
        <v>8442</v>
      </c>
      <c r="L20" s="43">
        <f t="shared" si="1"/>
        <v>8442</v>
      </c>
    </row>
    <row r="21" spans="1:190">
      <c r="A21" s="17">
        <v>4132</v>
      </c>
      <c r="B21" s="17" t="s">
        <v>16</v>
      </c>
      <c r="C21" s="17" t="s">
        <v>110</v>
      </c>
      <c r="D21" s="15">
        <v>10000</v>
      </c>
      <c r="E21" s="15">
        <v>10000</v>
      </c>
      <c r="F21" s="15">
        <v>10000</v>
      </c>
      <c r="G21" s="15">
        <v>10000</v>
      </c>
      <c r="H21" s="15">
        <f>10000</f>
        <v>10000</v>
      </c>
      <c r="I21" s="15">
        <f>10000</f>
        <v>10000</v>
      </c>
      <c r="J21" s="15">
        <f>10000</f>
        <v>10000</v>
      </c>
      <c r="K21" s="21">
        <f>10000-1591</f>
        <v>8409</v>
      </c>
      <c r="L21" s="21">
        <v>10000</v>
      </c>
    </row>
    <row r="22" spans="1:190">
      <c r="A22" s="17">
        <v>4132</v>
      </c>
      <c r="B22" s="17" t="s">
        <v>16</v>
      </c>
      <c r="C22" s="17" t="s">
        <v>110</v>
      </c>
      <c r="D22" s="15">
        <v>9500</v>
      </c>
      <c r="E22" s="15">
        <v>9500</v>
      </c>
      <c r="F22" s="15">
        <v>9500</v>
      </c>
      <c r="G22" s="15">
        <v>9500</v>
      </c>
      <c r="H22" s="15">
        <v>9500</v>
      </c>
      <c r="I22" s="15">
        <v>9500</v>
      </c>
      <c r="J22" s="15">
        <v>9500</v>
      </c>
      <c r="K22" s="15">
        <v>9500</v>
      </c>
      <c r="L22" s="15">
        <v>9500</v>
      </c>
    </row>
    <row r="23" spans="1:190">
      <c r="A23" s="40">
        <v>4132</v>
      </c>
      <c r="B23" s="40" t="s">
        <v>16</v>
      </c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</row>
    <row r="24" spans="1:190" s="17" customFormat="1">
      <c r="A24" s="17">
        <v>4132</v>
      </c>
      <c r="B24" s="37" t="s">
        <v>104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</row>
    <row r="25" spans="1:190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</row>
    <row r="26" spans="1:190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</row>
    <row r="27" spans="1:190" s="17" customFormat="1">
      <c r="A27" s="17">
        <v>6269</v>
      </c>
      <c r="B27" s="17" t="s">
        <v>19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</row>
    <row r="28" spans="1:190" s="17" customFormat="1">
      <c r="A28" s="17">
        <v>6351</v>
      </c>
      <c r="B28" s="17" t="s">
        <v>20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</row>
    <row r="29" spans="1:190" s="17" customFormat="1">
      <c r="A29" s="17">
        <v>6721</v>
      </c>
      <c r="B29" s="17" t="s">
        <v>21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</row>
    <row r="30" spans="1:190" s="17" customFormat="1">
      <c r="A30" s="17">
        <v>6780</v>
      </c>
      <c r="B30" s="37" t="s">
        <v>22</v>
      </c>
      <c r="C30" s="17" t="s">
        <v>135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21">
        <v>1591</v>
      </c>
      <c r="L30" s="21">
        <v>0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</row>
    <row r="31" spans="1:190" s="17" customFormat="1">
      <c r="A31" s="17">
        <v>6780</v>
      </c>
      <c r="B31" s="37" t="s">
        <v>22</v>
      </c>
      <c r="C31" s="17" t="s">
        <v>136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</row>
    <row r="32" spans="1:190">
      <c r="A32" s="17">
        <v>7038</v>
      </c>
      <c r="B32" s="37" t="s">
        <v>23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</row>
    <row r="33" spans="1:12">
      <c r="A33" s="17">
        <v>7285</v>
      </c>
      <c r="B33" s="37" t="s">
        <v>12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</row>
    <row r="34" spans="1:12">
      <c r="A34" s="17">
        <v>8740</v>
      </c>
      <c r="B34" s="37" t="s">
        <v>24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</row>
    <row r="35" spans="1:12">
      <c r="A35" s="17">
        <v>6040</v>
      </c>
      <c r="B35" s="37" t="s">
        <v>105</v>
      </c>
      <c r="C35" s="17"/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</row>
    <row r="36" spans="1:12">
      <c r="A36" s="17">
        <v>7038</v>
      </c>
      <c r="B36" s="37" t="s">
        <v>126</v>
      </c>
      <c r="C36" s="17" t="s">
        <v>127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</row>
    <row r="37" spans="1:12">
      <c r="A37" s="17">
        <v>9643</v>
      </c>
      <c r="B37" s="17" t="s">
        <v>25</v>
      </c>
      <c r="C37" s="17"/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</row>
    <row r="38" spans="1:12">
      <c r="A38" s="17">
        <v>98675710</v>
      </c>
      <c r="B38" s="17" t="s">
        <v>123</v>
      </c>
      <c r="C38" s="17" t="s">
        <v>124</v>
      </c>
      <c r="D38" s="15">
        <v>150</v>
      </c>
      <c r="E38" s="15">
        <v>150</v>
      </c>
      <c r="F38" s="15">
        <v>150</v>
      </c>
      <c r="G38" s="15">
        <v>150</v>
      </c>
      <c r="H38" s="15">
        <v>150</v>
      </c>
      <c r="I38" s="15">
        <v>150</v>
      </c>
      <c r="J38" s="15">
        <v>150</v>
      </c>
      <c r="K38" s="15">
        <v>150</v>
      </c>
      <c r="L38" s="15">
        <v>150</v>
      </c>
    </row>
    <row r="39" spans="1:12">
      <c r="A39" s="17" t="s">
        <v>26</v>
      </c>
      <c r="B39" s="42" t="s">
        <v>118</v>
      </c>
      <c r="C39" s="17" t="s">
        <v>72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</row>
    <row r="40" spans="1:12" ht="5.45" customHeight="1">
      <c r="D40" s="16"/>
      <c r="E40" s="16"/>
      <c r="F40" s="16"/>
      <c r="G40" s="16"/>
      <c r="H40" s="16"/>
      <c r="I40" s="16"/>
      <c r="J40" s="16"/>
      <c r="K40" s="16"/>
      <c r="L40" s="16"/>
    </row>
    <row r="41" spans="1:12" ht="18.75">
      <c r="C41" s="20" t="s">
        <v>76</v>
      </c>
      <c r="D41" s="21">
        <f t="shared" ref="D41:L41" si="2">SUM(D15:D40)</f>
        <v>28092</v>
      </c>
      <c r="E41" s="21">
        <f t="shared" si="2"/>
        <v>28092</v>
      </c>
      <c r="F41" s="21">
        <f t="shared" si="2"/>
        <v>28092</v>
      </c>
      <c r="G41" s="21">
        <f t="shared" si="2"/>
        <v>28092</v>
      </c>
      <c r="H41" s="21">
        <f t="shared" si="2"/>
        <v>28092</v>
      </c>
      <c r="I41" s="21">
        <f t="shared" si="2"/>
        <v>28092</v>
      </c>
      <c r="J41" s="21">
        <f t="shared" si="2"/>
        <v>28092</v>
      </c>
      <c r="K41" s="21">
        <f t="shared" si="2"/>
        <v>28092</v>
      </c>
      <c r="L41" s="21">
        <f t="shared" si="2"/>
        <v>28092</v>
      </c>
    </row>
    <row r="43" spans="1:12" ht="18.75">
      <c r="A43" s="13" t="s">
        <v>65</v>
      </c>
      <c r="B43" s="13"/>
      <c r="D43" s="18" t="str">
        <f t="shared" ref="D43:H44" si="3">D13</f>
        <v>FEB</v>
      </c>
      <c r="E43" s="18" t="str">
        <f t="shared" si="3"/>
        <v>FEB</v>
      </c>
      <c r="F43" s="18" t="str">
        <f t="shared" si="3"/>
        <v>FEB</v>
      </c>
      <c r="G43" s="18" t="str">
        <f t="shared" si="3"/>
        <v>FEB</v>
      </c>
      <c r="H43" s="18" t="str">
        <f t="shared" si="3"/>
        <v>FEB</v>
      </c>
      <c r="I43" s="18" t="str">
        <f t="shared" ref="I43:K44" si="4">I13</f>
        <v>FEB</v>
      </c>
      <c r="J43" s="18" t="str">
        <f t="shared" si="4"/>
        <v>FEB</v>
      </c>
      <c r="K43" s="18" t="str">
        <f t="shared" si="4"/>
        <v>FEB</v>
      </c>
      <c r="L43" s="18" t="str">
        <f>L13</f>
        <v>FEB</v>
      </c>
    </row>
    <row r="44" spans="1:12">
      <c r="A44" s="18" t="s">
        <v>66</v>
      </c>
      <c r="B44" s="19" t="s">
        <v>68</v>
      </c>
      <c r="C44" s="18" t="s">
        <v>69</v>
      </c>
      <c r="D44" s="18">
        <f t="shared" si="3"/>
        <v>1</v>
      </c>
      <c r="E44" s="18">
        <f t="shared" si="3"/>
        <v>2</v>
      </c>
      <c r="F44" s="18">
        <f t="shared" si="3"/>
        <v>3</v>
      </c>
      <c r="G44" s="18">
        <f t="shared" si="3"/>
        <v>4</v>
      </c>
      <c r="H44" s="18">
        <f t="shared" si="3"/>
        <v>5</v>
      </c>
      <c r="I44" s="18">
        <f t="shared" si="4"/>
        <v>6</v>
      </c>
      <c r="J44" s="18">
        <f t="shared" si="4"/>
        <v>7</v>
      </c>
      <c r="K44" s="18">
        <f t="shared" si="4"/>
        <v>8</v>
      </c>
      <c r="L44" s="18">
        <f>L14</f>
        <v>9</v>
      </c>
    </row>
    <row r="45" spans="1:12">
      <c r="A45" s="38">
        <v>35</v>
      </c>
      <c r="B45" s="29" t="s">
        <v>12</v>
      </c>
      <c r="C45" s="17"/>
      <c r="D45" s="15"/>
      <c r="E45" s="15"/>
      <c r="F45" s="15"/>
      <c r="G45" s="15"/>
      <c r="H45" s="15"/>
      <c r="I45" s="15"/>
      <c r="J45" s="15"/>
      <c r="K45" s="15"/>
      <c r="L45" s="15"/>
    </row>
    <row r="46" spans="1:12">
      <c r="A46" s="38">
        <v>522</v>
      </c>
      <c r="B46" s="29" t="s">
        <v>28</v>
      </c>
      <c r="C46" s="17"/>
      <c r="D46" s="15"/>
      <c r="E46" s="15"/>
      <c r="F46" s="15"/>
      <c r="G46" s="15"/>
      <c r="H46" s="15"/>
      <c r="I46" s="15"/>
      <c r="J46" s="15"/>
      <c r="K46" s="15"/>
      <c r="L46" s="15"/>
    </row>
    <row r="47" spans="1:12">
      <c r="A47" s="38">
        <v>1000</v>
      </c>
      <c r="B47" s="29" t="s">
        <v>89</v>
      </c>
      <c r="C47" s="17" t="s">
        <v>90</v>
      </c>
      <c r="D47" s="15"/>
      <c r="E47" s="15"/>
      <c r="F47" s="15"/>
      <c r="G47" s="15"/>
      <c r="H47" s="15"/>
      <c r="I47" s="15"/>
      <c r="J47" s="15"/>
      <c r="K47" s="15"/>
      <c r="L47" s="15"/>
    </row>
    <row r="48" spans="1:12">
      <c r="A48" s="38">
        <v>1060</v>
      </c>
      <c r="B48" s="29" t="s">
        <v>29</v>
      </c>
      <c r="C48" s="17"/>
      <c r="D48" s="15"/>
      <c r="E48" s="15"/>
      <c r="F48" s="15"/>
      <c r="G48" s="15"/>
      <c r="H48" s="15"/>
      <c r="I48" s="15"/>
      <c r="J48" s="15"/>
      <c r="K48" s="15"/>
      <c r="L48" s="15"/>
    </row>
    <row r="49" spans="1:12">
      <c r="A49" s="38">
        <v>1063</v>
      </c>
      <c r="B49" s="29" t="s">
        <v>30</v>
      </c>
      <c r="C49" s="17"/>
      <c r="D49" s="15"/>
      <c r="E49" s="15"/>
      <c r="F49" s="15"/>
      <c r="G49" s="15"/>
      <c r="H49" s="15"/>
      <c r="I49" s="15"/>
      <c r="J49" s="15"/>
      <c r="K49" s="15"/>
      <c r="L49" s="15"/>
    </row>
    <row r="50" spans="1:12">
      <c r="A50" s="38">
        <v>1168</v>
      </c>
      <c r="B50" s="29" t="s">
        <v>31</v>
      </c>
      <c r="C50" s="17"/>
      <c r="D50" s="15"/>
      <c r="E50" s="15"/>
      <c r="F50" s="15"/>
      <c r="G50" s="15"/>
      <c r="H50" s="15"/>
      <c r="I50" s="15"/>
      <c r="J50" s="15"/>
      <c r="K50" s="15"/>
      <c r="L50" s="15"/>
    </row>
    <row r="51" spans="1:12">
      <c r="A51" s="38">
        <v>1233</v>
      </c>
      <c r="B51" s="29" t="s">
        <v>32</v>
      </c>
      <c r="C51" s="17"/>
      <c r="D51" s="15"/>
      <c r="E51" s="15"/>
      <c r="F51" s="15"/>
      <c r="G51" s="15"/>
      <c r="H51" s="15"/>
      <c r="I51" s="15"/>
      <c r="J51" s="15"/>
      <c r="K51" s="15"/>
      <c r="L51" s="15"/>
    </row>
    <row r="52" spans="1:12">
      <c r="A52" s="38">
        <v>1244</v>
      </c>
      <c r="B52" s="29" t="s">
        <v>60</v>
      </c>
      <c r="C52" s="17"/>
      <c r="D52" s="15"/>
      <c r="E52" s="15"/>
      <c r="F52" s="15"/>
      <c r="G52" s="15"/>
      <c r="H52" s="15"/>
      <c r="I52" s="15"/>
      <c r="J52" s="15"/>
      <c r="K52" s="15"/>
      <c r="L52" s="15"/>
    </row>
    <row r="53" spans="1:12">
      <c r="A53" s="38">
        <v>1427</v>
      </c>
      <c r="B53" s="29" t="s">
        <v>51</v>
      </c>
      <c r="C53" s="17" t="s">
        <v>134</v>
      </c>
      <c r="D53" s="15">
        <v>13000</v>
      </c>
      <c r="E53" s="15">
        <v>13000</v>
      </c>
      <c r="F53" s="15">
        <v>13000</v>
      </c>
      <c r="G53" s="15">
        <v>13000</v>
      </c>
      <c r="H53" s="15">
        <v>13000</v>
      </c>
      <c r="I53" s="15">
        <v>13000</v>
      </c>
      <c r="J53" s="15">
        <v>13000</v>
      </c>
      <c r="K53" s="15">
        <v>13000</v>
      </c>
      <c r="L53" s="15">
        <v>13000</v>
      </c>
    </row>
    <row r="54" spans="1:12">
      <c r="A54" s="38">
        <v>4132</v>
      </c>
      <c r="B54" s="29" t="s">
        <v>57</v>
      </c>
      <c r="C54" s="17" t="s">
        <v>131</v>
      </c>
      <c r="D54" s="15"/>
      <c r="E54" s="15"/>
      <c r="F54" s="15"/>
      <c r="G54" s="15"/>
      <c r="H54" s="15"/>
      <c r="I54" s="15"/>
      <c r="J54" s="15"/>
      <c r="K54" s="15"/>
      <c r="L54" s="15"/>
    </row>
    <row r="55" spans="1:12">
      <c r="A55" s="38">
        <v>7340</v>
      </c>
      <c r="B55" s="29" t="s">
        <v>93</v>
      </c>
      <c r="C55" s="17" t="s">
        <v>80</v>
      </c>
      <c r="D55" s="21">
        <f t="shared" ref="D55:L55" si="5">6000+4000+3103+3000-153-3000+1842+300</f>
        <v>15092</v>
      </c>
      <c r="E55" s="43">
        <f t="shared" si="5"/>
        <v>15092</v>
      </c>
      <c r="F55" s="43">
        <f t="shared" si="5"/>
        <v>15092</v>
      </c>
      <c r="G55" s="43">
        <f t="shared" si="5"/>
        <v>15092</v>
      </c>
      <c r="H55" s="43">
        <f t="shared" si="5"/>
        <v>15092</v>
      </c>
      <c r="I55" s="43">
        <f t="shared" si="5"/>
        <v>15092</v>
      </c>
      <c r="J55" s="43">
        <f t="shared" si="5"/>
        <v>15092</v>
      </c>
      <c r="K55" s="43">
        <f t="shared" si="5"/>
        <v>15092</v>
      </c>
      <c r="L55" s="43">
        <f t="shared" si="5"/>
        <v>15092</v>
      </c>
    </row>
    <row r="56" spans="1:12">
      <c r="A56" s="38">
        <v>1264</v>
      </c>
      <c r="B56" s="29" t="s">
        <v>33</v>
      </c>
      <c r="C56" s="17"/>
      <c r="D56" s="15"/>
      <c r="E56" s="15"/>
      <c r="F56" s="15"/>
      <c r="G56" s="15"/>
      <c r="H56" s="15"/>
      <c r="I56" s="15"/>
      <c r="J56" s="15"/>
      <c r="K56" s="15"/>
      <c r="L56" s="15"/>
    </row>
    <row r="57" spans="1:12">
      <c r="A57" s="38">
        <v>1319</v>
      </c>
      <c r="B57" s="29" t="s">
        <v>34</v>
      </c>
      <c r="C57" s="17"/>
      <c r="D57" s="15"/>
      <c r="E57" s="15"/>
      <c r="F57" s="15"/>
      <c r="G57" s="15"/>
      <c r="H57" s="15"/>
      <c r="I57" s="15"/>
      <c r="J57" s="15"/>
      <c r="K57" s="15"/>
      <c r="L57" s="15"/>
    </row>
    <row r="58" spans="1:12">
      <c r="A58" s="38">
        <v>1326</v>
      </c>
      <c r="B58" s="29" t="s">
        <v>35</v>
      </c>
      <c r="C58" s="17" t="s">
        <v>35</v>
      </c>
      <c r="D58" s="15"/>
      <c r="E58" s="15"/>
      <c r="F58" s="15"/>
      <c r="G58" s="15"/>
      <c r="H58" s="15"/>
      <c r="I58" s="15"/>
      <c r="J58" s="15"/>
      <c r="K58" s="15"/>
      <c r="L58" s="15"/>
    </row>
    <row r="59" spans="1:12" hidden="1">
      <c r="A59" s="38">
        <v>1373</v>
      </c>
      <c r="B59" s="29" t="s">
        <v>36</v>
      </c>
      <c r="C59" s="17"/>
      <c r="D59" s="15"/>
      <c r="E59" s="15"/>
      <c r="F59" s="15"/>
      <c r="G59" s="15"/>
      <c r="H59" s="15"/>
      <c r="I59" s="15"/>
      <c r="J59" s="15"/>
      <c r="K59" s="15"/>
      <c r="L59" s="15"/>
    </row>
    <row r="60" spans="1:12" hidden="1">
      <c r="A60" s="38">
        <v>1394</v>
      </c>
      <c r="B60" s="29" t="s">
        <v>117</v>
      </c>
      <c r="C60" s="17" t="s">
        <v>112</v>
      </c>
      <c r="D60" s="15"/>
      <c r="E60" s="15"/>
      <c r="F60" s="15"/>
      <c r="G60" s="15"/>
      <c r="H60" s="15"/>
      <c r="I60" s="15"/>
      <c r="J60" s="15"/>
      <c r="K60" s="15"/>
      <c r="L60" s="15"/>
    </row>
    <row r="61" spans="1:12" hidden="1">
      <c r="A61" s="38">
        <v>1412</v>
      </c>
      <c r="B61" s="29" t="s">
        <v>82</v>
      </c>
      <c r="C61" s="17"/>
      <c r="D61" s="15"/>
      <c r="E61" s="15"/>
      <c r="F61" s="15"/>
      <c r="G61" s="15"/>
      <c r="H61" s="15"/>
      <c r="I61" s="15"/>
      <c r="J61" s="15"/>
      <c r="K61" s="15"/>
      <c r="L61" s="15"/>
    </row>
    <row r="62" spans="1:12" hidden="1">
      <c r="A62" s="38">
        <v>1427</v>
      </c>
      <c r="B62" s="29" t="s">
        <v>51</v>
      </c>
      <c r="C62" s="17" t="s">
        <v>83</v>
      </c>
      <c r="D62" s="15"/>
      <c r="E62" s="15"/>
      <c r="F62" s="15"/>
      <c r="G62" s="15"/>
      <c r="H62" s="15"/>
      <c r="I62" s="15"/>
      <c r="J62" s="15"/>
      <c r="K62" s="15"/>
      <c r="L62" s="15"/>
    </row>
    <row r="63" spans="1:12" hidden="1">
      <c r="A63" s="38">
        <v>1428</v>
      </c>
      <c r="B63" s="29" t="s">
        <v>116</v>
      </c>
      <c r="C63" s="17" t="s">
        <v>114</v>
      </c>
      <c r="D63" s="15"/>
      <c r="E63" s="15"/>
      <c r="F63" s="15"/>
      <c r="G63" s="15"/>
      <c r="H63" s="15"/>
      <c r="I63" s="15"/>
      <c r="J63" s="15"/>
      <c r="K63" s="15"/>
      <c r="L63" s="15"/>
    </row>
    <row r="64" spans="1:12" hidden="1">
      <c r="A64" s="38">
        <v>1431</v>
      </c>
      <c r="B64" s="29" t="s">
        <v>37</v>
      </c>
      <c r="C64" s="17"/>
      <c r="D64" s="15"/>
      <c r="E64" s="15"/>
      <c r="F64" s="15"/>
      <c r="G64" s="15"/>
      <c r="H64" s="15"/>
      <c r="I64" s="15"/>
      <c r="J64" s="15"/>
      <c r="K64" s="15"/>
      <c r="L64" s="15"/>
    </row>
    <row r="65" spans="1:12" hidden="1">
      <c r="A65" s="38">
        <v>1485</v>
      </c>
      <c r="B65" s="29" t="s">
        <v>119</v>
      </c>
      <c r="C65" s="17" t="s">
        <v>99</v>
      </c>
      <c r="D65" s="15"/>
      <c r="E65" s="15"/>
      <c r="F65" s="15"/>
      <c r="G65" s="15"/>
      <c r="H65" s="15"/>
      <c r="I65" s="15"/>
      <c r="J65" s="15"/>
      <c r="K65" s="15"/>
      <c r="L65" s="15"/>
    </row>
    <row r="66" spans="1:12" hidden="1">
      <c r="A66" s="38">
        <v>1507</v>
      </c>
      <c r="B66" s="29" t="s">
        <v>38</v>
      </c>
      <c r="C66" s="17"/>
      <c r="D66" s="15"/>
      <c r="E66" s="15"/>
      <c r="F66" s="15"/>
      <c r="G66" s="15"/>
      <c r="H66" s="15"/>
      <c r="I66" s="15"/>
      <c r="J66" s="15"/>
      <c r="K66" s="15"/>
      <c r="L66" s="15"/>
    </row>
    <row r="67" spans="1:12" hidden="1">
      <c r="A67" s="38">
        <v>1508</v>
      </c>
      <c r="B67" s="29" t="s">
        <v>39</v>
      </c>
      <c r="C67" s="17"/>
      <c r="D67" s="15"/>
      <c r="E67" s="15"/>
      <c r="F67" s="15"/>
      <c r="G67" s="15"/>
      <c r="H67" s="15"/>
      <c r="I67" s="15"/>
      <c r="J67" s="15"/>
      <c r="K67" s="15"/>
      <c r="L67" s="15"/>
    </row>
    <row r="68" spans="1:12" hidden="1">
      <c r="A68" s="38">
        <v>1563</v>
      </c>
      <c r="B68" s="29" t="s">
        <v>40</v>
      </c>
      <c r="C68" s="17"/>
      <c r="D68" s="15"/>
      <c r="E68" s="15"/>
      <c r="F68" s="15"/>
      <c r="G68" s="15"/>
      <c r="H68" s="15"/>
      <c r="I68" s="15"/>
      <c r="J68" s="15"/>
      <c r="K68" s="15"/>
      <c r="L68" s="15"/>
    </row>
    <row r="69" spans="1:12" hidden="1">
      <c r="A69" s="38">
        <v>3069</v>
      </c>
      <c r="B69" s="29" t="s">
        <v>41</v>
      </c>
      <c r="C69" s="17" t="s">
        <v>106</v>
      </c>
      <c r="D69" s="15"/>
      <c r="E69" s="15"/>
      <c r="F69" s="15"/>
      <c r="G69" s="15"/>
      <c r="H69" s="15"/>
      <c r="I69" s="15"/>
      <c r="J69" s="15"/>
      <c r="K69" s="15"/>
      <c r="L69" s="15"/>
    </row>
    <row r="70" spans="1:12" hidden="1">
      <c r="A70" s="38">
        <v>4132</v>
      </c>
      <c r="B70" s="29" t="s">
        <v>57</v>
      </c>
      <c r="C70" s="17" t="s">
        <v>83</v>
      </c>
      <c r="D70" s="15"/>
      <c r="E70" s="15"/>
      <c r="F70" s="15"/>
      <c r="G70" s="15"/>
      <c r="H70" s="15"/>
      <c r="I70" s="15"/>
      <c r="J70" s="15"/>
      <c r="K70" s="15"/>
      <c r="L70" s="15"/>
    </row>
    <row r="71" spans="1:12" hidden="1">
      <c r="A71" s="38">
        <v>4531</v>
      </c>
      <c r="B71" s="29" t="s">
        <v>17</v>
      </c>
      <c r="C71" s="17"/>
      <c r="D71" s="15"/>
      <c r="E71" s="15"/>
      <c r="F71" s="15"/>
      <c r="G71" s="15"/>
      <c r="H71" s="15"/>
      <c r="I71" s="15"/>
      <c r="J71" s="15"/>
      <c r="K71" s="15"/>
      <c r="L71" s="15"/>
    </row>
    <row r="72" spans="1:12" hidden="1">
      <c r="A72" s="38">
        <v>3537</v>
      </c>
      <c r="B72" s="29" t="s">
        <v>102</v>
      </c>
      <c r="C72" s="17" t="s">
        <v>103</v>
      </c>
      <c r="D72" s="15"/>
      <c r="E72" s="15"/>
      <c r="F72" s="15"/>
      <c r="G72" s="15"/>
      <c r="H72" s="15"/>
      <c r="I72" s="15"/>
      <c r="J72" s="15"/>
      <c r="K72" s="15"/>
      <c r="L72" s="15"/>
    </row>
    <row r="73" spans="1:12" hidden="1">
      <c r="A73" s="38">
        <v>8020</v>
      </c>
      <c r="B73" s="29" t="s">
        <v>42</v>
      </c>
      <c r="C73" s="17"/>
      <c r="D73" s="15"/>
      <c r="E73" s="15"/>
      <c r="F73" s="15"/>
      <c r="G73" s="15"/>
      <c r="H73" s="15"/>
      <c r="I73" s="15"/>
      <c r="J73" s="15"/>
      <c r="K73" s="15"/>
      <c r="L73" s="15"/>
    </row>
    <row r="74" spans="1:12" hidden="1">
      <c r="A74" s="38"/>
      <c r="B74" s="29" t="s">
        <v>96</v>
      </c>
      <c r="C74" s="17" t="s">
        <v>97</v>
      </c>
      <c r="D74" s="15"/>
      <c r="E74" s="15"/>
      <c r="F74" s="15"/>
      <c r="G74" s="15"/>
      <c r="H74" s="15"/>
      <c r="I74" s="15"/>
      <c r="J74" s="15"/>
      <c r="K74" s="15"/>
      <c r="L74" s="15"/>
    </row>
    <row r="75" spans="1:12">
      <c r="A75" s="38" t="s">
        <v>26</v>
      </c>
      <c r="B75" s="29" t="s">
        <v>27</v>
      </c>
      <c r="C75" s="17"/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</row>
    <row r="76" spans="1:12" ht="4.1500000000000004" customHeight="1">
      <c r="A76" s="11"/>
    </row>
    <row r="77" spans="1:12" ht="3.6" customHeight="1"/>
    <row r="78" spans="1:12" ht="18.75">
      <c r="C78" s="20" t="s">
        <v>75</v>
      </c>
      <c r="D78" s="21">
        <f t="shared" ref="D78:L78" si="6">SUM(D45:D77)</f>
        <v>28092</v>
      </c>
      <c r="E78" s="21">
        <f t="shared" si="6"/>
        <v>28092</v>
      </c>
      <c r="F78" s="21">
        <f t="shared" si="6"/>
        <v>28092</v>
      </c>
      <c r="G78" s="21">
        <f t="shared" si="6"/>
        <v>28092</v>
      </c>
      <c r="H78" s="21">
        <f t="shared" si="6"/>
        <v>28092</v>
      </c>
      <c r="I78" s="21">
        <f t="shared" si="6"/>
        <v>28092</v>
      </c>
      <c r="J78" s="21">
        <f t="shared" si="6"/>
        <v>28092</v>
      </c>
      <c r="K78" s="21">
        <f t="shared" si="6"/>
        <v>28092</v>
      </c>
      <c r="L78" s="21">
        <f t="shared" si="6"/>
        <v>28092</v>
      </c>
    </row>
    <row r="82" spans="3:12">
      <c r="C82" t="s">
        <v>92</v>
      </c>
      <c r="D82" s="16">
        <f t="shared" ref="D82:K82" si="7">D41-D78</f>
        <v>0</v>
      </c>
      <c r="E82" s="16">
        <f t="shared" si="7"/>
        <v>0</v>
      </c>
      <c r="F82" s="16">
        <f t="shared" si="7"/>
        <v>0</v>
      </c>
      <c r="G82" s="16">
        <f t="shared" si="7"/>
        <v>0</v>
      </c>
      <c r="H82" s="16">
        <f t="shared" si="7"/>
        <v>0</v>
      </c>
      <c r="I82" s="16">
        <f t="shared" si="7"/>
        <v>0</v>
      </c>
      <c r="J82" s="16">
        <f t="shared" si="7"/>
        <v>0</v>
      </c>
      <c r="K82" s="16">
        <f t="shared" si="7"/>
        <v>0</v>
      </c>
      <c r="L82" s="16">
        <f>L41-L78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8" workbookViewId="0">
      <selection activeCell="C12" sqref="C12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</row>
    <row r="13" spans="1:4" ht="18.75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8.75">
      <c r="C27" s="20" t="s">
        <v>76</v>
      </c>
      <c r="D27" s="21">
        <f>SUM(D15:D26)</f>
        <v>0</v>
      </c>
    </row>
    <row r="29" spans="1:4" ht="18.75">
      <c r="A29" s="13" t="s">
        <v>65</v>
      </c>
      <c r="B29" s="13"/>
      <c r="D29" s="18" t="str">
        <f>D13</f>
        <v>FEB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8.75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showGridLines="0" topLeftCell="A4" workbookViewId="0">
      <selection activeCell="F25" sqref="F25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8" ht="18.75">
      <c r="B1" s="44" t="s">
        <v>1</v>
      </c>
      <c r="C1" s="44"/>
      <c r="D1" s="4"/>
      <c r="E1" s="4"/>
      <c r="F1" s="4"/>
      <c r="G1" s="4"/>
      <c r="H1" s="4"/>
    </row>
    <row r="2" spans="1:8" ht="18.75">
      <c r="A2" s="2"/>
      <c r="B2" s="44" t="s">
        <v>2</v>
      </c>
      <c r="C2" s="44"/>
      <c r="D2" s="4"/>
      <c r="E2" s="4"/>
      <c r="F2" s="4"/>
      <c r="G2" s="4"/>
      <c r="H2" s="4"/>
    </row>
    <row r="3" spans="1:8" ht="18.75">
      <c r="A3" s="1"/>
      <c r="B3" s="44"/>
      <c r="C3" s="44"/>
      <c r="D3" s="9"/>
      <c r="E3" s="9"/>
      <c r="F3" s="9"/>
      <c r="G3" s="9"/>
      <c r="H3" s="9"/>
    </row>
    <row r="4" spans="1:8" ht="18.75">
      <c r="A4" s="1"/>
      <c r="B4" s="9"/>
      <c r="C4" s="2"/>
      <c r="D4" s="9"/>
      <c r="E4" s="9"/>
      <c r="F4" s="9"/>
      <c r="G4" s="9"/>
      <c r="H4" s="9"/>
    </row>
    <row r="5" spans="1:8">
      <c r="A5" s="1" t="s">
        <v>3</v>
      </c>
      <c r="B5" s="1"/>
      <c r="C5" s="2"/>
    </row>
    <row r="6" spans="1:8" ht="14.25">
      <c r="A6" s="1" t="s">
        <v>0</v>
      </c>
      <c r="B6" s="1"/>
      <c r="C6" s="3" t="s">
        <v>100</v>
      </c>
    </row>
    <row r="7" spans="1: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</row>
    <row r="8" spans="1:8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</row>
    <row r="9" spans="1:8" ht="15.75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</row>
    <row r="10" spans="1:8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</row>
    <row r="11" spans="1:8">
      <c r="C11" s="12">
        <v>36585</v>
      </c>
    </row>
    <row r="13" spans="1:8" ht="18.75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</row>
    <row r="14" spans="1:8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</row>
    <row r="15" spans="1:8" s="8" customFormat="1">
      <c r="A15" s="31">
        <v>4132</v>
      </c>
      <c r="B15" s="30" t="s">
        <v>16</v>
      </c>
      <c r="C15" s="36" t="s">
        <v>130</v>
      </c>
      <c r="D15" s="15">
        <v>500</v>
      </c>
      <c r="E15" s="15">
        <v>500</v>
      </c>
      <c r="F15" s="15">
        <v>500</v>
      </c>
      <c r="G15" s="15">
        <v>500</v>
      </c>
      <c r="H15" s="15">
        <v>500</v>
      </c>
    </row>
    <row r="16" spans="1:8">
      <c r="A16" s="31" t="s">
        <v>26</v>
      </c>
      <c r="B16" s="30" t="s">
        <v>27</v>
      </c>
      <c r="C16" s="14"/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8">
      <c r="D17" s="16"/>
      <c r="E17" s="16"/>
      <c r="F17" s="16"/>
      <c r="G17" s="16"/>
      <c r="H17" s="16"/>
    </row>
    <row r="18" spans="1:8" ht="18.75">
      <c r="C18" s="20" t="s">
        <v>76</v>
      </c>
      <c r="D18" s="21">
        <f>SUM(D15:D17)</f>
        <v>500</v>
      </c>
      <c r="E18" s="21">
        <f>SUM(E15:E17)</f>
        <v>500</v>
      </c>
      <c r="F18" s="21">
        <f>SUM(F15:F17)</f>
        <v>500</v>
      </c>
      <c r="G18" s="21">
        <f>SUM(G15:G17)</f>
        <v>500</v>
      </c>
      <c r="H18" s="21">
        <f>SUM(H15:H17)</f>
        <v>500</v>
      </c>
    </row>
    <row r="20" spans="1:8" ht="18.75">
      <c r="A20" s="13" t="s">
        <v>65</v>
      </c>
      <c r="B20" s="13"/>
      <c r="D20" s="18" t="str">
        <f t="shared" ref="D20:H21" si="0">D13</f>
        <v>FEB</v>
      </c>
      <c r="E20" s="18" t="str">
        <f t="shared" si="0"/>
        <v>FEB</v>
      </c>
      <c r="F20" s="18" t="str">
        <f t="shared" si="0"/>
        <v>FEB</v>
      </c>
      <c r="G20" s="18" t="str">
        <f t="shared" si="0"/>
        <v>FEB</v>
      </c>
      <c r="H20" s="18" t="str">
        <f t="shared" si="0"/>
        <v>FEB</v>
      </c>
    </row>
    <row r="21" spans="1:8">
      <c r="A21" s="18" t="s">
        <v>66</v>
      </c>
      <c r="B21" s="19" t="s">
        <v>68</v>
      </c>
      <c r="C21" s="18" t="s">
        <v>69</v>
      </c>
      <c r="D21" s="18">
        <f t="shared" si="0"/>
        <v>1</v>
      </c>
      <c r="E21" s="18">
        <f t="shared" si="0"/>
        <v>2</v>
      </c>
      <c r="F21" s="18">
        <f t="shared" si="0"/>
        <v>3</v>
      </c>
      <c r="G21" s="18">
        <f t="shared" si="0"/>
        <v>4</v>
      </c>
      <c r="H21" s="18">
        <f t="shared" si="0"/>
        <v>5</v>
      </c>
    </row>
    <row r="22" spans="1:8">
      <c r="A22" s="34">
        <v>8078</v>
      </c>
      <c r="B22" s="29" t="s">
        <v>98</v>
      </c>
      <c r="C22" s="29" t="s">
        <v>98</v>
      </c>
      <c r="D22" s="17">
        <v>500</v>
      </c>
      <c r="E22" s="17">
        <v>500</v>
      </c>
      <c r="F22" s="17">
        <v>500</v>
      </c>
      <c r="G22" s="17">
        <v>500</v>
      </c>
      <c r="H22" s="17">
        <v>500</v>
      </c>
    </row>
    <row r="23" spans="1:8">
      <c r="A23" s="34" t="s">
        <v>26</v>
      </c>
      <c r="B23" s="29" t="s">
        <v>27</v>
      </c>
      <c r="C23" s="14"/>
      <c r="D23" s="17">
        <v>0</v>
      </c>
      <c r="E23" s="17">
        <v>0</v>
      </c>
      <c r="F23" s="17">
        <v>0</v>
      </c>
      <c r="G23" s="17">
        <v>0</v>
      </c>
      <c r="H23" s="17">
        <v>0</v>
      </c>
    </row>
    <row r="24" spans="1:8">
      <c r="A24" s="11"/>
    </row>
    <row r="26" spans="1:8" ht="18.75">
      <c r="C26" s="20" t="s">
        <v>75</v>
      </c>
      <c r="D26" s="21">
        <f>SUM(D22:D25)</f>
        <v>500</v>
      </c>
      <c r="E26" s="21">
        <f>SUM(E22:E25)</f>
        <v>500</v>
      </c>
      <c r="F26" s="21">
        <f>SUM(F22:F25)</f>
        <v>500</v>
      </c>
      <c r="G26" s="21">
        <f>SUM(G22:G25)</f>
        <v>500</v>
      </c>
      <c r="H26" s="21">
        <f>SUM(H22:H25)</f>
        <v>500</v>
      </c>
    </row>
    <row r="30" spans="1:8">
      <c r="C30" t="s">
        <v>92</v>
      </c>
      <c r="D30" s="16">
        <f>D18-D26</f>
        <v>0</v>
      </c>
      <c r="E30" s="16">
        <f>E18-E26</f>
        <v>0</v>
      </c>
      <c r="F30" s="16">
        <f>F18-F26</f>
        <v>0</v>
      </c>
      <c r="G30" s="16">
        <f>G18-G26</f>
        <v>0</v>
      </c>
      <c r="H30" s="16">
        <f>H18-H26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Jan Havlíček</cp:lastModifiedBy>
  <cp:lastPrinted>2000-01-14T16:47:10Z</cp:lastPrinted>
  <dcterms:created xsi:type="dcterms:W3CDTF">1997-01-30T14:47:13Z</dcterms:created>
  <dcterms:modified xsi:type="dcterms:W3CDTF">2023-09-19T00:43:09Z</dcterms:modified>
</cp:coreProperties>
</file>