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FC84A56-B297-43A7-8792-DD11DC129056}" xr6:coauthVersionLast="47" xr6:coauthVersionMax="47" xr10:uidLastSave="{00000000-0000-0000-0000-000000000000}"/>
  <bookViews>
    <workbookView xWindow="-120" yWindow="-120" windowWidth="38640" windowHeight="15720" tabRatio="721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</sheets>
  <definedNames>
    <definedName name="_xlnm.Print_Area" localSheetId="2">'EGM 201'!$A$1:$R$80</definedName>
    <definedName name="_xlnm.Print_Area" localSheetId="3">'EGM 202'!$A$1:$D$53</definedName>
    <definedName name="_xlnm.Print_Area" localSheetId="0">'EGM 60'!$A$1:$D$35</definedName>
    <definedName name="_xlnm.Print_Area" localSheetId="4">RHODIA!$A$1:$D$26</definedName>
  </definedNames>
  <calcPr calcId="0" iterate="1" iterateCount="1"/>
</workbook>
</file>

<file path=xl/calcChain.xml><?xml version="1.0" encoding="utf-8"?>
<calcChain xmlns="http://schemas.openxmlformats.org/spreadsheetml/2006/main">
  <c r="E8" i="21" l="1"/>
  <c r="A9" i="21"/>
  <c r="E9" i="21"/>
  <c r="A10" i="21"/>
  <c r="E10" i="21"/>
  <c r="A11" i="21"/>
  <c r="E11" i="21"/>
  <c r="A12" i="21"/>
  <c r="E12" i="21"/>
  <c r="A13" i="21"/>
  <c r="E13" i="21"/>
  <c r="A14" i="21"/>
  <c r="E14" i="21"/>
  <c r="A15" i="21"/>
  <c r="E15" i="21"/>
  <c r="A16" i="21"/>
  <c r="E16" i="21"/>
  <c r="A17" i="21"/>
  <c r="E17" i="21"/>
  <c r="A18" i="21"/>
  <c r="E18" i="21"/>
  <c r="A19" i="21"/>
  <c r="E19" i="21"/>
  <c r="A20" i="21"/>
  <c r="E20" i="21"/>
  <c r="A21" i="21"/>
  <c r="E21" i="21"/>
  <c r="A22" i="21"/>
  <c r="E22" i="21"/>
  <c r="A23" i="21"/>
  <c r="E23" i="21"/>
  <c r="A24" i="21"/>
  <c r="E24" i="21"/>
  <c r="A25" i="21"/>
  <c r="E25" i="21"/>
  <c r="A26" i="21"/>
  <c r="E26" i="21"/>
  <c r="A27" i="21"/>
  <c r="E27" i="21"/>
  <c r="A28" i="21"/>
  <c r="E28" i="21"/>
  <c r="A29" i="21"/>
  <c r="E29" i="21"/>
  <c r="A30" i="21"/>
  <c r="E30" i="21"/>
  <c r="A31" i="21"/>
  <c r="E31" i="21"/>
  <c r="A32" i="21"/>
  <c r="E32" i="21"/>
  <c r="A33" i="21"/>
  <c r="E33" i="21"/>
  <c r="A34" i="21"/>
  <c r="E34" i="21"/>
  <c r="A35" i="21"/>
  <c r="E35" i="21"/>
  <c r="A36" i="21"/>
  <c r="E36" i="21"/>
  <c r="A37" i="21"/>
  <c r="E37" i="21"/>
  <c r="B40" i="21"/>
  <c r="C40" i="21"/>
  <c r="D40" i="21"/>
  <c r="E40" i="21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D53" i="22"/>
  <c r="E53" i="22"/>
  <c r="F53" i="22"/>
  <c r="J53" i="22"/>
  <c r="K53" i="22"/>
  <c r="L53" i="22"/>
  <c r="M53" i="22"/>
  <c r="N53" i="22"/>
  <c r="O53" i="22"/>
  <c r="P53" i="22"/>
  <c r="Q53" i="22"/>
  <c r="D76" i="22"/>
  <c r="E76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V76" i="22"/>
  <c r="W76" i="22"/>
  <c r="X76" i="22"/>
  <c r="D80" i="22"/>
  <c r="E80" i="22"/>
  <c r="F80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S80" i="22"/>
  <c r="T80" i="22"/>
  <c r="U80" i="22"/>
  <c r="V80" i="22"/>
  <c r="W80" i="22"/>
  <c r="X80" i="22"/>
  <c r="D27" i="23"/>
  <c r="D29" i="23"/>
  <c r="D30" i="23"/>
  <c r="D53" i="23"/>
  <c r="D57" i="23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Z18" i="20"/>
  <c r="AA18" i="20"/>
  <c r="AB18" i="20"/>
  <c r="AC18" i="20"/>
  <c r="AD18" i="20"/>
  <c r="AE18" i="20"/>
  <c r="AF18" i="20"/>
  <c r="AG18" i="20"/>
  <c r="AH18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W25" i="20"/>
  <c r="X25" i="20"/>
  <c r="Y25" i="20"/>
  <c r="Z25" i="20"/>
  <c r="AA25" i="20"/>
  <c r="AB25" i="20"/>
  <c r="AC25" i="20"/>
  <c r="AD25" i="20"/>
  <c r="AE25" i="20"/>
  <c r="AF25" i="20"/>
  <c r="AG25" i="20"/>
  <c r="AH25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AF28" i="20"/>
  <c r="AG28" i="20"/>
  <c r="AH28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AF35" i="20"/>
  <c r="AG35" i="20"/>
  <c r="AH35" i="20"/>
  <c r="D18" i="24"/>
  <c r="D20" i="24"/>
  <c r="D21" i="24"/>
  <c r="D26" i="24"/>
  <c r="D30" i="24"/>
</calcChain>
</file>

<file path=xl/sharedStrings.xml><?xml version="1.0" encoding="utf-8"?>
<sst xmlns="http://schemas.openxmlformats.org/spreadsheetml/2006/main" count="324" uniqueCount="135">
  <si>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</si>
  <si>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</si>
  <si>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</si>
  <si>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</si>
  <si>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</si>
  <si>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</si>
  <si>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</si>
  <si>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</si>
  <si>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</si>
  <si>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</si>
  <si>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</si>
  <si>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</si>
  <si>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</si>
  <si>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</si>
  <si>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</si>
  <si>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</si>
  <si>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</si>
  <si>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</si>
  <si>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COKINOS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</si>
  <si>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</si>
  <si>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</si>
  <si>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</si>
  <si>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</si>
  <si>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</si>
  <si>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</si>
  <si>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</si>
  <si>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</si>
  <si>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</si>
  <si>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</si>
  <si>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</si>
  <si>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</si>
  <si>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</si>
  <si>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</si>
  <si>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</si>
  <si>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</si>
  <si>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</si>
  <si>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</si>
  <si>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</si>
  <si>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</si>
  <si>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</si>
  <si>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</si>
  <si>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</si>
  <si>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</si>
  <si>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</si>
  <si>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</si>
  <si>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</si>
  <si>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</si>
  <si>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</si>
  <si>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</si>
  <si>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</si>
  <si>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</si>
  <si>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</si>
  <si>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</si>
  <si>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</si>
  <si>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</si>
  <si>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CES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</si>
  <si>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</si>
  <si>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</si>
  <si>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</si>
  <si>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</si>
  <si>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</si>
  <si>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</si>
  <si>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</si>
  <si>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</si>
  <si>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</si>
  <si>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</si>
  <si>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</si>
  <si>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</si>
  <si>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</si>
  <si>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</si>
  <si>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012-207106-02-010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</si>
  <si>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</si>
  <si>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</si>
  <si>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</si>
  <si>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</si>
  <si>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</si>
  <si>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</si>
  <si>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</si>
  <si>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</si>
  <si>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</si>
  <si>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</si>
  <si>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</si>
  <si>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</si>
  <si>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</si>
  <si>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</si>
  <si>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#5045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</si>
  <si>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</si>
  <si>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</si>
  <si>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</si>
  <si>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</si>
  <si>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</si>
  <si>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</si>
  <si>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</si>
  <si>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</si>
  <si>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</si>
  <si>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</si>
  <si>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</si>
  <si>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</si>
  <si>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</si>
  <si>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</si>
  <si>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</si>
  <si>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</si>
  <si>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</si>
  <si>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</si>
  <si>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EXXON KATY  (AQ SS)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</si>
  <si>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</si>
  <si>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</si>
  <si>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</si>
  <si>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</si>
  <si>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</si>
  <si>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</si>
  <si>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</si>
  <si>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</si>
  <si>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</si>
  <si>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</si>
  <si>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</si>
  <si>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</si>
  <si>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</si>
  <si>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</si>
  <si>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</si>
  <si>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</si>
  <si>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</si>
  <si>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</si>
  <si>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</si>
  <si>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</si>
  <si>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</si>
  <si>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JAN</t>
  </si>
  <si>
    <t xml:space="preserve"> JANUARY 2000</t>
  </si>
  <si>
    <t>AGUA DULCE</t>
  </si>
  <si>
    <t>CONOCO</t>
  </si>
  <si>
    <t>RHOM &amp; HAAS</t>
  </si>
  <si>
    <t>RHOM &amp; HAAS DEER PARK</t>
  </si>
  <si>
    <t>COKINOS (MIDCON 92155)</t>
  </si>
  <si>
    <t>AMOCO</t>
  </si>
  <si>
    <t>Oasis Katy 028-24797-02-0005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</si>
</sst>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3" fontId="5" fillId="0" borderId="2" xfId="0" applyNumberFormat="1" applyFont="1" applyBorder="1"/>
    <xf numFmtId="0" fontId="4" fillId="0" borderId="0" xfId="0" applyFont="1" applyAlignment="1" applyProtection="1">
      <alignment horizontal="center"/>
    </xf>
    <xf numFmtId="0" fontId="17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showGridLines="0" tabSelected="1" topLeftCell="A6" workbookViewId="0">
      <selection activeCell="C12" sqref="C12"/>
    </sheetView>
  </sheetViews>
  <sheetFormatPr defaultRowHeight="12.75"/>
  <cols>
    <col min="1" max="1" width="9.6640625" customWidth="1"/>
    <col min="2" max="2" width="27.83203125" customWidth="1"/>
    <col min="3" max="3" width="17" bestFit="1" customWidth="1"/>
    <col min="4" max="29" width="0" hidden="1" customWidth="1"/>
  </cols>
  <sheetData>
    <row r="1" spans="1:34" ht="18.75">
      <c r="B1" s="44" t="s">
        <v>1</v>
      </c>
      <c r="C1" s="4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ht="18.75">
      <c r="A2" s="2"/>
      <c r="B2" s="44" t="s">
        <v>2</v>
      </c>
      <c r="C2" s="4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ht="18.75">
      <c r="A3" s="1"/>
      <c r="B3" s="44"/>
      <c r="C3" s="44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</row>
    <row r="4" spans="1:34" ht="18.75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</row>
    <row r="5" spans="1:34">
      <c r="A5" s="1" t="s">
        <v>3</v>
      </c>
      <c r="B5" s="1"/>
      <c r="C5" s="2"/>
    </row>
    <row r="6" spans="1:34" ht="14.25">
      <c r="A6" s="1" t="s">
        <v>0</v>
      </c>
      <c r="B6" s="1"/>
      <c r="C6" s="3" t="s">
        <v>70</v>
      </c>
    </row>
    <row r="7" spans="1:34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1:34" ht="15.75">
      <c r="A9" s="1" t="s">
        <v>9</v>
      </c>
      <c r="B9" s="1" t="s">
        <v>62</v>
      </c>
      <c r="C9" s="12">
        <v>36526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1:34">
      <c r="A10" s="1" t="s">
        <v>11</v>
      </c>
      <c r="B10" s="1" t="s">
        <v>63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spans="1:34">
      <c r="C11" s="12">
        <v>36556</v>
      </c>
    </row>
    <row r="13" spans="1:34" ht="18.75">
      <c r="A13" s="13" t="s">
        <v>64</v>
      </c>
      <c r="B13" s="13"/>
      <c r="D13" s="18" t="s">
        <v>126</v>
      </c>
      <c r="E13" s="18" t="s">
        <v>126</v>
      </c>
      <c r="F13" s="18" t="s">
        <v>126</v>
      </c>
      <c r="G13" s="18" t="s">
        <v>126</v>
      </c>
      <c r="H13" s="18" t="s">
        <v>126</v>
      </c>
      <c r="I13" s="18" t="s">
        <v>126</v>
      </c>
      <c r="J13" s="18" t="s">
        <v>126</v>
      </c>
      <c r="K13" s="18" t="s">
        <v>126</v>
      </c>
      <c r="L13" s="18" t="s">
        <v>126</v>
      </c>
      <c r="M13" s="18" t="s">
        <v>126</v>
      </c>
      <c r="N13" s="18" t="s">
        <v>126</v>
      </c>
      <c r="O13" s="18" t="s">
        <v>126</v>
      </c>
      <c r="P13" s="18" t="s">
        <v>126</v>
      </c>
      <c r="Q13" s="18" t="s">
        <v>126</v>
      </c>
      <c r="R13" s="18" t="s">
        <v>126</v>
      </c>
      <c r="S13" s="18" t="s">
        <v>126</v>
      </c>
      <c r="T13" s="18" t="s">
        <v>126</v>
      </c>
      <c r="U13" s="18" t="s">
        <v>126</v>
      </c>
      <c r="V13" s="18" t="s">
        <v>126</v>
      </c>
      <c r="W13" s="18" t="s">
        <v>126</v>
      </c>
      <c r="X13" s="18" t="s">
        <v>126</v>
      </c>
      <c r="Y13" s="18" t="s">
        <v>126</v>
      </c>
      <c r="Z13" s="18" t="s">
        <v>126</v>
      </c>
      <c r="AA13" s="18" t="s">
        <v>126</v>
      </c>
      <c r="AB13" s="18" t="s">
        <v>126</v>
      </c>
      <c r="AC13" s="18" t="s">
        <v>126</v>
      </c>
      <c r="AD13" s="18" t="s">
        <v>126</v>
      </c>
      <c r="AE13" s="18" t="s">
        <v>126</v>
      </c>
      <c r="AF13" s="18" t="s">
        <v>126</v>
      </c>
      <c r="AG13" s="18" t="s">
        <v>126</v>
      </c>
      <c r="AH13" s="18" t="s">
        <v>126</v>
      </c>
    </row>
    <row r="14" spans="1:34">
      <c r="A14" s="18" t="s">
        <v>66</v>
      </c>
      <c r="B14" s="19" t="s">
        <v>68</v>
      </c>
      <c r="C14" s="18" t="s">
        <v>67</v>
      </c>
      <c r="D14" s="18">
        <v>1</v>
      </c>
      <c r="E14" s="18">
        <f>D14+1</f>
        <v>2</v>
      </c>
      <c r="F14" s="18">
        <f t="shared" ref="F14:K14" si="0">E14+1</f>
        <v>3</v>
      </c>
      <c r="G14" s="18">
        <f t="shared" si="0"/>
        <v>4</v>
      </c>
      <c r="H14" s="18">
        <f t="shared" si="0"/>
        <v>5</v>
      </c>
      <c r="I14" s="18">
        <f t="shared" si="0"/>
        <v>6</v>
      </c>
      <c r="J14" s="18">
        <f t="shared" si="0"/>
        <v>7</v>
      </c>
      <c r="K14" s="18">
        <f t="shared" si="0"/>
        <v>8</v>
      </c>
      <c r="L14" s="18">
        <f t="shared" ref="L14:AF14" si="1">K14+1</f>
        <v>9</v>
      </c>
      <c r="M14" s="18">
        <f t="shared" si="1"/>
        <v>10</v>
      </c>
      <c r="N14" s="18">
        <f t="shared" si="1"/>
        <v>11</v>
      </c>
      <c r="O14" s="18">
        <f t="shared" si="1"/>
        <v>12</v>
      </c>
      <c r="P14" s="18">
        <f t="shared" si="1"/>
        <v>13</v>
      </c>
      <c r="Q14" s="18">
        <f t="shared" si="1"/>
        <v>14</v>
      </c>
      <c r="R14" s="18">
        <f t="shared" si="1"/>
        <v>15</v>
      </c>
      <c r="S14" s="18">
        <f t="shared" si="1"/>
        <v>16</v>
      </c>
      <c r="T14" s="18">
        <f t="shared" si="1"/>
        <v>17</v>
      </c>
      <c r="U14" s="18">
        <f t="shared" si="1"/>
        <v>18</v>
      </c>
      <c r="V14" s="18">
        <f t="shared" si="1"/>
        <v>19</v>
      </c>
      <c r="W14" s="18">
        <f t="shared" si="1"/>
        <v>20</v>
      </c>
      <c r="X14" s="18">
        <f t="shared" si="1"/>
        <v>21</v>
      </c>
      <c r="Y14" s="18">
        <f t="shared" si="1"/>
        <v>22</v>
      </c>
      <c r="Z14" s="18">
        <f t="shared" si="1"/>
        <v>23</v>
      </c>
      <c r="AA14" s="18">
        <f t="shared" si="1"/>
        <v>24</v>
      </c>
      <c r="AB14" s="18">
        <f t="shared" si="1"/>
        <v>25</v>
      </c>
      <c r="AC14" s="18">
        <f t="shared" si="1"/>
        <v>26</v>
      </c>
      <c r="AD14" s="18">
        <f t="shared" si="1"/>
        <v>27</v>
      </c>
      <c r="AE14" s="18">
        <f t="shared" si="1"/>
        <v>28</v>
      </c>
      <c r="AF14" s="18">
        <f t="shared" si="1"/>
        <v>29</v>
      </c>
      <c r="AG14" s="18">
        <f>AF14+1</f>
        <v>30</v>
      </c>
      <c r="AH14" s="18">
        <f>AG14+1</f>
        <v>31</v>
      </c>
    </row>
    <row r="15" spans="1:34">
      <c r="A15" s="14">
        <v>644</v>
      </c>
      <c r="B15" s="14" t="s">
        <v>14</v>
      </c>
      <c r="C15" s="14" t="s">
        <v>88</v>
      </c>
      <c r="D15" s="15">
        <v>10000</v>
      </c>
      <c r="E15" s="15">
        <v>10000</v>
      </c>
      <c r="F15" s="15">
        <v>10000</v>
      </c>
      <c r="G15" s="15">
        <v>10000</v>
      </c>
      <c r="H15" s="15">
        <v>10000</v>
      </c>
      <c r="I15" s="15">
        <v>10000</v>
      </c>
      <c r="J15" s="15">
        <v>10000</v>
      </c>
      <c r="K15" s="15">
        <v>10000</v>
      </c>
      <c r="L15" s="15">
        <v>10000</v>
      </c>
      <c r="M15" s="15">
        <v>10000</v>
      </c>
      <c r="N15" s="15">
        <v>10000</v>
      </c>
      <c r="O15" s="15">
        <v>10000</v>
      </c>
      <c r="P15" s="15">
        <v>10000</v>
      </c>
      <c r="Q15" s="15">
        <v>10000</v>
      </c>
      <c r="R15" s="15">
        <v>10000</v>
      </c>
      <c r="S15" s="15">
        <v>10000</v>
      </c>
      <c r="T15" s="15">
        <v>10000</v>
      </c>
      <c r="U15" s="15">
        <v>10000</v>
      </c>
      <c r="V15" s="15">
        <v>10000</v>
      </c>
      <c r="W15" s="15">
        <v>10000</v>
      </c>
      <c r="X15" s="15">
        <v>10000</v>
      </c>
      <c r="Y15" s="15">
        <v>10000</v>
      </c>
      <c r="Z15" s="15">
        <v>10000</v>
      </c>
      <c r="AA15" s="15">
        <v>10000</v>
      </c>
      <c r="AB15" s="15">
        <v>10000</v>
      </c>
      <c r="AC15" s="15">
        <v>10000</v>
      </c>
      <c r="AD15" s="15">
        <v>10000</v>
      </c>
      <c r="AE15" s="21">
        <v>8610</v>
      </c>
      <c r="AF15" s="43">
        <v>8610</v>
      </c>
      <c r="AG15" s="43">
        <v>8610</v>
      </c>
      <c r="AH15" s="43">
        <v>8610</v>
      </c>
    </row>
    <row r="16" spans="1:34">
      <c r="A16" s="14">
        <v>1299</v>
      </c>
      <c r="B16" s="14" t="s">
        <v>134</v>
      </c>
      <c r="C16" s="14" t="s">
        <v>88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21">
        <v>1390</v>
      </c>
      <c r="AF16" s="43">
        <v>1390</v>
      </c>
      <c r="AG16" s="43">
        <v>1390</v>
      </c>
      <c r="AH16" s="43">
        <v>1390</v>
      </c>
    </row>
    <row r="17" spans="1:34">
      <c r="A17" s="14">
        <v>644</v>
      </c>
      <c r="B17" s="14" t="s">
        <v>14</v>
      </c>
      <c r="C17" s="14" t="s">
        <v>107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</row>
    <row r="18" spans="1:34">
      <c r="A18" s="14">
        <v>4132</v>
      </c>
      <c r="B18" s="14" t="s">
        <v>16</v>
      </c>
      <c r="C18" s="14" t="s">
        <v>110</v>
      </c>
      <c r="D18" s="21">
        <f>10000+10000</f>
        <v>20000</v>
      </c>
      <c r="E18" s="43">
        <f t="shared" ref="E18:AH18" si="2">10000+10000</f>
        <v>20000</v>
      </c>
      <c r="F18" s="43">
        <f t="shared" si="2"/>
        <v>20000</v>
      </c>
      <c r="G18" s="43">
        <f t="shared" si="2"/>
        <v>20000</v>
      </c>
      <c r="H18" s="43">
        <f t="shared" si="2"/>
        <v>20000</v>
      </c>
      <c r="I18" s="43">
        <f t="shared" si="2"/>
        <v>20000</v>
      </c>
      <c r="J18" s="43">
        <f t="shared" si="2"/>
        <v>20000</v>
      </c>
      <c r="K18" s="43">
        <f t="shared" si="2"/>
        <v>20000</v>
      </c>
      <c r="L18" s="43">
        <f t="shared" si="2"/>
        <v>20000</v>
      </c>
      <c r="M18" s="43">
        <f t="shared" si="2"/>
        <v>20000</v>
      </c>
      <c r="N18" s="43">
        <f t="shared" si="2"/>
        <v>20000</v>
      </c>
      <c r="O18" s="43">
        <f t="shared" si="2"/>
        <v>20000</v>
      </c>
      <c r="P18" s="43">
        <f t="shared" si="2"/>
        <v>20000</v>
      </c>
      <c r="Q18" s="43">
        <f t="shared" si="2"/>
        <v>20000</v>
      </c>
      <c r="R18" s="43">
        <f t="shared" si="2"/>
        <v>20000</v>
      </c>
      <c r="S18" s="43">
        <f t="shared" si="2"/>
        <v>20000</v>
      </c>
      <c r="T18" s="43">
        <f t="shared" si="2"/>
        <v>20000</v>
      </c>
      <c r="U18" s="43">
        <f t="shared" si="2"/>
        <v>20000</v>
      </c>
      <c r="V18" s="43">
        <f t="shared" si="2"/>
        <v>20000</v>
      </c>
      <c r="W18" s="43">
        <f t="shared" si="2"/>
        <v>20000</v>
      </c>
      <c r="X18" s="43">
        <f t="shared" si="2"/>
        <v>20000</v>
      </c>
      <c r="Y18" s="43">
        <f t="shared" si="2"/>
        <v>20000</v>
      </c>
      <c r="Z18" s="43">
        <f t="shared" si="2"/>
        <v>20000</v>
      </c>
      <c r="AA18" s="43">
        <f t="shared" si="2"/>
        <v>20000</v>
      </c>
      <c r="AB18" s="43">
        <f t="shared" si="2"/>
        <v>20000</v>
      </c>
      <c r="AC18" s="43">
        <f t="shared" si="2"/>
        <v>20000</v>
      </c>
      <c r="AD18" s="43">
        <f t="shared" si="2"/>
        <v>20000</v>
      </c>
      <c r="AE18" s="43">
        <f t="shared" si="2"/>
        <v>20000</v>
      </c>
      <c r="AF18" s="43">
        <f t="shared" si="2"/>
        <v>20000</v>
      </c>
      <c r="AG18" s="43">
        <f t="shared" si="2"/>
        <v>20000</v>
      </c>
      <c r="AH18" s="43">
        <f t="shared" si="2"/>
        <v>20000</v>
      </c>
    </row>
    <row r="19" spans="1:34">
      <c r="A19" s="14">
        <v>4132</v>
      </c>
      <c r="B19" s="14" t="s">
        <v>16</v>
      </c>
      <c r="C19" s="14" t="s">
        <v>18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>
        <v>0</v>
      </c>
    </row>
    <row r="20" spans="1:34">
      <c r="A20" s="14" t="s">
        <v>71</v>
      </c>
      <c r="B20" s="14" t="s">
        <v>27</v>
      </c>
      <c r="C20" s="14" t="s">
        <v>72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</row>
    <row r="21" spans="1:34"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</row>
    <row r="22" spans="1:34" ht="18.75">
      <c r="C22" s="20" t="s">
        <v>76</v>
      </c>
      <c r="D22" s="21">
        <f>SUM(D15:D21)</f>
        <v>30000</v>
      </c>
      <c r="E22" s="21">
        <f t="shared" ref="E22:K22" si="3">SUM(E15:E21)</f>
        <v>30000</v>
      </c>
      <c r="F22" s="21">
        <f t="shared" si="3"/>
        <v>30000</v>
      </c>
      <c r="G22" s="21">
        <f t="shared" si="3"/>
        <v>30000</v>
      </c>
      <c r="H22" s="21">
        <f t="shared" si="3"/>
        <v>30000</v>
      </c>
      <c r="I22" s="21">
        <f t="shared" si="3"/>
        <v>30000</v>
      </c>
      <c r="J22" s="21">
        <f t="shared" si="3"/>
        <v>30000</v>
      </c>
      <c r="K22" s="21">
        <f t="shared" si="3"/>
        <v>30000</v>
      </c>
      <c r="L22" s="21">
        <f t="shared" ref="L22:AF22" si="4">SUM(L15:L21)</f>
        <v>30000</v>
      </c>
      <c r="M22" s="21">
        <f t="shared" si="4"/>
        <v>30000</v>
      </c>
      <c r="N22" s="21">
        <f t="shared" si="4"/>
        <v>30000</v>
      </c>
      <c r="O22" s="21">
        <f t="shared" si="4"/>
        <v>30000</v>
      </c>
      <c r="P22" s="21">
        <f t="shared" si="4"/>
        <v>30000</v>
      </c>
      <c r="Q22" s="21">
        <f t="shared" si="4"/>
        <v>30000</v>
      </c>
      <c r="R22" s="21">
        <f t="shared" si="4"/>
        <v>30000</v>
      </c>
      <c r="S22" s="21">
        <f t="shared" si="4"/>
        <v>30000</v>
      </c>
      <c r="T22" s="21">
        <f t="shared" si="4"/>
        <v>30000</v>
      </c>
      <c r="U22" s="21">
        <f t="shared" si="4"/>
        <v>30000</v>
      </c>
      <c r="V22" s="21">
        <f t="shared" si="4"/>
        <v>30000</v>
      </c>
      <c r="W22" s="21">
        <f t="shared" si="4"/>
        <v>30000</v>
      </c>
      <c r="X22" s="21">
        <f t="shared" si="4"/>
        <v>30000</v>
      </c>
      <c r="Y22" s="21">
        <f t="shared" si="4"/>
        <v>30000</v>
      </c>
      <c r="Z22" s="21">
        <f t="shared" si="4"/>
        <v>30000</v>
      </c>
      <c r="AA22" s="21">
        <f t="shared" si="4"/>
        <v>30000</v>
      </c>
      <c r="AB22" s="21">
        <f t="shared" si="4"/>
        <v>30000</v>
      </c>
      <c r="AC22" s="21">
        <f t="shared" si="4"/>
        <v>30000</v>
      </c>
      <c r="AD22" s="21">
        <f t="shared" si="4"/>
        <v>30000</v>
      </c>
      <c r="AE22" s="21">
        <f t="shared" si="4"/>
        <v>30000</v>
      </c>
      <c r="AF22" s="21">
        <f t="shared" si="4"/>
        <v>30000</v>
      </c>
      <c r="AG22" s="21">
        <f>SUM(AG15:AG21)</f>
        <v>30000</v>
      </c>
      <c r="AH22" s="21">
        <f>SUM(AH15:AH21)</f>
        <v>30000</v>
      </c>
    </row>
    <row r="24" spans="1:34" ht="18.75">
      <c r="A24" s="13" t="s">
        <v>65</v>
      </c>
      <c r="B24" s="13"/>
      <c r="D24" s="18" t="str">
        <f>D13</f>
        <v>JAN</v>
      </c>
      <c r="E24" s="18" t="str">
        <f t="shared" ref="E24:K24" si="5">E13</f>
        <v>JAN</v>
      </c>
      <c r="F24" s="18" t="str">
        <f t="shared" si="5"/>
        <v>JAN</v>
      </c>
      <c r="G24" s="18" t="str">
        <f t="shared" si="5"/>
        <v>JAN</v>
      </c>
      <c r="H24" s="18" t="str">
        <f t="shared" si="5"/>
        <v>JAN</v>
      </c>
      <c r="I24" s="18" t="str">
        <f t="shared" si="5"/>
        <v>JAN</v>
      </c>
      <c r="J24" s="18" t="str">
        <f t="shared" si="5"/>
        <v>JAN</v>
      </c>
      <c r="K24" s="18" t="str">
        <f t="shared" si="5"/>
        <v>JAN</v>
      </c>
      <c r="L24" s="18" t="str">
        <f t="shared" ref="L24:AF24" si="6">L13</f>
        <v>JAN</v>
      </c>
      <c r="M24" s="18" t="str">
        <f t="shared" si="6"/>
        <v>JAN</v>
      </c>
      <c r="N24" s="18" t="str">
        <f t="shared" si="6"/>
        <v>JAN</v>
      </c>
      <c r="O24" s="18" t="str">
        <f t="shared" si="6"/>
        <v>JAN</v>
      </c>
      <c r="P24" s="18" t="str">
        <f t="shared" si="6"/>
        <v>JAN</v>
      </c>
      <c r="Q24" s="18" t="str">
        <f t="shared" si="6"/>
        <v>JAN</v>
      </c>
      <c r="R24" s="18" t="str">
        <f t="shared" si="6"/>
        <v>JAN</v>
      </c>
      <c r="S24" s="18" t="str">
        <f t="shared" si="6"/>
        <v>JAN</v>
      </c>
      <c r="T24" s="18" t="str">
        <f t="shared" si="6"/>
        <v>JAN</v>
      </c>
      <c r="U24" s="18" t="str">
        <f t="shared" si="6"/>
        <v>JAN</v>
      </c>
      <c r="V24" s="18" t="str">
        <f t="shared" si="6"/>
        <v>JAN</v>
      </c>
      <c r="W24" s="18" t="str">
        <f t="shared" si="6"/>
        <v>JAN</v>
      </c>
      <c r="X24" s="18" t="str">
        <f t="shared" si="6"/>
        <v>JAN</v>
      </c>
      <c r="Y24" s="18" t="str">
        <f t="shared" si="6"/>
        <v>JAN</v>
      </c>
      <c r="Z24" s="18" t="str">
        <f t="shared" si="6"/>
        <v>JAN</v>
      </c>
      <c r="AA24" s="18" t="str">
        <f t="shared" si="6"/>
        <v>JAN</v>
      </c>
      <c r="AB24" s="18" t="str">
        <f t="shared" si="6"/>
        <v>JAN</v>
      </c>
      <c r="AC24" s="18" t="str">
        <f t="shared" si="6"/>
        <v>JAN</v>
      </c>
      <c r="AD24" s="18" t="str">
        <f t="shared" si="6"/>
        <v>JAN</v>
      </c>
      <c r="AE24" s="18" t="str">
        <f t="shared" si="6"/>
        <v>JAN</v>
      </c>
      <c r="AF24" s="18" t="str">
        <f t="shared" si="6"/>
        <v>JAN</v>
      </c>
      <c r="AG24" s="18" t="str">
        <f>AG13</f>
        <v>JAN</v>
      </c>
      <c r="AH24" s="18" t="str">
        <f>AH13</f>
        <v>JAN</v>
      </c>
    </row>
    <row r="25" spans="1:34">
      <c r="A25" s="18" t="s">
        <v>66</v>
      </c>
      <c r="B25" s="19" t="s">
        <v>68</v>
      </c>
      <c r="C25" s="18" t="s">
        <v>69</v>
      </c>
      <c r="D25" s="18">
        <f>D14</f>
        <v>1</v>
      </c>
      <c r="E25" s="18">
        <f t="shared" ref="E25:K25" si="7">E14</f>
        <v>2</v>
      </c>
      <c r="F25" s="18">
        <f t="shared" si="7"/>
        <v>3</v>
      </c>
      <c r="G25" s="18">
        <f t="shared" si="7"/>
        <v>4</v>
      </c>
      <c r="H25" s="18">
        <f t="shared" si="7"/>
        <v>5</v>
      </c>
      <c r="I25" s="18">
        <f t="shared" si="7"/>
        <v>6</v>
      </c>
      <c r="J25" s="18">
        <f t="shared" si="7"/>
        <v>7</v>
      </c>
      <c r="K25" s="18">
        <f t="shared" si="7"/>
        <v>8</v>
      </c>
      <c r="L25" s="18">
        <f t="shared" ref="L25:AF25" si="8">L14</f>
        <v>9</v>
      </c>
      <c r="M25" s="18">
        <f t="shared" si="8"/>
        <v>10</v>
      </c>
      <c r="N25" s="18">
        <f t="shared" si="8"/>
        <v>11</v>
      </c>
      <c r="O25" s="18">
        <f t="shared" si="8"/>
        <v>12</v>
      </c>
      <c r="P25" s="18">
        <f t="shared" si="8"/>
        <v>13</v>
      </c>
      <c r="Q25" s="18">
        <f t="shared" si="8"/>
        <v>14</v>
      </c>
      <c r="R25" s="18">
        <f t="shared" si="8"/>
        <v>15</v>
      </c>
      <c r="S25" s="18">
        <f t="shared" si="8"/>
        <v>16</v>
      </c>
      <c r="T25" s="18">
        <f t="shared" si="8"/>
        <v>17</v>
      </c>
      <c r="U25" s="18">
        <f t="shared" si="8"/>
        <v>18</v>
      </c>
      <c r="V25" s="18">
        <f t="shared" si="8"/>
        <v>19</v>
      </c>
      <c r="W25" s="18">
        <f t="shared" si="8"/>
        <v>20</v>
      </c>
      <c r="X25" s="18">
        <f t="shared" si="8"/>
        <v>21</v>
      </c>
      <c r="Y25" s="18">
        <f t="shared" si="8"/>
        <v>22</v>
      </c>
      <c r="Z25" s="18">
        <f t="shared" si="8"/>
        <v>23</v>
      </c>
      <c r="AA25" s="18">
        <f t="shared" si="8"/>
        <v>24</v>
      </c>
      <c r="AB25" s="18">
        <f t="shared" si="8"/>
        <v>25</v>
      </c>
      <c r="AC25" s="18">
        <f t="shared" si="8"/>
        <v>26</v>
      </c>
      <c r="AD25" s="18">
        <f t="shared" si="8"/>
        <v>27</v>
      </c>
      <c r="AE25" s="18">
        <f t="shared" si="8"/>
        <v>28</v>
      </c>
      <c r="AF25" s="18">
        <f t="shared" si="8"/>
        <v>29</v>
      </c>
      <c r="AG25" s="18">
        <f>AG14</f>
        <v>30</v>
      </c>
      <c r="AH25" s="18">
        <f>AH14</f>
        <v>31</v>
      </c>
    </row>
    <row r="26" spans="1:34">
      <c r="A26" s="14">
        <v>1563</v>
      </c>
      <c r="B26" s="17" t="s">
        <v>111</v>
      </c>
      <c r="C26" s="17" t="s">
        <v>112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>
      <c r="A27" s="14">
        <v>1373</v>
      </c>
      <c r="B27" s="17" t="s">
        <v>74</v>
      </c>
      <c r="C27" s="14" t="s">
        <v>55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</row>
    <row r="28" spans="1:34">
      <c r="A28" s="14">
        <v>1485</v>
      </c>
      <c r="B28" s="17" t="s">
        <v>84</v>
      </c>
      <c r="C28" s="14" t="s">
        <v>99</v>
      </c>
      <c r="D28" s="15">
        <f>10000+5000</f>
        <v>15000</v>
      </c>
      <c r="E28" s="15">
        <f t="shared" ref="E28:AH28" si="9">10000+5000</f>
        <v>15000</v>
      </c>
      <c r="F28" s="15">
        <f t="shared" si="9"/>
        <v>15000</v>
      </c>
      <c r="G28" s="15">
        <f t="shared" si="9"/>
        <v>15000</v>
      </c>
      <c r="H28" s="15">
        <f t="shared" si="9"/>
        <v>15000</v>
      </c>
      <c r="I28" s="15">
        <f t="shared" si="9"/>
        <v>15000</v>
      </c>
      <c r="J28" s="15">
        <f t="shared" si="9"/>
        <v>15000</v>
      </c>
      <c r="K28" s="15">
        <f t="shared" si="9"/>
        <v>15000</v>
      </c>
      <c r="L28" s="15">
        <f t="shared" si="9"/>
        <v>15000</v>
      </c>
      <c r="M28" s="15">
        <f t="shared" si="9"/>
        <v>15000</v>
      </c>
      <c r="N28" s="15">
        <f t="shared" si="9"/>
        <v>15000</v>
      </c>
      <c r="O28" s="15">
        <f t="shared" si="9"/>
        <v>15000</v>
      </c>
      <c r="P28" s="15">
        <f t="shared" si="9"/>
        <v>15000</v>
      </c>
      <c r="Q28" s="15">
        <f t="shared" si="9"/>
        <v>15000</v>
      </c>
      <c r="R28" s="15">
        <f t="shared" si="9"/>
        <v>15000</v>
      </c>
      <c r="S28" s="15">
        <f t="shared" si="9"/>
        <v>15000</v>
      </c>
      <c r="T28" s="15">
        <f t="shared" si="9"/>
        <v>15000</v>
      </c>
      <c r="U28" s="15">
        <f t="shared" si="9"/>
        <v>15000</v>
      </c>
      <c r="V28" s="15">
        <f t="shared" si="9"/>
        <v>15000</v>
      </c>
      <c r="W28" s="15">
        <f t="shared" si="9"/>
        <v>15000</v>
      </c>
      <c r="X28" s="15">
        <f t="shared" si="9"/>
        <v>15000</v>
      </c>
      <c r="Y28" s="15">
        <f t="shared" si="9"/>
        <v>15000</v>
      </c>
      <c r="Z28" s="15">
        <f t="shared" si="9"/>
        <v>15000</v>
      </c>
      <c r="AA28" s="15">
        <f t="shared" si="9"/>
        <v>15000</v>
      </c>
      <c r="AB28" s="15">
        <f t="shared" si="9"/>
        <v>15000</v>
      </c>
      <c r="AC28" s="15">
        <f t="shared" si="9"/>
        <v>15000</v>
      </c>
      <c r="AD28" s="15">
        <f t="shared" si="9"/>
        <v>15000</v>
      </c>
      <c r="AE28" s="15">
        <f t="shared" si="9"/>
        <v>15000</v>
      </c>
      <c r="AF28" s="15">
        <f t="shared" si="9"/>
        <v>15000</v>
      </c>
      <c r="AG28" s="15">
        <f t="shared" si="9"/>
        <v>15000</v>
      </c>
      <c r="AH28" s="15">
        <f t="shared" si="9"/>
        <v>15000</v>
      </c>
    </row>
    <row r="29" spans="1:34">
      <c r="A29" s="14">
        <v>1505</v>
      </c>
      <c r="B29" s="17" t="s">
        <v>113</v>
      </c>
      <c r="C29" s="14" t="s">
        <v>114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</row>
    <row r="30" spans="1:34">
      <c r="A30" s="14">
        <v>1506</v>
      </c>
      <c r="B30" s="17" t="s">
        <v>131</v>
      </c>
      <c r="C30" s="17" t="s">
        <v>130</v>
      </c>
      <c r="D30" s="15">
        <v>5000</v>
      </c>
      <c r="E30" s="15">
        <v>5000</v>
      </c>
      <c r="F30" s="15">
        <v>5000</v>
      </c>
      <c r="G30" s="15">
        <v>5000</v>
      </c>
      <c r="H30" s="15">
        <v>5000</v>
      </c>
      <c r="I30" s="15">
        <v>5000</v>
      </c>
      <c r="J30" s="15">
        <v>5000</v>
      </c>
      <c r="K30" s="15">
        <v>5000</v>
      </c>
      <c r="L30" s="15">
        <v>5000</v>
      </c>
      <c r="M30" s="15">
        <v>5000</v>
      </c>
      <c r="N30" s="15">
        <v>5000</v>
      </c>
      <c r="O30" s="15">
        <v>5000</v>
      </c>
      <c r="P30" s="15">
        <v>5000</v>
      </c>
      <c r="Q30" s="15">
        <v>5000</v>
      </c>
      <c r="R30" s="15">
        <v>5000</v>
      </c>
      <c r="S30" s="15">
        <v>5000</v>
      </c>
      <c r="T30" s="15">
        <v>5000</v>
      </c>
      <c r="U30" s="15">
        <v>5000</v>
      </c>
      <c r="V30" s="15">
        <v>5000</v>
      </c>
      <c r="W30" s="15">
        <v>5000</v>
      </c>
      <c r="X30" s="15">
        <v>5000</v>
      </c>
      <c r="Y30" s="15">
        <v>5000</v>
      </c>
      <c r="Z30" s="15">
        <v>5000</v>
      </c>
      <c r="AA30" s="15">
        <v>5000</v>
      </c>
      <c r="AB30" s="15">
        <v>5000</v>
      </c>
      <c r="AC30" s="15">
        <v>5000</v>
      </c>
      <c r="AD30" s="15">
        <v>5000</v>
      </c>
      <c r="AE30" s="15">
        <v>5000</v>
      </c>
      <c r="AF30" s="15">
        <v>5000</v>
      </c>
      <c r="AG30" s="15">
        <v>5000</v>
      </c>
      <c r="AH30" s="15">
        <v>5000</v>
      </c>
    </row>
    <row r="31" spans="1:34">
      <c r="A31" s="14">
        <v>1394</v>
      </c>
      <c r="B31" s="17" t="s">
        <v>115</v>
      </c>
      <c r="C31" s="14" t="s">
        <v>112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</row>
    <row r="32" spans="1:34">
      <c r="A32" s="14">
        <v>8001</v>
      </c>
      <c r="B32" s="17" t="s">
        <v>73</v>
      </c>
      <c r="C32" s="14" t="s">
        <v>73</v>
      </c>
      <c r="D32" s="21">
        <v>10000</v>
      </c>
      <c r="E32" s="43">
        <v>10000</v>
      </c>
      <c r="F32" s="43">
        <v>10000</v>
      </c>
      <c r="G32" s="43">
        <v>10000</v>
      </c>
      <c r="H32" s="43">
        <v>10000</v>
      </c>
      <c r="I32" s="43">
        <v>10000</v>
      </c>
      <c r="J32" s="43">
        <v>10000</v>
      </c>
      <c r="K32" s="43">
        <v>10000</v>
      </c>
      <c r="L32" s="43">
        <v>10000</v>
      </c>
      <c r="M32" s="43">
        <v>10000</v>
      </c>
      <c r="N32" s="43">
        <v>10000</v>
      </c>
      <c r="O32" s="43">
        <v>10000</v>
      </c>
      <c r="P32" s="43">
        <v>10000</v>
      </c>
      <c r="Q32" s="43">
        <v>10000</v>
      </c>
      <c r="R32" s="43">
        <v>10000</v>
      </c>
      <c r="S32" s="43">
        <v>10000</v>
      </c>
      <c r="T32" s="43">
        <v>10000</v>
      </c>
      <c r="U32" s="43">
        <v>10000</v>
      </c>
      <c r="V32" s="43">
        <v>10000</v>
      </c>
      <c r="W32" s="43">
        <v>10000</v>
      </c>
      <c r="X32" s="43">
        <v>10000</v>
      </c>
      <c r="Y32" s="43">
        <v>10000</v>
      </c>
      <c r="Z32" s="43">
        <v>10000</v>
      </c>
      <c r="AA32" s="43">
        <v>10000</v>
      </c>
      <c r="AB32" s="43">
        <v>10000</v>
      </c>
      <c r="AC32" s="43">
        <v>10000</v>
      </c>
      <c r="AD32" s="43">
        <v>10000</v>
      </c>
      <c r="AE32" s="43">
        <v>10000</v>
      </c>
      <c r="AF32" s="43">
        <v>10000</v>
      </c>
      <c r="AG32" s="43">
        <v>10000</v>
      </c>
      <c r="AH32" s="43">
        <v>10000</v>
      </c>
    </row>
    <row r="33" spans="1:34">
      <c r="A33" s="14" t="s">
        <v>71</v>
      </c>
      <c r="B33" s="14" t="s">
        <v>27</v>
      </c>
      <c r="C33" s="14" t="s">
        <v>72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5">
        <v>0</v>
      </c>
    </row>
    <row r="35" spans="1:34" ht="18.75">
      <c r="C35" s="20" t="s">
        <v>75</v>
      </c>
      <c r="D35" s="21">
        <f>SUM(D26:D34)</f>
        <v>30000</v>
      </c>
      <c r="E35" s="21">
        <f t="shared" ref="E35:K35" si="10">SUM(E26:E34)</f>
        <v>30000</v>
      </c>
      <c r="F35" s="21">
        <f t="shared" si="10"/>
        <v>30000</v>
      </c>
      <c r="G35" s="21">
        <f t="shared" si="10"/>
        <v>30000</v>
      </c>
      <c r="H35" s="21">
        <f t="shared" si="10"/>
        <v>30000</v>
      </c>
      <c r="I35" s="21">
        <f t="shared" si="10"/>
        <v>30000</v>
      </c>
      <c r="J35" s="21">
        <f t="shared" si="10"/>
        <v>30000</v>
      </c>
      <c r="K35" s="21">
        <f t="shared" si="10"/>
        <v>30000</v>
      </c>
      <c r="L35" s="21">
        <f t="shared" ref="L35:AF35" si="11">SUM(L26:L34)</f>
        <v>30000</v>
      </c>
      <c r="M35" s="21">
        <f t="shared" si="11"/>
        <v>30000</v>
      </c>
      <c r="N35" s="21">
        <f t="shared" si="11"/>
        <v>30000</v>
      </c>
      <c r="O35" s="21">
        <f t="shared" si="11"/>
        <v>30000</v>
      </c>
      <c r="P35" s="21">
        <f t="shared" si="11"/>
        <v>30000</v>
      </c>
      <c r="Q35" s="21">
        <f t="shared" si="11"/>
        <v>30000</v>
      </c>
      <c r="R35" s="21">
        <f t="shared" si="11"/>
        <v>30000</v>
      </c>
      <c r="S35" s="21">
        <f t="shared" si="11"/>
        <v>30000</v>
      </c>
      <c r="T35" s="21">
        <f t="shared" si="11"/>
        <v>30000</v>
      </c>
      <c r="U35" s="21">
        <f t="shared" si="11"/>
        <v>30000</v>
      </c>
      <c r="V35" s="21">
        <f t="shared" si="11"/>
        <v>30000</v>
      </c>
      <c r="W35" s="21">
        <f t="shared" si="11"/>
        <v>30000</v>
      </c>
      <c r="X35" s="21">
        <f t="shared" si="11"/>
        <v>30000</v>
      </c>
      <c r="Y35" s="21">
        <f t="shared" si="11"/>
        <v>30000</v>
      </c>
      <c r="Z35" s="21">
        <f t="shared" si="11"/>
        <v>30000</v>
      </c>
      <c r="AA35" s="21">
        <f t="shared" si="11"/>
        <v>30000</v>
      </c>
      <c r="AB35" s="21">
        <f t="shared" si="11"/>
        <v>30000</v>
      </c>
      <c r="AC35" s="21">
        <f t="shared" si="11"/>
        <v>30000</v>
      </c>
      <c r="AD35" s="21">
        <f t="shared" si="11"/>
        <v>30000</v>
      </c>
      <c r="AE35" s="21">
        <f t="shared" si="11"/>
        <v>30000</v>
      </c>
      <c r="AF35" s="21">
        <f t="shared" si="11"/>
        <v>30000</v>
      </c>
      <c r="AG35" s="21">
        <f>SUM(AG26:AG34)</f>
        <v>30000</v>
      </c>
      <c r="AH35" s="21">
        <f>SUM(AH26:AH34)</f>
        <v>30000</v>
      </c>
    </row>
  </sheetData>
  <mergeCells count="3">
    <mergeCell ref="B1:C1"/>
    <mergeCell ref="B2:C2"/>
    <mergeCell ref="B3:C3"/>
  </mergeCells>
  <pageMargins left="0.75" right="0.3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showGridLines="0" workbookViewId="0">
      <selection activeCell="D8" sqref="D8"/>
    </sheetView>
  </sheetViews>
  <sheetFormatPr defaultColWidth="8.83203125" defaultRowHeight="12.75"/>
  <cols>
    <col min="1" max="1" width="6.6640625" style="24" bestFit="1" customWidth="1"/>
    <col min="2" max="2" width="12.5" style="24" bestFit="1" customWidth="1"/>
    <col min="3" max="3" width="17" style="24" customWidth="1"/>
    <col min="4" max="4" width="15" style="24" customWidth="1"/>
    <col min="5" max="5" width="8.33203125" style="24" bestFit="1" customWidth="1"/>
    <col min="6" max="16384" width="8.83203125" style="24"/>
  </cols>
  <sheetData>
    <row r="1" spans="1:5" ht="20.25">
      <c r="A1" s="22"/>
      <c r="B1" s="23"/>
      <c r="C1" s="28" t="s">
        <v>79</v>
      </c>
      <c r="D1" s="28"/>
      <c r="E1" s="23"/>
    </row>
    <row r="2" spans="1:5" ht="20.25">
      <c r="A2" s="22"/>
      <c r="B2" s="23"/>
      <c r="C2" s="28" t="s">
        <v>127</v>
      </c>
      <c r="D2" s="28"/>
      <c r="E2" s="23"/>
    </row>
    <row r="4" spans="1:5" s="25" customFormat="1">
      <c r="B4" s="25" t="s">
        <v>120</v>
      </c>
      <c r="C4" s="25" t="s">
        <v>85</v>
      </c>
      <c r="D4" s="25" t="s">
        <v>108</v>
      </c>
    </row>
    <row r="5" spans="1:5" s="25" customFormat="1">
      <c r="D5" s="25" t="s">
        <v>81</v>
      </c>
    </row>
    <row r="6" spans="1:5" s="25" customFormat="1">
      <c r="B6" s="25" t="s">
        <v>121</v>
      </c>
      <c r="C6" s="25" t="s">
        <v>36</v>
      </c>
      <c r="D6" s="25" t="s">
        <v>96</v>
      </c>
    </row>
    <row r="7" spans="1:5" s="25" customFormat="1">
      <c r="A7" s="25" t="s">
        <v>77</v>
      </c>
      <c r="B7" s="25" t="s">
        <v>122</v>
      </c>
      <c r="C7" s="25" t="s">
        <v>86</v>
      </c>
      <c r="D7" s="25" t="s">
        <v>109</v>
      </c>
      <c r="E7" s="25" t="s">
        <v>78</v>
      </c>
    </row>
    <row r="8" spans="1:5">
      <c r="A8" s="24">
        <v>1</v>
      </c>
      <c r="B8" s="26">
        <v>0</v>
      </c>
      <c r="C8" s="26">
        <v>0</v>
      </c>
      <c r="D8" s="26">
        <v>4000</v>
      </c>
      <c r="E8" s="26">
        <f>SUM(B8:D8)</f>
        <v>4000</v>
      </c>
    </row>
    <row r="9" spans="1:5">
      <c r="A9" s="24">
        <f t="shared" ref="A9:A37" si="0">1+A8</f>
        <v>2</v>
      </c>
      <c r="B9" s="26">
        <v>0</v>
      </c>
      <c r="C9" s="26">
        <v>0</v>
      </c>
      <c r="D9" s="26">
        <v>0</v>
      </c>
      <c r="E9" s="26">
        <f t="shared" ref="E9:E37" si="1">SUM(B9:D9)</f>
        <v>0</v>
      </c>
    </row>
    <row r="10" spans="1:5">
      <c r="A10" s="24">
        <f t="shared" si="0"/>
        <v>3</v>
      </c>
      <c r="B10" s="26">
        <v>0</v>
      </c>
      <c r="C10" s="26">
        <v>0</v>
      </c>
      <c r="D10" s="26">
        <v>0</v>
      </c>
      <c r="E10" s="26">
        <f t="shared" si="1"/>
        <v>0</v>
      </c>
    </row>
    <row r="11" spans="1:5">
      <c r="A11" s="24">
        <f t="shared" si="0"/>
        <v>4</v>
      </c>
      <c r="B11" s="26">
        <v>0</v>
      </c>
      <c r="C11" s="26">
        <v>0</v>
      </c>
      <c r="D11" s="26">
        <v>0</v>
      </c>
      <c r="E11" s="26">
        <f t="shared" si="1"/>
        <v>0</v>
      </c>
    </row>
    <row r="12" spans="1:5">
      <c r="A12" s="24">
        <f t="shared" si="0"/>
        <v>5</v>
      </c>
      <c r="B12" s="26">
        <v>0</v>
      </c>
      <c r="C12" s="26">
        <v>0</v>
      </c>
      <c r="D12" s="26">
        <v>0</v>
      </c>
      <c r="E12" s="26">
        <f t="shared" si="1"/>
        <v>0</v>
      </c>
    </row>
    <row r="13" spans="1:5">
      <c r="A13" s="24">
        <f t="shared" si="0"/>
        <v>6</v>
      </c>
      <c r="B13" s="26">
        <v>0</v>
      </c>
      <c r="C13" s="26">
        <v>0</v>
      </c>
      <c r="D13" s="26">
        <v>0</v>
      </c>
      <c r="E13" s="26">
        <f t="shared" si="1"/>
        <v>0</v>
      </c>
    </row>
    <row r="14" spans="1:5">
      <c r="A14" s="24">
        <f t="shared" si="0"/>
        <v>7</v>
      </c>
      <c r="B14" s="26">
        <v>0</v>
      </c>
      <c r="C14" s="26">
        <v>0</v>
      </c>
      <c r="D14" s="26">
        <v>0</v>
      </c>
      <c r="E14" s="26">
        <f t="shared" si="1"/>
        <v>0</v>
      </c>
    </row>
    <row r="15" spans="1:5">
      <c r="A15" s="24">
        <f t="shared" si="0"/>
        <v>8</v>
      </c>
      <c r="B15" s="26">
        <v>0</v>
      </c>
      <c r="C15" s="26">
        <v>0</v>
      </c>
      <c r="D15" s="26">
        <v>0</v>
      </c>
      <c r="E15" s="26">
        <f t="shared" si="1"/>
        <v>0</v>
      </c>
    </row>
    <row r="16" spans="1:5">
      <c r="A16" s="24">
        <f t="shared" si="0"/>
        <v>9</v>
      </c>
      <c r="B16" s="26">
        <v>0</v>
      </c>
      <c r="C16" s="26">
        <v>0</v>
      </c>
      <c r="D16" s="26">
        <v>0</v>
      </c>
      <c r="E16" s="26">
        <f t="shared" si="1"/>
        <v>0</v>
      </c>
    </row>
    <row r="17" spans="1:5">
      <c r="A17" s="24">
        <f t="shared" si="0"/>
        <v>10</v>
      </c>
      <c r="B17" s="26">
        <v>0</v>
      </c>
      <c r="C17" s="26">
        <v>0</v>
      </c>
      <c r="D17" s="26">
        <v>0</v>
      </c>
      <c r="E17" s="26">
        <f t="shared" si="1"/>
        <v>0</v>
      </c>
    </row>
    <row r="18" spans="1:5">
      <c r="A18" s="24">
        <f t="shared" si="0"/>
        <v>11</v>
      </c>
      <c r="B18" s="26">
        <v>0</v>
      </c>
      <c r="C18" s="26">
        <v>0</v>
      </c>
      <c r="D18" s="26">
        <v>0</v>
      </c>
      <c r="E18" s="26">
        <f t="shared" si="1"/>
        <v>0</v>
      </c>
    </row>
    <row r="19" spans="1:5">
      <c r="A19" s="24">
        <f t="shared" si="0"/>
        <v>12</v>
      </c>
      <c r="B19" s="26">
        <v>0</v>
      </c>
      <c r="C19" s="26">
        <v>0</v>
      </c>
      <c r="D19" s="26">
        <v>0</v>
      </c>
      <c r="E19" s="26">
        <f t="shared" si="1"/>
        <v>0</v>
      </c>
    </row>
    <row r="20" spans="1:5">
      <c r="A20" s="24">
        <f t="shared" si="0"/>
        <v>13</v>
      </c>
      <c r="B20" s="26">
        <v>0</v>
      </c>
      <c r="C20" s="26">
        <v>0</v>
      </c>
      <c r="D20" s="26">
        <v>0</v>
      </c>
      <c r="E20" s="26">
        <f t="shared" si="1"/>
        <v>0</v>
      </c>
    </row>
    <row r="21" spans="1:5">
      <c r="A21" s="24">
        <f t="shared" si="0"/>
        <v>14</v>
      </c>
      <c r="B21" s="26">
        <v>0</v>
      </c>
      <c r="C21" s="26">
        <v>0</v>
      </c>
      <c r="D21" s="26">
        <v>0</v>
      </c>
      <c r="E21" s="26">
        <f t="shared" si="1"/>
        <v>0</v>
      </c>
    </row>
    <row r="22" spans="1:5">
      <c r="A22" s="24">
        <f t="shared" si="0"/>
        <v>15</v>
      </c>
      <c r="B22" s="26">
        <v>0</v>
      </c>
      <c r="C22" s="26">
        <v>0</v>
      </c>
      <c r="D22" s="26">
        <v>0</v>
      </c>
      <c r="E22" s="26">
        <f t="shared" si="1"/>
        <v>0</v>
      </c>
    </row>
    <row r="23" spans="1:5">
      <c r="A23" s="24">
        <f t="shared" si="0"/>
        <v>16</v>
      </c>
      <c r="B23" s="26">
        <v>0</v>
      </c>
      <c r="C23" s="26">
        <v>0</v>
      </c>
      <c r="D23" s="26">
        <v>0</v>
      </c>
      <c r="E23" s="26">
        <f t="shared" si="1"/>
        <v>0</v>
      </c>
    </row>
    <row r="24" spans="1:5">
      <c r="A24" s="24">
        <f t="shared" si="0"/>
        <v>17</v>
      </c>
      <c r="B24" s="26">
        <v>0</v>
      </c>
      <c r="C24" s="26">
        <v>0</v>
      </c>
      <c r="D24" s="26">
        <v>0</v>
      </c>
      <c r="E24" s="26">
        <f t="shared" si="1"/>
        <v>0</v>
      </c>
    </row>
    <row r="25" spans="1:5">
      <c r="A25" s="24">
        <f t="shared" si="0"/>
        <v>18</v>
      </c>
      <c r="B25" s="26">
        <v>0</v>
      </c>
      <c r="C25" s="26">
        <v>0</v>
      </c>
      <c r="D25" s="26">
        <v>0</v>
      </c>
      <c r="E25" s="26">
        <f t="shared" si="1"/>
        <v>0</v>
      </c>
    </row>
    <row r="26" spans="1:5">
      <c r="A26" s="24">
        <f t="shared" si="0"/>
        <v>19</v>
      </c>
      <c r="B26" s="26">
        <v>0</v>
      </c>
      <c r="C26" s="26">
        <v>0</v>
      </c>
      <c r="D26" s="26">
        <v>0</v>
      </c>
      <c r="E26" s="26">
        <f t="shared" si="1"/>
        <v>0</v>
      </c>
    </row>
    <row r="27" spans="1:5">
      <c r="A27" s="24">
        <f t="shared" si="0"/>
        <v>20</v>
      </c>
      <c r="B27" s="26">
        <v>0</v>
      </c>
      <c r="C27" s="26">
        <v>0</v>
      </c>
      <c r="D27" s="26">
        <v>0</v>
      </c>
      <c r="E27" s="26">
        <f t="shared" si="1"/>
        <v>0</v>
      </c>
    </row>
    <row r="28" spans="1:5">
      <c r="A28" s="24">
        <f t="shared" si="0"/>
        <v>21</v>
      </c>
      <c r="B28" s="26">
        <v>0</v>
      </c>
      <c r="C28" s="26">
        <v>0</v>
      </c>
      <c r="D28" s="26">
        <v>0</v>
      </c>
      <c r="E28" s="26">
        <f t="shared" si="1"/>
        <v>0</v>
      </c>
    </row>
    <row r="29" spans="1:5">
      <c r="A29" s="24">
        <f t="shared" si="0"/>
        <v>22</v>
      </c>
      <c r="B29" s="26">
        <v>0</v>
      </c>
      <c r="C29" s="26">
        <v>0</v>
      </c>
      <c r="D29" s="26">
        <v>0</v>
      </c>
      <c r="E29" s="26">
        <f t="shared" si="1"/>
        <v>0</v>
      </c>
    </row>
    <row r="30" spans="1:5">
      <c r="A30" s="24">
        <f t="shared" si="0"/>
        <v>23</v>
      </c>
      <c r="B30" s="26">
        <v>0</v>
      </c>
      <c r="C30" s="26">
        <v>0</v>
      </c>
      <c r="D30" s="26">
        <v>0</v>
      </c>
      <c r="E30" s="26">
        <f t="shared" si="1"/>
        <v>0</v>
      </c>
    </row>
    <row r="31" spans="1:5">
      <c r="A31" s="24">
        <f t="shared" si="0"/>
        <v>24</v>
      </c>
      <c r="B31" s="26">
        <v>0</v>
      </c>
      <c r="C31" s="26">
        <v>0</v>
      </c>
      <c r="D31" s="26">
        <v>0</v>
      </c>
      <c r="E31" s="26">
        <f t="shared" si="1"/>
        <v>0</v>
      </c>
    </row>
    <row r="32" spans="1:5">
      <c r="A32" s="24">
        <f t="shared" si="0"/>
        <v>25</v>
      </c>
      <c r="B32" s="26">
        <v>0</v>
      </c>
      <c r="C32" s="26">
        <v>0</v>
      </c>
      <c r="D32" s="26">
        <v>0</v>
      </c>
      <c r="E32" s="26">
        <f t="shared" si="1"/>
        <v>0</v>
      </c>
    </row>
    <row r="33" spans="1:5">
      <c r="A33" s="24">
        <f t="shared" si="0"/>
        <v>26</v>
      </c>
      <c r="B33" s="26">
        <v>0</v>
      </c>
      <c r="C33" s="26">
        <v>0</v>
      </c>
      <c r="D33" s="26">
        <v>0</v>
      </c>
      <c r="E33" s="26">
        <f t="shared" si="1"/>
        <v>0</v>
      </c>
    </row>
    <row r="34" spans="1:5">
      <c r="A34" s="24">
        <f t="shared" si="0"/>
        <v>27</v>
      </c>
      <c r="B34" s="26">
        <v>0</v>
      </c>
      <c r="C34" s="26">
        <v>0</v>
      </c>
      <c r="D34" s="26">
        <v>0</v>
      </c>
      <c r="E34" s="26">
        <f t="shared" si="1"/>
        <v>0</v>
      </c>
    </row>
    <row r="35" spans="1:5">
      <c r="A35" s="24">
        <f t="shared" si="0"/>
        <v>28</v>
      </c>
      <c r="B35" s="26">
        <v>0</v>
      </c>
      <c r="C35" s="26">
        <v>0</v>
      </c>
      <c r="D35" s="26">
        <v>0</v>
      </c>
      <c r="E35" s="26">
        <f t="shared" si="1"/>
        <v>0</v>
      </c>
    </row>
    <row r="36" spans="1:5">
      <c r="A36" s="24">
        <f t="shared" si="0"/>
        <v>29</v>
      </c>
      <c r="B36" s="26">
        <v>0</v>
      </c>
      <c r="C36" s="26">
        <v>0</v>
      </c>
      <c r="D36" s="26">
        <v>0</v>
      </c>
      <c r="E36" s="26">
        <f t="shared" si="1"/>
        <v>0</v>
      </c>
    </row>
    <row r="37" spans="1:5">
      <c r="A37" s="24">
        <f t="shared" si="0"/>
        <v>30</v>
      </c>
      <c r="B37" s="26">
        <v>0</v>
      </c>
      <c r="C37" s="26">
        <v>0</v>
      </c>
      <c r="D37" s="26">
        <v>0</v>
      </c>
      <c r="E37" s="26">
        <f t="shared" si="1"/>
        <v>0</v>
      </c>
    </row>
    <row r="38" spans="1:5">
      <c r="B38" s="26"/>
      <c r="C38" s="26"/>
      <c r="D38" s="26"/>
      <c r="E38" s="26"/>
    </row>
    <row r="39" spans="1:5">
      <c r="B39" s="26"/>
      <c r="C39" s="26"/>
      <c r="D39" s="26"/>
      <c r="E39" s="26"/>
    </row>
    <row r="40" spans="1:5" ht="13.5" thickBot="1">
      <c r="A40" s="24" t="s">
        <v>78</v>
      </c>
      <c r="B40" s="27">
        <f>SUM(B8:B38)</f>
        <v>0</v>
      </c>
      <c r="C40" s="27">
        <f>SUM(C8:C38)</f>
        <v>0</v>
      </c>
      <c r="D40" s="27">
        <f>SUM(D8:D38)</f>
        <v>4000</v>
      </c>
      <c r="E40" s="27">
        <f>SUM(E8:E38)</f>
        <v>4000</v>
      </c>
    </row>
    <row r="41" spans="1:5" ht="13.5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B80"/>
  <sheetViews>
    <sheetView showGridLines="0" topLeftCell="A9" workbookViewId="0">
      <selection activeCell="X22" sqref="X22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  <col min="4" max="12" width="9.33203125" hidden="1" customWidth="1"/>
    <col min="13" max="15" width="0" hidden="1" customWidth="1"/>
  </cols>
  <sheetData>
    <row r="1" spans="1:24" ht="18.75">
      <c r="B1" s="44" t="s">
        <v>1</v>
      </c>
      <c r="C1" s="4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8.75">
      <c r="A2" s="2"/>
      <c r="B2" s="45" t="s">
        <v>2</v>
      </c>
      <c r="C2" s="45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8.75">
      <c r="A3" s="1"/>
      <c r="B3" s="44"/>
      <c r="C3" s="44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ht="9" customHeight="1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>
      <c r="A5" s="1" t="s">
        <v>3</v>
      </c>
      <c r="B5" s="1"/>
      <c r="C5" s="2"/>
    </row>
    <row r="6" spans="1:24" ht="14.25">
      <c r="A6" s="1" t="s">
        <v>0</v>
      </c>
      <c r="B6" s="1"/>
      <c r="C6" s="3" t="s">
        <v>94</v>
      </c>
    </row>
    <row r="7" spans="1:24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ht="15.75">
      <c r="A9" s="1" t="s">
        <v>9</v>
      </c>
      <c r="B9" s="1" t="s">
        <v>62</v>
      </c>
      <c r="C9" s="12">
        <v>36526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spans="1:24">
      <c r="A10" s="1" t="s">
        <v>11</v>
      </c>
      <c r="B10" s="1" t="s">
        <v>101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>
      <c r="C11" s="12">
        <v>36556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</row>
    <row r="12" spans="1:24" ht="7.9" customHeight="1"/>
    <row r="13" spans="1:24" ht="18.75">
      <c r="A13" s="13" t="s">
        <v>64</v>
      </c>
      <c r="B13" s="13"/>
      <c r="D13" s="18" t="s">
        <v>126</v>
      </c>
      <c r="E13" s="18" t="s">
        <v>126</v>
      </c>
      <c r="F13" s="18" t="s">
        <v>126</v>
      </c>
      <c r="G13" s="18" t="s">
        <v>126</v>
      </c>
      <c r="H13" s="18" t="s">
        <v>126</v>
      </c>
      <c r="I13" s="18" t="s">
        <v>126</v>
      </c>
      <c r="J13" s="18" t="s">
        <v>126</v>
      </c>
      <c r="K13" s="18" t="s">
        <v>126</v>
      </c>
      <c r="L13" s="18" t="s">
        <v>126</v>
      </c>
      <c r="M13" s="18" t="s">
        <v>126</v>
      </c>
      <c r="N13" s="18" t="s">
        <v>126</v>
      </c>
      <c r="O13" s="18" t="s">
        <v>126</v>
      </c>
      <c r="P13" s="18" t="s">
        <v>126</v>
      </c>
      <c r="Q13" s="18" t="s">
        <v>126</v>
      </c>
      <c r="R13" s="18" t="s">
        <v>126</v>
      </c>
      <c r="S13" s="18" t="s">
        <v>126</v>
      </c>
      <c r="T13" s="18" t="s">
        <v>126</v>
      </c>
      <c r="U13" s="18" t="s">
        <v>126</v>
      </c>
      <c r="V13" s="18" t="s">
        <v>126</v>
      </c>
      <c r="W13" s="18" t="s">
        <v>126</v>
      </c>
      <c r="X13" s="18" t="s">
        <v>126</v>
      </c>
    </row>
    <row r="14" spans="1:24">
      <c r="A14" s="18" t="s">
        <v>66</v>
      </c>
      <c r="B14" s="19" t="s">
        <v>68</v>
      </c>
      <c r="C14" s="18" t="s">
        <v>67</v>
      </c>
      <c r="D14" s="18">
        <v>1</v>
      </c>
      <c r="E14" s="18">
        <f t="shared" ref="E14:J14" si="0">D14+1</f>
        <v>2</v>
      </c>
      <c r="F14" s="18">
        <f t="shared" si="0"/>
        <v>3</v>
      </c>
      <c r="G14" s="18">
        <f t="shared" si="0"/>
        <v>4</v>
      </c>
      <c r="H14" s="18">
        <f t="shared" si="0"/>
        <v>5</v>
      </c>
      <c r="I14" s="18">
        <f t="shared" si="0"/>
        <v>6</v>
      </c>
      <c r="J14" s="18">
        <f t="shared" si="0"/>
        <v>7</v>
      </c>
      <c r="K14" s="18">
        <f t="shared" ref="K14:R14" si="1">J14+1</f>
        <v>8</v>
      </c>
      <c r="L14" s="18">
        <f t="shared" si="1"/>
        <v>9</v>
      </c>
      <c r="M14" s="18">
        <f t="shared" si="1"/>
        <v>10</v>
      </c>
      <c r="N14" s="18">
        <f t="shared" si="1"/>
        <v>11</v>
      </c>
      <c r="O14" s="18">
        <f t="shared" si="1"/>
        <v>12</v>
      </c>
      <c r="P14" s="18">
        <f t="shared" si="1"/>
        <v>13</v>
      </c>
      <c r="Q14" s="18">
        <f t="shared" si="1"/>
        <v>14</v>
      </c>
      <c r="R14" s="18">
        <f t="shared" si="1"/>
        <v>15</v>
      </c>
      <c r="S14" s="18">
        <f t="shared" ref="S14:X14" si="2">R14+1</f>
        <v>16</v>
      </c>
      <c r="T14" s="18">
        <f t="shared" si="2"/>
        <v>17</v>
      </c>
      <c r="U14" s="18">
        <f t="shared" si="2"/>
        <v>18</v>
      </c>
      <c r="V14" s="18">
        <f t="shared" si="2"/>
        <v>19</v>
      </c>
      <c r="W14" s="18">
        <f t="shared" si="2"/>
        <v>20</v>
      </c>
      <c r="X14" s="18">
        <f t="shared" si="2"/>
        <v>21</v>
      </c>
    </row>
    <row r="15" spans="1:24">
      <c r="A15" s="17">
        <v>35</v>
      </c>
      <c r="B15" s="17" t="s">
        <v>12</v>
      </c>
      <c r="C15" s="17"/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</row>
    <row r="16" spans="1:24">
      <c r="A16" s="17">
        <v>71</v>
      </c>
      <c r="B16" s="17" t="s">
        <v>125</v>
      </c>
      <c r="C16" s="17"/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</row>
    <row r="17" spans="1:210">
      <c r="A17" s="17">
        <v>584</v>
      </c>
      <c r="B17" s="17" t="s">
        <v>13</v>
      </c>
      <c r="C17" s="17"/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</row>
    <row r="18" spans="1:210">
      <c r="A18" s="17">
        <v>644</v>
      </c>
      <c r="B18" s="17" t="s">
        <v>14</v>
      </c>
      <c r="C18" s="17"/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</row>
    <row r="19" spans="1:210">
      <c r="A19" s="17">
        <v>701</v>
      </c>
      <c r="B19" s="17" t="s">
        <v>15</v>
      </c>
      <c r="C19" s="17"/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</row>
    <row r="20" spans="1:210">
      <c r="A20" s="17">
        <v>4045</v>
      </c>
      <c r="B20" s="17" t="s">
        <v>58</v>
      </c>
      <c r="C20" s="17" t="s">
        <v>91</v>
      </c>
      <c r="D20" s="15">
        <f t="shared" ref="D20:X20" si="3">7000+300</f>
        <v>7300</v>
      </c>
      <c r="E20" s="15">
        <f t="shared" si="3"/>
        <v>7300</v>
      </c>
      <c r="F20" s="15">
        <f t="shared" si="3"/>
        <v>7300</v>
      </c>
      <c r="G20" s="15">
        <f t="shared" si="3"/>
        <v>7300</v>
      </c>
      <c r="H20" s="15">
        <f t="shared" si="3"/>
        <v>7300</v>
      </c>
      <c r="I20" s="15">
        <f t="shared" si="3"/>
        <v>7300</v>
      </c>
      <c r="J20" s="15">
        <f t="shared" si="3"/>
        <v>7300</v>
      </c>
      <c r="K20" s="15">
        <f t="shared" si="3"/>
        <v>7300</v>
      </c>
      <c r="L20" s="15">
        <f t="shared" si="3"/>
        <v>7300</v>
      </c>
      <c r="M20" s="15">
        <f t="shared" si="3"/>
        <v>7300</v>
      </c>
      <c r="N20" s="15">
        <f t="shared" si="3"/>
        <v>7300</v>
      </c>
      <c r="O20" s="15">
        <f t="shared" si="3"/>
        <v>7300</v>
      </c>
      <c r="P20" s="15">
        <f t="shared" si="3"/>
        <v>7300</v>
      </c>
      <c r="Q20" s="15">
        <f t="shared" si="3"/>
        <v>7300</v>
      </c>
      <c r="R20" s="15">
        <f t="shared" si="3"/>
        <v>7300</v>
      </c>
      <c r="S20" s="15">
        <f t="shared" si="3"/>
        <v>7300</v>
      </c>
      <c r="T20" s="15">
        <f t="shared" si="3"/>
        <v>7300</v>
      </c>
      <c r="U20" s="15">
        <f t="shared" si="3"/>
        <v>7300</v>
      </c>
      <c r="V20" s="15">
        <f t="shared" si="3"/>
        <v>7300</v>
      </c>
      <c r="W20" s="15">
        <f t="shared" si="3"/>
        <v>7300</v>
      </c>
      <c r="X20" s="15">
        <f t="shared" si="3"/>
        <v>7300</v>
      </c>
    </row>
    <row r="21" spans="1:210">
      <c r="A21" s="17">
        <v>4132</v>
      </c>
      <c r="B21" s="17" t="s">
        <v>16</v>
      </c>
      <c r="C21" s="17" t="s">
        <v>110</v>
      </c>
      <c r="D21" s="15">
        <v>5000</v>
      </c>
      <c r="E21" s="15">
        <v>5000</v>
      </c>
      <c r="F21" s="15">
        <v>5000</v>
      </c>
      <c r="G21" s="15">
        <v>5000</v>
      </c>
      <c r="H21" s="15">
        <v>5000</v>
      </c>
      <c r="I21" s="15">
        <v>5000</v>
      </c>
      <c r="J21" s="21">
        <v>0</v>
      </c>
      <c r="K21" s="43">
        <v>0</v>
      </c>
      <c r="L21" s="43">
        <v>0</v>
      </c>
      <c r="M21" s="43">
        <v>0</v>
      </c>
      <c r="N21" s="21">
        <v>5000</v>
      </c>
      <c r="O21" s="43">
        <v>5000</v>
      </c>
      <c r="P21" s="43">
        <v>5000</v>
      </c>
      <c r="Q21" s="43">
        <v>5000</v>
      </c>
      <c r="R21" s="21">
        <v>3000</v>
      </c>
      <c r="S21" s="43">
        <v>3000</v>
      </c>
      <c r="T21" s="43">
        <v>3000</v>
      </c>
      <c r="U21" s="43">
        <v>3000</v>
      </c>
      <c r="V21" s="21">
        <v>0</v>
      </c>
      <c r="W21" s="43">
        <v>0</v>
      </c>
      <c r="X21" s="21">
        <v>5000</v>
      </c>
    </row>
    <row r="22" spans="1:210">
      <c r="A22" s="17">
        <v>4132</v>
      </c>
      <c r="B22" s="17" t="s">
        <v>16</v>
      </c>
      <c r="C22" s="17" t="s">
        <v>110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21">
        <v>1400</v>
      </c>
    </row>
    <row r="23" spans="1:210">
      <c r="A23" s="40">
        <v>4132</v>
      </c>
      <c r="B23" s="40" t="s">
        <v>16</v>
      </c>
      <c r="C23" s="40"/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1">
        <v>0</v>
      </c>
      <c r="M23" s="41">
        <v>0</v>
      </c>
      <c r="N23" s="41">
        <v>0</v>
      </c>
      <c r="O23" s="41">
        <v>0</v>
      </c>
      <c r="P23" s="41">
        <v>0</v>
      </c>
      <c r="Q23" s="41">
        <v>0</v>
      </c>
      <c r="R23" s="41">
        <v>0</v>
      </c>
      <c r="S23" s="41">
        <v>0</v>
      </c>
      <c r="T23" s="41">
        <v>0</v>
      </c>
      <c r="U23" s="41">
        <v>0</v>
      </c>
      <c r="V23" s="41">
        <v>0</v>
      </c>
      <c r="W23" s="41">
        <v>0</v>
      </c>
      <c r="X23" s="41">
        <v>0</v>
      </c>
    </row>
    <row r="24" spans="1:210" s="17" customFormat="1">
      <c r="A24" s="17">
        <v>4132</v>
      </c>
      <c r="B24" s="37" t="s">
        <v>104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</row>
    <row r="25" spans="1:210" s="17" customFormat="1">
      <c r="A25" s="17">
        <v>4132</v>
      </c>
      <c r="B25" s="17" t="s">
        <v>16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</row>
    <row r="26" spans="1:210" s="17" customFormat="1">
      <c r="A26" s="17">
        <v>4531</v>
      </c>
      <c r="B26" s="17" t="s">
        <v>17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</row>
    <row r="27" spans="1:210" s="17" customFormat="1">
      <c r="A27" s="17">
        <v>6269</v>
      </c>
      <c r="B27" s="17" t="s">
        <v>19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</row>
    <row r="28" spans="1:210" s="17" customFormat="1">
      <c r="A28" s="17">
        <v>6351</v>
      </c>
      <c r="B28" s="17" t="s">
        <v>20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</row>
    <row r="29" spans="1:210" s="17" customFormat="1">
      <c r="A29" s="17">
        <v>6721</v>
      </c>
      <c r="B29" s="17" t="s">
        <v>21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</row>
    <row r="30" spans="1:210" s="17" customFormat="1">
      <c r="A30" s="17">
        <v>6780</v>
      </c>
      <c r="B30" s="37" t="s">
        <v>22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</row>
    <row r="31" spans="1:210">
      <c r="A31" s="17">
        <v>7038</v>
      </c>
      <c r="B31" s="37" t="s">
        <v>23</v>
      </c>
      <c r="C31" s="17"/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</row>
    <row r="32" spans="1:210">
      <c r="A32" s="17">
        <v>7285</v>
      </c>
      <c r="B32" s="37" t="s">
        <v>12</v>
      </c>
      <c r="C32" s="17"/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</row>
    <row r="33" spans="1:24">
      <c r="A33" s="17">
        <v>8740</v>
      </c>
      <c r="B33" s="37" t="s">
        <v>24</v>
      </c>
      <c r="C33" s="17"/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</row>
    <row r="34" spans="1:24">
      <c r="A34" s="17">
        <v>6040</v>
      </c>
      <c r="B34" s="37" t="s">
        <v>105</v>
      </c>
      <c r="C34" s="17"/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</row>
    <row r="35" spans="1:24">
      <c r="A35" s="17">
        <v>7038</v>
      </c>
      <c r="B35" s="37" t="s">
        <v>128</v>
      </c>
      <c r="C35" s="17" t="s">
        <v>129</v>
      </c>
      <c r="D35" s="15">
        <v>5000</v>
      </c>
      <c r="E35" s="15">
        <v>5000</v>
      </c>
      <c r="F35" s="15">
        <v>5000</v>
      </c>
      <c r="G35" s="15">
        <v>5000</v>
      </c>
      <c r="H35" s="15">
        <v>5000</v>
      </c>
      <c r="I35" s="15">
        <v>5000</v>
      </c>
      <c r="J35" s="15">
        <v>5000</v>
      </c>
      <c r="K35" s="15">
        <v>5000</v>
      </c>
      <c r="L35" s="15">
        <v>5000</v>
      </c>
      <c r="M35" s="15">
        <v>5000</v>
      </c>
      <c r="N35" s="15">
        <v>5000</v>
      </c>
      <c r="O35" s="15">
        <v>5000</v>
      </c>
      <c r="P35" s="15">
        <v>5000</v>
      </c>
      <c r="Q35" s="15">
        <v>5000</v>
      </c>
      <c r="R35" s="15">
        <v>5000</v>
      </c>
      <c r="S35" s="15">
        <v>5000</v>
      </c>
      <c r="T35" s="15">
        <v>5000</v>
      </c>
      <c r="U35" s="15">
        <v>5000</v>
      </c>
      <c r="V35" s="15">
        <v>5000</v>
      </c>
      <c r="W35" s="15">
        <v>5000</v>
      </c>
      <c r="X35" s="15">
        <v>5000</v>
      </c>
    </row>
    <row r="36" spans="1:24">
      <c r="A36" s="17">
        <v>9643</v>
      </c>
      <c r="B36" s="17" t="s">
        <v>25</v>
      </c>
      <c r="C36" s="17"/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</row>
    <row r="37" spans="1:24">
      <c r="A37" s="17">
        <v>98675710</v>
      </c>
      <c r="B37" s="17" t="s">
        <v>123</v>
      </c>
      <c r="C37" s="17" t="s">
        <v>124</v>
      </c>
      <c r="D37" s="15">
        <v>150</v>
      </c>
      <c r="E37" s="15">
        <v>150</v>
      </c>
      <c r="F37" s="15">
        <v>150</v>
      </c>
      <c r="G37" s="21">
        <v>0</v>
      </c>
      <c r="H37" s="43">
        <v>0</v>
      </c>
      <c r="I37" s="43">
        <v>0</v>
      </c>
      <c r="J37" s="21">
        <v>150</v>
      </c>
      <c r="K37" s="43">
        <v>150</v>
      </c>
      <c r="L37" s="43">
        <v>150</v>
      </c>
      <c r="M37" s="43">
        <v>150</v>
      </c>
      <c r="N37" s="43">
        <v>150</v>
      </c>
      <c r="O37" s="43">
        <v>150</v>
      </c>
      <c r="P37" s="43">
        <v>150</v>
      </c>
      <c r="Q37" s="43">
        <v>150</v>
      </c>
      <c r="R37" s="43">
        <v>150</v>
      </c>
      <c r="S37" s="43">
        <v>150</v>
      </c>
      <c r="T37" s="43">
        <v>150</v>
      </c>
      <c r="U37" s="43">
        <v>150</v>
      </c>
      <c r="V37" s="43">
        <v>150</v>
      </c>
      <c r="W37" s="43">
        <v>150</v>
      </c>
      <c r="X37" s="43">
        <v>150</v>
      </c>
    </row>
    <row r="38" spans="1:24">
      <c r="A38" s="17" t="s">
        <v>26</v>
      </c>
      <c r="B38" s="42" t="s">
        <v>118</v>
      </c>
      <c r="C38" s="17" t="s">
        <v>72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21">
        <v>5000</v>
      </c>
      <c r="K38" s="43">
        <v>5000</v>
      </c>
      <c r="L38" s="43">
        <v>5000</v>
      </c>
      <c r="M38" s="43">
        <v>5000</v>
      </c>
      <c r="N38" s="21">
        <v>0</v>
      </c>
      <c r="O38" s="43">
        <v>0</v>
      </c>
      <c r="P38" s="43">
        <v>0</v>
      </c>
      <c r="Q38" s="43">
        <v>0</v>
      </c>
      <c r="R38" s="43">
        <v>0</v>
      </c>
      <c r="S38" s="43">
        <v>0</v>
      </c>
      <c r="T38" s="43">
        <v>0</v>
      </c>
      <c r="U38" s="43">
        <v>0</v>
      </c>
      <c r="V38" s="43">
        <v>0</v>
      </c>
      <c r="W38" s="43">
        <v>0</v>
      </c>
      <c r="X38" s="43">
        <v>0</v>
      </c>
    </row>
    <row r="39" spans="1:24" ht="5.45" customHeight="1"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</row>
    <row r="40" spans="1:24" ht="18.75">
      <c r="C40" s="20" t="s">
        <v>76</v>
      </c>
      <c r="D40" s="21">
        <f t="shared" ref="D40:J40" si="4">SUM(D15:D39)</f>
        <v>17450</v>
      </c>
      <c r="E40" s="21">
        <f t="shared" si="4"/>
        <v>17450</v>
      </c>
      <c r="F40" s="21">
        <f t="shared" si="4"/>
        <v>17450</v>
      </c>
      <c r="G40" s="21">
        <f t="shared" si="4"/>
        <v>17300</v>
      </c>
      <c r="H40" s="21">
        <f t="shared" si="4"/>
        <v>17300</v>
      </c>
      <c r="I40" s="21">
        <f t="shared" si="4"/>
        <v>17300</v>
      </c>
      <c r="J40" s="21">
        <f t="shared" si="4"/>
        <v>17450</v>
      </c>
      <c r="K40" s="21">
        <f t="shared" ref="K40:R40" si="5">SUM(K15:K39)</f>
        <v>17450</v>
      </c>
      <c r="L40" s="21">
        <f t="shared" si="5"/>
        <v>17450</v>
      </c>
      <c r="M40" s="21">
        <f t="shared" si="5"/>
        <v>17450</v>
      </c>
      <c r="N40" s="21">
        <f t="shared" si="5"/>
        <v>17450</v>
      </c>
      <c r="O40" s="21">
        <f t="shared" si="5"/>
        <v>17450</v>
      </c>
      <c r="P40" s="21">
        <f t="shared" si="5"/>
        <v>17450</v>
      </c>
      <c r="Q40" s="21">
        <f t="shared" si="5"/>
        <v>17450</v>
      </c>
      <c r="R40" s="21">
        <f t="shared" si="5"/>
        <v>15450</v>
      </c>
      <c r="S40" s="21">
        <f t="shared" ref="S40:X40" si="6">SUM(S15:S39)</f>
        <v>15450</v>
      </c>
      <c r="T40" s="21">
        <f t="shared" si="6"/>
        <v>15450</v>
      </c>
      <c r="U40" s="21">
        <f t="shared" si="6"/>
        <v>15450</v>
      </c>
      <c r="V40" s="21">
        <f t="shared" si="6"/>
        <v>12450</v>
      </c>
      <c r="W40" s="21">
        <f t="shared" si="6"/>
        <v>12450</v>
      </c>
      <c r="X40" s="21">
        <f t="shared" si="6"/>
        <v>18850</v>
      </c>
    </row>
    <row r="42" spans="1:24" ht="18.75">
      <c r="A42" s="13" t="s">
        <v>65</v>
      </c>
      <c r="B42" s="13"/>
      <c r="D42" s="18" t="str">
        <f t="shared" ref="D42:G43" si="7">D13</f>
        <v>JAN</v>
      </c>
      <c r="E42" s="18" t="str">
        <f t="shared" si="7"/>
        <v>JAN</v>
      </c>
      <c r="F42" s="18" t="str">
        <f t="shared" si="7"/>
        <v>JAN</v>
      </c>
      <c r="G42" s="18" t="str">
        <f t="shared" si="7"/>
        <v>JAN</v>
      </c>
      <c r="H42" s="18" t="str">
        <f t="shared" ref="H42:J43" si="8">H13</f>
        <v>JAN</v>
      </c>
      <c r="I42" s="18" t="str">
        <f t="shared" si="8"/>
        <v>JAN</v>
      </c>
      <c r="J42" s="18" t="str">
        <f t="shared" si="8"/>
        <v>JAN</v>
      </c>
      <c r="K42" s="18" t="str">
        <f t="shared" ref="K42:N43" si="9">K13</f>
        <v>JAN</v>
      </c>
      <c r="L42" s="18" t="str">
        <f t="shared" si="9"/>
        <v>JAN</v>
      </c>
      <c r="M42" s="18" t="str">
        <f t="shared" si="9"/>
        <v>JAN</v>
      </c>
      <c r="N42" s="18" t="str">
        <f t="shared" si="9"/>
        <v>JAN</v>
      </c>
      <c r="O42" s="18" t="str">
        <f t="shared" ref="O42:R43" si="10">O13</f>
        <v>JAN</v>
      </c>
      <c r="P42" s="18" t="str">
        <f t="shared" si="10"/>
        <v>JAN</v>
      </c>
      <c r="Q42" s="18" t="str">
        <f t="shared" si="10"/>
        <v>JAN</v>
      </c>
      <c r="R42" s="18" t="str">
        <f t="shared" si="10"/>
        <v>JAN</v>
      </c>
      <c r="S42" s="18" t="str">
        <f t="shared" ref="S42:X43" si="11">S13</f>
        <v>JAN</v>
      </c>
      <c r="T42" s="18" t="str">
        <f t="shared" si="11"/>
        <v>JAN</v>
      </c>
      <c r="U42" s="18" t="str">
        <f t="shared" si="11"/>
        <v>JAN</v>
      </c>
      <c r="V42" s="18" t="str">
        <f t="shared" si="11"/>
        <v>JAN</v>
      </c>
      <c r="W42" s="18" t="str">
        <f t="shared" si="11"/>
        <v>JAN</v>
      </c>
      <c r="X42" s="18" t="str">
        <f t="shared" si="11"/>
        <v>JAN</v>
      </c>
    </row>
    <row r="43" spans="1:24">
      <c r="A43" s="18" t="s">
        <v>66</v>
      </c>
      <c r="B43" s="19" t="s">
        <v>68</v>
      </c>
      <c r="C43" s="18" t="s">
        <v>69</v>
      </c>
      <c r="D43" s="18">
        <f t="shared" si="7"/>
        <v>1</v>
      </c>
      <c r="E43" s="18">
        <f t="shared" si="7"/>
        <v>2</v>
      </c>
      <c r="F43" s="18">
        <f t="shared" si="7"/>
        <v>3</v>
      </c>
      <c r="G43" s="18">
        <f t="shared" si="7"/>
        <v>4</v>
      </c>
      <c r="H43" s="18">
        <f t="shared" si="8"/>
        <v>5</v>
      </c>
      <c r="I43" s="18">
        <f t="shared" si="8"/>
        <v>6</v>
      </c>
      <c r="J43" s="18">
        <f t="shared" si="8"/>
        <v>7</v>
      </c>
      <c r="K43" s="18">
        <f t="shared" si="9"/>
        <v>8</v>
      </c>
      <c r="L43" s="18">
        <f t="shared" si="9"/>
        <v>9</v>
      </c>
      <c r="M43" s="18">
        <f t="shared" si="9"/>
        <v>10</v>
      </c>
      <c r="N43" s="18">
        <f t="shared" si="9"/>
        <v>11</v>
      </c>
      <c r="O43" s="18">
        <f t="shared" si="10"/>
        <v>12</v>
      </c>
      <c r="P43" s="18">
        <f t="shared" si="10"/>
        <v>13</v>
      </c>
      <c r="Q43" s="18">
        <f t="shared" si="10"/>
        <v>14</v>
      </c>
      <c r="R43" s="18">
        <f t="shared" si="10"/>
        <v>15</v>
      </c>
      <c r="S43" s="18">
        <f t="shared" si="11"/>
        <v>16</v>
      </c>
      <c r="T43" s="18">
        <f t="shared" si="11"/>
        <v>17</v>
      </c>
      <c r="U43" s="18">
        <f t="shared" si="11"/>
        <v>18</v>
      </c>
      <c r="V43" s="18">
        <f t="shared" si="11"/>
        <v>19</v>
      </c>
      <c r="W43" s="18">
        <f t="shared" si="11"/>
        <v>20</v>
      </c>
      <c r="X43" s="18">
        <f t="shared" si="11"/>
        <v>21</v>
      </c>
    </row>
    <row r="44" spans="1:24">
      <c r="A44" s="38">
        <v>35</v>
      </c>
      <c r="B44" s="29" t="s">
        <v>12</v>
      </c>
      <c r="C44" s="17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spans="1:24">
      <c r="A45" s="38">
        <v>522</v>
      </c>
      <c r="B45" s="29" t="s">
        <v>28</v>
      </c>
      <c r="C45" s="17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pans="1:24">
      <c r="A46" s="38">
        <v>1000</v>
      </c>
      <c r="B46" s="29" t="s">
        <v>89</v>
      </c>
      <c r="C46" s="17" t="s">
        <v>90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spans="1:24">
      <c r="A47" s="38">
        <v>1060</v>
      </c>
      <c r="B47" s="29" t="s">
        <v>29</v>
      </c>
      <c r="C47" s="17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spans="1:24">
      <c r="A48" s="38">
        <v>1063</v>
      </c>
      <c r="B48" s="29" t="s">
        <v>30</v>
      </c>
      <c r="C48" s="17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spans="1:24">
      <c r="A49" s="38">
        <v>1168</v>
      </c>
      <c r="B49" s="29" t="s">
        <v>31</v>
      </c>
      <c r="C49" s="17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 spans="1:24">
      <c r="A50" s="38">
        <v>1233</v>
      </c>
      <c r="B50" s="29" t="s">
        <v>32</v>
      </c>
      <c r="C50" s="17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 spans="1:24">
      <c r="A51" s="38">
        <v>1244</v>
      </c>
      <c r="B51" s="29" t="s">
        <v>60</v>
      </c>
      <c r="C51" s="17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 spans="1:24">
      <c r="A52" s="38">
        <v>4132</v>
      </c>
      <c r="B52" s="29" t="s">
        <v>57</v>
      </c>
      <c r="C52" s="17" t="s">
        <v>133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>
        <v>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21">
        <v>6400</v>
      </c>
    </row>
    <row r="53" spans="1:24">
      <c r="A53" s="38">
        <v>7340</v>
      </c>
      <c r="B53" s="29" t="s">
        <v>93</v>
      </c>
      <c r="C53" s="17" t="s">
        <v>80</v>
      </c>
      <c r="D53" s="15">
        <f>6000+4000+2000+5000+450</f>
        <v>17450</v>
      </c>
      <c r="E53" s="15">
        <f>6000+4000+2000+5000+450</f>
        <v>17450</v>
      </c>
      <c r="F53" s="15">
        <f>6000+4000+2000+5000+450</f>
        <v>17450</v>
      </c>
      <c r="G53" s="21">
        <v>17300</v>
      </c>
      <c r="H53" s="43">
        <v>17300</v>
      </c>
      <c r="I53" s="43">
        <v>17300</v>
      </c>
      <c r="J53" s="21">
        <f t="shared" ref="J53:Q53" si="12">17300+150</f>
        <v>17450</v>
      </c>
      <c r="K53" s="21">
        <f t="shared" si="12"/>
        <v>17450</v>
      </c>
      <c r="L53" s="21">
        <f t="shared" si="12"/>
        <v>17450</v>
      </c>
      <c r="M53" s="43">
        <f t="shared" si="12"/>
        <v>17450</v>
      </c>
      <c r="N53" s="43">
        <f t="shared" si="12"/>
        <v>17450</v>
      </c>
      <c r="O53" s="43">
        <f t="shared" si="12"/>
        <v>17450</v>
      </c>
      <c r="P53" s="43">
        <f t="shared" si="12"/>
        <v>17450</v>
      </c>
      <c r="Q53" s="43">
        <f t="shared" si="12"/>
        <v>17450</v>
      </c>
      <c r="R53" s="21">
        <v>15450</v>
      </c>
      <c r="S53" s="43">
        <v>15450</v>
      </c>
      <c r="T53" s="43">
        <v>15450</v>
      </c>
      <c r="U53" s="43">
        <v>15450</v>
      </c>
      <c r="V53" s="21">
        <v>12450</v>
      </c>
      <c r="W53" s="43">
        <v>12450</v>
      </c>
      <c r="X53" s="43">
        <v>12450</v>
      </c>
    </row>
    <row r="54" spans="1:24">
      <c r="A54" s="38">
        <v>1264</v>
      </c>
      <c r="B54" s="29" t="s">
        <v>33</v>
      </c>
      <c r="C54" s="17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 spans="1:24">
      <c r="A55" s="38">
        <v>1319</v>
      </c>
      <c r="B55" s="29" t="s">
        <v>34</v>
      </c>
      <c r="C55" s="17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 spans="1:24">
      <c r="A56" s="38">
        <v>1326</v>
      </c>
      <c r="B56" s="29" t="s">
        <v>35</v>
      </c>
      <c r="C56" s="17" t="s">
        <v>35</v>
      </c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 spans="1:24" hidden="1">
      <c r="A57" s="38">
        <v>1373</v>
      </c>
      <c r="B57" s="29" t="s">
        <v>36</v>
      </c>
      <c r="C57" s="17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spans="1:24" hidden="1">
      <c r="A58" s="38">
        <v>1394</v>
      </c>
      <c r="B58" s="29" t="s">
        <v>117</v>
      </c>
      <c r="C58" s="17" t="s">
        <v>112</v>
      </c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spans="1:24" hidden="1">
      <c r="A59" s="38">
        <v>1412</v>
      </c>
      <c r="B59" s="29" t="s">
        <v>82</v>
      </c>
      <c r="C59" s="17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spans="1:24" hidden="1">
      <c r="A60" s="38">
        <v>1427</v>
      </c>
      <c r="B60" s="29" t="s">
        <v>51</v>
      </c>
      <c r="C60" s="17" t="s">
        <v>83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 spans="1:24" hidden="1">
      <c r="A61" s="38">
        <v>1428</v>
      </c>
      <c r="B61" s="29" t="s">
        <v>116</v>
      </c>
      <c r="C61" s="14" t="s">
        <v>114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 spans="1:24" hidden="1">
      <c r="A62" s="38">
        <v>1431</v>
      </c>
      <c r="B62" s="29" t="s">
        <v>37</v>
      </c>
      <c r="C62" s="17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 spans="1:24" hidden="1">
      <c r="A63" s="38">
        <v>1485</v>
      </c>
      <c r="B63" s="29" t="s">
        <v>119</v>
      </c>
      <c r="C63" s="17" t="s">
        <v>99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 spans="1:24" hidden="1">
      <c r="A64" s="38">
        <v>1507</v>
      </c>
      <c r="B64" s="29" t="s">
        <v>38</v>
      </c>
      <c r="C64" s="17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 spans="1:24" hidden="1">
      <c r="A65" s="38">
        <v>1508</v>
      </c>
      <c r="B65" s="29" t="s">
        <v>39</v>
      </c>
      <c r="C65" s="17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 spans="1:24" hidden="1">
      <c r="A66" s="38">
        <v>1563</v>
      </c>
      <c r="B66" s="29" t="s">
        <v>40</v>
      </c>
      <c r="C66" s="17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 spans="1:24" hidden="1">
      <c r="A67" s="38">
        <v>3069</v>
      </c>
      <c r="B67" s="29" t="s">
        <v>41</v>
      </c>
      <c r="C67" s="17" t="s">
        <v>106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 spans="1:24" hidden="1">
      <c r="A68" s="38">
        <v>4132</v>
      </c>
      <c r="B68" s="29" t="s">
        <v>57</v>
      </c>
      <c r="C68" s="17" t="s">
        <v>83</v>
      </c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 spans="1:24" hidden="1">
      <c r="A69" s="38">
        <v>4531</v>
      </c>
      <c r="B69" s="29" t="s">
        <v>17</v>
      </c>
      <c r="C69" s="17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 spans="1:24" hidden="1">
      <c r="A70" s="38">
        <v>3537</v>
      </c>
      <c r="B70" s="29" t="s">
        <v>102</v>
      </c>
      <c r="C70" s="17" t="s">
        <v>103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 spans="1:24" hidden="1">
      <c r="A71" s="38">
        <v>8020</v>
      </c>
      <c r="B71" s="29" t="s">
        <v>42</v>
      </c>
      <c r="C71" s="17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 spans="1:24" hidden="1">
      <c r="A72" s="38"/>
      <c r="B72" s="29" t="s">
        <v>96</v>
      </c>
      <c r="C72" s="17" t="s">
        <v>97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 spans="1:24">
      <c r="A73" s="38" t="s">
        <v>26</v>
      </c>
      <c r="B73" s="29" t="s">
        <v>27</v>
      </c>
      <c r="C73" s="17"/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0</v>
      </c>
      <c r="O73" s="15">
        <v>0</v>
      </c>
      <c r="P73" s="15">
        <v>0</v>
      </c>
      <c r="Q73" s="15">
        <v>0</v>
      </c>
      <c r="R73" s="15">
        <v>0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  <c r="X73" s="15">
        <v>0</v>
      </c>
    </row>
    <row r="74" spans="1:24" ht="4.1500000000000004" customHeight="1">
      <c r="A74" s="11"/>
    </row>
    <row r="75" spans="1:24" ht="3.6" customHeight="1"/>
    <row r="76" spans="1:24" ht="18.75">
      <c r="C76" s="20" t="s">
        <v>75</v>
      </c>
      <c r="D76" s="21">
        <f t="shared" ref="D76:J76" si="13">SUM(D44:D75)</f>
        <v>17450</v>
      </c>
      <c r="E76" s="21">
        <f t="shared" si="13"/>
        <v>17450</v>
      </c>
      <c r="F76" s="21">
        <f t="shared" si="13"/>
        <v>17450</v>
      </c>
      <c r="G76" s="21">
        <f t="shared" si="13"/>
        <v>17300</v>
      </c>
      <c r="H76" s="21">
        <f t="shared" si="13"/>
        <v>17300</v>
      </c>
      <c r="I76" s="21">
        <f t="shared" si="13"/>
        <v>17300</v>
      </c>
      <c r="J76" s="21">
        <f t="shared" si="13"/>
        <v>17450</v>
      </c>
      <c r="K76" s="21">
        <f t="shared" ref="K76:R76" si="14">SUM(K44:K75)</f>
        <v>17450</v>
      </c>
      <c r="L76" s="21">
        <f t="shared" si="14"/>
        <v>17450</v>
      </c>
      <c r="M76" s="21">
        <f t="shared" si="14"/>
        <v>17450</v>
      </c>
      <c r="N76" s="21">
        <f t="shared" si="14"/>
        <v>17450</v>
      </c>
      <c r="O76" s="21">
        <f t="shared" si="14"/>
        <v>17450</v>
      </c>
      <c r="P76" s="21">
        <f t="shared" si="14"/>
        <v>17450</v>
      </c>
      <c r="Q76" s="21">
        <f t="shared" si="14"/>
        <v>17450</v>
      </c>
      <c r="R76" s="21">
        <f t="shared" si="14"/>
        <v>15450</v>
      </c>
      <c r="S76" s="21">
        <f t="shared" ref="S76:X76" si="15">SUM(S44:S75)</f>
        <v>15450</v>
      </c>
      <c r="T76" s="21">
        <f t="shared" si="15"/>
        <v>15450</v>
      </c>
      <c r="U76" s="21">
        <f t="shared" si="15"/>
        <v>15450</v>
      </c>
      <c r="V76" s="21">
        <f t="shared" si="15"/>
        <v>12450</v>
      </c>
      <c r="W76" s="21">
        <f t="shared" si="15"/>
        <v>12450</v>
      </c>
      <c r="X76" s="21">
        <f t="shared" si="15"/>
        <v>18850</v>
      </c>
    </row>
    <row r="80" spans="1:24">
      <c r="C80" t="s">
        <v>92</v>
      </c>
      <c r="D80" s="16">
        <f t="shared" ref="D80:J80" si="16">D40-D76</f>
        <v>0</v>
      </c>
      <c r="E80" s="16">
        <f t="shared" si="16"/>
        <v>0</v>
      </c>
      <c r="F80" s="16">
        <f t="shared" si="16"/>
        <v>0</v>
      </c>
      <c r="G80" s="16">
        <f t="shared" si="16"/>
        <v>0</v>
      </c>
      <c r="H80" s="16">
        <f t="shared" si="16"/>
        <v>0</v>
      </c>
      <c r="I80" s="16">
        <f t="shared" si="16"/>
        <v>0</v>
      </c>
      <c r="J80" s="16">
        <f t="shared" si="16"/>
        <v>0</v>
      </c>
      <c r="K80" s="16">
        <f t="shared" ref="K80:R80" si="17">K40-K76</f>
        <v>0</v>
      </c>
      <c r="L80" s="16">
        <f t="shared" si="17"/>
        <v>0</v>
      </c>
      <c r="M80" s="16">
        <f t="shared" si="17"/>
        <v>0</v>
      </c>
      <c r="N80" s="16">
        <f t="shared" si="17"/>
        <v>0</v>
      </c>
      <c r="O80" s="16">
        <f t="shared" si="17"/>
        <v>0</v>
      </c>
      <c r="P80" s="16">
        <f t="shared" si="17"/>
        <v>0</v>
      </c>
      <c r="Q80" s="16">
        <f t="shared" si="17"/>
        <v>0</v>
      </c>
      <c r="R80" s="16">
        <f t="shared" si="17"/>
        <v>0</v>
      </c>
      <c r="S80" s="16">
        <f t="shared" ref="S80:X80" si="18">S40-S76</f>
        <v>0</v>
      </c>
      <c r="T80" s="16">
        <f t="shared" si="18"/>
        <v>0</v>
      </c>
      <c r="U80" s="16">
        <f t="shared" si="18"/>
        <v>0</v>
      </c>
      <c r="V80" s="16">
        <f t="shared" si="18"/>
        <v>0</v>
      </c>
      <c r="W80" s="16">
        <f t="shared" si="18"/>
        <v>0</v>
      </c>
      <c r="X80" s="16">
        <f t="shared" si="18"/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9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showGridLines="0" topLeftCell="A14" workbookViewId="0">
      <selection activeCell="F48" sqref="F48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</cols>
  <sheetData>
    <row r="1" spans="1:4" ht="18.75">
      <c r="B1" s="44" t="s">
        <v>1</v>
      </c>
      <c r="C1" s="44"/>
      <c r="D1" s="4"/>
    </row>
    <row r="2" spans="1:4" ht="18.75">
      <c r="A2" s="2"/>
      <c r="B2" s="44" t="s">
        <v>2</v>
      </c>
      <c r="C2" s="44"/>
      <c r="D2" s="4"/>
    </row>
    <row r="3" spans="1:4" ht="18.75">
      <c r="A3" s="1"/>
      <c r="B3" s="44"/>
      <c r="C3" s="44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95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36526</v>
      </c>
      <c r="D9" s="10"/>
    </row>
    <row r="10" spans="1:4">
      <c r="A10" s="1" t="s">
        <v>11</v>
      </c>
      <c r="B10" s="1" t="s">
        <v>101</v>
      </c>
      <c r="C10" s="7" t="s">
        <v>10</v>
      </c>
      <c r="D10" s="6"/>
    </row>
    <row r="11" spans="1:4">
      <c r="C11" s="12">
        <v>36556</v>
      </c>
    </row>
    <row r="13" spans="1:4" ht="18.75">
      <c r="A13" s="13" t="s">
        <v>64</v>
      </c>
      <c r="B13" s="13"/>
      <c r="D13" s="18" t="s">
        <v>126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31">
        <v>553</v>
      </c>
      <c r="B15" s="30" t="s">
        <v>43</v>
      </c>
      <c r="C15" s="14"/>
      <c r="D15" s="15"/>
    </row>
    <row r="16" spans="1:4">
      <c r="A16" s="31">
        <v>553</v>
      </c>
      <c r="B16" s="30" t="s">
        <v>43</v>
      </c>
      <c r="C16" s="14"/>
      <c r="D16" s="15"/>
    </row>
    <row r="17" spans="1:4">
      <c r="A17" s="31">
        <v>584</v>
      </c>
      <c r="B17" s="30" t="s">
        <v>13</v>
      </c>
      <c r="C17" s="14"/>
      <c r="D17" s="15"/>
    </row>
    <row r="18" spans="1:4">
      <c r="A18" s="31">
        <v>3536</v>
      </c>
      <c r="B18" s="30" t="s">
        <v>45</v>
      </c>
      <c r="C18" s="14"/>
      <c r="D18" s="15"/>
    </row>
    <row r="19" spans="1:4" s="8" customFormat="1">
      <c r="A19" s="31">
        <v>3536</v>
      </c>
      <c r="B19" s="30" t="s">
        <v>45</v>
      </c>
      <c r="C19" s="36"/>
      <c r="D19" s="15"/>
    </row>
    <row r="20" spans="1:4" s="8" customFormat="1">
      <c r="A20" s="31">
        <v>4132</v>
      </c>
      <c r="B20" s="30" t="s">
        <v>16</v>
      </c>
      <c r="C20" s="36" t="s">
        <v>87</v>
      </c>
      <c r="D20" s="15"/>
    </row>
    <row r="21" spans="1:4">
      <c r="A21" s="31">
        <v>5674</v>
      </c>
      <c r="B21" s="30" t="s">
        <v>46</v>
      </c>
      <c r="C21" s="14"/>
      <c r="D21" s="15"/>
    </row>
    <row r="22" spans="1:4">
      <c r="A22" s="31">
        <v>7038</v>
      </c>
      <c r="B22" s="30" t="s">
        <v>44</v>
      </c>
      <c r="C22" s="14"/>
      <c r="D22" s="15"/>
    </row>
    <row r="23" spans="1:4">
      <c r="A23" s="31">
        <v>5674</v>
      </c>
      <c r="B23" s="30" t="s">
        <v>46</v>
      </c>
      <c r="C23" s="14" t="s">
        <v>91</v>
      </c>
      <c r="D23" s="15"/>
    </row>
    <row r="24" spans="1:4">
      <c r="A24" s="31">
        <v>7061</v>
      </c>
      <c r="B24" s="30" t="s">
        <v>47</v>
      </c>
      <c r="C24" s="14"/>
      <c r="D24" s="15"/>
    </row>
    <row r="25" spans="1:4">
      <c r="A25" s="31" t="s">
        <v>26</v>
      </c>
      <c r="B25" s="30" t="s">
        <v>27</v>
      </c>
      <c r="C25" s="14"/>
      <c r="D25" s="15">
        <v>0</v>
      </c>
    </row>
    <row r="26" spans="1:4">
      <c r="D26" s="16"/>
    </row>
    <row r="27" spans="1:4" ht="18.75">
      <c r="C27" s="20" t="s">
        <v>76</v>
      </c>
      <c r="D27" s="21">
        <f>SUM(D15:D26)</f>
        <v>0</v>
      </c>
    </row>
    <row r="29" spans="1:4" ht="18.75">
      <c r="A29" s="13" t="s">
        <v>65</v>
      </c>
      <c r="B29" s="13"/>
      <c r="D29" s="18" t="str">
        <f>D13</f>
        <v>JAN</v>
      </c>
    </row>
    <row r="30" spans="1:4">
      <c r="A30" s="18" t="s">
        <v>66</v>
      </c>
      <c r="B30" s="19" t="s">
        <v>68</v>
      </c>
      <c r="C30" s="18" t="s">
        <v>69</v>
      </c>
      <c r="D30" s="18">
        <f>D14</f>
        <v>1</v>
      </c>
    </row>
    <row r="31" spans="1:4">
      <c r="A31" s="34">
        <v>713</v>
      </c>
      <c r="B31" s="29" t="s">
        <v>48</v>
      </c>
      <c r="C31" s="17"/>
      <c r="D31" s="17"/>
    </row>
    <row r="32" spans="1:4">
      <c r="A32" s="34">
        <v>1008</v>
      </c>
      <c r="B32" s="29" t="s">
        <v>61</v>
      </c>
      <c r="C32" s="14"/>
      <c r="D32" s="17"/>
    </row>
    <row r="33" spans="1:4">
      <c r="A33" s="34">
        <v>1057</v>
      </c>
      <c r="B33" s="29" t="s">
        <v>59</v>
      </c>
      <c r="C33" s="14"/>
      <c r="D33" s="17"/>
    </row>
    <row r="34" spans="1:4">
      <c r="A34" s="34">
        <v>1060</v>
      </c>
      <c r="B34" s="29" t="s">
        <v>29</v>
      </c>
      <c r="C34" s="14"/>
      <c r="D34" s="17"/>
    </row>
    <row r="35" spans="1:4">
      <c r="A35" s="34">
        <v>1168</v>
      </c>
      <c r="B35" s="29" t="s">
        <v>49</v>
      </c>
      <c r="C35" s="14"/>
      <c r="D35" s="17"/>
    </row>
    <row r="36" spans="1:4">
      <c r="A36" s="34">
        <v>1233</v>
      </c>
      <c r="B36" s="29" t="s">
        <v>50</v>
      </c>
      <c r="C36" s="14"/>
      <c r="D36" s="17"/>
    </row>
    <row r="37" spans="1:4">
      <c r="A37" s="34">
        <v>1244</v>
      </c>
      <c r="B37" s="29" t="s">
        <v>60</v>
      </c>
      <c r="C37" s="14"/>
      <c r="D37" s="17"/>
    </row>
    <row r="38" spans="1:4">
      <c r="A38" s="34">
        <v>1258</v>
      </c>
      <c r="B38" s="29" t="s">
        <v>93</v>
      </c>
      <c r="C38" s="14" t="s">
        <v>80</v>
      </c>
      <c r="D38" s="17"/>
    </row>
    <row r="39" spans="1:4">
      <c r="A39" s="34">
        <v>1319</v>
      </c>
      <c r="B39" s="29" t="s">
        <v>49</v>
      </c>
      <c r="C39" s="14"/>
      <c r="D39" s="17"/>
    </row>
    <row r="40" spans="1:4">
      <c r="A40" s="34">
        <v>1326</v>
      </c>
      <c r="B40" s="29" t="s">
        <v>35</v>
      </c>
      <c r="C40" s="14"/>
      <c r="D40" s="17"/>
    </row>
    <row r="41" spans="1:4" hidden="1">
      <c r="A41" s="34">
        <v>1373</v>
      </c>
      <c r="B41" s="32" t="s">
        <v>36</v>
      </c>
      <c r="C41" s="14"/>
      <c r="D41" s="17"/>
    </row>
    <row r="42" spans="1:4" hidden="1">
      <c r="A42" s="34">
        <v>1427</v>
      </c>
      <c r="B42" s="29" t="s">
        <v>51</v>
      </c>
      <c r="C42" s="14"/>
      <c r="D42" s="17"/>
    </row>
    <row r="43" spans="1:4" hidden="1">
      <c r="A43" s="34">
        <v>1427</v>
      </c>
      <c r="B43" s="29" t="s">
        <v>52</v>
      </c>
      <c r="C43" s="14"/>
      <c r="D43" s="17"/>
    </row>
    <row r="44" spans="1:4" hidden="1">
      <c r="A44" s="34">
        <v>1431</v>
      </c>
      <c r="B44" s="29" t="s">
        <v>53</v>
      </c>
      <c r="C44" s="14"/>
      <c r="D44" s="17"/>
    </row>
    <row r="45" spans="1:4" hidden="1">
      <c r="A45" s="34">
        <v>1563</v>
      </c>
      <c r="B45" s="29" t="s">
        <v>40</v>
      </c>
      <c r="C45" s="14"/>
      <c r="D45" s="17"/>
    </row>
    <row r="46" spans="1:4">
      <c r="A46" s="35">
        <v>3551</v>
      </c>
      <c r="B46" s="33" t="s">
        <v>54</v>
      </c>
      <c r="C46" s="14"/>
      <c r="D46" s="17"/>
    </row>
    <row r="47" spans="1:4">
      <c r="A47" s="34">
        <v>4132</v>
      </c>
      <c r="B47" s="29" t="s">
        <v>57</v>
      </c>
      <c r="C47" s="14"/>
      <c r="D47" s="17"/>
    </row>
    <row r="48" spans="1:4">
      <c r="A48" s="35">
        <v>4531</v>
      </c>
      <c r="B48" s="33" t="s">
        <v>17</v>
      </c>
      <c r="C48" s="14"/>
      <c r="D48" s="17"/>
    </row>
    <row r="49" spans="1:4">
      <c r="A49" s="34">
        <v>7285</v>
      </c>
      <c r="B49" s="29" t="s">
        <v>12</v>
      </c>
      <c r="C49" s="14"/>
      <c r="D49" s="17"/>
    </row>
    <row r="50" spans="1:4">
      <c r="A50" s="34" t="s">
        <v>26</v>
      </c>
      <c r="B50" s="29" t="s">
        <v>27</v>
      </c>
      <c r="C50" s="14"/>
      <c r="D50" s="17">
        <v>0</v>
      </c>
    </row>
    <row r="51" spans="1:4">
      <c r="A51" s="11"/>
    </row>
    <row r="53" spans="1:4" ht="18.75">
      <c r="C53" s="20" t="s">
        <v>75</v>
      </c>
      <c r="D53" s="21">
        <f>SUM(D31:D52)</f>
        <v>0</v>
      </c>
    </row>
    <row r="57" spans="1:4">
      <c r="C57" t="s">
        <v>92</v>
      </c>
      <c r="D57" s="16">
        <f>D27-D53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0"/>
  <sheetViews>
    <sheetView showGridLines="0" topLeftCell="A10" workbookViewId="0">
      <selection activeCell="C16" sqref="C16"/>
    </sheetView>
  </sheetViews>
  <sheetFormatPr defaultRowHeight="12.75"/>
  <cols>
    <col min="1" max="1" width="9.6640625" customWidth="1"/>
    <col min="2" max="2" width="27.1640625" customWidth="1"/>
    <col min="3" max="3" width="29.83203125" bestFit="1" customWidth="1"/>
  </cols>
  <sheetData>
    <row r="1" spans="1:4" ht="18.75">
      <c r="B1" s="44" t="s">
        <v>1</v>
      </c>
      <c r="C1" s="44"/>
      <c r="D1" s="4"/>
    </row>
    <row r="2" spans="1:4" ht="18.75">
      <c r="A2" s="2"/>
      <c r="B2" s="44" t="s">
        <v>2</v>
      </c>
      <c r="C2" s="44"/>
      <c r="D2" s="4"/>
    </row>
    <row r="3" spans="1:4" ht="18.75">
      <c r="A3" s="1"/>
      <c r="B3" s="44"/>
      <c r="C3" s="44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100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36526</v>
      </c>
      <c r="D9" s="10"/>
    </row>
    <row r="10" spans="1:4">
      <c r="A10" s="1" t="s">
        <v>11</v>
      </c>
      <c r="B10" s="1" t="s">
        <v>63</v>
      </c>
      <c r="C10" s="7" t="s">
        <v>10</v>
      </c>
      <c r="D10" s="6"/>
    </row>
    <row r="11" spans="1:4">
      <c r="C11" s="12">
        <v>36556</v>
      </c>
    </row>
    <row r="13" spans="1:4" ht="18.75">
      <c r="A13" s="13" t="s">
        <v>64</v>
      </c>
      <c r="B13" s="13"/>
      <c r="D13" s="18" t="s">
        <v>126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 s="8" customFormat="1">
      <c r="A15" s="31">
        <v>4132</v>
      </c>
      <c r="B15" s="30" t="s">
        <v>16</v>
      </c>
      <c r="C15" s="36" t="s">
        <v>132</v>
      </c>
      <c r="D15" s="15">
        <v>500</v>
      </c>
    </row>
    <row r="16" spans="1:4">
      <c r="A16" s="31" t="s">
        <v>26</v>
      </c>
      <c r="B16" s="30" t="s">
        <v>27</v>
      </c>
      <c r="C16" s="14"/>
      <c r="D16" s="15">
        <v>0</v>
      </c>
    </row>
    <row r="17" spans="1:4">
      <c r="D17" s="16"/>
    </row>
    <row r="18" spans="1:4" ht="18.75">
      <c r="C18" s="20" t="s">
        <v>76</v>
      </c>
      <c r="D18" s="21">
        <f>SUM(D15:D17)</f>
        <v>500</v>
      </c>
    </row>
    <row r="20" spans="1:4" ht="18.75">
      <c r="A20" s="13" t="s">
        <v>65</v>
      </c>
      <c r="B20" s="13"/>
      <c r="D20" s="18" t="str">
        <f>D13</f>
        <v>JAN</v>
      </c>
    </row>
    <row r="21" spans="1:4">
      <c r="A21" s="18" t="s">
        <v>66</v>
      </c>
      <c r="B21" s="19" t="s">
        <v>68</v>
      </c>
      <c r="C21" s="18" t="s">
        <v>69</v>
      </c>
      <c r="D21" s="18">
        <f>D14</f>
        <v>1</v>
      </c>
    </row>
    <row r="22" spans="1:4">
      <c r="A22" s="34">
        <v>8078</v>
      </c>
      <c r="B22" s="29" t="s">
        <v>98</v>
      </c>
      <c r="C22" s="29" t="s">
        <v>98</v>
      </c>
      <c r="D22" s="17">
        <v>500</v>
      </c>
    </row>
    <row r="23" spans="1:4">
      <c r="A23" s="34" t="s">
        <v>26</v>
      </c>
      <c r="B23" s="29" t="s">
        <v>27</v>
      </c>
      <c r="C23" s="14"/>
      <c r="D23" s="17">
        <v>0</v>
      </c>
    </row>
    <row r="24" spans="1:4">
      <c r="A24" s="11"/>
    </row>
    <row r="26" spans="1:4" ht="18.75">
      <c r="C26" s="20" t="s">
        <v>75</v>
      </c>
      <c r="D26" s="21">
        <f>SUM(D22:D25)</f>
        <v>500</v>
      </c>
    </row>
    <row r="30" spans="1:4">
      <c r="C30" t="s">
        <v>92</v>
      </c>
      <c r="D30" s="16">
        <f>D18-D26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EGM 60</vt:lpstr>
      <vt:lpstr>DELV SUMMARY</vt:lpstr>
      <vt:lpstr>EGM 201</vt:lpstr>
      <vt:lpstr>EGM 202</vt:lpstr>
      <vt:lpstr>RHODIA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Jan Havlíček</cp:lastModifiedBy>
  <cp:lastPrinted>2000-01-14T16:47:10Z</cp:lastPrinted>
  <dcterms:created xsi:type="dcterms:W3CDTF">1997-01-30T14:47:13Z</dcterms:created>
  <dcterms:modified xsi:type="dcterms:W3CDTF">2023-09-19T00:45:44Z</dcterms:modified>
</cp:coreProperties>
</file>