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283BCE-669C-4EC2-BDC6-F35F0F095B2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F2" i="1"/>
  <c r="G2" i="1"/>
  <c r="H2" i="1"/>
  <c r="C3" i="1"/>
  <c r="D3" i="1"/>
  <c r="F3" i="1"/>
  <c r="G3" i="1"/>
  <c r="H3" i="1"/>
  <c r="C4" i="1"/>
  <c r="D4" i="1"/>
  <c r="F4" i="1"/>
  <c r="G4" i="1"/>
  <c r="H4" i="1"/>
  <c r="C5" i="1"/>
  <c r="D5" i="1"/>
  <c r="F5" i="1"/>
  <c r="G5" i="1"/>
  <c r="H5" i="1"/>
  <c r="C6" i="1"/>
  <c r="D6" i="1"/>
  <c r="F6" i="1"/>
  <c r="G6" i="1"/>
  <c r="H6" i="1"/>
  <c r="C7" i="1"/>
  <c r="D7" i="1"/>
  <c r="F7" i="1"/>
  <c r="G7" i="1"/>
  <c r="H7" i="1"/>
  <c r="C8" i="1"/>
  <c r="D8" i="1"/>
  <c r="F8" i="1"/>
  <c r="G8" i="1"/>
  <c r="H8" i="1"/>
  <c r="C9" i="1"/>
  <c r="D9" i="1"/>
  <c r="F9" i="1"/>
  <c r="G9" i="1"/>
  <c r="H9" i="1"/>
  <c r="C10" i="1"/>
  <c r="D10" i="1"/>
  <c r="F10" i="1"/>
  <c r="G10" i="1"/>
  <c r="H10" i="1"/>
  <c r="C11" i="1"/>
  <c r="D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</calcChain>
</file>

<file path=xl/sharedStrings.xml><?xml version="1.0" encoding="utf-8"?>
<sst xmlns="http://schemas.openxmlformats.org/spreadsheetml/2006/main" count="12" uniqueCount="12">
  <si>
    <t>Year</t>
  </si>
  <si>
    <t>DWR</t>
  </si>
  <si>
    <t>Current curve</t>
  </si>
  <si>
    <t>Overmarket</t>
  </si>
  <si>
    <t>Quantity (MWh) from fig. 4 of DWR Presentation</t>
  </si>
  <si>
    <t>Stranded Costs ($million)</t>
  </si>
  <si>
    <t>Stranded Costs Discounted ($million)</t>
  </si>
  <si>
    <t>note: forward curve past '06 is estimated</t>
  </si>
  <si>
    <t>6-year average</t>
  </si>
  <si>
    <t>10-year average</t>
  </si>
  <si>
    <t>10-year sum</t>
  </si>
  <si>
    <t>Percent Over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</si>
</sst>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0" fillId="0" borderId="0" xfId="1" applyNumberFormat="1" applyFont="1"/>
    <xf numFmtId="9" fontId="0" fillId="0" borderId="0" xfId="3" applyFont="1"/>
    <xf numFmtId="166" fontId="2" fillId="2" borderId="0" xfId="2" applyNumberFormat="1" applyFont="1" applyFill="1"/>
    <xf numFmtId="0" fontId="2" fillId="0" borderId="0" xfId="0" applyFont="1" applyAlignment="1">
      <alignment wrapText="1"/>
    </xf>
    <xf numFmtId="164" fontId="0" fillId="0" borderId="0" xfId="0" applyNumberFormat="1"/>
    <xf numFmtId="0" fontId="2" fillId="0" borderId="0" xfId="0" applyFont="1" applyBorder="1" applyAlignment="1">
      <alignment wrapText="1"/>
    </xf>
    <xf numFmtId="164" fontId="0" fillId="0" borderId="0" xfId="1" applyNumberFormat="1" applyFont="1" applyBorder="1"/>
    <xf numFmtId="9" fontId="0" fillId="0" borderId="0" xfId="3" applyFont="1" applyBorder="1"/>
    <xf numFmtId="164" fontId="0" fillId="0" borderId="0" xfId="1" applyNumberFormat="1" applyFont="1" applyAlignment="1">
      <alignment horizontal="left" inden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WR%20Stranded%20Costs%20Forward%20Gas%20Electric%20Prices%20as%20of%200618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anded Costs"/>
      <sheetName val="GasFP0618"/>
      <sheetName val="Gas Chart"/>
      <sheetName val="ElectricFP0618"/>
      <sheetName val="Peak Chart"/>
      <sheetName val="Off-Peak Chart"/>
      <sheetName val="Flat Chart"/>
    </sheetNames>
    <sheetDataSet>
      <sheetData sheetId="0"/>
      <sheetData sheetId="1"/>
      <sheetData sheetId="2" refreshError="1"/>
      <sheetData sheetId="3">
        <row r="6">
          <cell r="E6">
            <v>130.000000484287</v>
          </cell>
        </row>
        <row r="7">
          <cell r="E7">
            <v>154.99999826774001</v>
          </cell>
        </row>
        <row r="8">
          <cell r="E8">
            <v>119.99999910593</v>
          </cell>
        </row>
        <row r="9">
          <cell r="E9">
            <v>83.000001236796294</v>
          </cell>
        </row>
        <row r="10">
          <cell r="E10">
            <v>62</v>
          </cell>
        </row>
        <row r="11">
          <cell r="E11">
            <v>65</v>
          </cell>
        </row>
        <row r="12">
          <cell r="E12">
            <v>64.999999757856102</v>
          </cell>
        </row>
        <row r="13">
          <cell r="E13">
            <v>45</v>
          </cell>
        </row>
        <row r="14">
          <cell r="E14">
            <v>39.999999850988303</v>
          </cell>
        </row>
        <row r="15">
          <cell r="E15">
            <v>40</v>
          </cell>
        </row>
        <row r="16">
          <cell r="E16">
            <v>44</v>
          </cell>
        </row>
        <row r="17">
          <cell r="E17">
            <v>57.000000424683002</v>
          </cell>
        </row>
        <row r="18">
          <cell r="E18">
            <v>104.00000038743001</v>
          </cell>
        </row>
        <row r="19">
          <cell r="E19">
            <v>109.999998770654</v>
          </cell>
        </row>
        <row r="20">
          <cell r="E20">
            <v>76.999999426305195</v>
          </cell>
        </row>
        <row r="21">
          <cell r="E21">
            <v>48.000000715255702</v>
          </cell>
        </row>
        <row r="22">
          <cell r="E22">
            <v>40</v>
          </cell>
        </row>
        <row r="23">
          <cell r="E23">
            <v>41</v>
          </cell>
        </row>
        <row r="24">
          <cell r="E24">
            <v>39.499999852850998</v>
          </cell>
        </row>
        <row r="25">
          <cell r="E25">
            <v>38.5</v>
          </cell>
        </row>
        <row r="26">
          <cell r="E26">
            <v>36.499999864026897</v>
          </cell>
        </row>
        <row r="27">
          <cell r="E27">
            <v>31.5</v>
          </cell>
        </row>
        <row r="28">
          <cell r="E28">
            <v>32.5</v>
          </cell>
        </row>
        <row r="29">
          <cell r="E29">
            <v>40.5000003017485</v>
          </cell>
        </row>
        <row r="30">
          <cell r="E30">
            <v>67.500000251456996</v>
          </cell>
        </row>
        <row r="31">
          <cell r="E31">
            <v>79.499999111518207</v>
          </cell>
        </row>
        <row r="32">
          <cell r="E32">
            <v>58.499999564141</v>
          </cell>
        </row>
        <row r="33">
          <cell r="E33">
            <v>37.500000558793502</v>
          </cell>
        </row>
        <row r="34">
          <cell r="E34">
            <v>30.5</v>
          </cell>
        </row>
        <row r="35">
          <cell r="E35">
            <v>31.5</v>
          </cell>
        </row>
        <row r="36">
          <cell r="E36">
            <v>34.499999871477399</v>
          </cell>
        </row>
        <row r="37">
          <cell r="E37">
            <v>32.5</v>
          </cell>
        </row>
        <row r="38">
          <cell r="E38">
            <v>31.499999882653299</v>
          </cell>
        </row>
        <row r="39">
          <cell r="E39">
            <v>31.5</v>
          </cell>
        </row>
        <row r="40">
          <cell r="E40">
            <v>34.5</v>
          </cell>
        </row>
        <row r="41">
          <cell r="E41">
            <v>43.500000324100199</v>
          </cell>
        </row>
        <row r="42">
          <cell r="E42">
            <v>67.500000251456996</v>
          </cell>
        </row>
        <row r="43">
          <cell r="E43">
            <v>72.499999189749303</v>
          </cell>
        </row>
        <row r="44">
          <cell r="E44">
            <v>54.499999593943301</v>
          </cell>
        </row>
        <row r="45">
          <cell r="E45">
            <v>36.500000543892298</v>
          </cell>
        </row>
        <row r="46">
          <cell r="E46">
            <v>30.5</v>
          </cell>
        </row>
        <row r="47">
          <cell r="E47">
            <v>30.5</v>
          </cell>
        </row>
        <row r="48">
          <cell r="E48">
            <v>34.499999871477399</v>
          </cell>
        </row>
        <row r="49">
          <cell r="E49">
            <v>32.5</v>
          </cell>
        </row>
        <row r="50">
          <cell r="E50">
            <v>31.499999882653299</v>
          </cell>
        </row>
        <row r="51">
          <cell r="E51">
            <v>31.5</v>
          </cell>
        </row>
        <row r="52">
          <cell r="E52">
            <v>34.5</v>
          </cell>
        </row>
        <row r="53">
          <cell r="E53">
            <v>43.500000324100199</v>
          </cell>
        </row>
        <row r="54">
          <cell r="E54">
            <v>67.500000251456996</v>
          </cell>
        </row>
        <row r="55">
          <cell r="E55">
            <v>72.499999189749303</v>
          </cell>
        </row>
        <row r="56">
          <cell r="E56">
            <v>54.499999593943301</v>
          </cell>
        </row>
        <row r="57">
          <cell r="E57">
            <v>36.500000543892298</v>
          </cell>
        </row>
        <row r="58">
          <cell r="E58">
            <v>30.5</v>
          </cell>
        </row>
        <row r="59">
          <cell r="E59">
            <v>30.5</v>
          </cell>
        </row>
        <row r="60">
          <cell r="E60">
            <v>34.749999870546098</v>
          </cell>
        </row>
        <row r="61">
          <cell r="E61">
            <v>32.75</v>
          </cell>
        </row>
        <row r="62">
          <cell r="E62">
            <v>31.749999881722001</v>
          </cell>
        </row>
        <row r="63">
          <cell r="E63">
            <v>31.75</v>
          </cell>
        </row>
        <row r="64">
          <cell r="E64">
            <v>34.75</v>
          </cell>
        </row>
        <row r="65">
          <cell r="E65">
            <v>43.750000325962901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6" workbookViewId="0">
      <selection activeCell="B14" sqref="B14"/>
    </sheetView>
  </sheetViews>
  <sheetFormatPr defaultRowHeight="12.75" x14ac:dyDescent="0.2"/>
  <cols>
    <col min="1" max="1" width="20.7109375" customWidth="1"/>
    <col min="2" max="2" width="20.140625" bestFit="1" customWidth="1"/>
    <col min="4" max="4" width="12" customWidth="1"/>
    <col min="5" max="5" width="17.7109375" customWidth="1"/>
    <col min="6" max="6" width="11.28515625" bestFit="1" customWidth="1"/>
    <col min="7" max="7" width="14.42578125" customWidth="1"/>
  </cols>
  <sheetData>
    <row r="1" spans="1:12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  <c r="I1" s="2"/>
      <c r="J1" s="2"/>
      <c r="K1" s="2"/>
      <c r="L1" s="2"/>
    </row>
    <row r="2" spans="1:12" x14ac:dyDescent="0.2">
      <c r="A2" s="2">
        <v>2001</v>
      </c>
      <c r="B2" s="3">
        <v>138</v>
      </c>
      <c r="C2" s="3">
        <f>+AVERAGE([1]ElectricFP0618!E6:E11)</f>
        <v>102.49999984912556</v>
      </c>
      <c r="D2" s="3">
        <f>+B2-C2</f>
        <v>35.500000150874442</v>
      </c>
      <c r="E2" s="3">
        <v>30000000</v>
      </c>
      <c r="F2" s="3">
        <f>+(D2)*E2/1000000</f>
        <v>1065.0000045262332</v>
      </c>
      <c r="G2" s="3">
        <f>+F2/(1.12)^(A2-$A$2)</f>
        <v>1065.0000045262332</v>
      </c>
      <c r="H2" s="4">
        <f t="shared" ref="H2:H11" si="0">+D2/B2</f>
        <v>0.25724637790488725</v>
      </c>
    </row>
    <row r="3" spans="1:12" x14ac:dyDescent="0.2">
      <c r="A3" s="2">
        <v>2002</v>
      </c>
      <c r="B3" s="3">
        <v>106</v>
      </c>
      <c r="C3" s="3">
        <f>+AVERAGE([1]ElectricFP0618!E12:E23)</f>
        <v>59.249999944431032</v>
      </c>
      <c r="D3" s="3">
        <f t="shared" ref="D3:D11" si="1">+B3-C3</f>
        <v>46.750000055568968</v>
      </c>
      <c r="E3" s="3">
        <v>52000000</v>
      </c>
      <c r="F3" s="3">
        <f t="shared" ref="F3:F11" si="2">+(D3)*E3/1000000</f>
        <v>2431.0000028895865</v>
      </c>
      <c r="G3" s="3">
        <f>+F3/(1.12)^(A3-$A$2)</f>
        <v>2170.5357168657019</v>
      </c>
      <c r="H3" s="4">
        <f t="shared" si="0"/>
        <v>0.44103773637329213</v>
      </c>
    </row>
    <row r="4" spans="1:12" x14ac:dyDescent="0.2">
      <c r="A4" s="2">
        <v>2003</v>
      </c>
      <c r="B4" s="3">
        <v>89</v>
      </c>
      <c r="C4" s="3">
        <f>+AVERAGE([1]ElectricFP0618!E24:E35)</f>
        <v>43.666666625378006</v>
      </c>
      <c r="D4" s="3">
        <f t="shared" si="1"/>
        <v>45.333333374621994</v>
      </c>
      <c r="E4" s="3">
        <v>70000000</v>
      </c>
      <c r="F4" s="3">
        <f t="shared" si="2"/>
        <v>3173.3333362235394</v>
      </c>
      <c r="G4" s="3">
        <f t="shared" ref="G4:G11" si="3">+F4/(1.12)^(A4-$A$2)</f>
        <v>2529.7619070659589</v>
      </c>
      <c r="H4" s="4">
        <f t="shared" si="0"/>
        <v>0.5093632963440673</v>
      </c>
    </row>
    <row r="5" spans="1:12" x14ac:dyDescent="0.2">
      <c r="A5" s="2">
        <v>2004</v>
      </c>
      <c r="B5" s="3">
        <v>75</v>
      </c>
      <c r="C5" s="3">
        <f>+AVERAGE([1]ElectricFP0618!E36:E47)</f>
        <v>41.666666638106072</v>
      </c>
      <c r="D5" s="3">
        <f t="shared" si="1"/>
        <v>33.333333361893928</v>
      </c>
      <c r="E5" s="3">
        <v>90000000</v>
      </c>
      <c r="F5" s="3">
        <f t="shared" si="2"/>
        <v>3000.0000025704535</v>
      </c>
      <c r="G5" s="3">
        <f t="shared" si="3"/>
        <v>2135.3407452698307</v>
      </c>
      <c r="H5" s="4">
        <f t="shared" si="0"/>
        <v>0.44444444482525236</v>
      </c>
    </row>
    <row r="6" spans="1:12" x14ac:dyDescent="0.2">
      <c r="A6" s="2">
        <v>2005</v>
      </c>
      <c r="B6" s="3">
        <v>64</v>
      </c>
      <c r="C6" s="3">
        <f>+AVERAGE([1]ElectricFP0618!E48:E59)</f>
        <v>41.666666638106072</v>
      </c>
      <c r="D6" s="3">
        <f t="shared" si="1"/>
        <v>22.333333361893928</v>
      </c>
      <c r="E6" s="3">
        <v>83000000</v>
      </c>
      <c r="F6" s="3">
        <f t="shared" si="2"/>
        <v>1853.666669037196</v>
      </c>
      <c r="G6" s="3">
        <f t="shared" si="3"/>
        <v>1178.0386795096031</v>
      </c>
      <c r="H6" s="4">
        <f t="shared" si="0"/>
        <v>0.34895833377959262</v>
      </c>
    </row>
    <row r="7" spans="1:12" x14ac:dyDescent="0.2">
      <c r="A7" s="2">
        <v>2006</v>
      </c>
      <c r="B7" s="3">
        <v>61</v>
      </c>
      <c r="C7" s="3">
        <f>+AVERAGE([1]ElectricFP0618!E60:E71)</f>
        <v>34.916666679705166</v>
      </c>
      <c r="D7" s="3">
        <f t="shared" si="1"/>
        <v>26.083333320294834</v>
      </c>
      <c r="E7" s="3">
        <v>80000000</v>
      </c>
      <c r="F7" s="3">
        <f t="shared" si="2"/>
        <v>2086.6666656235866</v>
      </c>
      <c r="G7" s="3">
        <f t="shared" si="3"/>
        <v>1184.0307050076053</v>
      </c>
      <c r="H7" s="4">
        <f t="shared" si="0"/>
        <v>0.42759562820155467</v>
      </c>
    </row>
    <row r="8" spans="1:12" x14ac:dyDescent="0.2">
      <c r="A8" s="2">
        <v>2007</v>
      </c>
      <c r="B8" s="3">
        <v>60</v>
      </c>
      <c r="C8" s="3">
        <f>+C7</f>
        <v>34.916666679705166</v>
      </c>
      <c r="D8" s="3">
        <f t="shared" si="1"/>
        <v>25.083333320294834</v>
      </c>
      <c r="E8" s="3">
        <v>80000000</v>
      </c>
      <c r="F8" s="3">
        <f t="shared" si="2"/>
        <v>2006.6666656235866</v>
      </c>
      <c r="G8" s="3">
        <f t="shared" si="3"/>
        <v>1016.6397826340333</v>
      </c>
      <c r="H8" s="4">
        <f t="shared" si="0"/>
        <v>0.41805555533824723</v>
      </c>
      <c r="I8" t="s">
        <v>7</v>
      </c>
    </row>
    <row r="9" spans="1:12" x14ac:dyDescent="0.2">
      <c r="A9" s="2">
        <v>2008</v>
      </c>
      <c r="B9" s="3">
        <v>60</v>
      </c>
      <c r="C9" s="3">
        <f>+C8</f>
        <v>34.916666679705166</v>
      </c>
      <c r="D9" s="3">
        <f t="shared" si="1"/>
        <v>25.083333320294834</v>
      </c>
      <c r="E9" s="3">
        <v>80000000</v>
      </c>
      <c r="F9" s="3">
        <f t="shared" si="2"/>
        <v>2006.6666656235866</v>
      </c>
      <c r="G9" s="3">
        <f t="shared" si="3"/>
        <v>907.71409163752969</v>
      </c>
      <c r="H9" s="4">
        <f t="shared" si="0"/>
        <v>0.41805555533824723</v>
      </c>
    </row>
    <row r="10" spans="1:12" x14ac:dyDescent="0.2">
      <c r="A10" s="2">
        <v>2009</v>
      </c>
      <c r="B10" s="3">
        <v>60</v>
      </c>
      <c r="C10" s="3">
        <f>+C9</f>
        <v>34.916666679705166</v>
      </c>
      <c r="D10" s="3">
        <f t="shared" si="1"/>
        <v>25.083333320294834</v>
      </c>
      <c r="E10" s="3">
        <v>80000000</v>
      </c>
      <c r="F10" s="3">
        <f t="shared" si="2"/>
        <v>2006.6666656235866</v>
      </c>
      <c r="G10" s="3">
        <f t="shared" si="3"/>
        <v>810.45901039065154</v>
      </c>
      <c r="H10" s="4">
        <f t="shared" si="0"/>
        <v>0.41805555533824723</v>
      </c>
    </row>
    <row r="11" spans="1:12" x14ac:dyDescent="0.2">
      <c r="A11" s="2">
        <v>2010</v>
      </c>
      <c r="B11" s="3">
        <v>59</v>
      </c>
      <c r="C11" s="3">
        <f>+C10</f>
        <v>34.916666679705166</v>
      </c>
      <c r="D11" s="3">
        <f t="shared" si="1"/>
        <v>24.083333320294834</v>
      </c>
      <c r="E11" s="3">
        <v>80000000</v>
      </c>
      <c r="F11" s="3">
        <f t="shared" si="2"/>
        <v>1926.6666656235866</v>
      </c>
      <c r="G11" s="3">
        <f t="shared" si="3"/>
        <v>694.77531442169811</v>
      </c>
      <c r="H11" s="4">
        <f t="shared" si="0"/>
        <v>0.40819209017448871</v>
      </c>
    </row>
    <row r="12" spans="1:12" x14ac:dyDescent="0.2">
      <c r="A12" s="6" t="s">
        <v>9</v>
      </c>
      <c r="B12" s="3">
        <f t="shared" ref="B12:G12" si="4">+AVERAGE(B2:B11)</f>
        <v>77.2</v>
      </c>
      <c r="C12" s="3">
        <f t="shared" si="4"/>
        <v>46.333333309367248</v>
      </c>
      <c r="D12" s="3">
        <f t="shared" si="4"/>
        <v>30.866666690632748</v>
      </c>
      <c r="E12" s="3">
        <f t="shared" si="4"/>
        <v>72500000</v>
      </c>
      <c r="F12" s="3">
        <f t="shared" si="4"/>
        <v>2155.633334336494</v>
      </c>
      <c r="G12" s="3">
        <f t="shared" si="4"/>
        <v>1369.2295957328847</v>
      </c>
      <c r="H12" s="4">
        <f>+D12/B12</f>
        <v>0.39982728873876616</v>
      </c>
    </row>
    <row r="13" spans="1:12" x14ac:dyDescent="0.2">
      <c r="A13" s="6" t="s">
        <v>10</v>
      </c>
      <c r="B13" s="3">
        <f t="shared" ref="B13:G13" si="5">SUM(B2:B11)</f>
        <v>772</v>
      </c>
      <c r="C13" s="3">
        <f t="shared" si="5"/>
        <v>463.33333309367248</v>
      </c>
      <c r="D13" s="3">
        <f t="shared" si="5"/>
        <v>308.66666690632746</v>
      </c>
      <c r="E13" s="3">
        <f t="shared" si="5"/>
        <v>725000000</v>
      </c>
      <c r="F13" s="5">
        <f t="shared" si="5"/>
        <v>21556.333343364942</v>
      </c>
      <c r="G13" s="5">
        <f t="shared" si="5"/>
        <v>13692.295957328848</v>
      </c>
      <c r="H13" s="4">
        <f>+D13/B13</f>
        <v>0.39982728873876616</v>
      </c>
    </row>
    <row r="14" spans="1:12" x14ac:dyDescent="0.2">
      <c r="A14" s="8" t="s">
        <v>8</v>
      </c>
      <c r="B14" s="9">
        <f>+AVERAGE(B2:B7)</f>
        <v>88.833333333333329</v>
      </c>
      <c r="C14" s="9">
        <f>+AVERAGE(C2:C7)</f>
        <v>53.944444395808652</v>
      </c>
      <c r="D14" s="9">
        <f>+AVERAGE(D3:D12)</f>
        <v>30.403333344608576</v>
      </c>
      <c r="E14" s="9">
        <f>+AVERAGE(E3:E12)</f>
        <v>76750000</v>
      </c>
      <c r="F14" s="9">
        <f>+AVERAGE(F3:F12)</f>
        <v>2264.6966673175202</v>
      </c>
      <c r="G14" s="9">
        <f>+AVERAGE(G3:G12)</f>
        <v>1399.6525548535496</v>
      </c>
      <c r="H14" s="10">
        <f>+D14/B14</f>
        <v>0.34225140725638176</v>
      </c>
    </row>
    <row r="15" spans="1:12" x14ac:dyDescent="0.2">
      <c r="A15" s="6"/>
      <c r="E15" s="7"/>
    </row>
    <row r="17" spans="1:2" x14ac:dyDescent="0.2">
      <c r="A17" s="6"/>
      <c r="B17" s="11"/>
    </row>
    <row r="18" spans="1:2" x14ac:dyDescent="0.2">
      <c r="B18" s="11"/>
    </row>
    <row r="19" spans="1:2" x14ac:dyDescent="0.2">
      <c r="B19" s="11"/>
    </row>
    <row r="20" spans="1:2" x14ac:dyDescent="0.2">
      <c r="B20" s="11"/>
    </row>
    <row r="21" spans="1:2" x14ac:dyDescent="0.2">
      <c r="B21" s="11"/>
    </row>
    <row r="22" spans="1:2" x14ac:dyDescent="0.2">
      <c r="B22" s="11"/>
    </row>
    <row r="23" spans="1:2" x14ac:dyDescent="0.2">
      <c r="B23" s="11"/>
    </row>
    <row r="24" spans="1:2" x14ac:dyDescent="0.2">
      <c r="B24" s="11"/>
    </row>
    <row r="25" spans="1:2" x14ac:dyDescent="0.2">
      <c r="B25" s="11"/>
    </row>
    <row r="26" spans="1:2" x14ac:dyDescent="0.2">
      <c r="B26" s="11"/>
    </row>
    <row r="27" spans="1:2" x14ac:dyDescent="0.2">
      <c r="B27" s="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Jan Havlíček</cp:lastModifiedBy>
  <dcterms:created xsi:type="dcterms:W3CDTF">2001-06-20T00:50:10Z</dcterms:created>
  <dcterms:modified xsi:type="dcterms:W3CDTF">2023-09-19T15:03:28Z</dcterms:modified>
</cp:coreProperties>
</file>