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B01B80-F3DA-4151-890B-2B8D22E5DC81}" xr6:coauthVersionLast="47" xr6:coauthVersionMax="47" xr10:uidLastSave="{00000000-0000-0000-0000-000000000000}"/>
  <bookViews>
    <workbookView xWindow="-120" yWindow="-120" windowWidth="38640" windowHeight="15720" tabRatio="822" firstSheet="2" activeTab="6"/>
  </bookViews>
  <sheets>
    <sheet name="Stranded Costs" sheetId="1" r:id="rId1"/>
    <sheet name="GasFP0618" sheetId="2" r:id="rId2"/>
    <sheet name="Gas Chart" sheetId="3" r:id="rId3"/>
    <sheet name="ElectricFP0622" sheetId="4" r:id="rId4"/>
    <sheet name="Peak Chart" sheetId="5" r:id="rId5"/>
    <sheet name="Off-Peak Chart" sheetId="6" r:id="rId6"/>
    <sheet name="Flat Chart w Retail" sheetId="7" r:id="rId7"/>
    <sheet name="Flat Chart Through 06" sheetId="8" r:id="rId8"/>
    <sheet name="Flat Chart" sheetId="9" r:id="rId9"/>
    <sheet name="Flat Chart Smoothed" sheetId="10" r:id="rId10"/>
  </sheets>
  <definedNames>
    <definedName name="_xlnm.Print_Titles" localSheetId="3">ElectricFP0622!$1:$4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F20" i="2"/>
  <c r="E21" i="2"/>
  <c r="E22" i="2"/>
  <c r="E23" i="2"/>
  <c r="E24" i="2"/>
  <c r="E25" i="2"/>
  <c r="E26" i="2"/>
  <c r="E27" i="2"/>
  <c r="E28" i="2"/>
  <c r="E29" i="2"/>
  <c r="E30" i="2"/>
  <c r="E31" i="2"/>
  <c r="E32" i="2"/>
  <c r="F32" i="2"/>
  <c r="E33" i="2"/>
  <c r="E34" i="2"/>
  <c r="E35" i="2"/>
  <c r="E36" i="2"/>
  <c r="E37" i="2"/>
  <c r="E38" i="2"/>
  <c r="E39" i="2"/>
  <c r="E40" i="2"/>
  <c r="E41" i="2"/>
  <c r="E42" i="2"/>
  <c r="E43" i="2"/>
  <c r="E44" i="2"/>
  <c r="F44" i="2"/>
  <c r="E45" i="2"/>
  <c r="E46" i="2"/>
  <c r="E47" i="2"/>
  <c r="E48" i="2"/>
  <c r="E49" i="2"/>
  <c r="E50" i="2"/>
  <c r="E51" i="2"/>
  <c r="E52" i="2"/>
  <c r="E53" i="2"/>
  <c r="E54" i="2"/>
  <c r="E55" i="2"/>
  <c r="E56" i="2"/>
  <c r="F56" i="2"/>
  <c r="AD3" i="1"/>
  <c r="AE3" i="1"/>
  <c r="AF3" i="1"/>
  <c r="AG3" i="1"/>
  <c r="B4" i="1"/>
  <c r="D4" i="1"/>
  <c r="F4" i="1"/>
  <c r="H4" i="1"/>
  <c r="J4" i="1"/>
  <c r="N4" i="1"/>
  <c r="R4" i="1"/>
  <c r="S4" i="1"/>
  <c r="T4" i="1"/>
  <c r="U4" i="1"/>
  <c r="V4" i="1"/>
  <c r="W4" i="1"/>
  <c r="X4" i="1"/>
  <c r="AB4" i="1"/>
  <c r="AC4" i="1"/>
  <c r="AD4" i="1"/>
  <c r="AE4" i="1"/>
  <c r="AF4" i="1"/>
  <c r="AG4" i="1"/>
  <c r="AI4" i="1"/>
  <c r="AJ4" i="1"/>
  <c r="AK4" i="1"/>
  <c r="AL4" i="1"/>
  <c r="AM4" i="1"/>
  <c r="AN4" i="1"/>
  <c r="AO4" i="1"/>
  <c r="D5" i="1"/>
  <c r="F5" i="1"/>
  <c r="H5" i="1"/>
  <c r="J5" i="1"/>
  <c r="N5" i="1"/>
  <c r="P5" i="1"/>
  <c r="R5" i="1"/>
  <c r="S5" i="1"/>
  <c r="T5" i="1"/>
  <c r="U5" i="1"/>
  <c r="V5" i="1"/>
  <c r="W5" i="1"/>
  <c r="X5" i="1"/>
  <c r="AB5" i="1"/>
  <c r="AC5" i="1"/>
  <c r="AD5" i="1"/>
  <c r="AE5" i="1"/>
  <c r="AF5" i="1"/>
  <c r="AG5" i="1"/>
  <c r="AI5" i="1"/>
  <c r="AJ5" i="1"/>
  <c r="AK5" i="1"/>
  <c r="AL5" i="1"/>
  <c r="AM5" i="1"/>
  <c r="AN5" i="1"/>
  <c r="AO5" i="1"/>
  <c r="B6" i="1"/>
  <c r="D6" i="1"/>
  <c r="F6" i="1"/>
  <c r="H6" i="1"/>
  <c r="J6" i="1"/>
  <c r="L6" i="1"/>
  <c r="N6" i="1"/>
  <c r="P6" i="1"/>
  <c r="R6" i="1"/>
  <c r="S6" i="1"/>
  <c r="T6" i="1"/>
  <c r="U6" i="1"/>
  <c r="V6" i="1"/>
  <c r="W6" i="1"/>
  <c r="X6" i="1"/>
  <c r="AB6" i="1"/>
  <c r="AC6" i="1"/>
  <c r="AD6" i="1"/>
  <c r="AE6" i="1"/>
  <c r="AF6" i="1"/>
  <c r="AG6" i="1"/>
  <c r="AI6" i="1"/>
  <c r="AJ6" i="1"/>
  <c r="AK6" i="1"/>
  <c r="AL6" i="1"/>
  <c r="AM6" i="1"/>
  <c r="AN6" i="1"/>
  <c r="AO6" i="1"/>
  <c r="D7" i="1"/>
  <c r="F7" i="1"/>
  <c r="H7" i="1"/>
  <c r="J7" i="1"/>
  <c r="L7" i="1"/>
  <c r="N7" i="1"/>
  <c r="P7" i="1"/>
  <c r="R7" i="1"/>
  <c r="S7" i="1"/>
  <c r="T7" i="1"/>
  <c r="U7" i="1"/>
  <c r="V7" i="1"/>
  <c r="W7" i="1"/>
  <c r="X7" i="1"/>
  <c r="AB7" i="1"/>
  <c r="AC7" i="1"/>
  <c r="AD7" i="1"/>
  <c r="AE7" i="1"/>
  <c r="AF7" i="1"/>
  <c r="AG7" i="1"/>
  <c r="AI7" i="1"/>
  <c r="AJ7" i="1"/>
  <c r="AK7" i="1"/>
  <c r="AL7" i="1"/>
  <c r="AM7" i="1"/>
  <c r="AN7" i="1"/>
  <c r="AO7" i="1"/>
  <c r="D8" i="1"/>
  <c r="F8" i="1"/>
  <c r="H8" i="1"/>
  <c r="J8" i="1"/>
  <c r="L8" i="1"/>
  <c r="N8" i="1"/>
  <c r="P8" i="1"/>
  <c r="R8" i="1"/>
  <c r="S8" i="1"/>
  <c r="T8" i="1"/>
  <c r="U8" i="1"/>
  <c r="V8" i="1"/>
  <c r="W8" i="1"/>
  <c r="X8" i="1"/>
  <c r="AB8" i="1"/>
  <c r="AC8" i="1"/>
  <c r="AD8" i="1"/>
  <c r="AE8" i="1"/>
  <c r="AF8" i="1"/>
  <c r="AG8" i="1"/>
  <c r="AI8" i="1"/>
  <c r="AJ8" i="1"/>
  <c r="AK8" i="1"/>
  <c r="AL8" i="1"/>
  <c r="AM8" i="1"/>
  <c r="AN8" i="1"/>
  <c r="AO8" i="1"/>
  <c r="D9" i="1"/>
  <c r="F9" i="1"/>
  <c r="H9" i="1"/>
  <c r="J9" i="1"/>
  <c r="L9" i="1"/>
  <c r="N9" i="1"/>
  <c r="P9" i="1"/>
  <c r="R9" i="1"/>
  <c r="S9" i="1"/>
  <c r="T9" i="1"/>
  <c r="U9" i="1"/>
  <c r="V9" i="1"/>
  <c r="W9" i="1"/>
  <c r="X9" i="1"/>
  <c r="AB9" i="1"/>
  <c r="AC9" i="1"/>
  <c r="AD9" i="1"/>
  <c r="AE9" i="1"/>
  <c r="AF9" i="1"/>
  <c r="AG9" i="1"/>
  <c r="AI9" i="1"/>
  <c r="AJ9" i="1"/>
  <c r="AK9" i="1"/>
  <c r="AL9" i="1"/>
  <c r="AM9" i="1"/>
  <c r="AN9" i="1"/>
  <c r="AO9" i="1"/>
  <c r="D10" i="1"/>
  <c r="F10" i="1"/>
  <c r="H10" i="1"/>
  <c r="J10" i="1"/>
  <c r="L10" i="1"/>
  <c r="N10" i="1"/>
  <c r="P10" i="1"/>
  <c r="R10" i="1"/>
  <c r="S10" i="1"/>
  <c r="T10" i="1"/>
  <c r="U10" i="1"/>
  <c r="V10" i="1"/>
  <c r="W10" i="1"/>
  <c r="X10" i="1"/>
  <c r="AB10" i="1"/>
  <c r="AC10" i="1"/>
  <c r="AD10" i="1"/>
  <c r="AE10" i="1"/>
  <c r="AF10" i="1"/>
  <c r="AG10" i="1"/>
  <c r="AI10" i="1"/>
  <c r="AJ10" i="1"/>
  <c r="AK10" i="1"/>
  <c r="AL10" i="1"/>
  <c r="AM10" i="1"/>
  <c r="AN10" i="1"/>
  <c r="AO10" i="1"/>
  <c r="D11" i="1"/>
  <c r="F11" i="1"/>
  <c r="H11" i="1"/>
  <c r="J11" i="1"/>
  <c r="L11" i="1"/>
  <c r="N11" i="1"/>
  <c r="P11" i="1"/>
  <c r="R11" i="1"/>
  <c r="S11" i="1"/>
  <c r="T11" i="1"/>
  <c r="U11" i="1"/>
  <c r="V11" i="1"/>
  <c r="W11" i="1"/>
  <c r="X11" i="1"/>
  <c r="AB11" i="1"/>
  <c r="AC11" i="1"/>
  <c r="AD11" i="1"/>
  <c r="AE11" i="1"/>
  <c r="AF11" i="1"/>
  <c r="AG11" i="1"/>
  <c r="AI11" i="1"/>
  <c r="AJ11" i="1"/>
  <c r="AK11" i="1"/>
  <c r="AL11" i="1"/>
  <c r="AM11" i="1"/>
  <c r="AN11" i="1"/>
  <c r="AO11" i="1"/>
  <c r="D12" i="1"/>
  <c r="F12" i="1"/>
  <c r="H12" i="1"/>
  <c r="J12" i="1"/>
  <c r="L12" i="1"/>
  <c r="N12" i="1"/>
  <c r="P12" i="1"/>
  <c r="R12" i="1"/>
  <c r="S12" i="1"/>
  <c r="T12" i="1"/>
  <c r="U12" i="1"/>
  <c r="V12" i="1"/>
  <c r="W12" i="1"/>
  <c r="X12" i="1"/>
  <c r="AB12" i="1"/>
  <c r="AC12" i="1"/>
  <c r="AD12" i="1"/>
  <c r="AE12" i="1"/>
  <c r="AF12" i="1"/>
  <c r="AG12" i="1"/>
  <c r="AI12" i="1"/>
  <c r="AJ12" i="1"/>
  <c r="AK12" i="1"/>
  <c r="AL12" i="1"/>
  <c r="AM12" i="1"/>
  <c r="AN12" i="1"/>
  <c r="AO12" i="1"/>
  <c r="D13" i="1"/>
  <c r="F13" i="1"/>
  <c r="H13" i="1"/>
  <c r="J13" i="1"/>
  <c r="L13" i="1"/>
  <c r="N13" i="1"/>
  <c r="P13" i="1"/>
  <c r="R13" i="1"/>
  <c r="S13" i="1"/>
  <c r="T13" i="1"/>
  <c r="U13" i="1"/>
  <c r="V13" i="1"/>
  <c r="W13" i="1"/>
  <c r="X13" i="1"/>
  <c r="AB13" i="1"/>
  <c r="AC13" i="1"/>
  <c r="AD13" i="1"/>
  <c r="AE13" i="1"/>
  <c r="AF13" i="1"/>
  <c r="AG13" i="1"/>
  <c r="AI13" i="1"/>
  <c r="AJ13" i="1"/>
  <c r="AK13" i="1"/>
  <c r="AL13" i="1"/>
  <c r="AM13" i="1"/>
  <c r="AN13" i="1"/>
  <c r="AO13" i="1"/>
  <c r="U14" i="1"/>
  <c r="Z14" i="1"/>
  <c r="AA14" i="1"/>
  <c r="AB14" i="1"/>
  <c r="AC14" i="1"/>
  <c r="AD14" i="1"/>
  <c r="AE14" i="1"/>
  <c r="AF14" i="1"/>
  <c r="AG14" i="1"/>
  <c r="AJ14" i="1"/>
  <c r="AK14" i="1"/>
  <c r="AL14" i="1"/>
  <c r="AM14" i="1"/>
  <c r="AN14" i="1"/>
  <c r="AO14" i="1"/>
  <c r="Z15" i="1"/>
  <c r="AA15" i="1"/>
  <c r="AB15" i="1"/>
  <c r="AC15" i="1"/>
  <c r="AD15" i="1"/>
  <c r="AE15" i="1"/>
  <c r="AF15" i="1"/>
  <c r="AG15" i="1"/>
  <c r="AJ15" i="1"/>
  <c r="AK15" i="1"/>
  <c r="AL15" i="1"/>
  <c r="AM15" i="1"/>
  <c r="AN15" i="1"/>
  <c r="AO15" i="1"/>
  <c r="Z16" i="1"/>
  <c r="AA16" i="1"/>
  <c r="AB16" i="1"/>
  <c r="AC16" i="1"/>
  <c r="AD16" i="1"/>
  <c r="AE16" i="1"/>
  <c r="AF16" i="1"/>
  <c r="AG16" i="1"/>
  <c r="AJ16" i="1"/>
  <c r="AK16" i="1"/>
  <c r="AL16" i="1"/>
  <c r="AM16" i="1"/>
  <c r="AN16" i="1"/>
  <c r="AO16" i="1"/>
</calcChain>
</file>

<file path=xl/sharedStrings.xml><?xml version="1.0" encoding="utf-8"?>
<sst xmlns="http://schemas.openxmlformats.org/spreadsheetml/2006/main" count="95" uniqueCount="60">
  <si>
    <t>1-yr Strips</t>
  </si>
  <si>
    <t>Palo Verde</t>
  </si>
  <si>
    <t>California-Oregon Border (COB)</t>
  </si>
  <si>
    <t>Mid-Columbia</t>
  </si>
  <si>
    <t>California Northern Zone (NP-15)</t>
  </si>
  <si>
    <t>California Southern Zone (SP-15)</t>
  </si>
  <si>
    <t>SoCal</t>
  </si>
  <si>
    <t>Malin</t>
  </si>
  <si>
    <t>Trading Hub</t>
  </si>
  <si>
    <t>Nymex Henry Hub</t>
  </si>
  <si>
    <t>Fforward Price of Electricity Indicative Prices as of 042701</t>
  </si>
  <si>
    <t>Forward Price of NG as of 042701</t>
  </si>
  <si>
    <t>San Juan via El Paso</t>
  </si>
  <si>
    <t>Peak</t>
  </si>
  <si>
    <t>Off Peak</t>
  </si>
  <si>
    <t>Flat: All Hours</t>
  </si>
  <si>
    <t>Year</t>
  </si>
  <si>
    <t>Quantity (MWh) from fig. 4 of DWR Presentation</t>
  </si>
  <si>
    <t>10 Year Average</t>
  </si>
  <si>
    <t>10 Year sum</t>
  </si>
  <si>
    <t>6-year average</t>
  </si>
  <si>
    <t xml:space="preserve">FLAT </t>
  </si>
  <si>
    <t>FLAT</t>
  </si>
  <si>
    <t>PEAK</t>
  </si>
  <si>
    <t>DWR Overal Price</t>
  </si>
  <si>
    <t>Allegheny Peak MWh</t>
  </si>
  <si>
    <t>Allegheny All Hours (MWh)</t>
  </si>
  <si>
    <t>Calpine (1) Base</t>
  </si>
  <si>
    <t>Calpine (2)Base</t>
  </si>
  <si>
    <t>Calpine (3) Peak</t>
  </si>
  <si>
    <t>High Desert Base</t>
  </si>
  <si>
    <t>Subtotal Peak</t>
  </si>
  <si>
    <t>Subtotal All Hours</t>
  </si>
  <si>
    <t>Composite Forward Curve</t>
  </si>
  <si>
    <t>Executed</t>
  </si>
  <si>
    <t xml:space="preserve">Executed LT and AIP </t>
  </si>
  <si>
    <t>Total Annual Cost ($million)</t>
  </si>
  <si>
    <t>Current Enron Curve: 062201</t>
  </si>
  <si>
    <t>Composite Weighted Average</t>
  </si>
  <si>
    <t>SP as a % of total:</t>
  </si>
  <si>
    <t>Market Value ($MILLION)</t>
  </si>
  <si>
    <t>Data on Specific Contracts</t>
  </si>
  <si>
    <t>Stranded Cost  ($MILLION)</t>
  </si>
  <si>
    <t>Discounted Stranded Cost  ($MILLION)</t>
  </si>
  <si>
    <t>DR:(BBB rating)</t>
  </si>
  <si>
    <t>gas</t>
  </si>
  <si>
    <t>Price ($/MWh)</t>
  </si>
  <si>
    <t>Sempra Peak</t>
  </si>
  <si>
    <t>Sempra Base</t>
  </si>
  <si>
    <t>Peak As A % of Total</t>
  </si>
  <si>
    <t>Subtotal Gas Indexed</t>
  </si>
  <si>
    <t>Gas As A % of Total</t>
  </si>
  <si>
    <t>Drop in Curve</t>
  </si>
  <si>
    <t>Drop in Curve 12 mo running average</t>
  </si>
  <si>
    <t>SoCal: 053101</t>
  </si>
  <si>
    <t xml:space="preserve">Retail Prices </t>
  </si>
  <si>
    <t>TOU-S</t>
  </si>
  <si>
    <t>TOU-P</t>
  </si>
  <si>
    <t>TOU-SubT</t>
  </si>
  <si>
    <t>Retail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</si>
</sst>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00_);[Red]\(0.000\)"/>
    <numFmt numFmtId="169" formatCode="_(* #,##0.0_);_(* \(#,##0.0\);_(* &quot;-&quot;??_);_(@_)"/>
    <numFmt numFmtId="170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167" fontId="0" fillId="0" borderId="5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43" fontId="0" fillId="0" borderId="0" xfId="0" quotePrefix="1" applyNumberFormat="1" applyBorder="1"/>
    <xf numFmtId="43" fontId="0" fillId="0" borderId="0" xfId="0" applyNumberFormat="1" applyFill="1" applyBorder="1"/>
    <xf numFmtId="43" fontId="0" fillId="0" borderId="0" xfId="0" applyNumberFormat="1"/>
    <xf numFmtId="170" fontId="1" fillId="0" borderId="0" xfId="1" applyNumberFormat="1"/>
    <xf numFmtId="170" fontId="10" fillId="0" borderId="0" xfId="1" applyNumberFormat="1" applyFont="1"/>
    <xf numFmtId="170" fontId="0" fillId="0" borderId="0" xfId="1" applyNumberFormat="1" applyFont="1"/>
    <xf numFmtId="170" fontId="0" fillId="0" borderId="0" xfId="1" applyNumberFormat="1" applyFont="1" applyAlignment="1">
      <alignment wrapText="1"/>
    </xf>
    <xf numFmtId="170" fontId="0" fillId="0" borderId="0" xfId="0" applyNumberFormat="1" applyAlignment="1">
      <alignment wrapText="1"/>
    </xf>
    <xf numFmtId="9" fontId="0" fillId="0" borderId="0" xfId="3" applyFont="1" applyAlignment="1">
      <alignment wrapText="1"/>
    </xf>
    <xf numFmtId="9" fontId="0" fillId="0" borderId="0" xfId="0" applyNumberFormat="1"/>
    <xf numFmtId="169" fontId="0" fillId="0" borderId="0" xfId="1" applyNumberFormat="1" applyFont="1"/>
    <xf numFmtId="9" fontId="0" fillId="0" borderId="0" xfId="0" applyNumberFormat="1" applyAlignment="1">
      <alignment wrapText="1"/>
    </xf>
    <xf numFmtId="169" fontId="1" fillId="0" borderId="0" xfId="1" applyNumberFormat="1"/>
    <xf numFmtId="167" fontId="0" fillId="0" borderId="0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 wrapText="1"/>
    </xf>
    <xf numFmtId="0" fontId="0" fillId="0" borderId="8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theme" Target="theme/theme1.xml"/><Relationship Id="rId5" Type="http://schemas.openxmlformats.org/officeDocument/2006/relationships/chartsheet" Target="chartsheets/sheet2.xml"/><Relationship Id="rId10" Type="http://schemas.openxmlformats.org/officeDocument/2006/relationships/chartsheet" Target="chartsheets/sheet7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6.xml"/><Relationship Id="rId14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350721420643732E-2"/>
          <c:y val="0.14681892332789559"/>
          <c:w val="0.89234184239733627"/>
          <c:h val="0.71288743882544858"/>
        </c:manualLayout>
      </c:layout>
      <c:lineChart>
        <c:grouping val="standard"/>
        <c:varyColors val="0"/>
        <c:ser>
          <c:idx val="0"/>
          <c:order val="0"/>
          <c:tx>
            <c:strRef>
              <c:f>GasFP0618!$B$2</c:f>
              <c:strCache>
                <c:ptCount val="1"/>
                <c:pt idx="0">
                  <c:v>Nymex Henry Hub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GasFP0618!$B$3:$B$62</c:f>
              <c:numCache>
                <c:formatCode>0.000_);[Red]\(0.000\)</c:formatCode>
                <c:ptCount val="60"/>
                <c:pt idx="0">
                  <c:v>3.742</c:v>
                </c:pt>
                <c:pt idx="1">
                  <c:v>3.802</c:v>
                </c:pt>
                <c:pt idx="2">
                  <c:v>3.8450000000000002</c:v>
                </c:pt>
                <c:pt idx="3">
                  <c:v>3.8980000000000001</c:v>
                </c:pt>
                <c:pt idx="4">
                  <c:v>4.1210000000000004</c:v>
                </c:pt>
                <c:pt idx="5">
                  <c:v>4.3360000000000003</c:v>
                </c:pt>
                <c:pt idx="6">
                  <c:v>4.4059999999999997</c:v>
                </c:pt>
                <c:pt idx="7">
                  <c:v>4.2709999999999999</c:v>
                </c:pt>
                <c:pt idx="8">
                  <c:v>4.0659999999999998</c:v>
                </c:pt>
                <c:pt idx="9">
                  <c:v>3.6360000000000001</c:v>
                </c:pt>
                <c:pt idx="10">
                  <c:v>3.5760000000000001</c:v>
                </c:pt>
                <c:pt idx="11">
                  <c:v>3.621</c:v>
                </c:pt>
                <c:pt idx="12">
                  <c:v>3.6659999999999999</c:v>
                </c:pt>
                <c:pt idx="13">
                  <c:v>3.6909999999999998</c:v>
                </c:pt>
                <c:pt idx="14">
                  <c:v>3.7040000000000002</c:v>
                </c:pt>
                <c:pt idx="15">
                  <c:v>3.726</c:v>
                </c:pt>
                <c:pt idx="16">
                  <c:v>3.8620000000000001</c:v>
                </c:pt>
                <c:pt idx="17">
                  <c:v>3.9969999999999999</c:v>
                </c:pt>
                <c:pt idx="18">
                  <c:v>4.0570000000000004</c:v>
                </c:pt>
                <c:pt idx="19">
                  <c:v>3.9369999999999998</c:v>
                </c:pt>
                <c:pt idx="20">
                  <c:v>3.7919999999999998</c:v>
                </c:pt>
                <c:pt idx="21">
                  <c:v>3.4620000000000002</c:v>
                </c:pt>
                <c:pt idx="22">
                  <c:v>3.4329999999999998</c:v>
                </c:pt>
                <c:pt idx="23">
                  <c:v>3.4740000000000002</c:v>
                </c:pt>
                <c:pt idx="24">
                  <c:v>3.5219999999999998</c:v>
                </c:pt>
                <c:pt idx="25">
                  <c:v>3.5510000000000002</c:v>
                </c:pt>
                <c:pt idx="26">
                  <c:v>3.5659999999999998</c:v>
                </c:pt>
                <c:pt idx="27">
                  <c:v>3.59</c:v>
                </c:pt>
                <c:pt idx="28">
                  <c:v>3.73</c:v>
                </c:pt>
                <c:pt idx="29">
                  <c:v>3.875</c:v>
                </c:pt>
                <c:pt idx="30">
                  <c:v>3.93</c:v>
                </c:pt>
                <c:pt idx="31">
                  <c:v>3.8119999999999998</c:v>
                </c:pt>
                <c:pt idx="32">
                  <c:v>3.6789999999999998</c:v>
                </c:pt>
                <c:pt idx="33">
                  <c:v>3.4590000000000001</c:v>
                </c:pt>
                <c:pt idx="34">
                  <c:v>3.4489999999999998</c:v>
                </c:pt>
                <c:pt idx="35">
                  <c:v>3.4849999999999999</c:v>
                </c:pt>
                <c:pt idx="36">
                  <c:v>3.5169999999999999</c:v>
                </c:pt>
                <c:pt idx="37">
                  <c:v>3.5659999999999998</c:v>
                </c:pt>
                <c:pt idx="38">
                  <c:v>3.581</c:v>
                </c:pt>
                <c:pt idx="39">
                  <c:v>3.61</c:v>
                </c:pt>
                <c:pt idx="40">
                  <c:v>3.75</c:v>
                </c:pt>
                <c:pt idx="41">
                  <c:v>3.89</c:v>
                </c:pt>
                <c:pt idx="42">
                  <c:v>3.9550000000000001</c:v>
                </c:pt>
                <c:pt idx="43">
                  <c:v>3.8370000000000002</c:v>
                </c:pt>
                <c:pt idx="44">
                  <c:v>3.7040000000000002</c:v>
                </c:pt>
                <c:pt idx="45">
                  <c:v>3.484</c:v>
                </c:pt>
                <c:pt idx="46">
                  <c:v>3.4740000000000002</c:v>
                </c:pt>
                <c:pt idx="47">
                  <c:v>3.51</c:v>
                </c:pt>
                <c:pt idx="48">
                  <c:v>3.5419999999999998</c:v>
                </c:pt>
                <c:pt idx="49">
                  <c:v>3.5910000000000002</c:v>
                </c:pt>
                <c:pt idx="50">
                  <c:v>3.6059999999999999</c:v>
                </c:pt>
                <c:pt idx="51">
                  <c:v>3.6349999999999998</c:v>
                </c:pt>
                <c:pt idx="52">
                  <c:v>3.7749999999999999</c:v>
                </c:pt>
                <c:pt idx="53">
                  <c:v>3.915</c:v>
                </c:pt>
                <c:pt idx="54">
                  <c:v>3.99</c:v>
                </c:pt>
                <c:pt idx="55" formatCode="General">
                  <c:v>3.8719999999999999</c:v>
                </c:pt>
                <c:pt idx="56" formatCode="General">
                  <c:v>3.7389999999999999</c:v>
                </c:pt>
                <c:pt idx="57" formatCode="General">
                  <c:v>3.5190000000000001</c:v>
                </c:pt>
                <c:pt idx="58" formatCode="General">
                  <c:v>3.5089999999999999</c:v>
                </c:pt>
                <c:pt idx="59" formatCode="General">
                  <c:v>3.5449999999999999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2-4B04-B014-66FEE9AE6E3A}"/>
            </c:ext>
          </c:extLst>
        </c:ser>
        <c:ser>
          <c:idx val="1"/>
          <c:order val="1"/>
          <c:tx>
            <c:strRef>
              <c:f>GasFP0618!$C$2</c:f>
              <c:strCache>
                <c:ptCount val="1"/>
                <c:pt idx="0">
                  <c:v>SoCal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GasFP0618!$C$3:$C$62</c:f>
              <c:numCache>
                <c:formatCode>0.000_);[Red]\(0.000\)</c:formatCode>
                <c:ptCount val="60"/>
                <c:pt idx="0">
                  <c:v>5.8419999999999996</c:v>
                </c:pt>
                <c:pt idx="1">
                  <c:v>6.0019999999999998</c:v>
                </c:pt>
                <c:pt idx="2">
                  <c:v>5.3949999999999996</c:v>
                </c:pt>
                <c:pt idx="3">
                  <c:v>4.7480000000000002</c:v>
                </c:pt>
                <c:pt idx="4">
                  <c:v>5.0209999999999999</c:v>
                </c:pt>
                <c:pt idx="5">
                  <c:v>5.2359999999999998</c:v>
                </c:pt>
                <c:pt idx="6">
                  <c:v>5.4059999999999997</c:v>
                </c:pt>
                <c:pt idx="7">
                  <c:v>5.0709999999999997</c:v>
                </c:pt>
                <c:pt idx="8">
                  <c:v>4.516</c:v>
                </c:pt>
                <c:pt idx="9">
                  <c:v>4.1159999999999997</c:v>
                </c:pt>
                <c:pt idx="10">
                  <c:v>4.056</c:v>
                </c:pt>
                <c:pt idx="11">
                  <c:v>4.2009999999999996</c:v>
                </c:pt>
                <c:pt idx="12">
                  <c:v>4.3659999999999997</c:v>
                </c:pt>
                <c:pt idx="13">
                  <c:v>4.391</c:v>
                </c:pt>
                <c:pt idx="14">
                  <c:v>4.4039999999999999</c:v>
                </c:pt>
                <c:pt idx="15">
                  <c:v>4.2759999999999998</c:v>
                </c:pt>
                <c:pt idx="16">
                  <c:v>4.5720000000000001</c:v>
                </c:pt>
                <c:pt idx="17">
                  <c:v>4.7069999999999999</c:v>
                </c:pt>
                <c:pt idx="18">
                  <c:v>4.4969999999999999</c:v>
                </c:pt>
                <c:pt idx="19">
                  <c:v>4.3769999999999998</c:v>
                </c:pt>
                <c:pt idx="20">
                  <c:v>4.2320000000000002</c:v>
                </c:pt>
                <c:pt idx="21">
                  <c:v>3.742</c:v>
                </c:pt>
                <c:pt idx="22">
                  <c:v>3.7130000000000001</c:v>
                </c:pt>
                <c:pt idx="23">
                  <c:v>3.754</c:v>
                </c:pt>
                <c:pt idx="24">
                  <c:v>3.802</c:v>
                </c:pt>
                <c:pt idx="25">
                  <c:v>3.831</c:v>
                </c:pt>
                <c:pt idx="26">
                  <c:v>3.8460000000000001</c:v>
                </c:pt>
                <c:pt idx="27">
                  <c:v>3.87</c:v>
                </c:pt>
                <c:pt idx="28">
                  <c:v>4.05</c:v>
                </c:pt>
                <c:pt idx="29">
                  <c:v>4.1950000000000003</c:v>
                </c:pt>
                <c:pt idx="30">
                  <c:v>4.25</c:v>
                </c:pt>
                <c:pt idx="31">
                  <c:v>4.1319999999999997</c:v>
                </c:pt>
                <c:pt idx="32">
                  <c:v>3.9990000000000001</c:v>
                </c:pt>
                <c:pt idx="33">
                  <c:v>3.7389999999999999</c:v>
                </c:pt>
                <c:pt idx="34">
                  <c:v>3.7290000000000001</c:v>
                </c:pt>
                <c:pt idx="35">
                  <c:v>3.7650000000000001</c:v>
                </c:pt>
                <c:pt idx="36">
                  <c:v>3.7970000000000002</c:v>
                </c:pt>
                <c:pt idx="37">
                  <c:v>3.8460000000000001</c:v>
                </c:pt>
                <c:pt idx="38">
                  <c:v>3.8610000000000002</c:v>
                </c:pt>
                <c:pt idx="39">
                  <c:v>3.89</c:v>
                </c:pt>
                <c:pt idx="40">
                  <c:v>4.07</c:v>
                </c:pt>
                <c:pt idx="41">
                  <c:v>4.21</c:v>
                </c:pt>
                <c:pt idx="42">
                  <c:v>4.2750000000000004</c:v>
                </c:pt>
                <c:pt idx="43">
                  <c:v>4.157</c:v>
                </c:pt>
                <c:pt idx="44">
                  <c:v>4.024</c:v>
                </c:pt>
                <c:pt idx="45">
                  <c:v>3.7639999999999998</c:v>
                </c:pt>
                <c:pt idx="46">
                  <c:v>3.754</c:v>
                </c:pt>
                <c:pt idx="47">
                  <c:v>3.79</c:v>
                </c:pt>
                <c:pt idx="48">
                  <c:v>3.8220000000000001</c:v>
                </c:pt>
                <c:pt idx="49">
                  <c:v>3.871</c:v>
                </c:pt>
                <c:pt idx="50">
                  <c:v>3.8860000000000001</c:v>
                </c:pt>
                <c:pt idx="51">
                  <c:v>3.915</c:v>
                </c:pt>
                <c:pt idx="52">
                  <c:v>4.0750000000000002</c:v>
                </c:pt>
                <c:pt idx="53">
                  <c:v>4.2149999999999999</c:v>
                </c:pt>
                <c:pt idx="54">
                  <c:v>4.29</c:v>
                </c:pt>
                <c:pt idx="55" formatCode="General">
                  <c:v>4.1719999999999997</c:v>
                </c:pt>
                <c:pt idx="56" formatCode="General">
                  <c:v>4.0389999999999997</c:v>
                </c:pt>
                <c:pt idx="57" formatCode="General">
                  <c:v>3.7690000000000001</c:v>
                </c:pt>
                <c:pt idx="58" formatCode="General">
                  <c:v>3.7589999999999999</c:v>
                </c:pt>
                <c:pt idx="59" formatCode="General">
                  <c:v>3.7949999999999999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2-4B04-B014-66FEE9AE6E3A}"/>
            </c:ext>
          </c:extLst>
        </c:ser>
        <c:ser>
          <c:idx val="3"/>
          <c:order val="2"/>
          <c:tx>
            <c:strRef>
              <c:f>GasFP0618!$G$2</c:f>
              <c:strCache>
                <c:ptCount val="1"/>
                <c:pt idx="0">
                  <c:v>Malin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GasFP0618!$G$3:$G$62</c:f>
              <c:numCache>
                <c:formatCode>0.000_);[Red]\(0.000\)</c:formatCode>
                <c:ptCount val="60"/>
                <c:pt idx="0">
                  <c:v>3.9420000000000002</c:v>
                </c:pt>
                <c:pt idx="1">
                  <c:v>4.5019999999999998</c:v>
                </c:pt>
                <c:pt idx="2">
                  <c:v>4.1449999999999996</c:v>
                </c:pt>
                <c:pt idx="3">
                  <c:v>3.9980000000000002</c:v>
                </c:pt>
                <c:pt idx="4">
                  <c:v>4.7009999999999996</c:v>
                </c:pt>
                <c:pt idx="5">
                  <c:v>5.1660000000000004</c:v>
                </c:pt>
                <c:pt idx="6">
                  <c:v>5.3659999999999997</c:v>
                </c:pt>
                <c:pt idx="7">
                  <c:v>5.0410000000000004</c:v>
                </c:pt>
                <c:pt idx="8">
                  <c:v>4.4960000000000004</c:v>
                </c:pt>
                <c:pt idx="9">
                  <c:v>3.9460000000000002</c:v>
                </c:pt>
                <c:pt idx="10">
                  <c:v>3.8860000000000001</c:v>
                </c:pt>
                <c:pt idx="11">
                  <c:v>3.931</c:v>
                </c:pt>
                <c:pt idx="12">
                  <c:v>3.976</c:v>
                </c:pt>
                <c:pt idx="13">
                  <c:v>4.0010000000000003</c:v>
                </c:pt>
                <c:pt idx="14">
                  <c:v>4.0140000000000002</c:v>
                </c:pt>
                <c:pt idx="15">
                  <c:v>4.0359999999999996</c:v>
                </c:pt>
                <c:pt idx="16">
                  <c:v>4.1719999999999997</c:v>
                </c:pt>
                <c:pt idx="17">
                  <c:v>4.3070000000000004</c:v>
                </c:pt>
                <c:pt idx="18">
                  <c:v>4.0969999899999996</c:v>
                </c:pt>
                <c:pt idx="19">
                  <c:v>3.9769999899999999</c:v>
                </c:pt>
                <c:pt idx="20">
                  <c:v>3.8319999899999999</c:v>
                </c:pt>
                <c:pt idx="21">
                  <c:v>3.242</c:v>
                </c:pt>
                <c:pt idx="22">
                  <c:v>3.2130000000000001</c:v>
                </c:pt>
                <c:pt idx="23">
                  <c:v>3.254</c:v>
                </c:pt>
                <c:pt idx="24">
                  <c:v>3.302</c:v>
                </c:pt>
                <c:pt idx="25">
                  <c:v>3.331</c:v>
                </c:pt>
                <c:pt idx="26">
                  <c:v>3.3460000000000001</c:v>
                </c:pt>
                <c:pt idx="27">
                  <c:v>3.37</c:v>
                </c:pt>
                <c:pt idx="28">
                  <c:v>3.9</c:v>
                </c:pt>
                <c:pt idx="29">
                  <c:v>4.0449999999999999</c:v>
                </c:pt>
                <c:pt idx="30">
                  <c:v>4.0999999999999996</c:v>
                </c:pt>
                <c:pt idx="31">
                  <c:v>3.9820000000000002</c:v>
                </c:pt>
                <c:pt idx="32">
                  <c:v>3.8490000000000002</c:v>
                </c:pt>
                <c:pt idx="33">
                  <c:v>3.2589999999999999</c:v>
                </c:pt>
                <c:pt idx="34">
                  <c:v>3.2490000000000001</c:v>
                </c:pt>
                <c:pt idx="35">
                  <c:v>3.2850000000000001</c:v>
                </c:pt>
                <c:pt idx="36">
                  <c:v>3.3170000000000002</c:v>
                </c:pt>
                <c:pt idx="37">
                  <c:v>3.3660000000000001</c:v>
                </c:pt>
                <c:pt idx="38">
                  <c:v>3.3809999999999998</c:v>
                </c:pt>
                <c:pt idx="39">
                  <c:v>3.41</c:v>
                </c:pt>
                <c:pt idx="40">
                  <c:v>3.97</c:v>
                </c:pt>
                <c:pt idx="41">
                  <c:v>4.1100000000000003</c:v>
                </c:pt>
                <c:pt idx="42">
                  <c:v>4.1749999999999998</c:v>
                </c:pt>
                <c:pt idx="43">
                  <c:v>4.0570000000000004</c:v>
                </c:pt>
                <c:pt idx="44">
                  <c:v>3.9239999999999999</c:v>
                </c:pt>
                <c:pt idx="45">
                  <c:v>3.2839999999999998</c:v>
                </c:pt>
                <c:pt idx="46">
                  <c:v>3.274</c:v>
                </c:pt>
                <c:pt idx="47">
                  <c:v>3.31</c:v>
                </c:pt>
                <c:pt idx="48">
                  <c:v>3.3420000000000001</c:v>
                </c:pt>
                <c:pt idx="49">
                  <c:v>3.391</c:v>
                </c:pt>
                <c:pt idx="50">
                  <c:v>3.4060000000000001</c:v>
                </c:pt>
                <c:pt idx="51">
                  <c:v>3.4350000000000001</c:v>
                </c:pt>
                <c:pt idx="52">
                  <c:v>3.9950000000000001</c:v>
                </c:pt>
                <c:pt idx="53">
                  <c:v>4.1349999999999998</c:v>
                </c:pt>
                <c:pt idx="54">
                  <c:v>4.21</c:v>
                </c:pt>
                <c:pt idx="55" formatCode="General">
                  <c:v>4.0919999999999996</c:v>
                </c:pt>
                <c:pt idx="56" formatCode="General">
                  <c:v>3.9590000000000001</c:v>
                </c:pt>
                <c:pt idx="57" formatCode="General">
                  <c:v>3.319</c:v>
                </c:pt>
                <c:pt idx="58" formatCode="General">
                  <c:v>3.3090000000000002</c:v>
                </c:pt>
                <c:pt idx="59" formatCode="General">
                  <c:v>3.3450000000000002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2-4B04-B014-66FEE9AE6E3A}"/>
            </c:ext>
          </c:extLst>
        </c:ser>
        <c:ser>
          <c:idx val="4"/>
          <c:order val="3"/>
          <c:tx>
            <c:strRef>
              <c:f>GasFP0618!$H$2</c:f>
              <c:strCache>
                <c:ptCount val="1"/>
                <c:pt idx="0">
                  <c:v>San Juan via El Paso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GasFP0618!$A$3:$A$62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GasFP0618!$H$3:$H$62</c:f>
              <c:numCache>
                <c:formatCode>0.000_);[Red]\(0.000\)</c:formatCode>
                <c:ptCount val="60"/>
                <c:pt idx="0">
                  <c:v>2.8170000000000002</c:v>
                </c:pt>
                <c:pt idx="1">
                  <c:v>3.052</c:v>
                </c:pt>
                <c:pt idx="2">
                  <c:v>3.105</c:v>
                </c:pt>
                <c:pt idx="3">
                  <c:v>3.4580000000000002</c:v>
                </c:pt>
                <c:pt idx="4">
                  <c:v>3.8610000000000002</c:v>
                </c:pt>
                <c:pt idx="5">
                  <c:v>4.0759999999999996</c:v>
                </c:pt>
                <c:pt idx="6">
                  <c:v>4.1459999999999999</c:v>
                </c:pt>
                <c:pt idx="7">
                  <c:v>4.0110000000000001</c:v>
                </c:pt>
                <c:pt idx="8">
                  <c:v>3.806</c:v>
                </c:pt>
                <c:pt idx="9">
                  <c:v>3.1459999999999999</c:v>
                </c:pt>
                <c:pt idx="10">
                  <c:v>3.0859999999999999</c:v>
                </c:pt>
                <c:pt idx="11">
                  <c:v>3.1309999999999998</c:v>
                </c:pt>
                <c:pt idx="12">
                  <c:v>3.1760000000000002</c:v>
                </c:pt>
                <c:pt idx="13">
                  <c:v>3.2010000000000001</c:v>
                </c:pt>
                <c:pt idx="14">
                  <c:v>3.214</c:v>
                </c:pt>
                <c:pt idx="15">
                  <c:v>3.2360000000000002</c:v>
                </c:pt>
                <c:pt idx="16">
                  <c:v>3.657</c:v>
                </c:pt>
                <c:pt idx="17">
                  <c:v>3.7919999999999998</c:v>
                </c:pt>
                <c:pt idx="18">
                  <c:v>3.8519999999999999</c:v>
                </c:pt>
                <c:pt idx="19">
                  <c:v>3.7320000000000002</c:v>
                </c:pt>
                <c:pt idx="20">
                  <c:v>3.5870000000000002</c:v>
                </c:pt>
                <c:pt idx="21">
                  <c:v>3.2320000000000002</c:v>
                </c:pt>
                <c:pt idx="22">
                  <c:v>3.2029999999999998</c:v>
                </c:pt>
                <c:pt idx="23">
                  <c:v>3.2440000000000002</c:v>
                </c:pt>
                <c:pt idx="24">
                  <c:v>3.2919999999999998</c:v>
                </c:pt>
                <c:pt idx="25">
                  <c:v>3.3210000000000002</c:v>
                </c:pt>
                <c:pt idx="26">
                  <c:v>3.3359999999999999</c:v>
                </c:pt>
                <c:pt idx="27">
                  <c:v>3.36</c:v>
                </c:pt>
                <c:pt idx="28">
                  <c:v>3.5950000000000002</c:v>
                </c:pt>
                <c:pt idx="29">
                  <c:v>3.74</c:v>
                </c:pt>
                <c:pt idx="30">
                  <c:v>3.7949999999999999</c:v>
                </c:pt>
                <c:pt idx="31">
                  <c:v>3.677</c:v>
                </c:pt>
                <c:pt idx="32">
                  <c:v>3.544</c:v>
                </c:pt>
                <c:pt idx="33">
                  <c:v>3.359</c:v>
                </c:pt>
                <c:pt idx="34">
                  <c:v>3.3490000000000002</c:v>
                </c:pt>
                <c:pt idx="35">
                  <c:v>3.3849999999999998</c:v>
                </c:pt>
                <c:pt idx="36">
                  <c:v>3.4169999999999998</c:v>
                </c:pt>
                <c:pt idx="37">
                  <c:v>3.4660000000000002</c:v>
                </c:pt>
                <c:pt idx="38">
                  <c:v>3.4809999999999999</c:v>
                </c:pt>
                <c:pt idx="39">
                  <c:v>3.51</c:v>
                </c:pt>
                <c:pt idx="40">
                  <c:v>3.65</c:v>
                </c:pt>
                <c:pt idx="41">
                  <c:v>3.79</c:v>
                </c:pt>
                <c:pt idx="42">
                  <c:v>3.855</c:v>
                </c:pt>
                <c:pt idx="43">
                  <c:v>3.7370000000000001</c:v>
                </c:pt>
                <c:pt idx="44">
                  <c:v>3.6040000000000001</c:v>
                </c:pt>
                <c:pt idx="45">
                  <c:v>3.3839999999999999</c:v>
                </c:pt>
                <c:pt idx="46">
                  <c:v>3.3740000000000001</c:v>
                </c:pt>
                <c:pt idx="47">
                  <c:v>3.41</c:v>
                </c:pt>
                <c:pt idx="48">
                  <c:v>3.4420000000000002</c:v>
                </c:pt>
                <c:pt idx="49">
                  <c:v>3.4910000000000001</c:v>
                </c:pt>
                <c:pt idx="50">
                  <c:v>3.5059999999999998</c:v>
                </c:pt>
                <c:pt idx="51">
                  <c:v>3.5350000000000001</c:v>
                </c:pt>
                <c:pt idx="52">
                  <c:v>3.6749999999999998</c:v>
                </c:pt>
                <c:pt idx="53">
                  <c:v>3.8149999999999999</c:v>
                </c:pt>
                <c:pt idx="54">
                  <c:v>3.89</c:v>
                </c:pt>
                <c:pt idx="55" formatCode="General">
                  <c:v>3.7719999999999998</c:v>
                </c:pt>
                <c:pt idx="56" formatCode="General">
                  <c:v>3.6389999999999998</c:v>
                </c:pt>
                <c:pt idx="57" formatCode="General">
                  <c:v>3.419</c:v>
                </c:pt>
                <c:pt idx="58" formatCode="General">
                  <c:v>3.4089999999999998</c:v>
                </c:pt>
                <c:pt idx="59" formatCode="General">
                  <c:v>3.4449999999999998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52-4B04-B014-66FEE9AE6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706607"/>
        <c:axId val="1"/>
      </c:lineChart>
      <c:dateAx>
        <c:axId val="12487066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6"/>
          <c:min val="2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$/MMBtu</a:t>
                </a:r>
              </a:p>
            </c:rich>
          </c:tx>
          <c:layout>
            <c:manualLayout>
              <c:xMode val="edge"/>
              <c:yMode val="edge"/>
              <c:x val="3.3296337402885681E-3"/>
              <c:y val="0.4306688417618270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_);[Red]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7066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45837957824638"/>
          <c:y val="0.95432300163132133"/>
          <c:w val="0.4794672586015538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On-Peak Wholesale Electricity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Peak (6x16) Product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2985571587125416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892E-2"/>
          <c:y val="0.17944535073409462"/>
          <c:w val="0.92119866814650386"/>
          <c:h val="0.68352365415986949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ElectricFP0622!$B$5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ElectricFP0622!$B$6:$B$185</c:f>
              <c:numCache>
                <c:formatCode>_(* #,##0.00_);_(* \(#,##0.00\);_(* "-"??_);_(@_)</c:formatCode>
                <c:ptCount val="180"/>
                <c:pt idx="0">
                  <c:v>90.000000335276098</c:v>
                </c:pt>
                <c:pt idx="1">
                  <c:v>99.999998882412896</c:v>
                </c:pt>
                <c:pt idx="2">
                  <c:v>89.999999329447704</c:v>
                </c:pt>
                <c:pt idx="3">
                  <c:v>90.000001341104493</c:v>
                </c:pt>
                <c:pt idx="4">
                  <c:v>80</c:v>
                </c:pt>
                <c:pt idx="5">
                  <c:v>115</c:v>
                </c:pt>
                <c:pt idx="6">
                  <c:v>99.999999627470899</c:v>
                </c:pt>
                <c:pt idx="7">
                  <c:v>80</c:v>
                </c:pt>
                <c:pt idx="8">
                  <c:v>59.999999776482497</c:v>
                </c:pt>
                <c:pt idx="9">
                  <c:v>50</c:v>
                </c:pt>
                <c:pt idx="10">
                  <c:v>40</c:v>
                </c:pt>
                <c:pt idx="11">
                  <c:v>52.000000387430099</c:v>
                </c:pt>
                <c:pt idx="12">
                  <c:v>75.000000279396701</c:v>
                </c:pt>
                <c:pt idx="13">
                  <c:v>104.999998826533</c:v>
                </c:pt>
                <c:pt idx="14">
                  <c:v>74.999999441206398</c:v>
                </c:pt>
                <c:pt idx="15">
                  <c:v>55.000000819563802</c:v>
                </c:pt>
                <c:pt idx="16">
                  <c:v>42</c:v>
                </c:pt>
                <c:pt idx="17">
                  <c:v>50</c:v>
                </c:pt>
                <c:pt idx="18">
                  <c:v>48.999999817460697</c:v>
                </c:pt>
                <c:pt idx="19">
                  <c:v>46</c:v>
                </c:pt>
                <c:pt idx="20">
                  <c:v>41.499999845400403</c:v>
                </c:pt>
                <c:pt idx="21">
                  <c:v>34</c:v>
                </c:pt>
                <c:pt idx="22">
                  <c:v>33</c:v>
                </c:pt>
                <c:pt idx="23">
                  <c:v>37.000000275671397</c:v>
                </c:pt>
                <c:pt idx="24">
                  <c:v>55.000000204890902</c:v>
                </c:pt>
                <c:pt idx="25">
                  <c:v>74.999999161809598</c:v>
                </c:pt>
                <c:pt idx="26">
                  <c:v>54.999999590218003</c:v>
                </c:pt>
                <c:pt idx="27">
                  <c:v>43.000000640749903</c:v>
                </c:pt>
                <c:pt idx="28">
                  <c:v>37</c:v>
                </c:pt>
                <c:pt idx="29">
                  <c:v>39</c:v>
                </c:pt>
                <c:pt idx="30">
                  <c:v>46.499999826774001</c:v>
                </c:pt>
                <c:pt idx="31">
                  <c:v>43.5</c:v>
                </c:pt>
                <c:pt idx="32">
                  <c:v>39.324999853502902</c:v>
                </c:pt>
                <c:pt idx="33">
                  <c:v>31.824999999999999</c:v>
                </c:pt>
                <c:pt idx="34">
                  <c:v>30.824999999999999</c:v>
                </c:pt>
                <c:pt idx="35">
                  <c:v>34.825000259466499</c:v>
                </c:pt>
                <c:pt idx="36">
                  <c:v>52.500000195577698</c:v>
                </c:pt>
                <c:pt idx="37">
                  <c:v>72.499999189749303</c:v>
                </c:pt>
                <c:pt idx="38">
                  <c:v>52.499999608844497</c:v>
                </c:pt>
                <c:pt idx="39">
                  <c:v>40.825000608339899</c:v>
                </c:pt>
                <c:pt idx="40">
                  <c:v>34.825000000000003</c:v>
                </c:pt>
                <c:pt idx="41">
                  <c:v>36.825000000000003</c:v>
                </c:pt>
                <c:pt idx="42">
                  <c:v>45.2499998314306</c:v>
                </c:pt>
                <c:pt idx="43">
                  <c:v>42.25</c:v>
                </c:pt>
                <c:pt idx="44">
                  <c:v>38.237499857554198</c:v>
                </c:pt>
                <c:pt idx="45">
                  <c:v>30.737500000000001</c:v>
                </c:pt>
                <c:pt idx="46">
                  <c:v>29.737500000000001</c:v>
                </c:pt>
                <c:pt idx="47">
                  <c:v>33.737500251363997</c:v>
                </c:pt>
                <c:pt idx="48">
                  <c:v>51.250000190921099</c:v>
                </c:pt>
                <c:pt idx="49">
                  <c:v>71.249999203719099</c:v>
                </c:pt>
                <c:pt idx="50">
                  <c:v>51.249999618157702</c:v>
                </c:pt>
                <c:pt idx="51">
                  <c:v>39.737500592134801</c:v>
                </c:pt>
                <c:pt idx="52">
                  <c:v>33.737499999999997</c:v>
                </c:pt>
                <c:pt idx="53">
                  <c:v>35.737499999999997</c:v>
                </c:pt>
                <c:pt idx="54">
                  <c:v>44.749999833293202</c:v>
                </c:pt>
                <c:pt idx="55">
                  <c:v>41.75</c:v>
                </c:pt>
                <c:pt idx="56">
                  <c:v>37.802499859174702</c:v>
                </c:pt>
                <c:pt idx="57">
                  <c:v>30.302499999999998</c:v>
                </c:pt>
                <c:pt idx="58">
                  <c:v>29.302499999999998</c:v>
                </c:pt>
                <c:pt idx="59">
                  <c:v>33.302500248123003</c:v>
                </c:pt>
                <c:pt idx="60">
                  <c:v>50.750000189058397</c:v>
                </c:pt>
                <c:pt idx="61">
                  <c:v>70.749999209307106</c:v>
                </c:pt>
                <c:pt idx="62">
                  <c:v>50.749999621882999</c:v>
                </c:pt>
                <c:pt idx="63">
                  <c:v>39.302500585652901</c:v>
                </c:pt>
                <c:pt idx="64">
                  <c:v>33.302500000000002</c:v>
                </c:pt>
                <c:pt idx="65">
                  <c:v>35.302500000000002</c:v>
                </c:pt>
                <c:pt idx="66">
                  <c:v>45.399999830871799</c:v>
                </c:pt>
                <c:pt idx="67">
                  <c:v>42.4</c:v>
                </c:pt>
                <c:pt idx="68">
                  <c:v>38.367999857068099</c:v>
                </c:pt>
                <c:pt idx="69">
                  <c:v>30.867999999999999</c:v>
                </c:pt>
                <c:pt idx="70">
                  <c:v>29.867999999999999</c:v>
                </c:pt>
                <c:pt idx="71">
                  <c:v>33.868000252336302</c:v>
                </c:pt>
                <c:pt idx="72">
                  <c:v>51.400000191479897</c:v>
                </c:pt>
                <c:pt idx="73">
                  <c:v>71.399999202042807</c:v>
                </c:pt>
                <c:pt idx="74">
                  <c:v>51.399999617040201</c:v>
                </c:pt>
                <c:pt idx="75">
                  <c:v>39.868000594079497</c:v>
                </c:pt>
                <c:pt idx="76">
                  <c:v>33.868000000000002</c:v>
                </c:pt>
                <c:pt idx="77">
                  <c:v>35.868000000000002</c:v>
                </c:pt>
                <c:pt idx="78">
                  <c:v>46.049999828450296</c:v>
                </c:pt>
                <c:pt idx="79">
                  <c:v>43.05</c:v>
                </c:pt>
                <c:pt idx="80">
                  <c:v>38.933499854961397</c:v>
                </c:pt>
                <c:pt idx="81">
                  <c:v>31.433499999999999</c:v>
                </c:pt>
                <c:pt idx="82">
                  <c:v>30.433499999999999</c:v>
                </c:pt>
                <c:pt idx="83">
                  <c:v>34.4335002565496</c:v>
                </c:pt>
                <c:pt idx="84">
                  <c:v>52.050000193901397</c:v>
                </c:pt>
                <c:pt idx="85">
                  <c:v>72.049999194778493</c:v>
                </c:pt>
                <c:pt idx="86">
                  <c:v>52.049999612197297</c:v>
                </c:pt>
                <c:pt idx="87">
                  <c:v>40.433500602506101</c:v>
                </c:pt>
                <c:pt idx="88">
                  <c:v>34.433500000000002</c:v>
                </c:pt>
                <c:pt idx="89">
                  <c:v>36.433500000000002</c:v>
                </c:pt>
                <c:pt idx="90">
                  <c:v>46.6999998260289</c:v>
                </c:pt>
                <c:pt idx="91">
                  <c:v>43.7</c:v>
                </c:pt>
                <c:pt idx="92">
                  <c:v>39.498999852854801</c:v>
                </c:pt>
                <c:pt idx="93">
                  <c:v>31.998999999999999</c:v>
                </c:pt>
                <c:pt idx="94">
                  <c:v>30.998999999999999</c:v>
                </c:pt>
                <c:pt idx="95">
                  <c:v>34.999000260762898</c:v>
                </c:pt>
                <c:pt idx="96">
                  <c:v>52.700000196322797</c:v>
                </c:pt>
                <c:pt idx="97">
                  <c:v>72.699999187514194</c:v>
                </c:pt>
                <c:pt idx="98">
                  <c:v>52.6999996073544</c:v>
                </c:pt>
                <c:pt idx="99">
                  <c:v>40.999000610932697</c:v>
                </c:pt>
                <c:pt idx="100">
                  <c:v>34.999000000000002</c:v>
                </c:pt>
                <c:pt idx="101">
                  <c:v>36.999000000000002</c:v>
                </c:pt>
                <c:pt idx="102">
                  <c:v>47.349999823607497</c:v>
                </c:pt>
                <c:pt idx="103">
                  <c:v>44.35</c:v>
                </c:pt>
                <c:pt idx="104">
                  <c:v>40.064499850748099</c:v>
                </c:pt>
                <c:pt idx="105">
                  <c:v>32.564500000000002</c:v>
                </c:pt>
                <c:pt idx="106">
                  <c:v>31.564499999999999</c:v>
                </c:pt>
                <c:pt idx="107">
                  <c:v>35.564500264976203</c:v>
                </c:pt>
                <c:pt idx="108">
                  <c:v>53.350000198744198</c:v>
                </c:pt>
                <c:pt idx="109">
                  <c:v>73.349999180249895</c:v>
                </c:pt>
                <c:pt idx="110">
                  <c:v>53.349999602511502</c:v>
                </c:pt>
                <c:pt idx="111">
                  <c:v>41.564500619359301</c:v>
                </c:pt>
                <c:pt idx="112">
                  <c:v>35.564500000000002</c:v>
                </c:pt>
                <c:pt idx="113">
                  <c:v>37.564500000000002</c:v>
                </c:pt>
                <c:pt idx="114">
                  <c:v>47.999999821186002</c:v>
                </c:pt>
                <c:pt idx="115">
                  <c:v>45</c:v>
                </c:pt>
                <c:pt idx="116">
                  <c:v>40.629999848641503</c:v>
                </c:pt>
                <c:pt idx="117">
                  <c:v>33.130000000000003</c:v>
                </c:pt>
                <c:pt idx="118">
                  <c:v>32.130000000000003</c:v>
                </c:pt>
                <c:pt idx="119">
                  <c:v>36.130000269189502</c:v>
                </c:pt>
                <c:pt idx="120">
                  <c:v>54.000000201165598</c:v>
                </c:pt>
                <c:pt idx="121">
                  <c:v>73.999999172985497</c:v>
                </c:pt>
                <c:pt idx="122">
                  <c:v>53.999999597668598</c:v>
                </c:pt>
                <c:pt idx="123">
                  <c:v>42.130000627785897</c:v>
                </c:pt>
                <c:pt idx="124">
                  <c:v>36.130000000000003</c:v>
                </c:pt>
                <c:pt idx="125">
                  <c:v>38.130000000000003</c:v>
                </c:pt>
                <c:pt idx="126">
                  <c:v>47.999999821186002</c:v>
                </c:pt>
                <c:pt idx="127">
                  <c:v>45</c:v>
                </c:pt>
                <c:pt idx="128">
                  <c:v>40.629999848641503</c:v>
                </c:pt>
                <c:pt idx="129">
                  <c:v>33.130000000000003</c:v>
                </c:pt>
                <c:pt idx="130">
                  <c:v>32.130000000000003</c:v>
                </c:pt>
                <c:pt idx="131">
                  <c:v>36.130000269189502</c:v>
                </c:pt>
                <c:pt idx="132">
                  <c:v>54.000000201165598</c:v>
                </c:pt>
                <c:pt idx="133">
                  <c:v>73.999999172985497</c:v>
                </c:pt>
                <c:pt idx="134">
                  <c:v>53.999999597668598</c:v>
                </c:pt>
                <c:pt idx="135">
                  <c:v>42.130000627785897</c:v>
                </c:pt>
                <c:pt idx="136">
                  <c:v>36.130000000000003</c:v>
                </c:pt>
                <c:pt idx="137">
                  <c:v>38.130000000000003</c:v>
                </c:pt>
                <c:pt idx="138">
                  <c:v>47.999999821186002</c:v>
                </c:pt>
                <c:pt idx="139">
                  <c:v>45</c:v>
                </c:pt>
                <c:pt idx="140">
                  <c:v>40.629999848641503</c:v>
                </c:pt>
                <c:pt idx="141">
                  <c:v>33.130000000000003</c:v>
                </c:pt>
                <c:pt idx="142">
                  <c:v>32.130000000000003</c:v>
                </c:pt>
                <c:pt idx="143">
                  <c:v>36.130000269189502</c:v>
                </c:pt>
                <c:pt idx="144">
                  <c:v>54.000000201165598</c:v>
                </c:pt>
                <c:pt idx="145">
                  <c:v>73.999999172985497</c:v>
                </c:pt>
                <c:pt idx="146">
                  <c:v>53.999999597668598</c:v>
                </c:pt>
                <c:pt idx="147">
                  <c:v>42.130000627785897</c:v>
                </c:pt>
                <c:pt idx="148">
                  <c:v>36.130000000000003</c:v>
                </c:pt>
                <c:pt idx="149">
                  <c:v>38.130000000000003</c:v>
                </c:pt>
                <c:pt idx="150">
                  <c:v>47.999999821186002</c:v>
                </c:pt>
                <c:pt idx="151">
                  <c:v>45</c:v>
                </c:pt>
                <c:pt idx="152">
                  <c:v>40.629999848641503</c:v>
                </c:pt>
                <c:pt idx="153">
                  <c:v>33.130000000000003</c:v>
                </c:pt>
                <c:pt idx="154">
                  <c:v>32.130000000000003</c:v>
                </c:pt>
                <c:pt idx="155">
                  <c:v>36.130000269189502</c:v>
                </c:pt>
                <c:pt idx="156">
                  <c:v>54.000000201165598</c:v>
                </c:pt>
                <c:pt idx="157">
                  <c:v>73.999999172985497</c:v>
                </c:pt>
                <c:pt idx="158">
                  <c:v>53.999999597668598</c:v>
                </c:pt>
                <c:pt idx="159">
                  <c:v>42.130000627785897</c:v>
                </c:pt>
                <c:pt idx="160">
                  <c:v>36.130000000000003</c:v>
                </c:pt>
                <c:pt idx="161">
                  <c:v>38.130000000000003</c:v>
                </c:pt>
                <c:pt idx="162">
                  <c:v>47.999999821186002</c:v>
                </c:pt>
                <c:pt idx="163">
                  <c:v>45</c:v>
                </c:pt>
                <c:pt idx="164">
                  <c:v>40.629999848641503</c:v>
                </c:pt>
                <c:pt idx="165">
                  <c:v>33.130000000000003</c:v>
                </c:pt>
                <c:pt idx="166">
                  <c:v>32.130000000000003</c:v>
                </c:pt>
                <c:pt idx="167">
                  <c:v>36.130000269189502</c:v>
                </c:pt>
                <c:pt idx="168">
                  <c:v>54.000000201165598</c:v>
                </c:pt>
                <c:pt idx="169">
                  <c:v>73.999999172985497</c:v>
                </c:pt>
                <c:pt idx="170">
                  <c:v>53.999999597668598</c:v>
                </c:pt>
                <c:pt idx="171">
                  <c:v>42.130000627785897</c:v>
                </c:pt>
                <c:pt idx="172">
                  <c:v>36.130000000000003</c:v>
                </c:pt>
                <c:pt idx="173">
                  <c:v>38.130000000000003</c:v>
                </c:pt>
                <c:pt idx="174">
                  <c:v>47.999999821186002</c:v>
                </c:pt>
                <c:pt idx="175">
                  <c:v>45</c:v>
                </c:pt>
                <c:pt idx="176">
                  <c:v>40.629999848641503</c:v>
                </c:pt>
                <c:pt idx="177">
                  <c:v>33.130000000000003</c:v>
                </c:pt>
                <c:pt idx="178">
                  <c:v>32.130000000000003</c:v>
                </c:pt>
                <c:pt idx="179">
                  <c:v>36.130000269189502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E-4D20-AC50-8E03925B25A7}"/>
            </c:ext>
          </c:extLst>
        </c:ser>
        <c:ser>
          <c:idx val="1"/>
          <c:order val="1"/>
          <c:tx>
            <c:strRef>
              <c:f>ElectricFP0622!$C$5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ElectricFP0622!$C$6:$C$185</c:f>
              <c:numCache>
                <c:formatCode>_(* #,##0.00_);_(* \(#,##0.00\);_(* "-"??_);_(@_)</c:formatCode>
                <c:ptCount val="180"/>
                <c:pt idx="0">
                  <c:v>94.999999823048697</c:v>
                </c:pt>
                <c:pt idx="1">
                  <c:v>102.000000189989</c:v>
                </c:pt>
                <c:pt idx="2">
                  <c:v>93</c:v>
                </c:pt>
                <c:pt idx="3">
                  <c:v>88.000000327825504</c:v>
                </c:pt>
                <c:pt idx="4">
                  <c:v>84.0000003129243</c:v>
                </c:pt>
                <c:pt idx="5">
                  <c:v>114.00000042468299</c:v>
                </c:pt>
                <c:pt idx="6">
                  <c:v>105.000000391155</c:v>
                </c:pt>
                <c:pt idx="7">
                  <c:v>81.999999083578501</c:v>
                </c:pt>
                <c:pt idx="8">
                  <c:v>59.999999329447697</c:v>
                </c:pt>
                <c:pt idx="9">
                  <c:v>54.999999385327101</c:v>
                </c:pt>
                <c:pt idx="10">
                  <c:v>46.000000171363297</c:v>
                </c:pt>
                <c:pt idx="11">
                  <c:v>51.000000094994903</c:v>
                </c:pt>
                <c:pt idx="12">
                  <c:v>85.999999839812503</c:v>
                </c:pt>
                <c:pt idx="13">
                  <c:v>110.00000020489</c:v>
                </c:pt>
                <c:pt idx="14">
                  <c:v>75</c:v>
                </c:pt>
                <c:pt idx="15">
                  <c:v>51.000000189989798</c:v>
                </c:pt>
                <c:pt idx="16">
                  <c:v>43.000000160187398</c:v>
                </c:pt>
                <c:pt idx="17">
                  <c:v>47.000000175088601</c:v>
                </c:pt>
                <c:pt idx="18">
                  <c:v>46.000000171363297</c:v>
                </c:pt>
                <c:pt idx="19">
                  <c:v>42.999999519437502</c:v>
                </c:pt>
                <c:pt idx="20">
                  <c:v>37.999999575316899</c:v>
                </c:pt>
                <c:pt idx="21">
                  <c:v>35.999999597668598</c:v>
                </c:pt>
                <c:pt idx="22">
                  <c:v>34.000000126659799</c:v>
                </c:pt>
                <c:pt idx="23">
                  <c:v>40.000000074505799</c:v>
                </c:pt>
                <c:pt idx="24">
                  <c:v>61.999999884516001</c:v>
                </c:pt>
                <c:pt idx="25">
                  <c:v>74.000000137835698</c:v>
                </c:pt>
                <c:pt idx="26">
                  <c:v>55</c:v>
                </c:pt>
                <c:pt idx="27">
                  <c:v>41.000000152736902</c:v>
                </c:pt>
                <c:pt idx="28">
                  <c:v>36.000000134110401</c:v>
                </c:pt>
                <c:pt idx="29">
                  <c:v>42.0000001564621</c:v>
                </c:pt>
                <c:pt idx="30">
                  <c:v>43.5000001620501</c:v>
                </c:pt>
                <c:pt idx="31">
                  <c:v>40.4999995473772</c:v>
                </c:pt>
                <c:pt idx="32">
                  <c:v>35.824999599624398</c:v>
                </c:pt>
                <c:pt idx="33">
                  <c:v>33.824999621976197</c:v>
                </c:pt>
                <c:pt idx="34">
                  <c:v>31.825000118557401</c:v>
                </c:pt>
                <c:pt idx="35">
                  <c:v>37.8250000704546</c:v>
                </c:pt>
                <c:pt idx="36">
                  <c:v>59.499999889172599</c:v>
                </c:pt>
                <c:pt idx="37">
                  <c:v>71.5000001331791</c:v>
                </c:pt>
                <c:pt idx="38">
                  <c:v>52.5</c:v>
                </c:pt>
                <c:pt idx="39">
                  <c:v>38.825000144634402</c:v>
                </c:pt>
                <c:pt idx="40">
                  <c:v>33.825000126008</c:v>
                </c:pt>
                <c:pt idx="41">
                  <c:v>39.825000148359699</c:v>
                </c:pt>
                <c:pt idx="42">
                  <c:v>42.0000001564621</c:v>
                </c:pt>
                <c:pt idx="43">
                  <c:v>38.999999564141</c:v>
                </c:pt>
                <c:pt idx="44">
                  <c:v>34.519999614208899</c:v>
                </c:pt>
                <c:pt idx="45">
                  <c:v>32.519999636560698</c:v>
                </c:pt>
                <c:pt idx="46">
                  <c:v>30.5200001136959</c:v>
                </c:pt>
                <c:pt idx="47">
                  <c:v>36.520000068023798</c:v>
                </c:pt>
                <c:pt idx="48">
                  <c:v>57.999999891966503</c:v>
                </c:pt>
                <c:pt idx="49">
                  <c:v>70.000000130385104</c:v>
                </c:pt>
                <c:pt idx="50">
                  <c:v>51</c:v>
                </c:pt>
                <c:pt idx="51">
                  <c:v>37.520000139772897</c:v>
                </c:pt>
                <c:pt idx="52">
                  <c:v>32.520000121146403</c:v>
                </c:pt>
                <c:pt idx="53">
                  <c:v>38.520000143498201</c:v>
                </c:pt>
                <c:pt idx="54">
                  <c:v>41.250000153668203</c:v>
                </c:pt>
                <c:pt idx="55">
                  <c:v>38.249999572522903</c:v>
                </c:pt>
                <c:pt idx="56">
                  <c:v>33.867499621501203</c:v>
                </c:pt>
                <c:pt idx="57">
                  <c:v>31.867499643852899</c:v>
                </c:pt>
                <c:pt idx="58">
                  <c:v>29.867500111265102</c:v>
                </c:pt>
                <c:pt idx="59">
                  <c:v>35.867500066808397</c:v>
                </c:pt>
                <c:pt idx="60">
                  <c:v>57.249999893363501</c:v>
                </c:pt>
                <c:pt idx="61">
                  <c:v>69.250000128988106</c:v>
                </c:pt>
                <c:pt idx="62">
                  <c:v>50.25</c:v>
                </c:pt>
                <c:pt idx="63">
                  <c:v>36.867500137342098</c:v>
                </c:pt>
                <c:pt idx="64">
                  <c:v>31.8675001187157</c:v>
                </c:pt>
                <c:pt idx="65">
                  <c:v>37.867500141067403</c:v>
                </c:pt>
                <c:pt idx="66">
                  <c:v>41.900000156089703</c:v>
                </c:pt>
                <c:pt idx="67">
                  <c:v>38.899999565258597</c:v>
                </c:pt>
                <c:pt idx="68">
                  <c:v>34.432999615181203</c:v>
                </c:pt>
                <c:pt idx="69">
                  <c:v>32.432999637533001</c:v>
                </c:pt>
                <c:pt idx="70">
                  <c:v>30.433000113371801</c:v>
                </c:pt>
                <c:pt idx="71">
                  <c:v>36.433000067861698</c:v>
                </c:pt>
                <c:pt idx="72">
                  <c:v>57.899999892152799</c:v>
                </c:pt>
                <c:pt idx="73">
                  <c:v>69.900000130198904</c:v>
                </c:pt>
                <c:pt idx="74">
                  <c:v>50.9</c:v>
                </c:pt>
                <c:pt idx="75">
                  <c:v>37.433000139448801</c:v>
                </c:pt>
                <c:pt idx="76">
                  <c:v>32.4330001208223</c:v>
                </c:pt>
                <c:pt idx="77">
                  <c:v>38.433000143174098</c:v>
                </c:pt>
                <c:pt idx="78">
                  <c:v>42.550000158511097</c:v>
                </c:pt>
                <c:pt idx="79">
                  <c:v>39.549999557994298</c:v>
                </c:pt>
                <c:pt idx="80">
                  <c:v>34.998499608861302</c:v>
                </c:pt>
                <c:pt idx="81">
                  <c:v>32.998499631213001</c:v>
                </c:pt>
                <c:pt idx="82">
                  <c:v>30.9985001154784</c:v>
                </c:pt>
                <c:pt idx="83">
                  <c:v>36.998500068915099</c:v>
                </c:pt>
                <c:pt idx="84">
                  <c:v>58.549999890942097</c:v>
                </c:pt>
                <c:pt idx="85">
                  <c:v>70.550000131409604</c:v>
                </c:pt>
                <c:pt idx="86">
                  <c:v>51.55</c:v>
                </c:pt>
                <c:pt idx="87">
                  <c:v>37.998500141555397</c:v>
                </c:pt>
                <c:pt idx="88">
                  <c:v>32.998500122929002</c:v>
                </c:pt>
                <c:pt idx="89">
                  <c:v>38.998500145280701</c:v>
                </c:pt>
                <c:pt idx="90">
                  <c:v>43.200000160932497</c:v>
                </c:pt>
                <c:pt idx="91">
                  <c:v>40.199999550729999</c:v>
                </c:pt>
                <c:pt idx="92">
                  <c:v>35.563999602541301</c:v>
                </c:pt>
                <c:pt idx="93">
                  <c:v>33.5639996248931</c:v>
                </c:pt>
                <c:pt idx="94">
                  <c:v>31.564000117585099</c:v>
                </c:pt>
                <c:pt idx="95">
                  <c:v>37.564000069968401</c:v>
                </c:pt>
                <c:pt idx="96">
                  <c:v>59.199999889731401</c:v>
                </c:pt>
                <c:pt idx="97">
                  <c:v>71.200000132620303</c:v>
                </c:pt>
                <c:pt idx="98">
                  <c:v>52.2</c:v>
                </c:pt>
                <c:pt idx="99">
                  <c:v>38.564000143662099</c:v>
                </c:pt>
                <c:pt idx="100">
                  <c:v>33.564000125035598</c:v>
                </c:pt>
                <c:pt idx="101">
                  <c:v>39.564000147387397</c:v>
                </c:pt>
                <c:pt idx="102">
                  <c:v>43.700000162795199</c:v>
                </c:pt>
                <c:pt idx="103">
                  <c:v>40.699999545142099</c:v>
                </c:pt>
                <c:pt idx="104">
                  <c:v>35.998999597679799</c:v>
                </c:pt>
                <c:pt idx="105">
                  <c:v>33.998999620031597</c:v>
                </c:pt>
                <c:pt idx="106">
                  <c:v>31.999000119205601</c:v>
                </c:pt>
                <c:pt idx="107">
                  <c:v>37.999000070778699</c:v>
                </c:pt>
                <c:pt idx="108">
                  <c:v>59.6999998888001</c:v>
                </c:pt>
                <c:pt idx="109">
                  <c:v>71.700000133551697</c:v>
                </c:pt>
                <c:pt idx="110">
                  <c:v>52.7</c:v>
                </c:pt>
                <c:pt idx="111">
                  <c:v>38.999000145282601</c:v>
                </c:pt>
                <c:pt idx="112">
                  <c:v>33.999000126656099</c:v>
                </c:pt>
                <c:pt idx="113">
                  <c:v>39.999000149007898</c:v>
                </c:pt>
                <c:pt idx="114">
                  <c:v>44.200000164657801</c:v>
                </c:pt>
                <c:pt idx="115">
                  <c:v>41.199999539554099</c:v>
                </c:pt>
                <c:pt idx="116">
                  <c:v>36.433999592818303</c:v>
                </c:pt>
                <c:pt idx="117">
                  <c:v>34.433999615170102</c:v>
                </c:pt>
                <c:pt idx="118">
                  <c:v>32.434000120826099</c:v>
                </c:pt>
                <c:pt idx="119">
                  <c:v>38.434000071588898</c:v>
                </c:pt>
                <c:pt idx="120">
                  <c:v>60.199999887868799</c:v>
                </c:pt>
                <c:pt idx="121">
                  <c:v>72.200000134483005</c:v>
                </c:pt>
                <c:pt idx="122">
                  <c:v>53.2</c:v>
                </c:pt>
                <c:pt idx="123">
                  <c:v>39.434000146903102</c:v>
                </c:pt>
                <c:pt idx="124">
                  <c:v>34.434000128276701</c:v>
                </c:pt>
                <c:pt idx="125">
                  <c:v>40.4340001506284</c:v>
                </c:pt>
                <c:pt idx="126">
                  <c:v>44.700000166520503</c:v>
                </c:pt>
                <c:pt idx="127">
                  <c:v>41.699999533966199</c:v>
                </c:pt>
                <c:pt idx="128">
                  <c:v>36.8689995879568</c:v>
                </c:pt>
                <c:pt idx="129">
                  <c:v>34.868999610308599</c:v>
                </c:pt>
                <c:pt idx="130">
                  <c:v>32.8690001224466</c:v>
                </c:pt>
                <c:pt idx="131">
                  <c:v>38.869000072399203</c:v>
                </c:pt>
                <c:pt idx="132">
                  <c:v>60.699999886937398</c:v>
                </c:pt>
                <c:pt idx="133">
                  <c:v>72.7000001354143</c:v>
                </c:pt>
                <c:pt idx="134">
                  <c:v>53.7</c:v>
                </c:pt>
                <c:pt idx="135">
                  <c:v>39.869000148523597</c:v>
                </c:pt>
                <c:pt idx="136">
                  <c:v>34.869000129897202</c:v>
                </c:pt>
                <c:pt idx="137">
                  <c:v>40.869000152248901</c:v>
                </c:pt>
                <c:pt idx="138">
                  <c:v>45.200000168383099</c:v>
                </c:pt>
                <c:pt idx="139">
                  <c:v>42.1999995283782</c:v>
                </c:pt>
                <c:pt idx="140">
                  <c:v>37.303999583095298</c:v>
                </c:pt>
                <c:pt idx="141">
                  <c:v>35.303999605447103</c:v>
                </c:pt>
                <c:pt idx="142">
                  <c:v>33.304000124067102</c:v>
                </c:pt>
                <c:pt idx="143">
                  <c:v>39.304000073209401</c:v>
                </c:pt>
                <c:pt idx="144">
                  <c:v>61.199999886006097</c:v>
                </c:pt>
                <c:pt idx="145">
                  <c:v>73.200000136345594</c:v>
                </c:pt>
                <c:pt idx="146">
                  <c:v>54.2</c:v>
                </c:pt>
                <c:pt idx="147">
                  <c:v>40.304000150144098</c:v>
                </c:pt>
                <c:pt idx="148">
                  <c:v>35.304000131517697</c:v>
                </c:pt>
                <c:pt idx="149">
                  <c:v>41.304000153869403</c:v>
                </c:pt>
                <c:pt idx="150">
                  <c:v>45.700000170245801</c:v>
                </c:pt>
                <c:pt idx="151">
                  <c:v>42.6999995227903</c:v>
                </c:pt>
                <c:pt idx="152">
                  <c:v>37.738999578233802</c:v>
                </c:pt>
                <c:pt idx="153">
                  <c:v>35.738999600585601</c:v>
                </c:pt>
                <c:pt idx="154">
                  <c:v>33.739000125687603</c:v>
                </c:pt>
                <c:pt idx="155">
                  <c:v>39.7390000740197</c:v>
                </c:pt>
                <c:pt idx="156">
                  <c:v>61.699999885074803</c:v>
                </c:pt>
                <c:pt idx="157">
                  <c:v>73.700000137276902</c:v>
                </c:pt>
                <c:pt idx="158">
                  <c:v>54.7</c:v>
                </c:pt>
                <c:pt idx="159">
                  <c:v>40.7390001517646</c:v>
                </c:pt>
                <c:pt idx="160">
                  <c:v>35.739000133138198</c:v>
                </c:pt>
                <c:pt idx="161">
                  <c:v>41.739000155489897</c:v>
                </c:pt>
                <c:pt idx="162">
                  <c:v>46.200000172108403</c:v>
                </c:pt>
                <c:pt idx="163">
                  <c:v>43.1999995172024</c:v>
                </c:pt>
                <c:pt idx="164">
                  <c:v>38.173999573372299</c:v>
                </c:pt>
                <c:pt idx="165">
                  <c:v>36.173999595724098</c:v>
                </c:pt>
                <c:pt idx="166">
                  <c:v>34.174000127308098</c:v>
                </c:pt>
                <c:pt idx="167">
                  <c:v>40.174000074829898</c:v>
                </c:pt>
                <c:pt idx="168">
                  <c:v>62.199999884143502</c:v>
                </c:pt>
                <c:pt idx="169">
                  <c:v>74.200000138208296</c:v>
                </c:pt>
                <c:pt idx="170">
                  <c:v>55.2</c:v>
                </c:pt>
                <c:pt idx="171">
                  <c:v>41.174000153385101</c:v>
                </c:pt>
                <c:pt idx="172">
                  <c:v>36.1740001347587</c:v>
                </c:pt>
                <c:pt idx="173">
                  <c:v>42.174000157110399</c:v>
                </c:pt>
                <c:pt idx="174">
                  <c:v>46.700000173971098</c:v>
                </c:pt>
                <c:pt idx="175">
                  <c:v>43.699999511614401</c:v>
                </c:pt>
                <c:pt idx="176">
                  <c:v>38.608999568510797</c:v>
                </c:pt>
                <c:pt idx="177">
                  <c:v>36.608999590862602</c:v>
                </c:pt>
                <c:pt idx="178">
                  <c:v>34.609000128928599</c:v>
                </c:pt>
                <c:pt idx="179">
                  <c:v>40.609000075640203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E-4D20-AC50-8E03925B25A7}"/>
            </c:ext>
          </c:extLst>
        </c:ser>
        <c:ser>
          <c:idx val="2"/>
          <c:order val="2"/>
          <c:tx>
            <c:strRef>
              <c:f>ElectricFP0622!$D$5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ElectricFP0622!$D$6:$D$185</c:f>
              <c:numCache>
                <c:formatCode>_(* #,##0.00_);_(* \(#,##0.00\);_(* "-"??_);_(@_)</c:formatCode>
                <c:ptCount val="180"/>
                <c:pt idx="0">
                  <c:v>88.000000327825504</c:v>
                </c:pt>
                <c:pt idx="1">
                  <c:v>93.999998949468093</c:v>
                </c:pt>
                <c:pt idx="2">
                  <c:v>87.999999344348893</c:v>
                </c:pt>
                <c:pt idx="3">
                  <c:v>75.000001117587004</c:v>
                </c:pt>
                <c:pt idx="4">
                  <c:v>60</c:v>
                </c:pt>
                <c:pt idx="5">
                  <c:v>72</c:v>
                </c:pt>
                <c:pt idx="6">
                  <c:v>68.999999742954898</c:v>
                </c:pt>
                <c:pt idx="7">
                  <c:v>62</c:v>
                </c:pt>
                <c:pt idx="8">
                  <c:v>42.999999839812503</c:v>
                </c:pt>
                <c:pt idx="9">
                  <c:v>41</c:v>
                </c:pt>
                <c:pt idx="10">
                  <c:v>41</c:v>
                </c:pt>
                <c:pt idx="11">
                  <c:v>50.000000372529001</c:v>
                </c:pt>
                <c:pt idx="12">
                  <c:v>75.000000279396701</c:v>
                </c:pt>
                <c:pt idx="13">
                  <c:v>83.999999061226802</c:v>
                </c:pt>
                <c:pt idx="14">
                  <c:v>74.999999441206398</c:v>
                </c:pt>
                <c:pt idx="15">
                  <c:v>49.000000730156799</c:v>
                </c:pt>
                <c:pt idx="16">
                  <c:v>40</c:v>
                </c:pt>
                <c:pt idx="17">
                  <c:v>43</c:v>
                </c:pt>
                <c:pt idx="18">
                  <c:v>40.4999998491257</c:v>
                </c:pt>
                <c:pt idx="19">
                  <c:v>36.5</c:v>
                </c:pt>
                <c:pt idx="20">
                  <c:v>36.499999864026897</c:v>
                </c:pt>
                <c:pt idx="21">
                  <c:v>26.5</c:v>
                </c:pt>
                <c:pt idx="22">
                  <c:v>29.5</c:v>
                </c:pt>
                <c:pt idx="23">
                  <c:v>32.500000242143798</c:v>
                </c:pt>
                <c:pt idx="24">
                  <c:v>52.500000195577698</c:v>
                </c:pt>
                <c:pt idx="25">
                  <c:v>64.499999279156299</c:v>
                </c:pt>
                <c:pt idx="26">
                  <c:v>55.499999586492699</c:v>
                </c:pt>
                <c:pt idx="27">
                  <c:v>32.500000484287703</c:v>
                </c:pt>
                <c:pt idx="28">
                  <c:v>28.5</c:v>
                </c:pt>
                <c:pt idx="29">
                  <c:v>30.5</c:v>
                </c:pt>
                <c:pt idx="30">
                  <c:v>31.499999882653299</c:v>
                </c:pt>
                <c:pt idx="31">
                  <c:v>28.5</c:v>
                </c:pt>
                <c:pt idx="32">
                  <c:v>28.499999893829202</c:v>
                </c:pt>
                <c:pt idx="33">
                  <c:v>27.5</c:v>
                </c:pt>
                <c:pt idx="34">
                  <c:v>29.5</c:v>
                </c:pt>
                <c:pt idx="35">
                  <c:v>34.500000257045002</c:v>
                </c:pt>
                <c:pt idx="36">
                  <c:v>53.500000199303003</c:v>
                </c:pt>
                <c:pt idx="37">
                  <c:v>65.4999992679804</c:v>
                </c:pt>
                <c:pt idx="38">
                  <c:v>52.499999608844497</c:v>
                </c:pt>
                <c:pt idx="39">
                  <c:v>33.500000499188801</c:v>
                </c:pt>
                <c:pt idx="40">
                  <c:v>27.5</c:v>
                </c:pt>
                <c:pt idx="41">
                  <c:v>31.5</c:v>
                </c:pt>
                <c:pt idx="42">
                  <c:v>31.499999882653299</c:v>
                </c:pt>
                <c:pt idx="43">
                  <c:v>28.5</c:v>
                </c:pt>
                <c:pt idx="44">
                  <c:v>28.499999893829202</c:v>
                </c:pt>
                <c:pt idx="45">
                  <c:v>27.5</c:v>
                </c:pt>
                <c:pt idx="46">
                  <c:v>29.5</c:v>
                </c:pt>
                <c:pt idx="47">
                  <c:v>34.500000257045002</c:v>
                </c:pt>
                <c:pt idx="48">
                  <c:v>53.500000199303003</c:v>
                </c:pt>
                <c:pt idx="49">
                  <c:v>65.4999992679804</c:v>
                </c:pt>
                <c:pt idx="50">
                  <c:v>52.499999608844497</c:v>
                </c:pt>
                <c:pt idx="51">
                  <c:v>33.500000499188801</c:v>
                </c:pt>
                <c:pt idx="52">
                  <c:v>27.5</c:v>
                </c:pt>
                <c:pt idx="53">
                  <c:v>31.5</c:v>
                </c:pt>
                <c:pt idx="54">
                  <c:v>31.749999881722001</c:v>
                </c:pt>
                <c:pt idx="55">
                  <c:v>28.75</c:v>
                </c:pt>
                <c:pt idx="56">
                  <c:v>28.7499998928979</c:v>
                </c:pt>
                <c:pt idx="57">
                  <c:v>27.75</c:v>
                </c:pt>
                <c:pt idx="58">
                  <c:v>29.75</c:v>
                </c:pt>
                <c:pt idx="59">
                  <c:v>34.750000258907598</c:v>
                </c:pt>
                <c:pt idx="60">
                  <c:v>53.750000200234297</c:v>
                </c:pt>
                <c:pt idx="61">
                  <c:v>65.749999265186403</c:v>
                </c:pt>
                <c:pt idx="62">
                  <c:v>52.749999606981802</c:v>
                </c:pt>
                <c:pt idx="63">
                  <c:v>33.750000502914098</c:v>
                </c:pt>
                <c:pt idx="64">
                  <c:v>27.75</c:v>
                </c:pt>
                <c:pt idx="65">
                  <c:v>31.75</c:v>
                </c:pt>
                <c:pt idx="66">
                  <c:v>32.099999880418103</c:v>
                </c:pt>
                <c:pt idx="67">
                  <c:v>29.1</c:v>
                </c:pt>
                <c:pt idx="68">
                  <c:v>29.099999891593999</c:v>
                </c:pt>
                <c:pt idx="69">
                  <c:v>28.1</c:v>
                </c:pt>
                <c:pt idx="70">
                  <c:v>30.1</c:v>
                </c:pt>
                <c:pt idx="71">
                  <c:v>35.100000261515397</c:v>
                </c:pt>
                <c:pt idx="72">
                  <c:v>54.100000201538201</c:v>
                </c:pt>
                <c:pt idx="73">
                  <c:v>66.099999261274903</c:v>
                </c:pt>
                <c:pt idx="74">
                  <c:v>53.099999604374197</c:v>
                </c:pt>
                <c:pt idx="75">
                  <c:v>34.100000508129497</c:v>
                </c:pt>
                <c:pt idx="76">
                  <c:v>28.1</c:v>
                </c:pt>
                <c:pt idx="77">
                  <c:v>32.1</c:v>
                </c:pt>
                <c:pt idx="78">
                  <c:v>32.449999879114301</c:v>
                </c:pt>
                <c:pt idx="79">
                  <c:v>29.45</c:v>
                </c:pt>
                <c:pt idx="80">
                  <c:v>29.449999890290201</c:v>
                </c:pt>
                <c:pt idx="81">
                  <c:v>28.45</c:v>
                </c:pt>
                <c:pt idx="82">
                  <c:v>30.45</c:v>
                </c:pt>
                <c:pt idx="83">
                  <c:v>35.450000264123098</c:v>
                </c:pt>
                <c:pt idx="84">
                  <c:v>54.450000202842098</c:v>
                </c:pt>
                <c:pt idx="85">
                  <c:v>66.449999257363402</c:v>
                </c:pt>
                <c:pt idx="86">
                  <c:v>53.4499996017665</c:v>
                </c:pt>
                <c:pt idx="87">
                  <c:v>34.450000513345003</c:v>
                </c:pt>
                <c:pt idx="88">
                  <c:v>28.45</c:v>
                </c:pt>
                <c:pt idx="89">
                  <c:v>32.450000000000003</c:v>
                </c:pt>
                <c:pt idx="90">
                  <c:v>32.949999877251599</c:v>
                </c:pt>
                <c:pt idx="91">
                  <c:v>29.95</c:v>
                </c:pt>
                <c:pt idx="92">
                  <c:v>29.949999888427499</c:v>
                </c:pt>
                <c:pt idx="93">
                  <c:v>29</c:v>
                </c:pt>
                <c:pt idx="94">
                  <c:v>31</c:v>
                </c:pt>
                <c:pt idx="95">
                  <c:v>36.000000268220901</c:v>
                </c:pt>
                <c:pt idx="96">
                  <c:v>55.000000204890902</c:v>
                </c:pt>
                <c:pt idx="97">
                  <c:v>66.999999251216593</c:v>
                </c:pt>
                <c:pt idx="98">
                  <c:v>53.999999597668598</c:v>
                </c:pt>
                <c:pt idx="99">
                  <c:v>35.000000521540599</c:v>
                </c:pt>
                <c:pt idx="100">
                  <c:v>29</c:v>
                </c:pt>
                <c:pt idx="101">
                  <c:v>33</c:v>
                </c:pt>
                <c:pt idx="102">
                  <c:v>33.449999875388997</c:v>
                </c:pt>
                <c:pt idx="103">
                  <c:v>30.45</c:v>
                </c:pt>
                <c:pt idx="104">
                  <c:v>30.4499998865649</c:v>
                </c:pt>
                <c:pt idx="105">
                  <c:v>29.75</c:v>
                </c:pt>
                <c:pt idx="106">
                  <c:v>31.75</c:v>
                </c:pt>
                <c:pt idx="107">
                  <c:v>36.750000273808801</c:v>
                </c:pt>
                <c:pt idx="108">
                  <c:v>55.750000207684899</c:v>
                </c:pt>
                <c:pt idx="109">
                  <c:v>67.749999242834704</c:v>
                </c:pt>
                <c:pt idx="110">
                  <c:v>54.749999592080698</c:v>
                </c:pt>
                <c:pt idx="111">
                  <c:v>35.750000532716498</c:v>
                </c:pt>
                <c:pt idx="112">
                  <c:v>29.75</c:v>
                </c:pt>
                <c:pt idx="113">
                  <c:v>33.75</c:v>
                </c:pt>
                <c:pt idx="114">
                  <c:v>33.949999873526302</c:v>
                </c:pt>
                <c:pt idx="115">
                  <c:v>30.95</c:v>
                </c:pt>
                <c:pt idx="116">
                  <c:v>30.949999884702201</c:v>
                </c:pt>
                <c:pt idx="117">
                  <c:v>30.25</c:v>
                </c:pt>
                <c:pt idx="118">
                  <c:v>32.25</c:v>
                </c:pt>
                <c:pt idx="119">
                  <c:v>37.250000277534099</c:v>
                </c:pt>
                <c:pt idx="120">
                  <c:v>56.250000209547501</c:v>
                </c:pt>
                <c:pt idx="121">
                  <c:v>68.249999237246797</c:v>
                </c:pt>
                <c:pt idx="122">
                  <c:v>55.249999588355401</c:v>
                </c:pt>
                <c:pt idx="123">
                  <c:v>36.250000540167001</c:v>
                </c:pt>
                <c:pt idx="124">
                  <c:v>30.25</c:v>
                </c:pt>
                <c:pt idx="125">
                  <c:v>34.25</c:v>
                </c:pt>
                <c:pt idx="126">
                  <c:v>34.199999872595001</c:v>
                </c:pt>
                <c:pt idx="127">
                  <c:v>31.2</c:v>
                </c:pt>
                <c:pt idx="128">
                  <c:v>31.1999998837709</c:v>
                </c:pt>
                <c:pt idx="129">
                  <c:v>30.5</c:v>
                </c:pt>
                <c:pt idx="130">
                  <c:v>32.5</c:v>
                </c:pt>
                <c:pt idx="131">
                  <c:v>37.500000279396701</c:v>
                </c:pt>
                <c:pt idx="132">
                  <c:v>56.500000210478902</c:v>
                </c:pt>
                <c:pt idx="133">
                  <c:v>68.499999234452801</c:v>
                </c:pt>
                <c:pt idx="134">
                  <c:v>55.499999586492699</c:v>
                </c:pt>
                <c:pt idx="135">
                  <c:v>36.500000543892298</c:v>
                </c:pt>
                <c:pt idx="136">
                  <c:v>30.5</c:v>
                </c:pt>
                <c:pt idx="137">
                  <c:v>34.5</c:v>
                </c:pt>
                <c:pt idx="138">
                  <c:v>34.949999869801097</c:v>
                </c:pt>
                <c:pt idx="139">
                  <c:v>31.95</c:v>
                </c:pt>
                <c:pt idx="140">
                  <c:v>31.9499998809769</c:v>
                </c:pt>
                <c:pt idx="141">
                  <c:v>31.25</c:v>
                </c:pt>
                <c:pt idx="142">
                  <c:v>33.25</c:v>
                </c:pt>
                <c:pt idx="143">
                  <c:v>38.250000284984701</c:v>
                </c:pt>
                <c:pt idx="144">
                  <c:v>57.250000213272799</c:v>
                </c:pt>
                <c:pt idx="145">
                  <c:v>69.249999226070898</c:v>
                </c:pt>
                <c:pt idx="146">
                  <c:v>56.249999580904799</c:v>
                </c:pt>
                <c:pt idx="147">
                  <c:v>37.250000555068198</c:v>
                </c:pt>
                <c:pt idx="148">
                  <c:v>31.25</c:v>
                </c:pt>
                <c:pt idx="149">
                  <c:v>35.25</c:v>
                </c:pt>
                <c:pt idx="150">
                  <c:v>35.699999867007101</c:v>
                </c:pt>
                <c:pt idx="151">
                  <c:v>32.700000000000003</c:v>
                </c:pt>
                <c:pt idx="152">
                  <c:v>32.699999878183</c:v>
                </c:pt>
                <c:pt idx="153">
                  <c:v>32</c:v>
                </c:pt>
                <c:pt idx="154">
                  <c:v>34</c:v>
                </c:pt>
                <c:pt idx="155">
                  <c:v>39.000000290572601</c:v>
                </c:pt>
                <c:pt idx="156">
                  <c:v>58.000000216066802</c:v>
                </c:pt>
                <c:pt idx="157">
                  <c:v>69.999999217688995</c:v>
                </c:pt>
                <c:pt idx="158">
                  <c:v>56.999999575316899</c:v>
                </c:pt>
                <c:pt idx="159">
                  <c:v>38.000000566244097</c:v>
                </c:pt>
                <c:pt idx="160">
                  <c:v>32</c:v>
                </c:pt>
                <c:pt idx="161">
                  <c:v>36</c:v>
                </c:pt>
                <c:pt idx="162">
                  <c:v>36.449999864213098</c:v>
                </c:pt>
                <c:pt idx="163">
                  <c:v>33.450000000000003</c:v>
                </c:pt>
                <c:pt idx="164">
                  <c:v>33.449999875388997</c:v>
                </c:pt>
                <c:pt idx="165">
                  <c:v>32.75</c:v>
                </c:pt>
                <c:pt idx="166">
                  <c:v>34.75</c:v>
                </c:pt>
                <c:pt idx="167">
                  <c:v>39.750000296160501</c:v>
                </c:pt>
                <c:pt idx="168">
                  <c:v>58.750000218860798</c:v>
                </c:pt>
                <c:pt idx="169">
                  <c:v>70.749999209307106</c:v>
                </c:pt>
                <c:pt idx="170">
                  <c:v>57.749999569728899</c:v>
                </c:pt>
                <c:pt idx="171">
                  <c:v>38.750000577419897</c:v>
                </c:pt>
                <c:pt idx="172">
                  <c:v>32.75</c:v>
                </c:pt>
                <c:pt idx="173">
                  <c:v>36.75</c:v>
                </c:pt>
                <c:pt idx="174">
                  <c:v>36.499999864026897</c:v>
                </c:pt>
                <c:pt idx="175">
                  <c:v>33.5</c:v>
                </c:pt>
                <c:pt idx="176">
                  <c:v>33.499999875202697</c:v>
                </c:pt>
                <c:pt idx="177">
                  <c:v>32.799999999999997</c:v>
                </c:pt>
                <c:pt idx="178">
                  <c:v>34.799999999999997</c:v>
                </c:pt>
                <c:pt idx="179">
                  <c:v>39.800000296533099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E-4D20-AC50-8E03925B25A7}"/>
            </c:ext>
          </c:extLst>
        </c:ser>
        <c:ser>
          <c:idx val="3"/>
          <c:order val="3"/>
          <c:tx>
            <c:strRef>
              <c:f>ElectricFP0622!$E$5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ElectricFP0622!$E$6:$E$185</c:f>
              <c:numCache>
                <c:formatCode>_(* #,##0.00_);_(* \(#,##0.00\);_(* "-"??_);_(@_)</c:formatCode>
                <c:ptCount val="180"/>
                <c:pt idx="0">
                  <c:v>86.000000320374895</c:v>
                </c:pt>
                <c:pt idx="1">
                  <c:v>90.999998982995706</c:v>
                </c:pt>
                <c:pt idx="2">
                  <c:v>85.999999359249998</c:v>
                </c:pt>
                <c:pt idx="3">
                  <c:v>75.000001117587004</c:v>
                </c:pt>
                <c:pt idx="4">
                  <c:v>55</c:v>
                </c:pt>
                <c:pt idx="5">
                  <c:v>55</c:v>
                </c:pt>
                <c:pt idx="6">
                  <c:v>58.999999780207801</c:v>
                </c:pt>
                <c:pt idx="7">
                  <c:v>42</c:v>
                </c:pt>
                <c:pt idx="8">
                  <c:v>39.999999850988303</c:v>
                </c:pt>
                <c:pt idx="9">
                  <c:v>40</c:v>
                </c:pt>
                <c:pt idx="10">
                  <c:v>44</c:v>
                </c:pt>
                <c:pt idx="11">
                  <c:v>54.000000402331302</c:v>
                </c:pt>
                <c:pt idx="12">
                  <c:v>82.000000305473804</c:v>
                </c:pt>
                <c:pt idx="13">
                  <c:v>86.999999027699204</c:v>
                </c:pt>
                <c:pt idx="14">
                  <c:v>67.999999493360505</c:v>
                </c:pt>
                <c:pt idx="15">
                  <c:v>47.000000700354498</c:v>
                </c:pt>
                <c:pt idx="16">
                  <c:v>39</c:v>
                </c:pt>
                <c:pt idx="17">
                  <c:v>40</c:v>
                </c:pt>
                <c:pt idx="18">
                  <c:v>37.999999858438898</c:v>
                </c:pt>
                <c:pt idx="19">
                  <c:v>37</c:v>
                </c:pt>
                <c:pt idx="20">
                  <c:v>34.999999869614797</c:v>
                </c:pt>
                <c:pt idx="21">
                  <c:v>30</c:v>
                </c:pt>
                <c:pt idx="22">
                  <c:v>31</c:v>
                </c:pt>
                <c:pt idx="23">
                  <c:v>39.000000290572601</c:v>
                </c:pt>
                <c:pt idx="24">
                  <c:v>62.000000230967899</c:v>
                </c:pt>
                <c:pt idx="25">
                  <c:v>74.999999161809598</c:v>
                </c:pt>
                <c:pt idx="26">
                  <c:v>54.999999590218003</c:v>
                </c:pt>
                <c:pt idx="27">
                  <c:v>36.000000536441803</c:v>
                </c:pt>
                <c:pt idx="28">
                  <c:v>29</c:v>
                </c:pt>
                <c:pt idx="29">
                  <c:v>30</c:v>
                </c:pt>
                <c:pt idx="30">
                  <c:v>32.999999877065399</c:v>
                </c:pt>
                <c:pt idx="31">
                  <c:v>31</c:v>
                </c:pt>
                <c:pt idx="32">
                  <c:v>29.999999888241199</c:v>
                </c:pt>
                <c:pt idx="33">
                  <c:v>30</c:v>
                </c:pt>
                <c:pt idx="34">
                  <c:v>33</c:v>
                </c:pt>
                <c:pt idx="35">
                  <c:v>42.0000003129243</c:v>
                </c:pt>
                <c:pt idx="36">
                  <c:v>64.000000238418494</c:v>
                </c:pt>
                <c:pt idx="37">
                  <c:v>68.999999228864894</c:v>
                </c:pt>
                <c:pt idx="38">
                  <c:v>50.999999620020297</c:v>
                </c:pt>
                <c:pt idx="39">
                  <c:v>35.000000521540599</c:v>
                </c:pt>
                <c:pt idx="40">
                  <c:v>29</c:v>
                </c:pt>
                <c:pt idx="41">
                  <c:v>29</c:v>
                </c:pt>
                <c:pt idx="42">
                  <c:v>32.999999877065399</c:v>
                </c:pt>
                <c:pt idx="43">
                  <c:v>31</c:v>
                </c:pt>
                <c:pt idx="44">
                  <c:v>29.999999888241199</c:v>
                </c:pt>
                <c:pt idx="45">
                  <c:v>30</c:v>
                </c:pt>
                <c:pt idx="46">
                  <c:v>33</c:v>
                </c:pt>
                <c:pt idx="47">
                  <c:v>42.0000003129243</c:v>
                </c:pt>
                <c:pt idx="48">
                  <c:v>64.000000238418494</c:v>
                </c:pt>
                <c:pt idx="49">
                  <c:v>68.999999228864894</c:v>
                </c:pt>
                <c:pt idx="50">
                  <c:v>50.999999620020297</c:v>
                </c:pt>
                <c:pt idx="51">
                  <c:v>35.000000521540599</c:v>
                </c:pt>
                <c:pt idx="52">
                  <c:v>29</c:v>
                </c:pt>
                <c:pt idx="53">
                  <c:v>29</c:v>
                </c:pt>
                <c:pt idx="54">
                  <c:v>33.249999876133998</c:v>
                </c:pt>
                <c:pt idx="55">
                  <c:v>31.25</c:v>
                </c:pt>
                <c:pt idx="56">
                  <c:v>30.249999887309901</c:v>
                </c:pt>
                <c:pt idx="57">
                  <c:v>30.25</c:v>
                </c:pt>
                <c:pt idx="58">
                  <c:v>33.25</c:v>
                </c:pt>
                <c:pt idx="59">
                  <c:v>42.250000314787002</c:v>
                </c:pt>
                <c:pt idx="60">
                  <c:v>64.250000239349902</c:v>
                </c:pt>
                <c:pt idx="61">
                  <c:v>69.249999226070898</c:v>
                </c:pt>
                <c:pt idx="62">
                  <c:v>51.249999618157702</c:v>
                </c:pt>
                <c:pt idx="63">
                  <c:v>35.250000525265897</c:v>
                </c:pt>
                <c:pt idx="64">
                  <c:v>29.25</c:v>
                </c:pt>
                <c:pt idx="65">
                  <c:v>29.25</c:v>
                </c:pt>
                <c:pt idx="66">
                  <c:v>33.599999874830203</c:v>
                </c:pt>
                <c:pt idx="67">
                  <c:v>31.6</c:v>
                </c:pt>
                <c:pt idx="68">
                  <c:v>30.599999886006099</c:v>
                </c:pt>
                <c:pt idx="69">
                  <c:v>30.6</c:v>
                </c:pt>
                <c:pt idx="70">
                  <c:v>33.6</c:v>
                </c:pt>
                <c:pt idx="71">
                  <c:v>42.600000317394702</c:v>
                </c:pt>
                <c:pt idx="72">
                  <c:v>64.600000240653699</c:v>
                </c:pt>
                <c:pt idx="73">
                  <c:v>69.599999222159397</c:v>
                </c:pt>
                <c:pt idx="74">
                  <c:v>51.599999615549997</c:v>
                </c:pt>
                <c:pt idx="75">
                  <c:v>35.600000530481303</c:v>
                </c:pt>
                <c:pt idx="76">
                  <c:v>29.6</c:v>
                </c:pt>
                <c:pt idx="77">
                  <c:v>29.6</c:v>
                </c:pt>
                <c:pt idx="78">
                  <c:v>33.949999873526302</c:v>
                </c:pt>
                <c:pt idx="79">
                  <c:v>31.95</c:v>
                </c:pt>
                <c:pt idx="80">
                  <c:v>30.949999884702201</c:v>
                </c:pt>
                <c:pt idx="81">
                  <c:v>30.95</c:v>
                </c:pt>
                <c:pt idx="82">
                  <c:v>33.950000000000003</c:v>
                </c:pt>
                <c:pt idx="83">
                  <c:v>42.950000320002403</c:v>
                </c:pt>
                <c:pt idx="84">
                  <c:v>64.950000241957596</c:v>
                </c:pt>
                <c:pt idx="85">
                  <c:v>69.949999218247797</c:v>
                </c:pt>
                <c:pt idx="86">
                  <c:v>51.9499996129423</c:v>
                </c:pt>
                <c:pt idx="87">
                  <c:v>35.950000535696702</c:v>
                </c:pt>
                <c:pt idx="88">
                  <c:v>29.95</c:v>
                </c:pt>
                <c:pt idx="89">
                  <c:v>29.95</c:v>
                </c:pt>
                <c:pt idx="90">
                  <c:v>34.449999871663699</c:v>
                </c:pt>
                <c:pt idx="91">
                  <c:v>32.450000000000003</c:v>
                </c:pt>
                <c:pt idx="92">
                  <c:v>31.449999882839599</c:v>
                </c:pt>
                <c:pt idx="93">
                  <c:v>31.45</c:v>
                </c:pt>
                <c:pt idx="94">
                  <c:v>34.450000000000003</c:v>
                </c:pt>
                <c:pt idx="95">
                  <c:v>43.4500003237277</c:v>
                </c:pt>
                <c:pt idx="96">
                  <c:v>65.450000243820298</c:v>
                </c:pt>
                <c:pt idx="97">
                  <c:v>70.449999212659904</c:v>
                </c:pt>
                <c:pt idx="98">
                  <c:v>52.449999609217102</c:v>
                </c:pt>
                <c:pt idx="99">
                  <c:v>36.450000543147297</c:v>
                </c:pt>
                <c:pt idx="100">
                  <c:v>30.45</c:v>
                </c:pt>
                <c:pt idx="101">
                  <c:v>30.45</c:v>
                </c:pt>
                <c:pt idx="102">
                  <c:v>34.949999869801097</c:v>
                </c:pt>
                <c:pt idx="103">
                  <c:v>32.950000000000003</c:v>
                </c:pt>
                <c:pt idx="104">
                  <c:v>31.9499998809769</c:v>
                </c:pt>
                <c:pt idx="105">
                  <c:v>31.95</c:v>
                </c:pt>
                <c:pt idx="106">
                  <c:v>34.950000000000003</c:v>
                </c:pt>
                <c:pt idx="107">
                  <c:v>43.950000327452997</c:v>
                </c:pt>
                <c:pt idx="108">
                  <c:v>65.950000245682901</c:v>
                </c:pt>
                <c:pt idx="109">
                  <c:v>70.949999207071997</c:v>
                </c:pt>
                <c:pt idx="110">
                  <c:v>52.949999605491797</c:v>
                </c:pt>
                <c:pt idx="111">
                  <c:v>36.950000550597899</c:v>
                </c:pt>
                <c:pt idx="112">
                  <c:v>30.95</c:v>
                </c:pt>
                <c:pt idx="113">
                  <c:v>30.95</c:v>
                </c:pt>
                <c:pt idx="114">
                  <c:v>35.449999867938402</c:v>
                </c:pt>
                <c:pt idx="115">
                  <c:v>33.450000000000003</c:v>
                </c:pt>
                <c:pt idx="116">
                  <c:v>32.449999879114301</c:v>
                </c:pt>
                <c:pt idx="117">
                  <c:v>32.450000000000003</c:v>
                </c:pt>
                <c:pt idx="118">
                  <c:v>35.450000000000003</c:v>
                </c:pt>
                <c:pt idx="119">
                  <c:v>44.450000331178302</c:v>
                </c:pt>
                <c:pt idx="120">
                  <c:v>66.450000247545503</c:v>
                </c:pt>
                <c:pt idx="121">
                  <c:v>71.449999201484005</c:v>
                </c:pt>
                <c:pt idx="122">
                  <c:v>53.4499996017665</c:v>
                </c:pt>
                <c:pt idx="123">
                  <c:v>37.450000558048401</c:v>
                </c:pt>
                <c:pt idx="124">
                  <c:v>31.45</c:v>
                </c:pt>
                <c:pt idx="125">
                  <c:v>31.45</c:v>
                </c:pt>
                <c:pt idx="126">
                  <c:v>35.699999867007101</c:v>
                </c:pt>
                <c:pt idx="127">
                  <c:v>33.700000000000003</c:v>
                </c:pt>
                <c:pt idx="128">
                  <c:v>32.699999878183</c:v>
                </c:pt>
                <c:pt idx="129">
                  <c:v>32.700000000000003</c:v>
                </c:pt>
                <c:pt idx="130">
                  <c:v>35.700000000000003</c:v>
                </c:pt>
                <c:pt idx="131">
                  <c:v>44.700000333040897</c:v>
                </c:pt>
                <c:pt idx="132">
                  <c:v>66.700000248476897</c:v>
                </c:pt>
                <c:pt idx="133">
                  <c:v>71.699999198690094</c:v>
                </c:pt>
                <c:pt idx="134">
                  <c:v>53.699999599903798</c:v>
                </c:pt>
                <c:pt idx="135">
                  <c:v>37.700000561773699</c:v>
                </c:pt>
                <c:pt idx="136">
                  <c:v>31.7</c:v>
                </c:pt>
                <c:pt idx="137">
                  <c:v>31.7</c:v>
                </c:pt>
                <c:pt idx="138">
                  <c:v>35.9499998660758</c:v>
                </c:pt>
                <c:pt idx="139">
                  <c:v>33.950000000000003</c:v>
                </c:pt>
                <c:pt idx="140">
                  <c:v>32.949999877251599</c:v>
                </c:pt>
                <c:pt idx="141">
                  <c:v>32.950000000000003</c:v>
                </c:pt>
                <c:pt idx="142">
                  <c:v>35.950000000000003</c:v>
                </c:pt>
                <c:pt idx="143">
                  <c:v>44.950000334903599</c:v>
                </c:pt>
                <c:pt idx="144">
                  <c:v>66.950000249408205</c:v>
                </c:pt>
                <c:pt idx="145">
                  <c:v>71.949999195896098</c:v>
                </c:pt>
                <c:pt idx="146">
                  <c:v>53.949999598041202</c:v>
                </c:pt>
                <c:pt idx="147">
                  <c:v>37.950000565499003</c:v>
                </c:pt>
                <c:pt idx="148">
                  <c:v>31.95</c:v>
                </c:pt>
                <c:pt idx="149">
                  <c:v>31.95</c:v>
                </c:pt>
                <c:pt idx="150">
                  <c:v>36.199999865144399</c:v>
                </c:pt>
                <c:pt idx="151">
                  <c:v>34.200000000000003</c:v>
                </c:pt>
                <c:pt idx="152">
                  <c:v>33.199999876320298</c:v>
                </c:pt>
                <c:pt idx="153">
                  <c:v>33.200000000000003</c:v>
                </c:pt>
                <c:pt idx="154">
                  <c:v>36.200000000000003</c:v>
                </c:pt>
                <c:pt idx="155">
                  <c:v>45.200000336766202</c:v>
                </c:pt>
                <c:pt idx="156">
                  <c:v>67.2000002503395</c:v>
                </c:pt>
                <c:pt idx="157">
                  <c:v>72.199999193102101</c:v>
                </c:pt>
                <c:pt idx="158">
                  <c:v>54.1999995961785</c:v>
                </c:pt>
                <c:pt idx="159">
                  <c:v>38.200000569224301</c:v>
                </c:pt>
                <c:pt idx="160">
                  <c:v>32.200000000000003</c:v>
                </c:pt>
                <c:pt idx="161">
                  <c:v>32.200000000000003</c:v>
                </c:pt>
                <c:pt idx="162">
                  <c:v>36.449999864213098</c:v>
                </c:pt>
                <c:pt idx="163">
                  <c:v>34.450000000000003</c:v>
                </c:pt>
                <c:pt idx="164">
                  <c:v>33.449999875388997</c:v>
                </c:pt>
                <c:pt idx="165">
                  <c:v>33.450000000000003</c:v>
                </c:pt>
                <c:pt idx="166">
                  <c:v>36.450000000000003</c:v>
                </c:pt>
                <c:pt idx="167">
                  <c:v>45.450000338628897</c:v>
                </c:pt>
                <c:pt idx="168">
                  <c:v>67.450000251270794</c:v>
                </c:pt>
                <c:pt idx="169">
                  <c:v>72.449999190308205</c:v>
                </c:pt>
                <c:pt idx="170">
                  <c:v>54.449999594315898</c:v>
                </c:pt>
                <c:pt idx="171">
                  <c:v>38.450000572949598</c:v>
                </c:pt>
                <c:pt idx="172">
                  <c:v>32.450000000000003</c:v>
                </c:pt>
                <c:pt idx="173">
                  <c:v>32.450000000000003</c:v>
                </c:pt>
                <c:pt idx="174">
                  <c:v>36.699999863281803</c:v>
                </c:pt>
                <c:pt idx="175">
                  <c:v>34.700000000000003</c:v>
                </c:pt>
                <c:pt idx="176">
                  <c:v>33.699999874457703</c:v>
                </c:pt>
                <c:pt idx="177">
                  <c:v>33.700000000000003</c:v>
                </c:pt>
                <c:pt idx="178">
                  <c:v>36.700000000000003</c:v>
                </c:pt>
                <c:pt idx="179">
                  <c:v>45.700000340491499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E-4D20-AC50-8E03925B25A7}"/>
            </c:ext>
          </c:extLst>
        </c:ser>
        <c:ser>
          <c:idx val="4"/>
          <c:order val="4"/>
          <c:tx>
            <c:strRef>
              <c:f>ElectricFP0622!$F$5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ElectricFP0622!$F$6:$F$185</c:f>
              <c:numCache>
                <c:formatCode>_(* #,##0.00_);_(* \(#,##0.00\);_(* "-"??_);_(@_)</c:formatCode>
                <c:ptCount val="180"/>
                <c:pt idx="0">
                  <c:v>90</c:v>
                </c:pt>
                <c:pt idx="1">
                  <c:v>99.999999627470899</c:v>
                </c:pt>
                <c:pt idx="2">
                  <c:v>98</c:v>
                </c:pt>
                <c:pt idx="3">
                  <c:v>78.000000290572601</c:v>
                </c:pt>
                <c:pt idx="4">
                  <c:v>53.000000197440301</c:v>
                </c:pt>
                <c:pt idx="5">
                  <c:v>50.000000186264501</c:v>
                </c:pt>
                <c:pt idx="6">
                  <c:v>53.000000197440301</c:v>
                </c:pt>
                <c:pt idx="7">
                  <c:v>50.999999430030499</c:v>
                </c:pt>
                <c:pt idx="8">
                  <c:v>38.999999564141</c:v>
                </c:pt>
                <c:pt idx="9">
                  <c:v>38.999999564141</c:v>
                </c:pt>
                <c:pt idx="10">
                  <c:v>39.0000001452863</c:v>
                </c:pt>
                <c:pt idx="11">
                  <c:v>60.000000111758702</c:v>
                </c:pt>
                <c:pt idx="12">
                  <c:v>75</c:v>
                </c:pt>
                <c:pt idx="13">
                  <c:v>91.999999657273193</c:v>
                </c:pt>
                <c:pt idx="14">
                  <c:v>70</c:v>
                </c:pt>
                <c:pt idx="15">
                  <c:v>48.000000178813899</c:v>
                </c:pt>
                <c:pt idx="16">
                  <c:v>35.000000130385096</c:v>
                </c:pt>
                <c:pt idx="17">
                  <c:v>34.000000126659799</c:v>
                </c:pt>
                <c:pt idx="18">
                  <c:v>32.000000119209197</c:v>
                </c:pt>
                <c:pt idx="19">
                  <c:v>28.999999675899701</c:v>
                </c:pt>
                <c:pt idx="20">
                  <c:v>28.999999675899701</c:v>
                </c:pt>
                <c:pt idx="21">
                  <c:v>25.9999997094273</c:v>
                </c:pt>
                <c:pt idx="22">
                  <c:v>26.000000096857502</c:v>
                </c:pt>
                <c:pt idx="23">
                  <c:v>36.000000067055197</c:v>
                </c:pt>
                <c:pt idx="24">
                  <c:v>62</c:v>
                </c:pt>
                <c:pt idx="25">
                  <c:v>74.999999720603199</c:v>
                </c:pt>
                <c:pt idx="26">
                  <c:v>57</c:v>
                </c:pt>
                <c:pt idx="27">
                  <c:v>35.000000130385096</c:v>
                </c:pt>
                <c:pt idx="28">
                  <c:v>32.000000119209197</c:v>
                </c:pt>
                <c:pt idx="29">
                  <c:v>32.000000119209197</c:v>
                </c:pt>
                <c:pt idx="30">
                  <c:v>29.510605133846401</c:v>
                </c:pt>
                <c:pt idx="31">
                  <c:v>27.270035065199501</c:v>
                </c:pt>
                <c:pt idx="32">
                  <c:v>27.301026589895699</c:v>
                </c:pt>
                <c:pt idx="33">
                  <c:v>25.051013464361599</c:v>
                </c:pt>
                <c:pt idx="34">
                  <c:v>25.078956545022798</c:v>
                </c:pt>
                <c:pt idx="35">
                  <c:v>32.732143670995001</c:v>
                </c:pt>
                <c:pt idx="36">
                  <c:v>52.624584184824499</c:v>
                </c:pt>
                <c:pt idx="37">
                  <c:v>62.6326409436411</c:v>
                </c:pt>
                <c:pt idx="38">
                  <c:v>48.9303360142478</c:v>
                </c:pt>
                <c:pt idx="39">
                  <c:v>32.121587785343998</c:v>
                </c:pt>
                <c:pt idx="40">
                  <c:v>29.855994396310901</c:v>
                </c:pt>
                <c:pt idx="41">
                  <c:v>29.891075689707499</c:v>
                </c:pt>
                <c:pt idx="42">
                  <c:v>30.326639214460599</c:v>
                </c:pt>
                <c:pt idx="43">
                  <c:v>28.433380774995801</c:v>
                </c:pt>
                <c:pt idx="44">
                  <c:v>28.468112460277801</c:v>
                </c:pt>
                <c:pt idx="45">
                  <c:v>26.565151656663598</c:v>
                </c:pt>
                <c:pt idx="46">
                  <c:v>26.596751199668098</c:v>
                </c:pt>
                <c:pt idx="47">
                  <c:v>33.109822130194402</c:v>
                </c:pt>
                <c:pt idx="48">
                  <c:v>50.0331774071472</c:v>
                </c:pt>
                <c:pt idx="49">
                  <c:v>58.559834170566702</c:v>
                </c:pt>
                <c:pt idx="50">
                  <c:v>46.919844375951101</c:v>
                </c:pt>
                <c:pt idx="51">
                  <c:v>32.629373100168102</c:v>
                </c:pt>
                <c:pt idx="52">
                  <c:v>30.710404203453901</c:v>
                </c:pt>
                <c:pt idx="53">
                  <c:v>30.749337962963001</c:v>
                </c:pt>
                <c:pt idx="54">
                  <c:v>31.719102921016201</c:v>
                </c:pt>
                <c:pt idx="55">
                  <c:v>30.0769528598364</c:v>
                </c:pt>
                <c:pt idx="56">
                  <c:v>30.108513704576499</c:v>
                </c:pt>
                <c:pt idx="57">
                  <c:v>28.4579715537594</c:v>
                </c:pt>
                <c:pt idx="58">
                  <c:v>28.4868232977121</c:v>
                </c:pt>
                <c:pt idx="59">
                  <c:v>34.142143476269602</c:v>
                </c:pt>
                <c:pt idx="60">
                  <c:v>48.834351318916298</c:v>
                </c:pt>
                <c:pt idx="61">
                  <c:v>56.237419302833104</c:v>
                </c:pt>
                <c:pt idx="62">
                  <c:v>46.134354001905102</c:v>
                </c:pt>
                <c:pt idx="63">
                  <c:v>33.730626138083899</c:v>
                </c:pt>
                <c:pt idx="64">
                  <c:v>32.066237603040499</c:v>
                </c:pt>
                <c:pt idx="65">
                  <c:v>32.101433080213802</c:v>
                </c:pt>
                <c:pt idx="66">
                  <c:v>32.812579171402902</c:v>
                </c:pt>
                <c:pt idx="67">
                  <c:v>31.304687200262599</c:v>
                </c:pt>
                <c:pt idx="68">
                  <c:v>31.3345623982249</c:v>
                </c:pt>
                <c:pt idx="69">
                  <c:v>29.818986958189502</c:v>
                </c:pt>
                <c:pt idx="70">
                  <c:v>29.846381847433001</c:v>
                </c:pt>
                <c:pt idx="71">
                  <c:v>35.043094325668001</c:v>
                </c:pt>
                <c:pt idx="72">
                  <c:v>48.542337074248401</c:v>
                </c:pt>
                <c:pt idx="73">
                  <c:v>55.344602441989302</c:v>
                </c:pt>
                <c:pt idx="74">
                  <c:v>46.063312505826602</c:v>
                </c:pt>
                <c:pt idx="75">
                  <c:v>34.668448289546298</c:v>
                </c:pt>
                <c:pt idx="76">
                  <c:v>33.140195549120101</c:v>
                </c:pt>
                <c:pt idx="77">
                  <c:v>33.173398498672697</c:v>
                </c:pt>
                <c:pt idx="78">
                  <c:v>33.800353455619899</c:v>
                </c:pt>
                <c:pt idx="79">
                  <c:v>32.385407484019801</c:v>
                </c:pt>
                <c:pt idx="80">
                  <c:v>32.4141204688271</c:v>
                </c:pt>
                <c:pt idx="81">
                  <c:v>30.991985560040099</c:v>
                </c:pt>
                <c:pt idx="82">
                  <c:v>31.018377907609398</c:v>
                </c:pt>
                <c:pt idx="83">
                  <c:v>35.897598760296603</c:v>
                </c:pt>
                <c:pt idx="84">
                  <c:v>48.570932324554398</c:v>
                </c:pt>
                <c:pt idx="85">
                  <c:v>54.957235311677699</c:v>
                </c:pt>
                <c:pt idx="86">
                  <c:v>46.244874897143497</c:v>
                </c:pt>
                <c:pt idx="87">
                  <c:v>35.548486409267603</c:v>
                </c:pt>
                <c:pt idx="88">
                  <c:v>34.1144900738987</c:v>
                </c:pt>
                <c:pt idx="89">
                  <c:v>34.146316645975602</c:v>
                </c:pt>
                <c:pt idx="90">
                  <c:v>34.774950015653999</c:v>
                </c:pt>
                <c:pt idx="91">
                  <c:v>33.4477958536608</c:v>
                </c:pt>
                <c:pt idx="92">
                  <c:v>33.475408044816803</c:v>
                </c:pt>
                <c:pt idx="93">
                  <c:v>32.141529531760597</c:v>
                </c:pt>
                <c:pt idx="94">
                  <c:v>32.166971088990202</c:v>
                </c:pt>
                <c:pt idx="95">
                  <c:v>36.746306682361997</c:v>
                </c:pt>
                <c:pt idx="96">
                  <c:v>48.639548044202897</c:v>
                </c:pt>
                <c:pt idx="97">
                  <c:v>54.632974798596898</c:v>
                </c:pt>
                <c:pt idx="98">
                  <c:v>46.457982105812498</c:v>
                </c:pt>
                <c:pt idx="99">
                  <c:v>36.421307028771302</c:v>
                </c:pt>
                <c:pt idx="100">
                  <c:v>35.076333557856202</c:v>
                </c:pt>
                <c:pt idx="101">
                  <c:v>35.106858140643297</c:v>
                </c:pt>
                <c:pt idx="102">
                  <c:v>35.736955531973102</c:v>
                </c:pt>
                <c:pt idx="103">
                  <c:v>34.492668805574702</c:v>
                </c:pt>
                <c:pt idx="104">
                  <c:v>34.5192392336266</c:v>
                </c:pt>
                <c:pt idx="105">
                  <c:v>33.268664423066497</c:v>
                </c:pt>
                <c:pt idx="106">
                  <c:v>33.293205077415699</c:v>
                </c:pt>
                <c:pt idx="107">
                  <c:v>37.589476705501703</c:v>
                </c:pt>
                <c:pt idx="108">
                  <c:v>48.746397948497098</c:v>
                </c:pt>
                <c:pt idx="109">
                  <c:v>54.369002993606003</c:v>
                </c:pt>
                <c:pt idx="110">
                  <c:v>46.7012249617527</c:v>
                </c:pt>
                <c:pt idx="111">
                  <c:v>37.287232704143896</c:v>
                </c:pt>
                <c:pt idx="112">
                  <c:v>36.026282682583201</c:v>
                </c:pt>
                <c:pt idx="113">
                  <c:v>36.055576570972597</c:v>
                </c:pt>
                <c:pt idx="114">
                  <c:v>36.686947153605402</c:v>
                </c:pt>
                <c:pt idx="115">
                  <c:v>35.520829520978197</c:v>
                </c:pt>
                <c:pt idx="116">
                  <c:v>35.546414816665397</c:v>
                </c:pt>
                <c:pt idx="117">
                  <c:v>34.374418605351302</c:v>
                </c:pt>
                <c:pt idx="118">
                  <c:v>34.398106347415499</c:v>
                </c:pt>
                <c:pt idx="119">
                  <c:v>38.4273631628513</c:v>
                </c:pt>
                <c:pt idx="120">
                  <c:v>48.889725427287999</c:v>
                </c:pt>
                <c:pt idx="121">
                  <c:v>54.162548970676497</c:v>
                </c:pt>
                <c:pt idx="122">
                  <c:v>46.973217875265199</c:v>
                </c:pt>
                <c:pt idx="123">
                  <c:v>38.146580574499403</c:v>
                </c:pt>
                <c:pt idx="124">
                  <c:v>36.964884747277203</c:v>
                </c:pt>
                <c:pt idx="125">
                  <c:v>36.993016161709498</c:v>
                </c:pt>
                <c:pt idx="126">
                  <c:v>37.625490268414197</c:v>
                </c:pt>
                <c:pt idx="127">
                  <c:v>36.533064770767197</c:v>
                </c:pt>
                <c:pt idx="128">
                  <c:v>36.557719171194201</c:v>
                </c:pt>
                <c:pt idx="129">
                  <c:v>35.459799328700498</c:v>
                </c:pt>
                <c:pt idx="130">
                  <c:v>35.4826802364299</c:v>
                </c:pt>
                <c:pt idx="131">
                  <c:v>39.260215136798301</c:v>
                </c:pt>
                <c:pt idx="132">
                  <c:v>49.067810229268702</c:v>
                </c:pt>
                <c:pt idx="133">
                  <c:v>54.010899304212501</c:v>
                </c:pt>
                <c:pt idx="134">
                  <c:v>47.272604082860497</c:v>
                </c:pt>
                <c:pt idx="135">
                  <c:v>38.999661164335997</c:v>
                </c:pt>
                <c:pt idx="136">
                  <c:v>37.892675607163</c:v>
                </c:pt>
                <c:pt idx="137">
                  <c:v>37.919709729252602</c:v>
                </c:pt>
                <c:pt idx="138">
                  <c:v>38.323155810347203</c:v>
                </c:pt>
                <c:pt idx="139">
                  <c:v>37.210299751069797</c:v>
                </c:pt>
                <c:pt idx="140">
                  <c:v>37.235236746567701</c:v>
                </c:pt>
                <c:pt idx="141">
                  <c:v>36.1168002426651</c:v>
                </c:pt>
                <c:pt idx="142">
                  <c:v>36.139935954727598</c:v>
                </c:pt>
                <c:pt idx="143">
                  <c:v>39.987256157850098</c:v>
                </c:pt>
                <c:pt idx="144">
                  <c:v>49.976239732099103</c:v>
                </c:pt>
                <c:pt idx="145">
                  <c:v>55.010586900588699</c:v>
                </c:pt>
                <c:pt idx="146">
                  <c:v>48.1473477204771</c:v>
                </c:pt>
                <c:pt idx="147">
                  <c:v>39.721134854940402</c:v>
                </c:pt>
                <c:pt idx="148">
                  <c:v>38.593490568302499</c:v>
                </c:pt>
                <c:pt idx="149">
                  <c:v>38.620844577867501</c:v>
                </c:pt>
                <c:pt idx="150">
                  <c:v>39.020821352280201</c:v>
                </c:pt>
                <c:pt idx="151">
                  <c:v>37.887534731372298</c:v>
                </c:pt>
                <c:pt idx="152">
                  <c:v>37.9127543219413</c:v>
                </c:pt>
                <c:pt idx="153">
                  <c:v>36.773801156629602</c:v>
                </c:pt>
                <c:pt idx="154">
                  <c:v>36.797191673025203</c:v>
                </c:pt>
                <c:pt idx="155">
                  <c:v>40.714297178901901</c:v>
                </c:pt>
                <c:pt idx="156">
                  <c:v>50.884669234929497</c:v>
                </c:pt>
                <c:pt idx="157">
                  <c:v>56.010274496964897</c:v>
                </c:pt>
                <c:pt idx="158">
                  <c:v>49.022091358093597</c:v>
                </c:pt>
                <c:pt idx="159">
                  <c:v>40.442608545544701</c:v>
                </c:pt>
                <c:pt idx="160">
                  <c:v>39.2943055294419</c:v>
                </c:pt>
                <c:pt idx="161">
                  <c:v>39.321979426482301</c:v>
                </c:pt>
                <c:pt idx="162">
                  <c:v>39.7184868942132</c:v>
                </c:pt>
                <c:pt idx="163">
                  <c:v>38.564769711674899</c:v>
                </c:pt>
                <c:pt idx="164">
                  <c:v>38.5902718973147</c:v>
                </c:pt>
                <c:pt idx="165">
                  <c:v>37.430802070594297</c:v>
                </c:pt>
                <c:pt idx="166">
                  <c:v>37.454447391322901</c:v>
                </c:pt>
                <c:pt idx="167">
                  <c:v>41.441338199953698</c:v>
                </c:pt>
                <c:pt idx="168">
                  <c:v>51.793098737759898</c:v>
                </c:pt>
                <c:pt idx="169">
                  <c:v>57.009962093341002</c:v>
                </c:pt>
                <c:pt idx="170">
                  <c:v>49.896834995710201</c:v>
                </c:pt>
                <c:pt idx="171">
                  <c:v>41.164082236149</c:v>
                </c:pt>
                <c:pt idx="172">
                  <c:v>39.995120490581201</c:v>
                </c:pt>
                <c:pt idx="173">
                  <c:v>40.0231142750971</c:v>
                </c:pt>
                <c:pt idx="174">
                  <c:v>40.416152436146199</c:v>
                </c:pt>
                <c:pt idx="175">
                  <c:v>39.242004691977499</c:v>
                </c:pt>
                <c:pt idx="176">
                  <c:v>39.2677894726882</c:v>
                </c:pt>
                <c:pt idx="177">
                  <c:v>38.087802984558898</c:v>
                </c:pt>
                <c:pt idx="178">
                  <c:v>38.111703109620599</c:v>
                </c:pt>
                <c:pt idx="179">
                  <c:v>42.168379221005502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FE-4D20-AC50-8E03925B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061823"/>
        <c:axId val="1"/>
      </c:lineChart>
      <c:dateAx>
        <c:axId val="12500618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00618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0987791342952276"/>
          <c:y val="0.95921696574225124"/>
          <c:w val="0.8357380688124306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Off-Peak Wholesale Electricity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Off-Peak (6x8+24) Product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2985571587125416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471698113207544E-2"/>
          <c:y val="0.18107667210440456"/>
          <c:w val="0.91342952275249722"/>
          <c:h val="0.68189233278955952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ElectricFP0622!$G$5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ElectricFP0622!$G$6:$G$185</c:f>
              <c:numCache>
                <c:formatCode>_(* #,##0.00_);_(* \(#,##0.00\);_(* "-"??_);_(@_)</c:formatCode>
                <c:ptCount val="180"/>
                <c:pt idx="0">
                  <c:v>69.999999307789096</c:v>
                </c:pt>
                <c:pt idx="1">
                  <c:v>80.000000309485699</c:v>
                </c:pt>
                <c:pt idx="2">
                  <c:v>74.999999441206398</c:v>
                </c:pt>
                <c:pt idx="3">
                  <c:v>77.999999728340399</c:v>
                </c:pt>
                <c:pt idx="4">
                  <c:v>74.999999552965093</c:v>
                </c:pt>
                <c:pt idx="5">
                  <c:v>95</c:v>
                </c:pt>
                <c:pt idx="6">
                  <c:v>72.999999524253198</c:v>
                </c:pt>
                <c:pt idx="7">
                  <c:v>61.999999637405097</c:v>
                </c:pt>
                <c:pt idx="8">
                  <c:v>48.000000234965903</c:v>
                </c:pt>
                <c:pt idx="9">
                  <c:v>43.000000261554597</c:v>
                </c:pt>
                <c:pt idx="10">
                  <c:v>37</c:v>
                </c:pt>
                <c:pt idx="11">
                  <c:v>47.000000350177203</c:v>
                </c:pt>
                <c:pt idx="12">
                  <c:v>61.999999331673799</c:v>
                </c:pt>
                <c:pt idx="13">
                  <c:v>78.000000280256501</c:v>
                </c:pt>
                <c:pt idx="14">
                  <c:v>62.999999530613401</c:v>
                </c:pt>
                <c:pt idx="15">
                  <c:v>44.999999853854</c:v>
                </c:pt>
                <c:pt idx="16">
                  <c:v>37.999999775551302</c:v>
                </c:pt>
                <c:pt idx="17">
                  <c:v>39</c:v>
                </c:pt>
                <c:pt idx="18">
                  <c:v>40.999999727917498</c:v>
                </c:pt>
                <c:pt idx="19">
                  <c:v>38.999999766548498</c:v>
                </c:pt>
                <c:pt idx="20">
                  <c:v>33.000000161027899</c:v>
                </c:pt>
                <c:pt idx="21">
                  <c:v>29.000000176069001</c:v>
                </c:pt>
                <c:pt idx="22">
                  <c:v>25</c:v>
                </c:pt>
                <c:pt idx="23">
                  <c:v>30.0000002235174</c:v>
                </c:pt>
                <c:pt idx="24">
                  <c:v>44.999999516848</c:v>
                </c:pt>
                <c:pt idx="25">
                  <c:v>59.000000184038399</c:v>
                </c:pt>
                <c:pt idx="26">
                  <c:v>53.999999597668598</c:v>
                </c:pt>
                <c:pt idx="27">
                  <c:v>36.999999872193897</c:v>
                </c:pt>
                <c:pt idx="28">
                  <c:v>28.9999998430056</c:v>
                </c:pt>
                <c:pt idx="29">
                  <c:v>33</c:v>
                </c:pt>
                <c:pt idx="30">
                  <c:v>38.652438768094797</c:v>
                </c:pt>
                <c:pt idx="31">
                  <c:v>36.462454003114701</c:v>
                </c:pt>
                <c:pt idx="32">
                  <c:v>30.774359136031801</c:v>
                </c:pt>
                <c:pt idx="33">
                  <c:v>26.682894898206001</c:v>
                </c:pt>
                <c:pt idx="34">
                  <c:v>22.730813953488401</c:v>
                </c:pt>
                <c:pt idx="35">
                  <c:v>27.801315996609599</c:v>
                </c:pt>
                <c:pt idx="36">
                  <c:v>42.652438567701502</c:v>
                </c:pt>
                <c:pt idx="37">
                  <c:v>56.652439199456197</c:v>
                </c:pt>
                <c:pt idx="38">
                  <c:v>51.656249615130903</c:v>
                </c:pt>
                <c:pt idx="39">
                  <c:v>34.480182836854397</c:v>
                </c:pt>
                <c:pt idx="40">
                  <c:v>26.779687349125702</c:v>
                </c:pt>
                <c:pt idx="41">
                  <c:v>30.711890243902399</c:v>
                </c:pt>
                <c:pt idx="42">
                  <c:v>37.674418359236803</c:v>
                </c:pt>
                <c:pt idx="43">
                  <c:v>35.847222007604103</c:v>
                </c:pt>
                <c:pt idx="44">
                  <c:v>30.0108975937518</c:v>
                </c:pt>
                <c:pt idx="45">
                  <c:v>25.919079104320801</c:v>
                </c:pt>
                <c:pt idx="46">
                  <c:v>21.962499999999999</c:v>
                </c:pt>
                <c:pt idx="47">
                  <c:v>27.037500201445098</c:v>
                </c:pt>
                <c:pt idx="48">
                  <c:v>41.697673997062097</c:v>
                </c:pt>
                <c:pt idx="49">
                  <c:v>55.980769443683897</c:v>
                </c:pt>
                <c:pt idx="50">
                  <c:v>50.859374621068099</c:v>
                </c:pt>
                <c:pt idx="51">
                  <c:v>33.714176740554102</c:v>
                </c:pt>
                <c:pt idx="52">
                  <c:v>26.0132811033167</c:v>
                </c:pt>
                <c:pt idx="53">
                  <c:v>29.945884146341498</c:v>
                </c:pt>
                <c:pt idx="54">
                  <c:v>37.389534640039301</c:v>
                </c:pt>
                <c:pt idx="55">
                  <c:v>35.569444231275</c:v>
                </c:pt>
                <c:pt idx="56">
                  <c:v>29.745256566879601</c:v>
                </c:pt>
                <c:pt idx="57">
                  <c:v>25.506718897707799</c:v>
                </c:pt>
                <c:pt idx="58">
                  <c:v>21.677286585365898</c:v>
                </c:pt>
                <c:pt idx="59">
                  <c:v>26.7714475678839</c:v>
                </c:pt>
                <c:pt idx="60">
                  <c:v>41.4127902784277</c:v>
                </c:pt>
                <c:pt idx="61">
                  <c:v>55.705128417422003</c:v>
                </c:pt>
                <c:pt idx="62">
                  <c:v>50.578124623163603</c:v>
                </c:pt>
                <c:pt idx="63">
                  <c:v>33.445579179801101</c:v>
                </c:pt>
                <c:pt idx="64">
                  <c:v>25.744218604713701</c:v>
                </c:pt>
                <c:pt idx="65">
                  <c:v>29.528430232558101</c:v>
                </c:pt>
                <c:pt idx="66">
                  <c:v>38.1109753567453</c:v>
                </c:pt>
                <c:pt idx="67">
                  <c:v>36.105555339199</c:v>
                </c:pt>
                <c:pt idx="68">
                  <c:v>30.269436056992198</c:v>
                </c:pt>
                <c:pt idx="69">
                  <c:v>26.025250150781101</c:v>
                </c:pt>
                <c:pt idx="70">
                  <c:v>22.1965853658537</c:v>
                </c:pt>
                <c:pt idx="71">
                  <c:v>27.294947571784299</c:v>
                </c:pt>
                <c:pt idx="72">
                  <c:v>41.945348412560897</c:v>
                </c:pt>
                <c:pt idx="73">
                  <c:v>56.242307906741097</c:v>
                </c:pt>
                <c:pt idx="74">
                  <c:v>50.514285337924903</c:v>
                </c:pt>
                <c:pt idx="75">
                  <c:v>34.173281933766503</c:v>
                </c:pt>
                <c:pt idx="76">
                  <c:v>26.262749851640301</c:v>
                </c:pt>
                <c:pt idx="77">
                  <c:v>30.043302325581401</c:v>
                </c:pt>
                <c:pt idx="78">
                  <c:v>38.645731450764998</c:v>
                </c:pt>
                <c:pt idx="79">
                  <c:v>36.675289354050499</c:v>
                </c:pt>
                <c:pt idx="80">
                  <c:v>30.7158842955983</c:v>
                </c:pt>
                <c:pt idx="81">
                  <c:v>26.700026477741599</c:v>
                </c:pt>
                <c:pt idx="82">
                  <c:v>22.715884146341502</c:v>
                </c:pt>
                <c:pt idx="83">
                  <c:v>27.718781456521</c:v>
                </c:pt>
                <c:pt idx="84">
                  <c:v>42.645731249195002</c:v>
                </c:pt>
                <c:pt idx="85">
                  <c:v>56.645731883866297</c:v>
                </c:pt>
                <c:pt idx="86">
                  <c:v>51.646874615200801</c:v>
                </c:pt>
                <c:pt idx="87">
                  <c:v>34.697461418985199</c:v>
                </c:pt>
                <c:pt idx="88">
                  <c:v>26.735749855778</c:v>
                </c:pt>
                <c:pt idx="89">
                  <c:v>30.715884146341502</c:v>
                </c:pt>
                <c:pt idx="90">
                  <c:v>39.180487544784597</c:v>
                </c:pt>
                <c:pt idx="91">
                  <c:v>37.177777555046802</c:v>
                </c:pt>
                <c:pt idx="92">
                  <c:v>31.2351830787991</c:v>
                </c:pt>
                <c:pt idx="93">
                  <c:v>27.223526480976702</c:v>
                </c:pt>
                <c:pt idx="94">
                  <c:v>23.2358372093023</c:v>
                </c:pt>
                <c:pt idx="95">
                  <c:v>28.341947579585</c:v>
                </c:pt>
                <c:pt idx="96">
                  <c:v>43.180487341002198</c:v>
                </c:pt>
                <c:pt idx="97">
                  <c:v>57.180487983196798</c:v>
                </c:pt>
                <c:pt idx="98">
                  <c:v>52.1812496112194</c:v>
                </c:pt>
                <c:pt idx="99">
                  <c:v>35.221640904203802</c:v>
                </c:pt>
                <c:pt idx="100">
                  <c:v>27.249785567136701</c:v>
                </c:pt>
                <c:pt idx="101">
                  <c:v>31.2351829268293</c:v>
                </c:pt>
                <c:pt idx="102">
                  <c:v>39.519767184334597</c:v>
                </c:pt>
                <c:pt idx="103">
                  <c:v>37.713888662970703</c:v>
                </c:pt>
                <c:pt idx="104">
                  <c:v>31.841974527330098</c:v>
                </c:pt>
                <c:pt idx="105">
                  <c:v>27.747026484211801</c:v>
                </c:pt>
                <c:pt idx="106">
                  <c:v>23.7507093023256</c:v>
                </c:pt>
                <c:pt idx="107">
                  <c:v>28.865447583485398</c:v>
                </c:pt>
                <c:pt idx="108">
                  <c:v>43.715243432809402</c:v>
                </c:pt>
                <c:pt idx="109">
                  <c:v>57.715244082527299</c:v>
                </c:pt>
                <c:pt idx="110">
                  <c:v>52.715624607237999</c:v>
                </c:pt>
                <c:pt idx="111">
                  <c:v>35.522774295524798</c:v>
                </c:pt>
                <c:pt idx="112">
                  <c:v>27.818343592420199</c:v>
                </c:pt>
                <c:pt idx="113">
                  <c:v>31.754481707317101</c:v>
                </c:pt>
                <c:pt idx="114">
                  <c:v>40.0523253204084</c:v>
                </c:pt>
                <c:pt idx="115">
                  <c:v>38.249999770894597</c:v>
                </c:pt>
                <c:pt idx="116">
                  <c:v>32.366154017442703</c:v>
                </c:pt>
                <c:pt idx="117">
                  <c:v>28.270526487446901</c:v>
                </c:pt>
                <c:pt idx="118">
                  <c:v>24.2655813953488</c:v>
                </c:pt>
                <c:pt idx="119">
                  <c:v>29.3889475873858</c:v>
                </c:pt>
                <c:pt idx="120">
                  <c:v>44.075580949093698</c:v>
                </c:pt>
                <c:pt idx="121">
                  <c:v>58.391025864017699</c:v>
                </c:pt>
                <c:pt idx="122">
                  <c:v>53.249999603256498</c:v>
                </c:pt>
                <c:pt idx="123">
                  <c:v>36.042073074455701</c:v>
                </c:pt>
                <c:pt idx="124">
                  <c:v>28.336874839346901</c:v>
                </c:pt>
                <c:pt idx="125">
                  <c:v>32.273780487804899</c:v>
                </c:pt>
                <c:pt idx="126">
                  <c:v>40.0523253204084</c:v>
                </c:pt>
                <c:pt idx="127">
                  <c:v>38.2847488038745</c:v>
                </c:pt>
                <c:pt idx="128">
                  <c:v>32.366154017442703</c:v>
                </c:pt>
                <c:pt idx="129">
                  <c:v>28.099375163074601</c:v>
                </c:pt>
                <c:pt idx="130">
                  <c:v>24.273780487804899</c:v>
                </c:pt>
                <c:pt idx="131">
                  <c:v>29.3889475873858</c:v>
                </c:pt>
                <c:pt idx="132">
                  <c:v>44.075580949093698</c:v>
                </c:pt>
                <c:pt idx="133">
                  <c:v>58.391025864017699</c:v>
                </c:pt>
                <c:pt idx="134">
                  <c:v>52.6428567506372</c:v>
                </c:pt>
                <c:pt idx="135">
                  <c:v>36.269999874641101</c:v>
                </c:pt>
                <c:pt idx="136">
                  <c:v>28.336874839346901</c:v>
                </c:pt>
                <c:pt idx="137">
                  <c:v>32.102790697674401</c:v>
                </c:pt>
                <c:pt idx="138">
                  <c:v>40.249999732824001</c:v>
                </c:pt>
                <c:pt idx="139">
                  <c:v>38.249999770894597</c:v>
                </c:pt>
                <c:pt idx="140">
                  <c:v>32.273780645200702</c:v>
                </c:pt>
                <c:pt idx="141">
                  <c:v>28.270526487446901</c:v>
                </c:pt>
                <c:pt idx="142">
                  <c:v>24.273780487804899</c:v>
                </c:pt>
                <c:pt idx="143">
                  <c:v>29.2743752181111</c:v>
                </c:pt>
                <c:pt idx="144">
                  <c:v>44.249999524616598</c:v>
                </c:pt>
                <c:pt idx="145">
                  <c:v>58.391025864017699</c:v>
                </c:pt>
                <c:pt idx="146">
                  <c:v>52.6428567506372</c:v>
                </c:pt>
                <c:pt idx="147">
                  <c:v>36.269999874641101</c:v>
                </c:pt>
                <c:pt idx="148">
                  <c:v>28.336874839346901</c:v>
                </c:pt>
                <c:pt idx="149">
                  <c:v>32.102790697674401</c:v>
                </c:pt>
                <c:pt idx="150">
                  <c:v>40.249999732824001</c:v>
                </c:pt>
                <c:pt idx="151">
                  <c:v>38.249999770894597</c:v>
                </c:pt>
                <c:pt idx="152">
                  <c:v>32.273780645200702</c:v>
                </c:pt>
                <c:pt idx="153">
                  <c:v>28.270526487446901</c:v>
                </c:pt>
                <c:pt idx="154">
                  <c:v>24.273780487804899</c:v>
                </c:pt>
                <c:pt idx="155">
                  <c:v>29.2743752181111</c:v>
                </c:pt>
                <c:pt idx="156">
                  <c:v>44.249999524616598</c:v>
                </c:pt>
                <c:pt idx="157">
                  <c:v>58.2500001818578</c:v>
                </c:pt>
                <c:pt idx="158">
                  <c:v>53.249999603256498</c:v>
                </c:pt>
                <c:pt idx="159">
                  <c:v>36.269999874641101</c:v>
                </c:pt>
                <c:pt idx="160">
                  <c:v>28.2778569898542</c:v>
                </c:pt>
                <c:pt idx="161">
                  <c:v>32.273780487804899</c:v>
                </c:pt>
                <c:pt idx="162">
                  <c:v>40.249999732824001</c:v>
                </c:pt>
                <c:pt idx="163">
                  <c:v>38.249999770894597</c:v>
                </c:pt>
                <c:pt idx="164">
                  <c:v>32.273780645200702</c:v>
                </c:pt>
                <c:pt idx="165">
                  <c:v>28.270526487446901</c:v>
                </c:pt>
                <c:pt idx="166">
                  <c:v>24.2655813953488</c:v>
                </c:pt>
                <c:pt idx="167">
                  <c:v>29.3889475873858</c:v>
                </c:pt>
                <c:pt idx="168">
                  <c:v>44.249999524616598</c:v>
                </c:pt>
                <c:pt idx="169">
                  <c:v>58.2500001818578</c:v>
                </c:pt>
                <c:pt idx="170">
                  <c:v>53.249999603256498</c:v>
                </c:pt>
                <c:pt idx="171">
                  <c:v>36.269999874641101</c:v>
                </c:pt>
                <c:pt idx="172">
                  <c:v>28.2778569898542</c:v>
                </c:pt>
                <c:pt idx="173">
                  <c:v>32.273780487804899</c:v>
                </c:pt>
                <c:pt idx="174">
                  <c:v>40.0523253204084</c:v>
                </c:pt>
                <c:pt idx="175">
                  <c:v>38.2847488038745</c:v>
                </c:pt>
                <c:pt idx="176">
                  <c:v>32.366154017442703</c:v>
                </c:pt>
                <c:pt idx="177">
                  <c:v>28.270526487446901</c:v>
                </c:pt>
                <c:pt idx="178">
                  <c:v>24.2655813953488</c:v>
                </c:pt>
                <c:pt idx="179">
                  <c:v>29.3889475873858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9-4692-BC38-CCAE788126A4}"/>
            </c:ext>
          </c:extLst>
        </c:ser>
        <c:ser>
          <c:idx val="1"/>
          <c:order val="1"/>
          <c:tx>
            <c:strRef>
              <c:f>ElectricFP0622!$H$5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ElectricFP0622!$H$6:$H$185</c:f>
              <c:numCache>
                <c:formatCode>_(* #,##0.00_);_(* \(#,##0.00\);_(* "-"??_);_(@_)</c:formatCode>
                <c:ptCount val="180"/>
                <c:pt idx="0">
                  <c:v>69.999999216172895</c:v>
                </c:pt>
                <c:pt idx="1">
                  <c:v>105.000000029229</c:v>
                </c:pt>
                <c:pt idx="2">
                  <c:v>99.999999403421398</c:v>
                </c:pt>
                <c:pt idx="3">
                  <c:v>99.000000050434707</c:v>
                </c:pt>
                <c:pt idx="4">
                  <c:v>94.000000058673294</c:v>
                </c:pt>
                <c:pt idx="5">
                  <c:v>95.000000088887205</c:v>
                </c:pt>
                <c:pt idx="6">
                  <c:v>88.000000071552805</c:v>
                </c:pt>
                <c:pt idx="7">
                  <c:v>75.000000304232003</c:v>
                </c:pt>
                <c:pt idx="8">
                  <c:v>55.000000205345302</c:v>
                </c:pt>
                <c:pt idx="9">
                  <c:v>44.000000166069498</c:v>
                </c:pt>
                <c:pt idx="10">
                  <c:v>38.000000361989201</c:v>
                </c:pt>
                <c:pt idx="11">
                  <c:v>43.999999761232203</c:v>
                </c:pt>
                <c:pt idx="12">
                  <c:v>70.999999147135696</c:v>
                </c:pt>
                <c:pt idx="13">
                  <c:v>78.000000031521694</c:v>
                </c:pt>
                <c:pt idx="14">
                  <c:v>66.9999996205526</c:v>
                </c:pt>
                <c:pt idx="15">
                  <c:v>46.000000029229199</c:v>
                </c:pt>
                <c:pt idx="16">
                  <c:v>38.000000030035103</c:v>
                </c:pt>
                <c:pt idx="17">
                  <c:v>40.000000036646497</c:v>
                </c:pt>
                <c:pt idx="18">
                  <c:v>35.0000000313469</c:v>
                </c:pt>
                <c:pt idx="19">
                  <c:v>32.000000104929001</c:v>
                </c:pt>
                <c:pt idx="20">
                  <c:v>29.000000086590301</c:v>
                </c:pt>
                <c:pt idx="21">
                  <c:v>28.000000102739602</c:v>
                </c:pt>
                <c:pt idx="22">
                  <c:v>25.000000233057801</c:v>
                </c:pt>
                <c:pt idx="23">
                  <c:v>33.999999816529403</c:v>
                </c:pt>
                <c:pt idx="24">
                  <c:v>49.999999402817799</c:v>
                </c:pt>
                <c:pt idx="25">
                  <c:v>56.0000000252139</c:v>
                </c:pt>
                <c:pt idx="26">
                  <c:v>45.999999734107398</c:v>
                </c:pt>
                <c:pt idx="27">
                  <c:v>32.000000023498004</c:v>
                </c:pt>
                <c:pt idx="28">
                  <c:v>29.000000028738</c:v>
                </c:pt>
                <c:pt idx="29">
                  <c:v>32.000000028621102</c:v>
                </c:pt>
                <c:pt idx="30">
                  <c:v>32.6524390540336</c:v>
                </c:pt>
                <c:pt idx="31">
                  <c:v>29.671245497242001</c:v>
                </c:pt>
                <c:pt idx="32">
                  <c:v>26.703846250144899</c:v>
                </c:pt>
                <c:pt idx="33">
                  <c:v>25.682894828714598</c:v>
                </c:pt>
                <c:pt idx="34">
                  <c:v>22.7656978792164</c:v>
                </c:pt>
                <c:pt idx="35">
                  <c:v>31.8934208706291</c:v>
                </c:pt>
                <c:pt idx="36">
                  <c:v>47.652438456226697</c:v>
                </c:pt>
                <c:pt idx="37">
                  <c:v>53.652439048752299</c:v>
                </c:pt>
                <c:pt idx="38">
                  <c:v>43.656249748077201</c:v>
                </c:pt>
                <c:pt idx="39">
                  <c:v>29.650914660603899</c:v>
                </c:pt>
                <c:pt idx="40">
                  <c:v>26.817187523626501</c:v>
                </c:pt>
                <c:pt idx="41">
                  <c:v>29.711890271041401</c:v>
                </c:pt>
                <c:pt idx="42">
                  <c:v>31.7965116606549</c:v>
                </c:pt>
                <c:pt idx="43">
                  <c:v>28.805555649101699</c:v>
                </c:pt>
                <c:pt idx="44">
                  <c:v>25.906923171023902</c:v>
                </c:pt>
                <c:pt idx="45">
                  <c:v>24.884736931869099</c:v>
                </c:pt>
                <c:pt idx="46">
                  <c:v>21.9518606628538</c:v>
                </c:pt>
                <c:pt idx="47">
                  <c:v>31.095262979920001</c:v>
                </c:pt>
                <c:pt idx="48">
                  <c:v>46.656976207224403</c:v>
                </c:pt>
                <c:pt idx="49">
                  <c:v>52.826923096982298</c:v>
                </c:pt>
                <c:pt idx="50">
                  <c:v>42.812499752268103</c:v>
                </c:pt>
                <c:pt idx="51">
                  <c:v>28.845121976787699</c:v>
                </c:pt>
                <c:pt idx="52">
                  <c:v>26.010000022715001</c:v>
                </c:pt>
                <c:pt idx="53">
                  <c:v>28.9060975872253</c:v>
                </c:pt>
                <c:pt idx="54">
                  <c:v>31.279069799605001</c:v>
                </c:pt>
                <c:pt idx="55">
                  <c:v>28.291666758712399</c:v>
                </c:pt>
                <c:pt idx="56">
                  <c:v>25.409102656364102</c:v>
                </c:pt>
                <c:pt idx="57">
                  <c:v>24.362656320220001</c:v>
                </c:pt>
                <c:pt idx="58">
                  <c:v>21.408689222944201</c:v>
                </c:pt>
                <c:pt idx="59">
                  <c:v>30.5974998247743</c:v>
                </c:pt>
                <c:pt idx="60">
                  <c:v>46.139534352423098</c:v>
                </c:pt>
                <c:pt idx="61">
                  <c:v>52.314102583946898</c:v>
                </c:pt>
                <c:pt idx="62">
                  <c:v>42.296874755062099</c:v>
                </c:pt>
                <c:pt idx="63">
                  <c:v>28.347713439757701</c:v>
                </c:pt>
                <c:pt idx="64">
                  <c:v>25.5126562722592</c:v>
                </c:pt>
                <c:pt idx="65">
                  <c:v>28.4083139830141</c:v>
                </c:pt>
                <c:pt idx="66">
                  <c:v>31.7926829553823</c:v>
                </c:pt>
                <c:pt idx="67">
                  <c:v>28.788888982621302</c:v>
                </c:pt>
                <c:pt idx="68">
                  <c:v>25.893538555788901</c:v>
                </c:pt>
                <c:pt idx="69">
                  <c:v>24.843687571829001</c:v>
                </c:pt>
                <c:pt idx="70">
                  <c:v>21.890183129993702</c:v>
                </c:pt>
                <c:pt idx="71">
                  <c:v>31.081526137789101</c:v>
                </c:pt>
                <c:pt idx="72">
                  <c:v>46.636045974705297</c:v>
                </c:pt>
                <c:pt idx="73">
                  <c:v>52.811538481569102</c:v>
                </c:pt>
                <c:pt idx="74">
                  <c:v>42.573809287874496</c:v>
                </c:pt>
                <c:pt idx="75">
                  <c:v>28.867897457351098</c:v>
                </c:pt>
                <c:pt idx="76">
                  <c:v>25.993687522654199</c:v>
                </c:pt>
                <c:pt idx="77">
                  <c:v>28.887139564850401</c:v>
                </c:pt>
                <c:pt idx="78">
                  <c:v>32.289634175337397</c:v>
                </c:pt>
                <c:pt idx="79">
                  <c:v>29.283204731920499</c:v>
                </c:pt>
                <c:pt idx="80">
                  <c:v>26.371676906503001</c:v>
                </c:pt>
                <c:pt idx="81">
                  <c:v>25.355026407649898</c:v>
                </c:pt>
                <c:pt idx="82">
                  <c:v>22.371677037043099</c:v>
                </c:pt>
                <c:pt idx="83">
                  <c:v>31.374718580848</c:v>
                </c:pt>
                <c:pt idx="84">
                  <c:v>47.289633581318299</c:v>
                </c:pt>
                <c:pt idx="85">
                  <c:v>53.289634170379799</c:v>
                </c:pt>
                <c:pt idx="86">
                  <c:v>43.290624749474198</c:v>
                </c:pt>
                <c:pt idx="87">
                  <c:v>29.352333355111099</c:v>
                </c:pt>
                <c:pt idx="88">
                  <c:v>26.392535740627601</c:v>
                </c:pt>
                <c:pt idx="89">
                  <c:v>29.371676855844001</c:v>
                </c:pt>
                <c:pt idx="90">
                  <c:v>32.786585395292498</c:v>
                </c:pt>
                <c:pt idx="91">
                  <c:v>29.7833334304392</c:v>
                </c:pt>
                <c:pt idx="92">
                  <c:v>26.853170810602599</c:v>
                </c:pt>
                <c:pt idx="93">
                  <c:v>25.839052725382501</c:v>
                </c:pt>
                <c:pt idx="94">
                  <c:v>22.89130253219</c:v>
                </c:pt>
                <c:pt idx="95">
                  <c:v>32.049578763818701</c:v>
                </c:pt>
                <c:pt idx="96">
                  <c:v>47.786584794975603</c:v>
                </c:pt>
                <c:pt idx="97">
                  <c:v>53.786585390113501</c:v>
                </c:pt>
                <c:pt idx="98">
                  <c:v>43.787499746680297</c:v>
                </c:pt>
                <c:pt idx="99">
                  <c:v>29.8367692528711</c:v>
                </c:pt>
                <c:pt idx="100">
                  <c:v>26.870857169650499</c:v>
                </c:pt>
                <c:pt idx="101">
                  <c:v>29.853170758668401</c:v>
                </c:pt>
                <c:pt idx="102">
                  <c:v>33.233720964306002</c:v>
                </c:pt>
                <c:pt idx="103">
                  <c:v>30.255555654627599</c:v>
                </c:pt>
                <c:pt idx="104">
                  <c:v>27.3267693312105</c:v>
                </c:pt>
                <c:pt idx="105">
                  <c:v>26.302473780187501</c:v>
                </c:pt>
                <c:pt idx="106">
                  <c:v>23.342814164464599</c:v>
                </c:pt>
                <c:pt idx="107">
                  <c:v>32.512999813637201</c:v>
                </c:pt>
                <c:pt idx="108">
                  <c:v>48.256096984293897</c:v>
                </c:pt>
                <c:pt idx="109">
                  <c:v>54.256097585405797</c:v>
                </c:pt>
                <c:pt idx="110">
                  <c:v>44.256249743886301</c:v>
                </c:pt>
                <c:pt idx="111">
                  <c:v>30.249817099746799</c:v>
                </c:pt>
                <c:pt idx="112">
                  <c:v>27.412312523748</c:v>
                </c:pt>
                <c:pt idx="113">
                  <c:v>30.310792710184401</c:v>
                </c:pt>
                <c:pt idx="114">
                  <c:v>33.518604685626102</c:v>
                </c:pt>
                <c:pt idx="115">
                  <c:v>30.533333432922799</c:v>
                </c:pt>
                <c:pt idx="116">
                  <c:v>27.5924103575842</c:v>
                </c:pt>
                <c:pt idx="117">
                  <c:v>26.568526412469399</c:v>
                </c:pt>
                <c:pt idx="118">
                  <c:v>23.6140932365855</c:v>
                </c:pt>
                <c:pt idx="119">
                  <c:v>32.779052443873503</c:v>
                </c:pt>
                <c:pt idx="120">
                  <c:v>48.379069210822799</c:v>
                </c:pt>
                <c:pt idx="121">
                  <c:v>54.5564102770999</c:v>
                </c:pt>
                <c:pt idx="122">
                  <c:v>44.537499742489302</c:v>
                </c:pt>
                <c:pt idx="123">
                  <c:v>30.518414661018902</c:v>
                </c:pt>
                <c:pt idx="124">
                  <c:v>27.681375024051899</c:v>
                </c:pt>
                <c:pt idx="125">
                  <c:v>30.579390271456401</c:v>
                </c:pt>
                <c:pt idx="126">
                  <c:v>33.803488406946101</c:v>
                </c:pt>
                <c:pt idx="127">
                  <c:v>30.8075290611078</c:v>
                </c:pt>
                <c:pt idx="128">
                  <c:v>27.8580513839578</c:v>
                </c:pt>
                <c:pt idx="129">
                  <c:v>26.800437577900201</c:v>
                </c:pt>
                <c:pt idx="130">
                  <c:v>23.8479880266026</c:v>
                </c:pt>
                <c:pt idx="131">
                  <c:v>33.045105074109898</c:v>
                </c:pt>
                <c:pt idx="132">
                  <c:v>48.663952928872497</c:v>
                </c:pt>
                <c:pt idx="133">
                  <c:v>54.832051302884203</c:v>
                </c:pt>
                <c:pt idx="134">
                  <c:v>44.602380705802197</c:v>
                </c:pt>
                <c:pt idx="135">
                  <c:v>30.832410279259999</c:v>
                </c:pt>
                <c:pt idx="136">
                  <c:v>27.950437524355699</c:v>
                </c:pt>
                <c:pt idx="137">
                  <c:v>30.838860496982299</c:v>
                </c:pt>
                <c:pt idx="138">
                  <c:v>34.097561006411503</c:v>
                </c:pt>
                <c:pt idx="139">
                  <c:v>31.088888989513102</c:v>
                </c:pt>
                <c:pt idx="140">
                  <c:v>28.116585448233501</c:v>
                </c:pt>
                <c:pt idx="141">
                  <c:v>27.1006316770331</c:v>
                </c:pt>
                <c:pt idx="142">
                  <c:v>24.1165855899871</c:v>
                </c:pt>
                <c:pt idx="143">
                  <c:v>33.1194998218743</c:v>
                </c:pt>
                <c:pt idx="144">
                  <c:v>49.097560389966901</c:v>
                </c:pt>
                <c:pt idx="145">
                  <c:v>55.107692328668499</c:v>
                </c:pt>
                <c:pt idx="146">
                  <c:v>44.888094990185998</c:v>
                </c:pt>
                <c:pt idx="147">
                  <c:v>31.098051305150399</c:v>
                </c:pt>
                <c:pt idx="148">
                  <c:v>28.219500024659599</c:v>
                </c:pt>
                <c:pt idx="149">
                  <c:v>31.1101395670889</c:v>
                </c:pt>
                <c:pt idx="150">
                  <c:v>34.3780488116303</c:v>
                </c:pt>
                <c:pt idx="151">
                  <c:v>31.366666767808301</c:v>
                </c:pt>
                <c:pt idx="152">
                  <c:v>28.385183009728099</c:v>
                </c:pt>
                <c:pt idx="153">
                  <c:v>27.366684309314898</c:v>
                </c:pt>
                <c:pt idx="154">
                  <c:v>24.385183153371699</c:v>
                </c:pt>
                <c:pt idx="155">
                  <c:v>33.388562320629198</c:v>
                </c:pt>
                <c:pt idx="156">
                  <c:v>49.3780481918579</c:v>
                </c:pt>
                <c:pt idx="157">
                  <c:v>55.378048805599398</c:v>
                </c:pt>
                <c:pt idx="158">
                  <c:v>45.381249738298401</c:v>
                </c:pt>
                <c:pt idx="159">
                  <c:v>31.363692331040699</c:v>
                </c:pt>
                <c:pt idx="160">
                  <c:v>28.408357171386701</c:v>
                </c:pt>
                <c:pt idx="161">
                  <c:v>31.385182955272501</c:v>
                </c:pt>
                <c:pt idx="162">
                  <c:v>34.658536616849098</c:v>
                </c:pt>
                <c:pt idx="163">
                  <c:v>31.6444445461035</c:v>
                </c:pt>
                <c:pt idx="164">
                  <c:v>28.6537805712228</c:v>
                </c:pt>
                <c:pt idx="165">
                  <c:v>27.6327369415968</c:v>
                </c:pt>
                <c:pt idx="166">
                  <c:v>24.699209525069001</c:v>
                </c:pt>
                <c:pt idx="167">
                  <c:v>33.843262964818997</c:v>
                </c:pt>
                <c:pt idx="168">
                  <c:v>49.658535993748899</c:v>
                </c:pt>
                <c:pt idx="169">
                  <c:v>55.6585366106479</c:v>
                </c:pt>
                <c:pt idx="170">
                  <c:v>45.662499736901403</c:v>
                </c:pt>
                <c:pt idx="171">
                  <c:v>31.629333356930999</c:v>
                </c:pt>
                <c:pt idx="172">
                  <c:v>28.680142886019699</c:v>
                </c:pt>
                <c:pt idx="173">
                  <c:v>31.6537805165446</c:v>
                </c:pt>
                <c:pt idx="174">
                  <c:v>34.943023292226499</c:v>
                </c:pt>
                <c:pt idx="175">
                  <c:v>31.915637171431001</c:v>
                </c:pt>
                <c:pt idx="176">
                  <c:v>28.920615489452501</c:v>
                </c:pt>
                <c:pt idx="177">
                  <c:v>27.898789573878599</c:v>
                </c:pt>
                <c:pt idx="178">
                  <c:v>24.970488597189899</c:v>
                </c:pt>
                <c:pt idx="179">
                  <c:v>34.109315595055399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9-4692-BC38-CCAE788126A4}"/>
            </c:ext>
          </c:extLst>
        </c:ser>
        <c:ser>
          <c:idx val="2"/>
          <c:order val="2"/>
          <c:tx>
            <c:strRef>
              <c:f>ElectricFP0622!$I$5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ElectricFP0622!$I$6:$I$185</c:f>
              <c:numCache>
                <c:formatCode>_(* #,##0.00_);_(* \(#,##0.00\);_(* "-"??_);_(@_)</c:formatCode>
                <c:ptCount val="180"/>
                <c:pt idx="0">
                  <c:v>74.999999225486206</c:v>
                </c:pt>
                <c:pt idx="1">
                  <c:v>85.000000363932202</c:v>
                </c:pt>
                <c:pt idx="2">
                  <c:v>74.999999441206398</c:v>
                </c:pt>
                <c:pt idx="3">
                  <c:v>69.999999736364103</c:v>
                </c:pt>
                <c:pt idx="4">
                  <c:v>54.999999674036999</c:v>
                </c:pt>
                <c:pt idx="5">
                  <c:v>65</c:v>
                </c:pt>
                <c:pt idx="6">
                  <c:v>64.999999562732697</c:v>
                </c:pt>
                <c:pt idx="7">
                  <c:v>46.999999726812</c:v>
                </c:pt>
                <c:pt idx="8">
                  <c:v>48.000000269720097</c:v>
                </c:pt>
                <c:pt idx="9">
                  <c:v>41.000000257241098</c:v>
                </c:pt>
                <c:pt idx="10">
                  <c:v>41</c:v>
                </c:pt>
                <c:pt idx="11">
                  <c:v>44.000000327825497</c:v>
                </c:pt>
                <c:pt idx="12">
                  <c:v>51.999999480685403</c:v>
                </c:pt>
                <c:pt idx="13">
                  <c:v>55.000000169070901</c:v>
                </c:pt>
                <c:pt idx="14">
                  <c:v>51.999999612569802</c:v>
                </c:pt>
                <c:pt idx="15">
                  <c:v>40.999999863023902</c:v>
                </c:pt>
                <c:pt idx="16">
                  <c:v>34.999999795108998</c:v>
                </c:pt>
                <c:pt idx="17">
                  <c:v>37</c:v>
                </c:pt>
                <c:pt idx="18">
                  <c:v>32.999999781729798</c:v>
                </c:pt>
                <c:pt idx="19">
                  <c:v>29.999999821806899</c:v>
                </c:pt>
                <c:pt idx="20">
                  <c:v>28.000000133996899</c:v>
                </c:pt>
                <c:pt idx="21">
                  <c:v>28.0000001774415</c:v>
                </c:pt>
                <c:pt idx="22">
                  <c:v>29</c:v>
                </c:pt>
                <c:pt idx="23">
                  <c:v>33.000000245869103</c:v>
                </c:pt>
                <c:pt idx="24">
                  <c:v>40.999999567934502</c:v>
                </c:pt>
                <c:pt idx="25">
                  <c:v>42.000000093155002</c:v>
                </c:pt>
                <c:pt idx="26">
                  <c:v>40.999999694526203</c:v>
                </c:pt>
                <c:pt idx="27">
                  <c:v>30.9999998807907</c:v>
                </c:pt>
                <c:pt idx="28">
                  <c:v>27.9999998368855</c:v>
                </c:pt>
                <c:pt idx="29">
                  <c:v>28</c:v>
                </c:pt>
                <c:pt idx="30">
                  <c:v>29.999999797948401</c:v>
                </c:pt>
                <c:pt idx="31">
                  <c:v>27.999999832218698</c:v>
                </c:pt>
                <c:pt idx="32">
                  <c:v>26.000000144713201</c:v>
                </c:pt>
                <c:pt idx="33">
                  <c:v>28.0000001762651</c:v>
                </c:pt>
                <c:pt idx="34">
                  <c:v>27</c:v>
                </c:pt>
                <c:pt idx="35">
                  <c:v>33.000000245869202</c:v>
                </c:pt>
                <c:pt idx="36">
                  <c:v>37.999999616045201</c:v>
                </c:pt>
                <c:pt idx="37">
                  <c:v>42.000000089747701</c:v>
                </c:pt>
                <c:pt idx="38">
                  <c:v>38.9999997094273</c:v>
                </c:pt>
                <c:pt idx="39">
                  <c:v>30.9999999060046</c:v>
                </c:pt>
                <c:pt idx="40">
                  <c:v>26.999999837251298</c:v>
                </c:pt>
                <c:pt idx="41">
                  <c:v>27</c:v>
                </c:pt>
                <c:pt idx="42">
                  <c:v>29.703488175345701</c:v>
                </c:pt>
                <c:pt idx="43">
                  <c:v>28.304597525654</c:v>
                </c:pt>
                <c:pt idx="44">
                  <c:v>26.000000144713201</c:v>
                </c:pt>
                <c:pt idx="45">
                  <c:v>28.0000001762651</c:v>
                </c:pt>
                <c:pt idx="46">
                  <c:v>27</c:v>
                </c:pt>
                <c:pt idx="47">
                  <c:v>33.000000245869202</c:v>
                </c:pt>
                <c:pt idx="48">
                  <c:v>38.0988368501583</c:v>
                </c:pt>
                <c:pt idx="49">
                  <c:v>41.634615507120103</c:v>
                </c:pt>
                <c:pt idx="50">
                  <c:v>38.9999997094273</c:v>
                </c:pt>
                <c:pt idx="51">
                  <c:v>30.9999999060046</c:v>
                </c:pt>
                <c:pt idx="52">
                  <c:v>26.999999837251298</c:v>
                </c:pt>
                <c:pt idx="53">
                  <c:v>27</c:v>
                </c:pt>
                <c:pt idx="54">
                  <c:v>29.863953290624099</c:v>
                </c:pt>
                <c:pt idx="55">
                  <c:v>28.462930858118099</c:v>
                </c:pt>
                <c:pt idx="56">
                  <c:v>26.157692453150599</c:v>
                </c:pt>
                <c:pt idx="57">
                  <c:v>27.790625168289999</c:v>
                </c:pt>
                <c:pt idx="58">
                  <c:v>27.3969512195122</c:v>
                </c:pt>
                <c:pt idx="59">
                  <c:v>33.157894983887601</c:v>
                </c:pt>
                <c:pt idx="60">
                  <c:v>38.259301965020903</c:v>
                </c:pt>
                <c:pt idx="61">
                  <c:v>41.792307815270902</c:v>
                </c:pt>
                <c:pt idx="62">
                  <c:v>39.159374708239902</c:v>
                </c:pt>
                <c:pt idx="63">
                  <c:v>31.159146247304399</c:v>
                </c:pt>
                <c:pt idx="64">
                  <c:v>27.1593748364132</c:v>
                </c:pt>
                <c:pt idx="65">
                  <c:v>27.003488372092999</c:v>
                </c:pt>
                <c:pt idx="66">
                  <c:v>30.374390039470299</c:v>
                </c:pt>
                <c:pt idx="67">
                  <c:v>28.676819745848</c:v>
                </c:pt>
                <c:pt idx="68">
                  <c:v>26.370512966954902</c:v>
                </c:pt>
                <c:pt idx="69">
                  <c:v>28.0062501694076</c:v>
                </c:pt>
                <c:pt idx="70">
                  <c:v>27.612195121951199</c:v>
                </c:pt>
                <c:pt idx="71">
                  <c:v>33.371052880212702</c:v>
                </c:pt>
                <c:pt idx="72">
                  <c:v>38.476743823610398</c:v>
                </c:pt>
                <c:pt idx="73">
                  <c:v>42.005128328674097</c:v>
                </c:pt>
                <c:pt idx="74">
                  <c:v>39.396428277902302</c:v>
                </c:pt>
                <c:pt idx="75">
                  <c:v>31.671794753082299</c:v>
                </c:pt>
                <c:pt idx="76">
                  <c:v>27.374999835295601</c:v>
                </c:pt>
                <c:pt idx="77">
                  <c:v>27.2209302325581</c:v>
                </c:pt>
                <c:pt idx="78">
                  <c:v>30.5896339405442</c:v>
                </c:pt>
                <c:pt idx="79">
                  <c:v>28.943243063180802</c:v>
                </c:pt>
                <c:pt idx="80">
                  <c:v>26.3640245264646</c:v>
                </c:pt>
                <c:pt idx="81">
                  <c:v>28.584210705816002</c:v>
                </c:pt>
                <c:pt idx="82">
                  <c:v>27.827439024390198</c:v>
                </c:pt>
                <c:pt idx="83">
                  <c:v>33.234375247615397</c:v>
                </c:pt>
                <c:pt idx="84">
                  <c:v>38.589633756837401</c:v>
                </c:pt>
                <c:pt idx="85">
                  <c:v>42.589634237245399</c:v>
                </c:pt>
                <c:pt idx="86">
                  <c:v>39.590624705026897</c:v>
                </c:pt>
                <c:pt idx="87">
                  <c:v>31.884615265520701</c:v>
                </c:pt>
                <c:pt idx="88">
                  <c:v>27.292856984931401</c:v>
                </c:pt>
                <c:pt idx="89">
                  <c:v>27.589634146341499</c:v>
                </c:pt>
                <c:pt idx="90">
                  <c:v>30.832316865906002</c:v>
                </c:pt>
                <c:pt idx="91">
                  <c:v>29.129597521307801</c:v>
                </c:pt>
                <c:pt idx="92">
                  <c:v>26.6067074540798</c:v>
                </c:pt>
                <c:pt idx="93">
                  <c:v>28.828947549097599</c:v>
                </c:pt>
                <c:pt idx="94">
                  <c:v>27.854651162790699</c:v>
                </c:pt>
                <c:pt idx="95">
                  <c:v>33.828947620466302</c:v>
                </c:pt>
                <c:pt idx="96">
                  <c:v>38.841463023251499</c:v>
                </c:pt>
                <c:pt idx="97">
                  <c:v>42.841463505540297</c:v>
                </c:pt>
                <c:pt idx="98">
                  <c:v>39.843749703140901</c:v>
                </c:pt>
                <c:pt idx="99">
                  <c:v>32.1282050091869</c:v>
                </c:pt>
                <c:pt idx="100">
                  <c:v>27.553571269581401</c:v>
                </c:pt>
                <c:pt idx="101">
                  <c:v>27.841463414634099</c:v>
                </c:pt>
                <c:pt idx="102">
                  <c:v>30.8325579358958</c:v>
                </c:pt>
                <c:pt idx="103">
                  <c:v>29.4073752976369</c:v>
                </c:pt>
                <c:pt idx="104">
                  <c:v>27.094871944389698</c:v>
                </c:pt>
                <c:pt idx="105">
                  <c:v>29.1447370242524</c:v>
                </c:pt>
                <c:pt idx="106">
                  <c:v>28.191860465116299</c:v>
                </c:pt>
                <c:pt idx="107">
                  <c:v>34.144737096503398</c:v>
                </c:pt>
                <c:pt idx="108">
                  <c:v>39.167682533140997</c:v>
                </c:pt>
                <c:pt idx="109">
                  <c:v>43.1676830176105</c:v>
                </c:pt>
                <c:pt idx="110">
                  <c:v>40.1718747006962</c:v>
                </c:pt>
                <c:pt idx="111">
                  <c:v>32.1676828333336</c:v>
                </c:pt>
                <c:pt idx="112">
                  <c:v>28.171874831663398</c:v>
                </c:pt>
                <c:pt idx="113">
                  <c:v>28.167682926829301</c:v>
                </c:pt>
                <c:pt idx="114">
                  <c:v>31.117441655093302</c:v>
                </c:pt>
                <c:pt idx="115">
                  <c:v>29.6851530739659</c:v>
                </c:pt>
                <c:pt idx="116">
                  <c:v>27.370512971224699</c:v>
                </c:pt>
                <c:pt idx="117">
                  <c:v>29.4210528151965</c:v>
                </c:pt>
                <c:pt idx="118">
                  <c:v>28.476744186046499</c:v>
                </c:pt>
                <c:pt idx="119">
                  <c:v>34.421052888035803</c:v>
                </c:pt>
                <c:pt idx="120">
                  <c:v>39.575581024920702</c:v>
                </c:pt>
                <c:pt idx="121">
                  <c:v>43.051282176461399</c:v>
                </c:pt>
                <c:pt idx="122">
                  <c:v>40.453124698600703</c:v>
                </c:pt>
                <c:pt idx="123">
                  <c:v>32.448170638166197</c:v>
                </c:pt>
                <c:pt idx="124">
                  <c:v>28.4531248302664</c:v>
                </c:pt>
                <c:pt idx="125">
                  <c:v>28.4481707317073</c:v>
                </c:pt>
                <c:pt idx="126">
                  <c:v>31.349999793090401</c:v>
                </c:pt>
                <c:pt idx="127">
                  <c:v>29.9716214360115</c:v>
                </c:pt>
                <c:pt idx="128">
                  <c:v>27.6076924597415</c:v>
                </c:pt>
                <c:pt idx="129">
                  <c:v>29.318750175833699</c:v>
                </c:pt>
                <c:pt idx="130">
                  <c:v>28.920731707317099</c:v>
                </c:pt>
                <c:pt idx="131">
                  <c:v>34.657894995063501</c:v>
                </c:pt>
                <c:pt idx="132">
                  <c:v>39.808139161964803</c:v>
                </c:pt>
                <c:pt idx="133">
                  <c:v>43.288461664691603</c:v>
                </c:pt>
                <c:pt idx="134">
                  <c:v>40.732142553664701</c:v>
                </c:pt>
                <c:pt idx="135">
                  <c:v>32.955128085106999</c:v>
                </c:pt>
                <c:pt idx="136">
                  <c:v>28.687499828869399</c:v>
                </c:pt>
                <c:pt idx="137">
                  <c:v>28.552325581395301</c:v>
                </c:pt>
                <c:pt idx="138">
                  <c:v>31.954268078421901</c:v>
                </c:pt>
                <c:pt idx="139">
                  <c:v>30.240708626623999</c:v>
                </c:pt>
                <c:pt idx="140">
                  <c:v>27.728658677862501</c:v>
                </c:pt>
                <c:pt idx="141">
                  <c:v>29.973684397084899</c:v>
                </c:pt>
                <c:pt idx="142">
                  <c:v>29.246951219512201</c:v>
                </c:pt>
                <c:pt idx="143">
                  <c:v>34.659375258232501</c:v>
                </c:pt>
                <c:pt idx="144">
                  <c:v>40.009145940347302</c:v>
                </c:pt>
                <c:pt idx="145">
                  <c:v>43.602564228985202</c:v>
                </c:pt>
                <c:pt idx="146">
                  <c:v>41.071428265422497</c:v>
                </c:pt>
                <c:pt idx="147">
                  <c:v>33.269230649448403</c:v>
                </c:pt>
                <c:pt idx="148">
                  <c:v>29.015624827472401</c:v>
                </c:pt>
                <c:pt idx="149">
                  <c:v>28.889534883720899</c:v>
                </c:pt>
                <c:pt idx="150">
                  <c:v>32.280487588697603</c:v>
                </c:pt>
                <c:pt idx="151">
                  <c:v>30.560153069619801</c:v>
                </c:pt>
                <c:pt idx="152">
                  <c:v>28.054878190954799</c:v>
                </c:pt>
                <c:pt idx="153">
                  <c:v>30.2894738722397</c:v>
                </c:pt>
                <c:pt idx="154">
                  <c:v>29.5731707317073</c:v>
                </c:pt>
                <c:pt idx="155">
                  <c:v>34.987500260677201</c:v>
                </c:pt>
                <c:pt idx="156">
                  <c:v>40.3353654502369</c:v>
                </c:pt>
                <c:pt idx="157">
                  <c:v>44.335365945473299</c:v>
                </c:pt>
                <c:pt idx="158">
                  <c:v>41.343749691965002</c:v>
                </c:pt>
                <c:pt idx="159">
                  <c:v>33.5833332137897</c:v>
                </c:pt>
                <c:pt idx="160">
                  <c:v>29.0892855486433</c:v>
                </c:pt>
                <c:pt idx="161">
                  <c:v>29.335365853658502</c:v>
                </c:pt>
                <c:pt idx="162">
                  <c:v>32.606707098973303</c:v>
                </c:pt>
                <c:pt idx="163">
                  <c:v>30.879597512615501</c:v>
                </c:pt>
                <c:pt idx="164">
                  <c:v>28.3810977040472</c:v>
                </c:pt>
                <c:pt idx="165">
                  <c:v>30.605263347394398</c:v>
                </c:pt>
                <c:pt idx="166">
                  <c:v>29.7209302325581</c:v>
                </c:pt>
                <c:pt idx="167">
                  <c:v>35.605263423174598</c:v>
                </c:pt>
                <c:pt idx="168">
                  <c:v>40.661584960126397</c:v>
                </c:pt>
                <c:pt idx="169">
                  <c:v>44.661585457543502</c:v>
                </c:pt>
                <c:pt idx="170">
                  <c:v>41.671874689520301</c:v>
                </c:pt>
                <c:pt idx="171">
                  <c:v>33.897435778131097</c:v>
                </c:pt>
                <c:pt idx="172">
                  <c:v>29.428571261598599</c:v>
                </c:pt>
                <c:pt idx="173">
                  <c:v>29.6615853658537</c:v>
                </c:pt>
                <c:pt idx="174">
                  <c:v>32.552325367321103</c:v>
                </c:pt>
                <c:pt idx="175">
                  <c:v>31.1283781869287</c:v>
                </c:pt>
                <c:pt idx="176">
                  <c:v>28.756410413063499</c:v>
                </c:pt>
                <c:pt idx="177">
                  <c:v>30.810526506759601</c:v>
                </c:pt>
                <c:pt idx="178">
                  <c:v>29.911627906976701</c:v>
                </c:pt>
                <c:pt idx="179">
                  <c:v>35.810526582598698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9-4692-BC38-CCAE788126A4}"/>
            </c:ext>
          </c:extLst>
        </c:ser>
        <c:ser>
          <c:idx val="3"/>
          <c:order val="3"/>
          <c:tx>
            <c:strRef>
              <c:f>ElectricFP0622!$J$5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ElectricFP0622!$J$6:$J$185</c:f>
              <c:numCache>
                <c:formatCode>_(* #,##0.00_);_(* \(#,##0.00\);_(* "-"??_);_(@_)</c:formatCode>
                <c:ptCount val="180"/>
                <c:pt idx="0">
                  <c:v>63.999999381601803</c:v>
                </c:pt>
                <c:pt idx="1">
                  <c:v>68.000000245869103</c:v>
                </c:pt>
                <c:pt idx="2">
                  <c:v>64.999999515712204</c:v>
                </c:pt>
                <c:pt idx="3">
                  <c:v>59.999999810869902</c:v>
                </c:pt>
                <c:pt idx="4">
                  <c:v>44.9999997415579</c:v>
                </c:pt>
                <c:pt idx="5">
                  <c:v>45</c:v>
                </c:pt>
                <c:pt idx="6">
                  <c:v>56.999999615522803</c:v>
                </c:pt>
                <c:pt idx="7">
                  <c:v>42.999999731779099</c:v>
                </c:pt>
                <c:pt idx="8">
                  <c:v>40.000000216248601</c:v>
                </c:pt>
                <c:pt idx="9">
                  <c:v>38.000000236065802</c:v>
                </c:pt>
                <c:pt idx="10">
                  <c:v>38</c:v>
                </c:pt>
                <c:pt idx="11">
                  <c:v>45.000000335276098</c:v>
                </c:pt>
                <c:pt idx="12">
                  <c:v>54.9999994598329</c:v>
                </c:pt>
                <c:pt idx="13">
                  <c:v>60.000000197726898</c:v>
                </c:pt>
                <c:pt idx="14">
                  <c:v>49.999999627470899</c:v>
                </c:pt>
                <c:pt idx="15">
                  <c:v>36.999999885948803</c:v>
                </c:pt>
                <c:pt idx="16">
                  <c:v>31.999999816063699</c:v>
                </c:pt>
                <c:pt idx="17">
                  <c:v>32</c:v>
                </c:pt>
                <c:pt idx="18">
                  <c:v>33.999999772575599</c:v>
                </c:pt>
                <c:pt idx="19">
                  <c:v>29.9999998224278</c:v>
                </c:pt>
                <c:pt idx="20">
                  <c:v>28.000000137063399</c:v>
                </c:pt>
                <c:pt idx="21">
                  <c:v>28.000000173324</c:v>
                </c:pt>
                <c:pt idx="22">
                  <c:v>28</c:v>
                </c:pt>
                <c:pt idx="23">
                  <c:v>35.0000002607703</c:v>
                </c:pt>
                <c:pt idx="24">
                  <c:v>43.999999555600098</c:v>
                </c:pt>
                <c:pt idx="25">
                  <c:v>48.000000102081998</c:v>
                </c:pt>
                <c:pt idx="26">
                  <c:v>43.999999672174397</c:v>
                </c:pt>
                <c:pt idx="27">
                  <c:v>31.999999885375701</c:v>
                </c:pt>
                <c:pt idx="28">
                  <c:v>28.9999998302332</c:v>
                </c:pt>
                <c:pt idx="29">
                  <c:v>29</c:v>
                </c:pt>
                <c:pt idx="30">
                  <c:v>28.999999806421201</c:v>
                </c:pt>
                <c:pt idx="31">
                  <c:v>28.999999828350099</c:v>
                </c:pt>
                <c:pt idx="32">
                  <c:v>29.0000001644859</c:v>
                </c:pt>
                <c:pt idx="33">
                  <c:v>29.000000180774599</c:v>
                </c:pt>
                <c:pt idx="34">
                  <c:v>31</c:v>
                </c:pt>
                <c:pt idx="35">
                  <c:v>31.000000230967899</c:v>
                </c:pt>
                <c:pt idx="36">
                  <c:v>39.999999622019303</c:v>
                </c:pt>
                <c:pt idx="37">
                  <c:v>42.0000000778222</c:v>
                </c:pt>
                <c:pt idx="38">
                  <c:v>37.999999716877902</c:v>
                </c:pt>
                <c:pt idx="39">
                  <c:v>30.999999912137699</c:v>
                </c:pt>
                <c:pt idx="40">
                  <c:v>27.9999998318963</c:v>
                </c:pt>
                <c:pt idx="41">
                  <c:v>28</c:v>
                </c:pt>
                <c:pt idx="42">
                  <c:v>28.999999809663699</c:v>
                </c:pt>
                <c:pt idx="43">
                  <c:v>28.9999998224278</c:v>
                </c:pt>
                <c:pt idx="44">
                  <c:v>29.0000001644859</c:v>
                </c:pt>
                <c:pt idx="45">
                  <c:v>29.000000180774599</c:v>
                </c:pt>
                <c:pt idx="46">
                  <c:v>31</c:v>
                </c:pt>
                <c:pt idx="47">
                  <c:v>31.000000230967899</c:v>
                </c:pt>
                <c:pt idx="48">
                  <c:v>39.999999653461401</c:v>
                </c:pt>
                <c:pt idx="49">
                  <c:v>42.000000115197402</c:v>
                </c:pt>
                <c:pt idx="50">
                  <c:v>37.999999716877902</c:v>
                </c:pt>
                <c:pt idx="51">
                  <c:v>30.999999912137699</c:v>
                </c:pt>
                <c:pt idx="52">
                  <c:v>27.9999998318963</c:v>
                </c:pt>
                <c:pt idx="53">
                  <c:v>28</c:v>
                </c:pt>
                <c:pt idx="54">
                  <c:v>29.149999808741001</c:v>
                </c:pt>
                <c:pt idx="55">
                  <c:v>29.1499998216207</c:v>
                </c:pt>
                <c:pt idx="56">
                  <c:v>29.150000165173601</c:v>
                </c:pt>
                <c:pt idx="57">
                  <c:v>29.150000174925701</c:v>
                </c:pt>
                <c:pt idx="58">
                  <c:v>31.15</c:v>
                </c:pt>
                <c:pt idx="59">
                  <c:v>31.150000232085599</c:v>
                </c:pt>
                <c:pt idx="60">
                  <c:v>40.149999652200798</c:v>
                </c:pt>
                <c:pt idx="61">
                  <c:v>42.150000115598601</c:v>
                </c:pt>
                <c:pt idx="62">
                  <c:v>38.149999715760302</c:v>
                </c:pt>
                <c:pt idx="63">
                  <c:v>31.149999912042301</c:v>
                </c:pt>
                <c:pt idx="64">
                  <c:v>28.1499998311279</c:v>
                </c:pt>
                <c:pt idx="65">
                  <c:v>28.15</c:v>
                </c:pt>
                <c:pt idx="66">
                  <c:v>29.349999804222399</c:v>
                </c:pt>
                <c:pt idx="67">
                  <c:v>29.349999820565198</c:v>
                </c:pt>
                <c:pt idx="68">
                  <c:v>29.350000166061999</c:v>
                </c:pt>
                <c:pt idx="69">
                  <c:v>29.350000175926802</c:v>
                </c:pt>
                <c:pt idx="70">
                  <c:v>31.35</c:v>
                </c:pt>
                <c:pt idx="71">
                  <c:v>31.350000233575699</c:v>
                </c:pt>
                <c:pt idx="72">
                  <c:v>40.349999650585097</c:v>
                </c:pt>
                <c:pt idx="73">
                  <c:v>42.350000116085802</c:v>
                </c:pt>
                <c:pt idx="74">
                  <c:v>38.349999714270197</c:v>
                </c:pt>
                <c:pt idx="75">
                  <c:v>31.349999888843101</c:v>
                </c:pt>
                <c:pt idx="76">
                  <c:v>28.349999830126698</c:v>
                </c:pt>
                <c:pt idx="77">
                  <c:v>28.35</c:v>
                </c:pt>
                <c:pt idx="78">
                  <c:v>29.549999802970799</c:v>
                </c:pt>
                <c:pt idx="79">
                  <c:v>29.549999818437399</c:v>
                </c:pt>
                <c:pt idx="80">
                  <c:v>29.5500001568915</c:v>
                </c:pt>
                <c:pt idx="81">
                  <c:v>29.550000183754801</c:v>
                </c:pt>
                <c:pt idx="82">
                  <c:v>31.55</c:v>
                </c:pt>
                <c:pt idx="83">
                  <c:v>31.550000235065799</c:v>
                </c:pt>
                <c:pt idx="84">
                  <c:v>40.5499996170606</c:v>
                </c:pt>
                <c:pt idx="85">
                  <c:v>42.550000078683098</c:v>
                </c:pt>
                <c:pt idx="86">
                  <c:v>38.5499997127801</c:v>
                </c:pt>
                <c:pt idx="87">
                  <c:v>31.549999888556499</c:v>
                </c:pt>
                <c:pt idx="88">
                  <c:v>28.5499998351027</c:v>
                </c:pt>
                <c:pt idx="89">
                  <c:v>28.55</c:v>
                </c:pt>
                <c:pt idx="90">
                  <c:v>29.749999801821399</c:v>
                </c:pt>
                <c:pt idx="91">
                  <c:v>29.749999818640401</c:v>
                </c:pt>
                <c:pt idx="92">
                  <c:v>29.750000157359398</c:v>
                </c:pt>
                <c:pt idx="93">
                  <c:v>29.750000184656798</c:v>
                </c:pt>
                <c:pt idx="94">
                  <c:v>31.75</c:v>
                </c:pt>
                <c:pt idx="95">
                  <c:v>31.750000236555898</c:v>
                </c:pt>
                <c:pt idx="96">
                  <c:v>40.749999615783999</c:v>
                </c:pt>
                <c:pt idx="97">
                  <c:v>42.750000078469597</c:v>
                </c:pt>
                <c:pt idx="98">
                  <c:v>38.749999711290002</c:v>
                </c:pt>
                <c:pt idx="99">
                  <c:v>31.749999888785801</c:v>
                </c:pt>
                <c:pt idx="100">
                  <c:v>28.749999834410801</c:v>
                </c:pt>
                <c:pt idx="101">
                  <c:v>28.75</c:v>
                </c:pt>
                <c:pt idx="102">
                  <c:v>29.999999803733498</c:v>
                </c:pt>
                <c:pt idx="103">
                  <c:v>29.999999817398699</c:v>
                </c:pt>
                <c:pt idx="104">
                  <c:v>30.0000001685837</c:v>
                </c:pt>
                <c:pt idx="105">
                  <c:v>30.000000185931199</c:v>
                </c:pt>
                <c:pt idx="106">
                  <c:v>32</c:v>
                </c:pt>
                <c:pt idx="107">
                  <c:v>32.0000002384186</c:v>
                </c:pt>
                <c:pt idx="108">
                  <c:v>40.999999613762398</c:v>
                </c:pt>
                <c:pt idx="109">
                  <c:v>43.000000078628602</c:v>
                </c:pt>
                <c:pt idx="110">
                  <c:v>38.999999709427399</c:v>
                </c:pt>
                <c:pt idx="111">
                  <c:v>31.999999912660101</c:v>
                </c:pt>
                <c:pt idx="112">
                  <c:v>28.999999827169798</c:v>
                </c:pt>
                <c:pt idx="113">
                  <c:v>29</c:v>
                </c:pt>
                <c:pt idx="114">
                  <c:v>30.2499998022607</c:v>
                </c:pt>
                <c:pt idx="115">
                  <c:v>30.249999816156901</c:v>
                </c:pt>
                <c:pt idx="116">
                  <c:v>30.250000169586698</c:v>
                </c:pt>
                <c:pt idx="117">
                  <c:v>30.2500001872056</c:v>
                </c:pt>
                <c:pt idx="118">
                  <c:v>32.25</c:v>
                </c:pt>
                <c:pt idx="119">
                  <c:v>32.250000240281203</c:v>
                </c:pt>
                <c:pt idx="120">
                  <c:v>41.249999644386399</c:v>
                </c:pt>
                <c:pt idx="121">
                  <c:v>43.250000117489897</c:v>
                </c:pt>
                <c:pt idx="122">
                  <c:v>39.249999707564697</c:v>
                </c:pt>
                <c:pt idx="123">
                  <c:v>32.249999912841801</c:v>
                </c:pt>
                <c:pt idx="124">
                  <c:v>29.249999826005698</c:v>
                </c:pt>
                <c:pt idx="125">
                  <c:v>29.25</c:v>
                </c:pt>
                <c:pt idx="126">
                  <c:v>30.499999800592999</c:v>
                </c:pt>
                <c:pt idx="127">
                  <c:v>30.4999998134737</c:v>
                </c:pt>
                <c:pt idx="128">
                  <c:v>30.500000171019501</c:v>
                </c:pt>
                <c:pt idx="129">
                  <c:v>30.500000181561301</c:v>
                </c:pt>
                <c:pt idx="130">
                  <c:v>32.5</c:v>
                </c:pt>
                <c:pt idx="131">
                  <c:v>32.500000242143898</c:v>
                </c:pt>
                <c:pt idx="132">
                  <c:v>41.499999641635704</c:v>
                </c:pt>
                <c:pt idx="133">
                  <c:v>43.500000118636201</c:v>
                </c:pt>
                <c:pt idx="134">
                  <c:v>39.499999705702002</c:v>
                </c:pt>
                <c:pt idx="135">
                  <c:v>32.499999887496202</c:v>
                </c:pt>
                <c:pt idx="136">
                  <c:v>29.499999824492299</c:v>
                </c:pt>
                <c:pt idx="137">
                  <c:v>29.5</c:v>
                </c:pt>
                <c:pt idx="138">
                  <c:v>30.749999795392998</c:v>
                </c:pt>
                <c:pt idx="139">
                  <c:v>30.749999813052501</c:v>
                </c:pt>
                <c:pt idx="140">
                  <c:v>30.7500001617435</c:v>
                </c:pt>
                <c:pt idx="141">
                  <c:v>30.7500001903427</c:v>
                </c:pt>
                <c:pt idx="142">
                  <c:v>32.75</c:v>
                </c:pt>
                <c:pt idx="143">
                  <c:v>32.7500002440065</c:v>
                </c:pt>
                <c:pt idx="144">
                  <c:v>41.7499996059938</c:v>
                </c:pt>
                <c:pt idx="145">
                  <c:v>43.750000119782399</c:v>
                </c:pt>
                <c:pt idx="146">
                  <c:v>39.7499997038394</c:v>
                </c:pt>
                <c:pt idx="147">
                  <c:v>32.749999886493299</c:v>
                </c:pt>
                <c:pt idx="148">
                  <c:v>29.7499998229789</c:v>
                </c:pt>
                <c:pt idx="149">
                  <c:v>29.75</c:v>
                </c:pt>
                <c:pt idx="150">
                  <c:v>30.999999793700699</c:v>
                </c:pt>
                <c:pt idx="151">
                  <c:v>30.999999811500299</c:v>
                </c:pt>
                <c:pt idx="152">
                  <c:v>31.000000163094999</c:v>
                </c:pt>
                <c:pt idx="153">
                  <c:v>31.000000191911301</c:v>
                </c:pt>
                <c:pt idx="154">
                  <c:v>33</c:v>
                </c:pt>
                <c:pt idx="155">
                  <c:v>33.000000245869103</c:v>
                </c:pt>
                <c:pt idx="156">
                  <c:v>41.999999603120301</c:v>
                </c:pt>
                <c:pt idx="157">
                  <c:v>44.000000081820097</c:v>
                </c:pt>
                <c:pt idx="158">
                  <c:v>39.999999701976698</c:v>
                </c:pt>
                <c:pt idx="159">
                  <c:v>32.999999885490297</c:v>
                </c:pt>
                <c:pt idx="160">
                  <c:v>29.9999998278916</c:v>
                </c:pt>
                <c:pt idx="161">
                  <c:v>30</c:v>
                </c:pt>
                <c:pt idx="162">
                  <c:v>31.440853449123001</c:v>
                </c:pt>
                <c:pt idx="163">
                  <c:v>31.550694252152201</c:v>
                </c:pt>
                <c:pt idx="164">
                  <c:v>31.2500001644466</c:v>
                </c:pt>
                <c:pt idx="165">
                  <c:v>31.574342301159501</c:v>
                </c:pt>
                <c:pt idx="166">
                  <c:v>33.25</c:v>
                </c:pt>
                <c:pt idx="167">
                  <c:v>33.250000247731798</c:v>
                </c:pt>
                <c:pt idx="168">
                  <c:v>42.249999600246802</c:v>
                </c:pt>
                <c:pt idx="169">
                  <c:v>44.250000082830901</c:v>
                </c:pt>
                <c:pt idx="170">
                  <c:v>40.249999700114103</c:v>
                </c:pt>
                <c:pt idx="171">
                  <c:v>33.476281934083502</c:v>
                </c:pt>
                <c:pt idx="172">
                  <c:v>30.531547443377999</c:v>
                </c:pt>
                <c:pt idx="173">
                  <c:v>30.25</c:v>
                </c:pt>
                <c:pt idx="174">
                  <c:v>31.684883513474901</c:v>
                </c:pt>
                <c:pt idx="175">
                  <c:v>31.795945750972301</c:v>
                </c:pt>
                <c:pt idx="176">
                  <c:v>31.819230948359898</c:v>
                </c:pt>
                <c:pt idx="177">
                  <c:v>31.500000195048401</c:v>
                </c:pt>
                <c:pt idx="178">
                  <c:v>33.5</c:v>
                </c:pt>
                <c:pt idx="179">
                  <c:v>33.5000002495944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B9-4692-BC38-CCAE788126A4}"/>
            </c:ext>
          </c:extLst>
        </c:ser>
        <c:ser>
          <c:idx val="4"/>
          <c:order val="4"/>
          <c:tx>
            <c:strRef>
              <c:f>ElectricFP0622!$K$5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ElectricFP0622!$K$6:$K$185</c:f>
              <c:numCache>
                <c:formatCode>_(* #,##0.00_);_(* \(#,##0.00\);_(* "-"??_);_(@_)</c:formatCode>
                <c:ptCount val="180"/>
                <c:pt idx="0">
                  <c:v>52.999999490934698</c:v>
                </c:pt>
                <c:pt idx="1">
                  <c:v>57.999999942687801</c:v>
                </c:pt>
                <c:pt idx="2">
                  <c:v>52.9999997615814</c:v>
                </c:pt>
                <c:pt idx="3">
                  <c:v>48.000000044703498</c:v>
                </c:pt>
                <c:pt idx="4">
                  <c:v>38.000000037020001</c:v>
                </c:pt>
                <c:pt idx="5">
                  <c:v>38.000000038985597</c:v>
                </c:pt>
                <c:pt idx="6">
                  <c:v>39.0000000361171</c:v>
                </c:pt>
                <c:pt idx="7">
                  <c:v>32.000000080093699</c:v>
                </c:pt>
                <c:pt idx="8">
                  <c:v>29.000000083183</c:v>
                </c:pt>
                <c:pt idx="9">
                  <c:v>29.0000001013671</c:v>
                </c:pt>
                <c:pt idx="10">
                  <c:v>29.0000002709467</c:v>
                </c:pt>
                <c:pt idx="11">
                  <c:v>43.999999776948201</c:v>
                </c:pt>
                <c:pt idx="12">
                  <c:v>52.999999414675102</c:v>
                </c:pt>
                <c:pt idx="13">
                  <c:v>72.999999947272798</c:v>
                </c:pt>
                <c:pt idx="14">
                  <c:v>47.999999754130798</c:v>
                </c:pt>
                <c:pt idx="15">
                  <c:v>39.000000027509799</c:v>
                </c:pt>
                <c:pt idx="16">
                  <c:v>27.0000000244472</c:v>
                </c:pt>
                <c:pt idx="17">
                  <c:v>27.0000000265102</c:v>
                </c:pt>
                <c:pt idx="18">
                  <c:v>26.000000021806599</c:v>
                </c:pt>
                <c:pt idx="19">
                  <c:v>26.000000103687199</c:v>
                </c:pt>
                <c:pt idx="20">
                  <c:v>23.0000000725523</c:v>
                </c:pt>
                <c:pt idx="21">
                  <c:v>23.000000094896901</c:v>
                </c:pt>
                <c:pt idx="22">
                  <c:v>23.000000221609302</c:v>
                </c:pt>
                <c:pt idx="23">
                  <c:v>32.9999998169951</c:v>
                </c:pt>
                <c:pt idx="24">
                  <c:v>39.999999572954501</c:v>
                </c:pt>
                <c:pt idx="25">
                  <c:v>54.999999948890803</c:v>
                </c:pt>
                <c:pt idx="26">
                  <c:v>37.999999796506003</c:v>
                </c:pt>
                <c:pt idx="27">
                  <c:v>33.000000020059304</c:v>
                </c:pt>
                <c:pt idx="28">
                  <c:v>25.0000000255448</c:v>
                </c:pt>
                <c:pt idx="29">
                  <c:v>25.000000021806599</c:v>
                </c:pt>
                <c:pt idx="30">
                  <c:v>23.962687928606901</c:v>
                </c:pt>
                <c:pt idx="31">
                  <c:v>24.104684292438701</c:v>
                </c:pt>
                <c:pt idx="32">
                  <c:v>22.037769953509802</c:v>
                </c:pt>
                <c:pt idx="33">
                  <c:v>22.167086758148901</c:v>
                </c:pt>
                <c:pt idx="34">
                  <c:v>22.298089136266299</c:v>
                </c:pt>
                <c:pt idx="35">
                  <c:v>29.9659457708151</c:v>
                </c:pt>
                <c:pt idx="36">
                  <c:v>35.471640771339203</c:v>
                </c:pt>
                <c:pt idx="37">
                  <c:v>47.180239683346002</c:v>
                </c:pt>
                <c:pt idx="38">
                  <c:v>34.401649812042599</c:v>
                </c:pt>
                <c:pt idx="39">
                  <c:v>30.746833355222702</c:v>
                </c:pt>
                <c:pt idx="40">
                  <c:v>24.686931839035999</c:v>
                </c:pt>
                <c:pt idx="41">
                  <c:v>24.842922555580699</c:v>
                </c:pt>
                <c:pt idx="42">
                  <c:v>24.605329925606799</c:v>
                </c:pt>
                <c:pt idx="43">
                  <c:v>24.736200096030199</c:v>
                </c:pt>
                <c:pt idx="44">
                  <c:v>22.861469018112601</c:v>
                </c:pt>
                <c:pt idx="45">
                  <c:v>22.980836759758699</c:v>
                </c:pt>
                <c:pt idx="46">
                  <c:v>23.1017336059681</c:v>
                </c:pt>
                <c:pt idx="47">
                  <c:v>30.065649374231299</c:v>
                </c:pt>
                <c:pt idx="48">
                  <c:v>35.066372932835897</c:v>
                </c:pt>
                <c:pt idx="49">
                  <c:v>45.698832158218899</c:v>
                </c:pt>
                <c:pt idx="50">
                  <c:v>34.098656420686901</c:v>
                </c:pt>
                <c:pt idx="51">
                  <c:v>30.782266688902201</c:v>
                </c:pt>
                <c:pt idx="52">
                  <c:v>25.282313832639801</c:v>
                </c:pt>
                <c:pt idx="53">
                  <c:v>25.425879128935499</c:v>
                </c:pt>
                <c:pt idx="54">
                  <c:v>25.212108309045501</c:v>
                </c:pt>
                <c:pt idx="55">
                  <c:v>25.332865884847099</c:v>
                </c:pt>
                <c:pt idx="56">
                  <c:v>23.632758903264399</c:v>
                </c:pt>
                <c:pt idx="57">
                  <c:v>23.743082544178101</c:v>
                </c:pt>
                <c:pt idx="58">
                  <c:v>23.8547932982429</c:v>
                </c:pt>
                <c:pt idx="59">
                  <c:v>30.179086131660899</c:v>
                </c:pt>
                <c:pt idx="60">
                  <c:v>34.720983903631399</c:v>
                </c:pt>
                <c:pt idx="61">
                  <c:v>44.375653734892403</c:v>
                </c:pt>
                <c:pt idx="62">
                  <c:v>33.846203542160197</c:v>
                </c:pt>
                <c:pt idx="63">
                  <c:v>30.837311689652601</c:v>
                </c:pt>
                <c:pt idx="64">
                  <c:v>25.8461251098106</c:v>
                </c:pt>
                <c:pt idx="65">
                  <c:v>25.9783984992083</c:v>
                </c:pt>
                <c:pt idx="66">
                  <c:v>25.7862693802034</c:v>
                </c:pt>
                <c:pt idx="67">
                  <c:v>25.897836516824</c:v>
                </c:pt>
                <c:pt idx="68">
                  <c:v>24.356384456466898</c:v>
                </c:pt>
                <c:pt idx="69">
                  <c:v>24.458487484755</c:v>
                </c:pt>
                <c:pt idx="70">
                  <c:v>24.561848715365699</c:v>
                </c:pt>
                <c:pt idx="71">
                  <c:v>30.305012375290801</c:v>
                </c:pt>
                <c:pt idx="72">
                  <c:v>34.430050616239598</c:v>
                </c:pt>
                <c:pt idx="73">
                  <c:v>43.196372673760301</c:v>
                </c:pt>
                <c:pt idx="74">
                  <c:v>33.639713016585297</c:v>
                </c:pt>
                <c:pt idx="75">
                  <c:v>30.910191686535899</c:v>
                </c:pt>
                <c:pt idx="76">
                  <c:v>26.381225993427901</c:v>
                </c:pt>
                <c:pt idx="77">
                  <c:v>26.503238535255399</c:v>
                </c:pt>
                <c:pt idx="78">
                  <c:v>26.266359982053</c:v>
                </c:pt>
                <c:pt idx="79">
                  <c:v>26.371406239714599</c:v>
                </c:pt>
                <c:pt idx="80">
                  <c:v>24.942573009057199</c:v>
                </c:pt>
                <c:pt idx="81">
                  <c:v>25.0388446412726</c:v>
                </c:pt>
                <c:pt idx="82">
                  <c:v>25.136282782335901</c:v>
                </c:pt>
                <c:pt idx="83">
                  <c:v>30.466939465238699</c:v>
                </c:pt>
                <c:pt idx="84">
                  <c:v>34.296068446174402</c:v>
                </c:pt>
                <c:pt idx="85">
                  <c:v>42.431784421453202</c:v>
                </c:pt>
                <c:pt idx="86">
                  <c:v>33.565665402542599</c:v>
                </c:pt>
                <c:pt idx="87">
                  <c:v>31.034458627040301</c:v>
                </c:pt>
                <c:pt idx="88">
                  <c:v>26.833614240169901</c:v>
                </c:pt>
                <c:pt idx="89">
                  <c:v>26.9483449439265</c:v>
                </c:pt>
                <c:pt idx="90">
                  <c:v>26.730070630481901</c:v>
                </c:pt>
                <c:pt idx="91">
                  <c:v>26.8290586488143</c:v>
                </c:pt>
                <c:pt idx="92">
                  <c:v>25.504823880883102</c:v>
                </c:pt>
                <c:pt idx="93">
                  <c:v>25.595676986232501</c:v>
                </c:pt>
                <c:pt idx="94">
                  <c:v>25.687611562532901</c:v>
                </c:pt>
                <c:pt idx="95">
                  <c:v>30.635139455552</c:v>
                </c:pt>
                <c:pt idx="96">
                  <c:v>34.189437779787099</c:v>
                </c:pt>
                <c:pt idx="97">
                  <c:v>41.7394735092359</c:v>
                </c:pt>
                <c:pt idx="98">
                  <c:v>33.514704583363397</c:v>
                </c:pt>
                <c:pt idx="99">
                  <c:v>31.1676842971405</c:v>
                </c:pt>
                <c:pt idx="100">
                  <c:v>27.27158051856</c:v>
                </c:pt>
                <c:pt idx="101">
                  <c:v>27.379546936919098</c:v>
                </c:pt>
                <c:pt idx="102">
                  <c:v>27.1785495417001</c:v>
                </c:pt>
                <c:pt idx="103">
                  <c:v>27.271909675399801</c:v>
                </c:pt>
                <c:pt idx="104">
                  <c:v>26.044815498458199</c:v>
                </c:pt>
                <c:pt idx="105">
                  <c:v>26.130634217597699</c:v>
                </c:pt>
                <c:pt idx="106">
                  <c:v>26.2174555352331</c:v>
                </c:pt>
                <c:pt idx="107">
                  <c:v>30.809172375381099</c:v>
                </c:pt>
                <c:pt idx="108">
                  <c:v>34.1082398462189</c:v>
                </c:pt>
                <c:pt idx="109">
                  <c:v>41.114368922430501</c:v>
                </c:pt>
                <c:pt idx="110">
                  <c:v>33.4852105688135</c:v>
                </c:pt>
                <c:pt idx="111">
                  <c:v>31.309239995724301</c:v>
                </c:pt>
                <c:pt idx="112">
                  <c:v>27.696137057963501</c:v>
                </c:pt>
                <c:pt idx="113">
                  <c:v>27.797820536970701</c:v>
                </c:pt>
                <c:pt idx="114">
                  <c:v>27.561424720535801</c:v>
                </c:pt>
                <c:pt idx="115">
                  <c:v>27.651020268380599</c:v>
                </c:pt>
                <c:pt idx="116">
                  <c:v>26.488964760593099</c:v>
                </c:pt>
                <c:pt idx="117">
                  <c:v>26.5714175360364</c:v>
                </c:pt>
                <c:pt idx="118">
                  <c:v>26.654819922858099</c:v>
                </c:pt>
                <c:pt idx="119">
                  <c:v>31.008308800334799</c:v>
                </c:pt>
                <c:pt idx="120">
                  <c:v>34.136481809190599</c:v>
                </c:pt>
                <c:pt idx="121">
                  <c:v>40.778416889798201</c:v>
                </c:pt>
                <c:pt idx="122">
                  <c:v>33.548062681238299</c:v>
                </c:pt>
                <c:pt idx="123">
                  <c:v>31.486624474738001</c:v>
                </c:pt>
                <c:pt idx="124">
                  <c:v>28.0630248392468</c:v>
                </c:pt>
                <c:pt idx="125">
                  <c:v>28.160503751496801</c:v>
                </c:pt>
                <c:pt idx="126">
                  <c:v>27.937537099741299</c:v>
                </c:pt>
                <c:pt idx="127">
                  <c:v>28.023558718739999</c:v>
                </c:pt>
                <c:pt idx="128">
                  <c:v>26.923229775835601</c:v>
                </c:pt>
                <c:pt idx="129">
                  <c:v>27.002486553865101</c:v>
                </c:pt>
                <c:pt idx="130">
                  <c:v>27.082642752186899</c:v>
                </c:pt>
                <c:pt idx="131">
                  <c:v>31.210035833058399</c:v>
                </c:pt>
                <c:pt idx="132">
                  <c:v>34.176020054891602</c:v>
                </c:pt>
                <c:pt idx="133">
                  <c:v>40.472317367627099</c:v>
                </c:pt>
                <c:pt idx="134">
                  <c:v>33.620450790851798</c:v>
                </c:pt>
                <c:pt idx="135">
                  <c:v>31.667709548217999</c:v>
                </c:pt>
                <c:pt idx="136">
                  <c:v>28.423954993529101</c:v>
                </c:pt>
                <c:pt idx="137">
                  <c:v>28.517442830230401</c:v>
                </c:pt>
                <c:pt idx="138">
                  <c:v>28.307219860685699</c:v>
                </c:pt>
                <c:pt idx="139">
                  <c:v>28.3898488776214</c:v>
                </c:pt>
                <c:pt idx="140">
                  <c:v>27.348097697212399</c:v>
                </c:pt>
                <c:pt idx="141">
                  <c:v>27.424320224728302</c:v>
                </c:pt>
                <c:pt idx="142">
                  <c:v>27.501394486081999</c:v>
                </c:pt>
                <c:pt idx="143">
                  <c:v>31.414225720363799</c:v>
                </c:pt>
                <c:pt idx="144">
                  <c:v>34.226297357785</c:v>
                </c:pt>
                <c:pt idx="145">
                  <c:v>40.194597486552098</c:v>
                </c:pt>
                <c:pt idx="146">
                  <c:v>33.701904293589898</c:v>
                </c:pt>
                <c:pt idx="147">
                  <c:v>31.852312568484798</c:v>
                </c:pt>
                <c:pt idx="148">
                  <c:v>28.779221639888501</c:v>
                </c:pt>
                <c:pt idx="149">
                  <c:v>28.868921402813399</c:v>
                </c:pt>
                <c:pt idx="150">
                  <c:v>28.6269953232996</c:v>
                </c:pt>
                <c:pt idx="151">
                  <c:v>28.707650458018499</c:v>
                </c:pt>
                <c:pt idx="152">
                  <c:v>27.700058378323799</c:v>
                </c:pt>
                <c:pt idx="153">
                  <c:v>27.7745176121493</c:v>
                </c:pt>
                <c:pt idx="154">
                  <c:v>27.849800588744799</c:v>
                </c:pt>
                <c:pt idx="155">
                  <c:v>31.637510373634999</c:v>
                </c:pt>
                <c:pt idx="156">
                  <c:v>34.359817118989</c:v>
                </c:pt>
                <c:pt idx="157">
                  <c:v>40.136807976064603</c:v>
                </c:pt>
                <c:pt idx="158">
                  <c:v>33.8535947761982</c:v>
                </c:pt>
                <c:pt idx="159">
                  <c:v>32.064165701485301</c:v>
                </c:pt>
                <c:pt idx="160">
                  <c:v>29.090628565919499</c:v>
                </c:pt>
                <c:pt idx="161">
                  <c:v>29.1781220123951</c:v>
                </c:pt>
                <c:pt idx="162">
                  <c:v>28.9034833164162</c:v>
                </c:pt>
                <c:pt idx="163">
                  <c:v>29.028950067892399</c:v>
                </c:pt>
                <c:pt idx="164">
                  <c:v>28.048938582089299</c:v>
                </c:pt>
                <c:pt idx="165">
                  <c:v>28.124244068193899</c:v>
                </c:pt>
                <c:pt idx="166">
                  <c:v>28.195231965276001</c:v>
                </c:pt>
                <c:pt idx="167">
                  <c:v>31.861602815098799</c:v>
                </c:pt>
                <c:pt idx="168">
                  <c:v>34.496859889579397</c:v>
                </c:pt>
                <c:pt idx="169">
                  <c:v>40.088330275815302</c:v>
                </c:pt>
                <c:pt idx="170">
                  <c:v>34.008260315207899</c:v>
                </c:pt>
                <c:pt idx="171">
                  <c:v>32.349179292255897</c:v>
                </c:pt>
                <c:pt idx="172">
                  <c:v>29.371787412725901</c:v>
                </c:pt>
                <c:pt idx="173">
                  <c:v>29.4855296358765</c:v>
                </c:pt>
                <c:pt idx="174">
                  <c:v>29.211359987947301</c:v>
                </c:pt>
                <c:pt idx="175">
                  <c:v>29.332065931404902</c:v>
                </c:pt>
                <c:pt idx="176">
                  <c:v>28.340666712431101</c:v>
                </c:pt>
                <c:pt idx="177">
                  <c:v>28.4659102045973</c:v>
                </c:pt>
                <c:pt idx="178">
                  <c:v>28.537769158007599</c:v>
                </c:pt>
                <c:pt idx="179">
                  <c:v>32.086481187991502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B9-4692-BC38-CCAE78812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702767"/>
        <c:axId val="1"/>
      </c:lineChart>
      <c:dateAx>
        <c:axId val="12487027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7027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1431742508324085"/>
          <c:y val="0.95921696574225124"/>
          <c:w val="0.8357380688124306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1098779134295227E-2"/>
          <c:y val="1.6313213703099509E-2"/>
          <c:w val="0.97780244173140951"/>
          <c:h val="0.96737357259380097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709487"/>
        <c:axId val="1"/>
      </c:barChart>
      <c:catAx>
        <c:axId val="1248709487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70948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428185747762886"/>
          <c:y val="5.0572622487291143E-2"/>
          <c:w val="0.77674613250214697"/>
          <c:h val="0.89073070574390212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ElectricFP0622!$R$5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ElectricFP0622!$A$6:$A$65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ElectricFP0622!$R$6:$R$77</c:f>
              <c:numCache>
                <c:formatCode>_(* #,##0.00_);_(* \(#,##0.00\);_(* "-"??_);_(@_)</c:formatCode>
                <c:ptCount val="72"/>
                <c:pt idx="0">
                  <c:v>81.989247129969698</c:v>
                </c:pt>
                <c:pt idx="1">
                  <c:v>90.225805994243402</c:v>
                </c:pt>
                <c:pt idx="2">
                  <c:v>81.933332722882398</c:v>
                </c:pt>
                <c:pt idx="3">
                  <c:v>72.903226344816105</c:v>
                </c:pt>
                <c:pt idx="4">
                  <c:v>57.777777632905398</c:v>
                </c:pt>
                <c:pt idx="5">
                  <c:v>68.763440860215098</c:v>
                </c:pt>
                <c:pt idx="6">
                  <c:v>67.236558803287096</c:v>
                </c:pt>
                <c:pt idx="7">
                  <c:v>55.571428454348002</c:v>
                </c:pt>
                <c:pt idx="8">
                  <c:v>45.204301104610501</c:v>
                </c:pt>
                <c:pt idx="9">
                  <c:v>41.000000108612902</c:v>
                </c:pt>
                <c:pt idx="10">
                  <c:v>41</c:v>
                </c:pt>
                <c:pt idx="11">
                  <c:v>47.333333685994099</c:v>
                </c:pt>
                <c:pt idx="12">
                  <c:v>64.860214981040201</c:v>
                </c:pt>
                <c:pt idx="13">
                  <c:v>71.838709203225903</c:v>
                </c:pt>
                <c:pt idx="14">
                  <c:v>64.266666187842702</c:v>
                </c:pt>
                <c:pt idx="15">
                  <c:v>45.645161656843101</c:v>
                </c:pt>
                <c:pt idx="16">
                  <c:v>37.777777686715098</c:v>
                </c:pt>
                <c:pt idx="17">
                  <c:v>40.225806451612897</c:v>
                </c:pt>
                <c:pt idx="18">
                  <c:v>37.1935482065103</c:v>
                </c:pt>
                <c:pt idx="19">
                  <c:v>33.7142856379173</c:v>
                </c:pt>
                <c:pt idx="20">
                  <c:v>32.752688155088897</c:v>
                </c:pt>
                <c:pt idx="21">
                  <c:v>27.133333408253101</c:v>
                </c:pt>
                <c:pt idx="22">
                  <c:v>29.279569892473098</c:v>
                </c:pt>
                <c:pt idx="23">
                  <c:v>32.722222466021698</c:v>
                </c:pt>
                <c:pt idx="24">
                  <c:v>47.430107445756498</c:v>
                </c:pt>
                <c:pt idx="25">
                  <c:v>54.580644799306299</c:v>
                </c:pt>
                <c:pt idx="26">
                  <c:v>49.055555190063203</c:v>
                </c:pt>
                <c:pt idx="27">
                  <c:v>31.870967973143799</c:v>
                </c:pt>
                <c:pt idx="28">
                  <c:v>28.266666590546599</c:v>
                </c:pt>
                <c:pt idx="29">
                  <c:v>29.397849462365599</c:v>
                </c:pt>
                <c:pt idx="30">
                  <c:v>30.838709522729701</c:v>
                </c:pt>
                <c:pt idx="31">
                  <c:v>28.2758619937532</c:v>
                </c:pt>
                <c:pt idx="32">
                  <c:v>27.451612902264401</c:v>
                </c:pt>
                <c:pt idx="33">
                  <c:v>27.711111185534101</c:v>
                </c:pt>
                <c:pt idx="34">
                  <c:v>28.344086021505401</c:v>
                </c:pt>
                <c:pt idx="35">
                  <c:v>33.866666918992998</c:v>
                </c:pt>
                <c:pt idx="36">
                  <c:v>46.666666608834497</c:v>
                </c:pt>
                <c:pt idx="37">
                  <c:v>55.139784576501498</c:v>
                </c:pt>
                <c:pt idx="38">
                  <c:v>46.499999653548002</c:v>
                </c:pt>
                <c:pt idx="39">
                  <c:v>32.397849700043103</c:v>
                </c:pt>
                <c:pt idx="40">
                  <c:v>27.2777777054451</c:v>
                </c:pt>
                <c:pt idx="41">
                  <c:v>29.5161290322581</c:v>
                </c:pt>
                <c:pt idx="42">
                  <c:v>30.669354684650902</c:v>
                </c:pt>
                <c:pt idx="43">
                  <c:v>28.4162560824231</c:v>
                </c:pt>
                <c:pt idx="44">
                  <c:v>27.451612902264401</c:v>
                </c:pt>
                <c:pt idx="45">
                  <c:v>27.711111185534101</c:v>
                </c:pt>
                <c:pt idx="46">
                  <c:v>28.344086021505401</c:v>
                </c:pt>
                <c:pt idx="47">
                  <c:v>33.866666918992998</c:v>
                </c:pt>
                <c:pt idx="48">
                  <c:v>46.379032199160903</c:v>
                </c:pt>
                <c:pt idx="49">
                  <c:v>55.491935110200302</c:v>
                </c:pt>
                <c:pt idx="50">
                  <c:v>46.499999653548002</c:v>
                </c:pt>
                <c:pt idx="51">
                  <c:v>32.397849700043103</c:v>
                </c:pt>
                <c:pt idx="52">
                  <c:v>27.2777777054451</c:v>
                </c:pt>
                <c:pt idx="53">
                  <c:v>29.5161290322581</c:v>
                </c:pt>
                <c:pt idx="54">
                  <c:v>30.877956834225198</c:v>
                </c:pt>
                <c:pt idx="55">
                  <c:v>28.626970367764901</c:v>
                </c:pt>
                <c:pt idx="56">
                  <c:v>27.662903224616802</c:v>
                </c:pt>
                <c:pt idx="57">
                  <c:v>27.7680556303511</c:v>
                </c:pt>
                <c:pt idx="58">
                  <c:v>28.712634408602199</c:v>
                </c:pt>
                <c:pt idx="59">
                  <c:v>34.077778031676999</c:v>
                </c:pt>
                <c:pt idx="60">
                  <c:v>46.587634349544302</c:v>
                </c:pt>
                <c:pt idx="61">
                  <c:v>55.703225431350901</c:v>
                </c:pt>
                <c:pt idx="62">
                  <c:v>46.709721874207702</c:v>
                </c:pt>
                <c:pt idx="63">
                  <c:v>32.607795938613101</c:v>
                </c:pt>
                <c:pt idx="64">
                  <c:v>27.487499927294799</c:v>
                </c:pt>
                <c:pt idx="65">
                  <c:v>29.555376344086</c:v>
                </c:pt>
                <c:pt idx="66">
                  <c:v>31.339247154839001</c:v>
                </c:pt>
                <c:pt idx="67">
                  <c:v>28.9186370339349</c:v>
                </c:pt>
                <c:pt idx="68">
                  <c:v>27.955376342551801</c:v>
                </c:pt>
                <c:pt idx="69">
                  <c:v>28.0583334086256</c:v>
                </c:pt>
                <c:pt idx="70">
                  <c:v>29.003225806451599</c:v>
                </c:pt>
                <c:pt idx="71">
                  <c:v>34.370000256076501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4-4C8B-A5E3-81B57AEB1852}"/>
            </c:ext>
          </c:extLst>
        </c:ser>
        <c:ser>
          <c:idx val="1"/>
          <c:order val="1"/>
          <c:tx>
            <c:strRef>
              <c:f>ElectricFP0622!$S$5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ElectricFP0622!$A$6:$A$65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ElectricFP0622!$S$6:$S$77</c:f>
              <c:numCache>
                <c:formatCode>_(* #,##0.00_);_(* \(#,##0.00\);_(* "-"??_);_(@_)</c:formatCode>
                <c:ptCount val="72"/>
                <c:pt idx="0">
                  <c:v>75.827956875565903</c:v>
                </c:pt>
                <c:pt idx="1">
                  <c:v>81.354838222265201</c:v>
                </c:pt>
                <c:pt idx="2">
                  <c:v>76.199999432265798</c:v>
                </c:pt>
                <c:pt idx="3">
                  <c:v>68.709677988963705</c:v>
                </c:pt>
                <c:pt idx="4">
                  <c:v>50.555555440692402</c:v>
                </c:pt>
                <c:pt idx="5">
                  <c:v>50.376344086021497</c:v>
                </c:pt>
                <c:pt idx="6">
                  <c:v>58.118279277497201</c:v>
                </c:pt>
                <c:pt idx="7">
                  <c:v>42.428571313619599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50.000000372529001</c:v>
                </c:pt>
                <c:pt idx="12">
                  <c:v>70.096774126212793</c:v>
                </c:pt>
                <c:pt idx="13">
                  <c:v>75.677418873194696</c:v>
                </c:pt>
                <c:pt idx="14">
                  <c:v>59.599999555945402</c:v>
                </c:pt>
                <c:pt idx="15">
                  <c:v>42.806451971732798</c:v>
                </c:pt>
                <c:pt idx="16">
                  <c:v>35.888888807139502</c:v>
                </c:pt>
                <c:pt idx="17">
                  <c:v>36.3010752688172</c:v>
                </c:pt>
                <c:pt idx="18">
                  <c:v>36.236558960370203</c:v>
                </c:pt>
                <c:pt idx="19">
                  <c:v>33.999999923897597</c:v>
                </c:pt>
                <c:pt idx="20">
                  <c:v>31.9139784821459</c:v>
                </c:pt>
                <c:pt idx="21">
                  <c:v>29.155555628736799</c:v>
                </c:pt>
                <c:pt idx="22">
                  <c:v>29.677419354838701</c:v>
                </c:pt>
                <c:pt idx="23">
                  <c:v>37.222222499549297</c:v>
                </c:pt>
                <c:pt idx="24">
                  <c:v>54.064516062257397</c:v>
                </c:pt>
                <c:pt idx="25">
                  <c:v>63.096773769886703</c:v>
                </c:pt>
                <c:pt idx="26">
                  <c:v>50.111110737754203</c:v>
                </c:pt>
                <c:pt idx="27">
                  <c:v>34.322580908575397</c:v>
                </c:pt>
                <c:pt idx="28">
                  <c:v>28.999999920775501</c:v>
                </c:pt>
                <c:pt idx="29">
                  <c:v>29.559139784946201</c:v>
                </c:pt>
                <c:pt idx="30">
                  <c:v>31.2365589857061</c:v>
                </c:pt>
                <c:pt idx="31">
                  <c:v>30.103448198915601</c:v>
                </c:pt>
                <c:pt idx="32">
                  <c:v>29.580645165376101</c:v>
                </c:pt>
                <c:pt idx="33">
                  <c:v>29.577777854104799</c:v>
                </c:pt>
                <c:pt idx="34">
                  <c:v>32.075268817204297</c:v>
                </c:pt>
                <c:pt idx="35">
                  <c:v>37.355555833876103</c:v>
                </c:pt>
                <c:pt idx="36">
                  <c:v>53.419354805382298</c:v>
                </c:pt>
                <c:pt idx="37">
                  <c:v>57.096773796684801</c:v>
                </c:pt>
                <c:pt idx="38">
                  <c:v>45.222221885290402</c:v>
                </c:pt>
                <c:pt idx="39">
                  <c:v>33.236559392664098</c:v>
                </c:pt>
                <c:pt idx="40">
                  <c:v>28.555555480842798</c:v>
                </c:pt>
                <c:pt idx="41">
                  <c:v>28.559139784946201</c:v>
                </c:pt>
                <c:pt idx="42">
                  <c:v>31.150537480309801</c:v>
                </c:pt>
                <c:pt idx="43">
                  <c:v>30.1428570667548</c:v>
                </c:pt>
                <c:pt idx="44">
                  <c:v>29.580645165376101</c:v>
                </c:pt>
                <c:pt idx="45">
                  <c:v>29.577777854104799</c:v>
                </c:pt>
                <c:pt idx="46">
                  <c:v>32.075268817204297</c:v>
                </c:pt>
                <c:pt idx="47">
                  <c:v>37.355555833876103</c:v>
                </c:pt>
                <c:pt idx="48">
                  <c:v>52.903225774406103</c:v>
                </c:pt>
                <c:pt idx="49">
                  <c:v>57.677418955391502</c:v>
                </c:pt>
                <c:pt idx="50">
                  <c:v>45.222221885290402</c:v>
                </c:pt>
                <c:pt idx="51">
                  <c:v>33.236559392664098</c:v>
                </c:pt>
                <c:pt idx="52">
                  <c:v>28.555555480842798</c:v>
                </c:pt>
                <c:pt idx="53">
                  <c:v>28.559139784946201</c:v>
                </c:pt>
                <c:pt idx="54">
                  <c:v>31.3543009202427</c:v>
                </c:pt>
                <c:pt idx="55">
                  <c:v>30.3499999235517</c:v>
                </c:pt>
                <c:pt idx="56">
                  <c:v>29.788709681252801</c:v>
                </c:pt>
                <c:pt idx="57">
                  <c:v>29.7611111888558</c:v>
                </c:pt>
                <c:pt idx="58">
                  <c:v>32.3241935483871</c:v>
                </c:pt>
                <c:pt idx="59">
                  <c:v>37.563333613201998</c:v>
                </c:pt>
                <c:pt idx="60">
                  <c:v>53.1069892151842</c:v>
                </c:pt>
                <c:pt idx="61">
                  <c:v>57.885483470066397</c:v>
                </c:pt>
                <c:pt idx="62">
                  <c:v>45.427777439314497</c:v>
                </c:pt>
                <c:pt idx="63">
                  <c:v>33.442473373199597</c:v>
                </c:pt>
                <c:pt idx="64">
                  <c:v>28.761111036056899</c:v>
                </c:pt>
                <c:pt idx="65">
                  <c:v>28.741397849462398</c:v>
                </c:pt>
                <c:pt idx="66">
                  <c:v>31.726343929723502</c:v>
                </c:pt>
                <c:pt idx="67">
                  <c:v>30.635714208813699</c:v>
                </c:pt>
                <c:pt idx="68">
                  <c:v>30.075806455061802</c:v>
                </c:pt>
                <c:pt idx="69">
                  <c:v>30.044444522634102</c:v>
                </c:pt>
                <c:pt idx="70">
                  <c:v>32.608064516128998</c:v>
                </c:pt>
                <c:pt idx="71">
                  <c:v>37.850000282004501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4-4C8B-A5E3-81B57AEB1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705647"/>
        <c:axId val="1"/>
      </c:lineChart>
      <c:dateAx>
        <c:axId val="124870564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($/MWh)</a:t>
                </a:r>
              </a:p>
            </c:rich>
          </c:tx>
          <c:layout>
            <c:manualLayout>
              <c:xMode val="edge"/>
              <c:yMode val="edge"/>
              <c:x val="2.0190648704184248E-2"/>
              <c:y val="0.35890248216787263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7056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801331853496109E-2"/>
          <c:y val="3.4257748776508973E-2"/>
          <c:w val="0.91009988901220862"/>
          <c:h val="0.80750407830342574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ElectricFP0622!$R$5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ElectricFP0622!$R$6:$R$65</c:f>
              <c:numCache>
                <c:formatCode>_(* #,##0.00_);_(* \(#,##0.00\);_(* "-"??_);_(@_)</c:formatCode>
                <c:ptCount val="60"/>
                <c:pt idx="0">
                  <c:v>81.989247129969698</c:v>
                </c:pt>
                <c:pt idx="1">
                  <c:v>90.225805994243402</c:v>
                </c:pt>
                <c:pt idx="2">
                  <c:v>81.933332722882398</c:v>
                </c:pt>
                <c:pt idx="3">
                  <c:v>72.903226344816105</c:v>
                </c:pt>
                <c:pt idx="4">
                  <c:v>57.777777632905398</c:v>
                </c:pt>
                <c:pt idx="5">
                  <c:v>68.763440860215098</c:v>
                </c:pt>
                <c:pt idx="6">
                  <c:v>67.236558803287096</c:v>
                </c:pt>
                <c:pt idx="7">
                  <c:v>55.571428454348002</c:v>
                </c:pt>
                <c:pt idx="8">
                  <c:v>45.204301104610501</c:v>
                </c:pt>
                <c:pt idx="9">
                  <c:v>41.000000108612902</c:v>
                </c:pt>
                <c:pt idx="10">
                  <c:v>41</c:v>
                </c:pt>
                <c:pt idx="11">
                  <c:v>47.333333685994099</c:v>
                </c:pt>
                <c:pt idx="12">
                  <c:v>64.860214981040201</c:v>
                </c:pt>
                <c:pt idx="13">
                  <c:v>71.838709203225903</c:v>
                </c:pt>
                <c:pt idx="14">
                  <c:v>64.266666187842702</c:v>
                </c:pt>
                <c:pt idx="15">
                  <c:v>45.645161656843101</c:v>
                </c:pt>
                <c:pt idx="16">
                  <c:v>37.777777686715098</c:v>
                </c:pt>
                <c:pt idx="17">
                  <c:v>40.225806451612897</c:v>
                </c:pt>
                <c:pt idx="18">
                  <c:v>37.1935482065103</c:v>
                </c:pt>
                <c:pt idx="19">
                  <c:v>33.7142856379173</c:v>
                </c:pt>
                <c:pt idx="20">
                  <c:v>32.752688155088897</c:v>
                </c:pt>
                <c:pt idx="21">
                  <c:v>27.133333408253101</c:v>
                </c:pt>
                <c:pt idx="22">
                  <c:v>29.279569892473098</c:v>
                </c:pt>
                <c:pt idx="23">
                  <c:v>32.722222466021698</c:v>
                </c:pt>
                <c:pt idx="24">
                  <c:v>47.430107445756498</c:v>
                </c:pt>
                <c:pt idx="25">
                  <c:v>54.580644799306299</c:v>
                </c:pt>
                <c:pt idx="26">
                  <c:v>49.055555190063203</c:v>
                </c:pt>
                <c:pt idx="27">
                  <c:v>31.870967973143799</c:v>
                </c:pt>
                <c:pt idx="28">
                  <c:v>28.266666590546599</c:v>
                </c:pt>
                <c:pt idx="29">
                  <c:v>29.397849462365599</c:v>
                </c:pt>
                <c:pt idx="30">
                  <c:v>30.838709522729701</c:v>
                </c:pt>
                <c:pt idx="31">
                  <c:v>28.2758619937532</c:v>
                </c:pt>
                <c:pt idx="32">
                  <c:v>27.451612902264401</c:v>
                </c:pt>
                <c:pt idx="33">
                  <c:v>27.711111185534101</c:v>
                </c:pt>
                <c:pt idx="34">
                  <c:v>28.344086021505401</c:v>
                </c:pt>
                <c:pt idx="35">
                  <c:v>33.866666918992998</c:v>
                </c:pt>
                <c:pt idx="36">
                  <c:v>46.666666608834497</c:v>
                </c:pt>
                <c:pt idx="37">
                  <c:v>55.139784576501498</c:v>
                </c:pt>
                <c:pt idx="38">
                  <c:v>46.499999653548002</c:v>
                </c:pt>
                <c:pt idx="39">
                  <c:v>32.397849700043103</c:v>
                </c:pt>
                <c:pt idx="40">
                  <c:v>27.2777777054451</c:v>
                </c:pt>
                <c:pt idx="41">
                  <c:v>29.5161290322581</c:v>
                </c:pt>
                <c:pt idx="42">
                  <c:v>30.669354684650902</c:v>
                </c:pt>
                <c:pt idx="43">
                  <c:v>28.4162560824231</c:v>
                </c:pt>
                <c:pt idx="44">
                  <c:v>27.451612902264401</c:v>
                </c:pt>
                <c:pt idx="45">
                  <c:v>27.711111185534101</c:v>
                </c:pt>
                <c:pt idx="46">
                  <c:v>28.344086021505401</c:v>
                </c:pt>
                <c:pt idx="47">
                  <c:v>33.866666918992998</c:v>
                </c:pt>
                <c:pt idx="48">
                  <c:v>46.379032199160903</c:v>
                </c:pt>
                <c:pt idx="49">
                  <c:v>55.491935110200302</c:v>
                </c:pt>
                <c:pt idx="50">
                  <c:v>46.499999653548002</c:v>
                </c:pt>
                <c:pt idx="51">
                  <c:v>32.397849700043103</c:v>
                </c:pt>
                <c:pt idx="52">
                  <c:v>27.2777777054451</c:v>
                </c:pt>
                <c:pt idx="53">
                  <c:v>29.5161290322581</c:v>
                </c:pt>
                <c:pt idx="54">
                  <c:v>30.877956834225198</c:v>
                </c:pt>
                <c:pt idx="55">
                  <c:v>28.626970367764901</c:v>
                </c:pt>
                <c:pt idx="56">
                  <c:v>27.662903224616802</c:v>
                </c:pt>
                <c:pt idx="57">
                  <c:v>27.7680556303511</c:v>
                </c:pt>
                <c:pt idx="58">
                  <c:v>28.712634408602199</c:v>
                </c:pt>
                <c:pt idx="59">
                  <c:v>34.077778031676999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D-4851-8DC4-C104DC0A81E4}"/>
            </c:ext>
          </c:extLst>
        </c:ser>
        <c:ser>
          <c:idx val="1"/>
          <c:order val="1"/>
          <c:tx>
            <c:strRef>
              <c:f>ElectricFP0622!$S$5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ElectricFP0622!$A$6:$A$65</c:f>
              <c:numCache>
                <c:formatCode>m/d/yyyy</c:formatCode>
                <c:ptCount val="6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</c:numCache>
            </c:numRef>
          </c:cat>
          <c:val>
            <c:numRef>
              <c:f>ElectricFP0622!$S$6:$S$65</c:f>
              <c:numCache>
                <c:formatCode>_(* #,##0.00_);_(* \(#,##0.00\);_(* "-"??_);_(@_)</c:formatCode>
                <c:ptCount val="60"/>
                <c:pt idx="0">
                  <c:v>75.827956875565903</c:v>
                </c:pt>
                <c:pt idx="1">
                  <c:v>81.354838222265201</c:v>
                </c:pt>
                <c:pt idx="2">
                  <c:v>76.199999432265798</c:v>
                </c:pt>
                <c:pt idx="3">
                  <c:v>68.709677988963705</c:v>
                </c:pt>
                <c:pt idx="4">
                  <c:v>50.555555440692402</c:v>
                </c:pt>
                <c:pt idx="5">
                  <c:v>50.376344086021497</c:v>
                </c:pt>
                <c:pt idx="6">
                  <c:v>58.118279277497201</c:v>
                </c:pt>
                <c:pt idx="7">
                  <c:v>42.428571313619599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50.000000372529001</c:v>
                </c:pt>
                <c:pt idx="12">
                  <c:v>70.096774126212793</c:v>
                </c:pt>
                <c:pt idx="13">
                  <c:v>75.677418873194696</c:v>
                </c:pt>
                <c:pt idx="14">
                  <c:v>59.599999555945402</c:v>
                </c:pt>
                <c:pt idx="15">
                  <c:v>42.806451971732798</c:v>
                </c:pt>
                <c:pt idx="16">
                  <c:v>35.888888807139502</c:v>
                </c:pt>
                <c:pt idx="17">
                  <c:v>36.3010752688172</c:v>
                </c:pt>
                <c:pt idx="18">
                  <c:v>36.236558960370203</c:v>
                </c:pt>
                <c:pt idx="19">
                  <c:v>33.999999923897597</c:v>
                </c:pt>
                <c:pt idx="20">
                  <c:v>31.9139784821459</c:v>
                </c:pt>
                <c:pt idx="21">
                  <c:v>29.155555628736799</c:v>
                </c:pt>
                <c:pt idx="22">
                  <c:v>29.677419354838701</c:v>
                </c:pt>
                <c:pt idx="23">
                  <c:v>37.222222499549297</c:v>
                </c:pt>
                <c:pt idx="24">
                  <c:v>54.064516062257397</c:v>
                </c:pt>
                <c:pt idx="25">
                  <c:v>63.096773769886703</c:v>
                </c:pt>
                <c:pt idx="26">
                  <c:v>50.111110737754203</c:v>
                </c:pt>
                <c:pt idx="27">
                  <c:v>34.322580908575397</c:v>
                </c:pt>
                <c:pt idx="28">
                  <c:v>28.999999920775501</c:v>
                </c:pt>
                <c:pt idx="29">
                  <c:v>29.559139784946201</c:v>
                </c:pt>
                <c:pt idx="30">
                  <c:v>31.2365589857061</c:v>
                </c:pt>
                <c:pt idx="31">
                  <c:v>30.103448198915601</c:v>
                </c:pt>
                <c:pt idx="32">
                  <c:v>29.580645165376101</c:v>
                </c:pt>
                <c:pt idx="33">
                  <c:v>29.577777854104799</c:v>
                </c:pt>
                <c:pt idx="34">
                  <c:v>32.075268817204297</c:v>
                </c:pt>
                <c:pt idx="35">
                  <c:v>37.355555833876103</c:v>
                </c:pt>
                <c:pt idx="36">
                  <c:v>53.419354805382298</c:v>
                </c:pt>
                <c:pt idx="37">
                  <c:v>57.096773796684801</c:v>
                </c:pt>
                <c:pt idx="38">
                  <c:v>45.222221885290402</c:v>
                </c:pt>
                <c:pt idx="39">
                  <c:v>33.236559392664098</c:v>
                </c:pt>
                <c:pt idx="40">
                  <c:v>28.555555480842798</c:v>
                </c:pt>
                <c:pt idx="41">
                  <c:v>28.559139784946201</c:v>
                </c:pt>
                <c:pt idx="42">
                  <c:v>31.150537480309801</c:v>
                </c:pt>
                <c:pt idx="43">
                  <c:v>30.1428570667548</c:v>
                </c:pt>
                <c:pt idx="44">
                  <c:v>29.580645165376101</c:v>
                </c:pt>
                <c:pt idx="45">
                  <c:v>29.577777854104799</c:v>
                </c:pt>
                <c:pt idx="46">
                  <c:v>32.075268817204297</c:v>
                </c:pt>
                <c:pt idx="47">
                  <c:v>37.355555833876103</c:v>
                </c:pt>
                <c:pt idx="48">
                  <c:v>52.903225774406103</c:v>
                </c:pt>
                <c:pt idx="49">
                  <c:v>57.677418955391502</c:v>
                </c:pt>
                <c:pt idx="50">
                  <c:v>45.222221885290402</c:v>
                </c:pt>
                <c:pt idx="51">
                  <c:v>33.236559392664098</c:v>
                </c:pt>
                <c:pt idx="52">
                  <c:v>28.555555480842798</c:v>
                </c:pt>
                <c:pt idx="53">
                  <c:v>28.559139784946201</c:v>
                </c:pt>
                <c:pt idx="54">
                  <c:v>31.3543009202427</c:v>
                </c:pt>
                <c:pt idx="55">
                  <c:v>30.3499999235517</c:v>
                </c:pt>
                <c:pt idx="56">
                  <c:v>29.788709681252801</c:v>
                </c:pt>
                <c:pt idx="57">
                  <c:v>29.7611111888558</c:v>
                </c:pt>
                <c:pt idx="58">
                  <c:v>32.3241935483871</c:v>
                </c:pt>
                <c:pt idx="59">
                  <c:v>37.563333613201998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D-4851-8DC4-C104DC0A8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703727"/>
        <c:axId val="1"/>
      </c:lineChart>
      <c:dateAx>
        <c:axId val="12487037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FF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FFFF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487037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748057713651496"/>
          <c:y val="0.9559543230016313"/>
          <c:w val="0.53274139844617097"/>
          <c:h val="3.9151712887438822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FFFFFF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0000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Flat Wholesale Electricity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Flat (7x24) Product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May 9, 2001)</a:t>
            </a:r>
          </a:p>
        </c:rich>
      </c:tx>
      <c:layout>
        <c:manualLayout>
          <c:xMode val="edge"/>
          <c:yMode val="edge"/>
          <c:x val="0.3185349611542730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02552719200892E-2"/>
          <c:y val="0.17944535073409462"/>
          <c:w val="0.92119866814650386"/>
          <c:h val="0.68352365415986949"/>
        </c:manualLayout>
      </c:layout>
      <c:lineChart>
        <c:grouping val="standard"/>
        <c:varyColors val="0"/>
        <c:ser>
          <c:idx val="0"/>
          <c:order val="0"/>
          <c:tx>
            <c:strRef>
              <c:f>ElectricFP0622!$L$5</c:f>
              <c:strCache>
                <c:ptCount val="1"/>
                <c:pt idx="0">
                  <c:v>Mid-Columbia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ElectricFP0622!$L$6:$L$185</c:f>
              <c:numCache>
                <c:formatCode>_(* #,##0.00_);_(* \(#,##0.00\);_(* "-"??_);_(@_)</c:formatCode>
                <c:ptCount val="180"/>
                <c:pt idx="0">
                  <c:v>80.752688032244507</c:v>
                </c:pt>
                <c:pt idx="1">
                  <c:v>91.612902706669203</c:v>
                </c:pt>
                <c:pt idx="2">
                  <c:v>82.999999381601796</c:v>
                </c:pt>
                <c:pt idx="3">
                  <c:v>84.967742600267897</c:v>
                </c:pt>
                <c:pt idx="4">
                  <c:v>77.777777579095599</c:v>
                </c:pt>
                <c:pt idx="5">
                  <c:v>105.75268817204299</c:v>
                </c:pt>
                <c:pt idx="6">
                  <c:v>88.096773775514706</c:v>
                </c:pt>
                <c:pt idx="7">
                  <c:v>72.285714130316506</c:v>
                </c:pt>
                <c:pt idx="8">
                  <c:v>54.709677397964498</c:v>
                </c:pt>
                <c:pt idx="9">
                  <c:v>47.044444554878602</c:v>
                </c:pt>
                <c:pt idx="10">
                  <c:v>38.677419354838698</c:v>
                </c:pt>
                <c:pt idx="11">
                  <c:v>49.777778148651102</c:v>
                </c:pt>
                <c:pt idx="12">
                  <c:v>69.268817065884505</c:v>
                </c:pt>
                <c:pt idx="13">
                  <c:v>93.677418790998004</c:v>
                </c:pt>
                <c:pt idx="14">
                  <c:v>69.399999482929701</c:v>
                </c:pt>
                <c:pt idx="15">
                  <c:v>50.806452027492</c:v>
                </c:pt>
                <c:pt idx="16">
                  <c:v>40.222222122467201</c:v>
                </c:pt>
                <c:pt idx="17">
                  <c:v>44.913978494623699</c:v>
                </c:pt>
                <c:pt idx="18">
                  <c:v>45.473118057554601</c:v>
                </c:pt>
                <c:pt idx="19">
                  <c:v>42.999999899949302</c:v>
                </c:pt>
                <c:pt idx="20">
                  <c:v>37.752688156591098</c:v>
                </c:pt>
                <c:pt idx="21">
                  <c:v>31.8888889632291</c:v>
                </c:pt>
                <c:pt idx="22">
                  <c:v>29.473118279569899</c:v>
                </c:pt>
                <c:pt idx="23">
                  <c:v>33.888889141380702</c:v>
                </c:pt>
                <c:pt idx="24">
                  <c:v>50.591397751022598</c:v>
                </c:pt>
                <c:pt idx="25">
                  <c:v>67.946236171609499</c:v>
                </c:pt>
                <c:pt idx="26">
                  <c:v>54.555555149085002</c:v>
                </c:pt>
                <c:pt idx="27">
                  <c:v>40.483871286194201</c:v>
                </c:pt>
                <c:pt idx="28">
                  <c:v>33.266666593402597</c:v>
                </c:pt>
                <c:pt idx="29">
                  <c:v>36.354838709677402</c:v>
                </c:pt>
                <c:pt idx="30">
                  <c:v>43.040322370797199</c:v>
                </c:pt>
                <c:pt idx="31">
                  <c:v>40.345238001396297</c:v>
                </c:pt>
                <c:pt idx="32">
                  <c:v>35.739247294563398</c:v>
                </c:pt>
                <c:pt idx="33">
                  <c:v>29.6538889570203</c:v>
                </c:pt>
                <c:pt idx="34">
                  <c:v>27.082526881720401</c:v>
                </c:pt>
                <c:pt idx="35">
                  <c:v>31.859444681815798</c:v>
                </c:pt>
                <c:pt idx="36">
                  <c:v>48.158602058557001</c:v>
                </c:pt>
                <c:pt idx="37">
                  <c:v>65.513440484351307</c:v>
                </c:pt>
                <c:pt idx="38">
                  <c:v>52.124999611638401</c:v>
                </c:pt>
                <c:pt idx="39">
                  <c:v>38.0278228811259</c:v>
                </c:pt>
                <c:pt idx="40">
                  <c:v>31.249305488500301</c:v>
                </c:pt>
                <c:pt idx="41">
                  <c:v>34.129973118279601</c:v>
                </c:pt>
                <c:pt idx="42">
                  <c:v>41.747311623857101</c:v>
                </c:pt>
                <c:pt idx="43">
                  <c:v>39.505952288973198</c:v>
                </c:pt>
                <c:pt idx="44">
                  <c:v>34.787634392088698</c:v>
                </c:pt>
                <c:pt idx="45">
                  <c:v>28.703055621824301</c:v>
                </c:pt>
                <c:pt idx="46">
                  <c:v>26.142607526881701</c:v>
                </c:pt>
                <c:pt idx="47">
                  <c:v>30.908611341398199</c:v>
                </c:pt>
                <c:pt idx="48">
                  <c:v>46.833333241072303</c:v>
                </c:pt>
                <c:pt idx="49">
                  <c:v>64.846773820478603</c:v>
                </c:pt>
                <c:pt idx="50">
                  <c:v>51.076388508340102</c:v>
                </c:pt>
                <c:pt idx="51">
                  <c:v>37.082056743588502</c:v>
                </c:pt>
                <c:pt idx="52">
                  <c:v>30.304513823696301</c:v>
                </c:pt>
                <c:pt idx="53">
                  <c:v>33.184206989247301</c:v>
                </c:pt>
                <c:pt idx="54">
                  <c:v>41.346773991251098</c:v>
                </c:pt>
                <c:pt idx="55">
                  <c:v>39.101190384832201</c:v>
                </c:pt>
                <c:pt idx="56">
                  <c:v>34.423655897889603</c:v>
                </c:pt>
                <c:pt idx="57">
                  <c:v>28.171041732314599</c:v>
                </c:pt>
                <c:pt idx="58">
                  <c:v>25.940846774193499</c:v>
                </c:pt>
                <c:pt idx="59">
                  <c:v>30.544944672022002</c:v>
                </c:pt>
                <c:pt idx="60">
                  <c:v>46.432795606723801</c:v>
                </c:pt>
                <c:pt idx="61">
                  <c:v>64.440859844968202</c:v>
                </c:pt>
                <c:pt idx="62">
                  <c:v>50.673610733563301</c:v>
                </c:pt>
                <c:pt idx="63">
                  <c:v>36.7204169551161</c:v>
                </c:pt>
                <c:pt idx="64">
                  <c:v>29.943263824317199</c:v>
                </c:pt>
                <c:pt idx="65">
                  <c:v>32.632768817204301</c:v>
                </c:pt>
                <c:pt idx="66">
                  <c:v>42.186558933676203</c:v>
                </c:pt>
                <c:pt idx="67">
                  <c:v>39.702380859656699</c:v>
                </c:pt>
                <c:pt idx="68">
                  <c:v>34.971827940907197</c:v>
                </c:pt>
                <c:pt idx="69">
                  <c:v>28.7156667336805</c:v>
                </c:pt>
                <c:pt idx="70">
                  <c:v>26.485978494623701</c:v>
                </c:pt>
                <c:pt idx="71">
                  <c:v>31.092711342769899</c:v>
                </c:pt>
                <c:pt idx="72">
                  <c:v>47.028494530259302</c:v>
                </c:pt>
                <c:pt idx="73">
                  <c:v>65.043548013690497</c:v>
                </c:pt>
                <c:pt idx="74">
                  <c:v>50.986666286786402</c:v>
                </c:pt>
                <c:pt idx="75">
                  <c:v>37.479892768787003</c:v>
                </c:pt>
                <c:pt idx="76">
                  <c:v>30.487888822951302</c:v>
                </c:pt>
                <c:pt idx="77">
                  <c:v>33.174860215053798</c:v>
                </c:pt>
                <c:pt idx="78">
                  <c:v>42.785752479148201</c:v>
                </c:pt>
                <c:pt idx="79">
                  <c:v>40.338916162067399</c:v>
                </c:pt>
                <c:pt idx="80">
                  <c:v>35.310680092231401</c:v>
                </c:pt>
                <c:pt idx="81">
                  <c:v>29.434922290602</c:v>
                </c:pt>
                <c:pt idx="82">
                  <c:v>27.031110215053801</c:v>
                </c:pt>
                <c:pt idx="83">
                  <c:v>31.449180789870201</c:v>
                </c:pt>
                <c:pt idx="84">
                  <c:v>47.904032164514703</c:v>
                </c:pt>
                <c:pt idx="85">
                  <c:v>65.258870595344106</c:v>
                </c:pt>
                <c:pt idx="86">
                  <c:v>51.870832946865498</c:v>
                </c:pt>
                <c:pt idx="87">
                  <c:v>38.028064815868298</c:v>
                </c:pt>
                <c:pt idx="88">
                  <c:v>30.841216599363101</c:v>
                </c:pt>
                <c:pt idx="89">
                  <c:v>33.9128306451613</c:v>
                </c:pt>
                <c:pt idx="90">
                  <c:v>43.384946024620199</c:v>
                </c:pt>
                <c:pt idx="91">
                  <c:v>40.904761809305803</c:v>
                </c:pt>
                <c:pt idx="92">
                  <c:v>35.855811812679697</c:v>
                </c:pt>
                <c:pt idx="93">
                  <c:v>29.982688958634601</c:v>
                </c:pt>
                <c:pt idx="94">
                  <c:v>27.409580645161299</c:v>
                </c:pt>
                <c:pt idx="95">
                  <c:v>32.188244684265598</c:v>
                </c:pt>
                <c:pt idx="96">
                  <c:v>48.503225711719097</c:v>
                </c:pt>
                <c:pt idx="97">
                  <c:v>65.8580641404495</c:v>
                </c:pt>
                <c:pt idx="98">
                  <c:v>52.469444053516597</c:v>
                </c:pt>
                <c:pt idx="99">
                  <c:v>38.5762368629496</c:v>
                </c:pt>
                <c:pt idx="100">
                  <c:v>31.3826999313305</c:v>
                </c:pt>
                <c:pt idx="101">
                  <c:v>34.457962365591399</c:v>
                </c:pt>
                <c:pt idx="102">
                  <c:v>43.729569678567302</c:v>
                </c:pt>
                <c:pt idx="103">
                  <c:v>41.505952284130302</c:v>
                </c:pt>
                <c:pt idx="104">
                  <c:v>36.616344069959901</c:v>
                </c:pt>
                <c:pt idx="105">
                  <c:v>30.530455626667202</c:v>
                </c:pt>
                <c:pt idx="106">
                  <c:v>27.951672043010799</c:v>
                </c:pt>
                <c:pt idx="107">
                  <c:v>32.736011355013403</c:v>
                </c:pt>
                <c:pt idx="108">
                  <c:v>49.102419258923497</c:v>
                </c:pt>
                <c:pt idx="109">
                  <c:v>66.457257685554893</c:v>
                </c:pt>
                <c:pt idx="110">
                  <c:v>53.068055160167702</c:v>
                </c:pt>
                <c:pt idx="111">
                  <c:v>38.900943852937601</c:v>
                </c:pt>
                <c:pt idx="112">
                  <c:v>32.121763818853402</c:v>
                </c:pt>
                <c:pt idx="113">
                  <c:v>35.003094086021498</c:v>
                </c:pt>
                <c:pt idx="114">
                  <c:v>44.325268600396399</c:v>
                </c:pt>
                <c:pt idx="115">
                  <c:v>42.107142758954801</c:v>
                </c:pt>
                <c:pt idx="116">
                  <c:v>37.164516112977502</c:v>
                </c:pt>
                <c:pt idx="117">
                  <c:v>31.078222294699799</c:v>
                </c:pt>
                <c:pt idx="118">
                  <c:v>28.493763440860199</c:v>
                </c:pt>
                <c:pt idx="119">
                  <c:v>33.283778025761301</c:v>
                </c:pt>
                <c:pt idx="120">
                  <c:v>49.411290224401199</c:v>
                </c:pt>
                <c:pt idx="121">
                  <c:v>67.454300688579593</c:v>
                </c:pt>
                <c:pt idx="122">
                  <c:v>53.666666266818801</c:v>
                </c:pt>
                <c:pt idx="123">
                  <c:v>39.446075577393003</c:v>
                </c:pt>
                <c:pt idx="124">
                  <c:v>32.666388817487501</c:v>
                </c:pt>
                <c:pt idx="125">
                  <c:v>35.548225806451597</c:v>
                </c:pt>
                <c:pt idx="126">
                  <c:v>44.325268600396399</c:v>
                </c:pt>
                <c:pt idx="127">
                  <c:v>42.144088571762701</c:v>
                </c:pt>
                <c:pt idx="128">
                  <c:v>37.164516112977502</c:v>
                </c:pt>
                <c:pt idx="129">
                  <c:v>30.8941667391443</c:v>
                </c:pt>
                <c:pt idx="130">
                  <c:v>28.666505376344102</c:v>
                </c:pt>
                <c:pt idx="131">
                  <c:v>33.283778025761301</c:v>
                </c:pt>
                <c:pt idx="132">
                  <c:v>49.411290224401199</c:v>
                </c:pt>
                <c:pt idx="133">
                  <c:v>67.454300688579593</c:v>
                </c:pt>
                <c:pt idx="134">
                  <c:v>53.366666269054001</c:v>
                </c:pt>
                <c:pt idx="135">
                  <c:v>39.672580957112302</c:v>
                </c:pt>
                <c:pt idx="136">
                  <c:v>32.666388817487501</c:v>
                </c:pt>
                <c:pt idx="137">
                  <c:v>35.343225806451599</c:v>
                </c:pt>
                <c:pt idx="138">
                  <c:v>44.583333115564102</c:v>
                </c:pt>
                <c:pt idx="139">
                  <c:v>42.107142758954801</c:v>
                </c:pt>
                <c:pt idx="140">
                  <c:v>36.946075253576197</c:v>
                </c:pt>
                <c:pt idx="141">
                  <c:v>31.078222294699799</c:v>
                </c:pt>
                <c:pt idx="142">
                  <c:v>28.666505376344102</c:v>
                </c:pt>
                <c:pt idx="143">
                  <c:v>33.083055802043503</c:v>
                </c:pt>
                <c:pt idx="144">
                  <c:v>49.701612806127898</c:v>
                </c:pt>
                <c:pt idx="145">
                  <c:v>67.454300688579593</c:v>
                </c:pt>
                <c:pt idx="146">
                  <c:v>53.366666269054001</c:v>
                </c:pt>
                <c:pt idx="147">
                  <c:v>39.672580957112302</c:v>
                </c:pt>
                <c:pt idx="148">
                  <c:v>32.666388817487501</c:v>
                </c:pt>
                <c:pt idx="149">
                  <c:v>35.343225806451599</c:v>
                </c:pt>
                <c:pt idx="150">
                  <c:v>44.583333115564102</c:v>
                </c:pt>
                <c:pt idx="151">
                  <c:v>42.107142758954801</c:v>
                </c:pt>
                <c:pt idx="152">
                  <c:v>36.946075253576197</c:v>
                </c:pt>
                <c:pt idx="153">
                  <c:v>31.078222294699799</c:v>
                </c:pt>
                <c:pt idx="154">
                  <c:v>28.666505376344102</c:v>
                </c:pt>
                <c:pt idx="155">
                  <c:v>33.083055802043503</c:v>
                </c:pt>
                <c:pt idx="156">
                  <c:v>49.701612806127898</c:v>
                </c:pt>
                <c:pt idx="157">
                  <c:v>67.0564512306604</c:v>
                </c:pt>
                <c:pt idx="158">
                  <c:v>53.666666266818801</c:v>
                </c:pt>
                <c:pt idx="159">
                  <c:v>39.672580957112302</c:v>
                </c:pt>
                <c:pt idx="160">
                  <c:v>32.465666595265297</c:v>
                </c:pt>
                <c:pt idx="161">
                  <c:v>35.548225806451597</c:v>
                </c:pt>
                <c:pt idx="162">
                  <c:v>44.583333115564102</c:v>
                </c:pt>
                <c:pt idx="163">
                  <c:v>42.107142758954801</c:v>
                </c:pt>
                <c:pt idx="164">
                  <c:v>36.946075253576197</c:v>
                </c:pt>
                <c:pt idx="165">
                  <c:v>31.078222294699799</c:v>
                </c:pt>
                <c:pt idx="166">
                  <c:v>28.493763440860199</c:v>
                </c:pt>
                <c:pt idx="167">
                  <c:v>33.283778025761301</c:v>
                </c:pt>
                <c:pt idx="168">
                  <c:v>49.701612806127898</c:v>
                </c:pt>
                <c:pt idx="169">
                  <c:v>67.0564512306604</c:v>
                </c:pt>
                <c:pt idx="170">
                  <c:v>53.666666266818801</c:v>
                </c:pt>
                <c:pt idx="171">
                  <c:v>39.672580957112302</c:v>
                </c:pt>
                <c:pt idx="172">
                  <c:v>32.465666595265297</c:v>
                </c:pt>
                <c:pt idx="173">
                  <c:v>35.548225806451597</c:v>
                </c:pt>
                <c:pt idx="174">
                  <c:v>44.325268600396399</c:v>
                </c:pt>
                <c:pt idx="175">
                  <c:v>42.144088571762701</c:v>
                </c:pt>
                <c:pt idx="176">
                  <c:v>37.164516112977502</c:v>
                </c:pt>
                <c:pt idx="177">
                  <c:v>31.078222294699799</c:v>
                </c:pt>
                <c:pt idx="178">
                  <c:v>28.493763440860199</c:v>
                </c:pt>
                <c:pt idx="179">
                  <c:v>33.283778025761301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A-4434-B7DB-D7FEA9269F60}"/>
            </c:ext>
          </c:extLst>
        </c:ser>
        <c:ser>
          <c:idx val="1"/>
          <c:order val="1"/>
          <c:tx>
            <c:strRef>
              <c:f>ElectricFP0622!$M$5</c:f>
              <c:strCache>
                <c:ptCount val="1"/>
                <c:pt idx="0">
                  <c:v>California-Oregon Border (COB)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ElectricFP0622!$M$6:$M$185</c:f>
              <c:numCache>
                <c:formatCode>_(* #,##0.00_);_(* \(#,##0.00\);_(* "-"??_);_(@_)</c:formatCode>
                <c:ptCount val="180"/>
                <c:pt idx="0">
                  <c:v>83.440859757504001</c:v>
                </c:pt>
                <c:pt idx="1">
                  <c:v>103.258064638703</c:v>
                </c:pt>
                <c:pt idx="2">
                  <c:v>96.266666388263303</c:v>
                </c:pt>
                <c:pt idx="3">
                  <c:v>92.612903437306798</c:v>
                </c:pt>
                <c:pt idx="4">
                  <c:v>88.444444644368403</c:v>
                </c:pt>
                <c:pt idx="5">
                  <c:v>105.21505403286299</c:v>
                </c:pt>
                <c:pt idx="6">
                  <c:v>97.505376594341399</c:v>
                </c:pt>
                <c:pt idx="7">
                  <c:v>78.999999606715804</c:v>
                </c:pt>
                <c:pt idx="8">
                  <c:v>57.795698640327302</c:v>
                </c:pt>
                <c:pt idx="9">
                  <c:v>50.3555552705295</c:v>
                </c:pt>
                <c:pt idx="10">
                  <c:v>42.473118534972599</c:v>
                </c:pt>
                <c:pt idx="11">
                  <c:v>47.888888835544797</c:v>
                </c:pt>
                <c:pt idx="12">
                  <c:v>79.387096308632394</c:v>
                </c:pt>
                <c:pt idx="13">
                  <c:v>96.580645293478</c:v>
                </c:pt>
                <c:pt idx="14">
                  <c:v>71.266666489591202</c:v>
                </c:pt>
                <c:pt idx="15">
                  <c:v>48.903225929025702</c:v>
                </c:pt>
                <c:pt idx="16">
                  <c:v>40.7777778801198</c:v>
                </c:pt>
                <c:pt idx="17">
                  <c:v>43.763440971292802</c:v>
                </c:pt>
                <c:pt idx="18">
                  <c:v>41.1505377440443</c:v>
                </c:pt>
                <c:pt idx="19">
                  <c:v>38.285714056076699</c:v>
                </c:pt>
                <c:pt idx="20">
                  <c:v>34.032257865233099</c:v>
                </c:pt>
                <c:pt idx="21">
                  <c:v>32.622222033142997</c:v>
                </c:pt>
                <c:pt idx="22">
                  <c:v>30.032258238082601</c:v>
                </c:pt>
                <c:pt idx="23">
                  <c:v>37.333333293183003</c:v>
                </c:pt>
                <c:pt idx="24">
                  <c:v>56.709677091509299</c:v>
                </c:pt>
                <c:pt idx="25">
                  <c:v>66.064516217217502</c:v>
                </c:pt>
                <c:pt idx="26">
                  <c:v>50.999999881825502</c:v>
                </c:pt>
                <c:pt idx="27">
                  <c:v>37.225806550152797</c:v>
                </c:pt>
                <c:pt idx="28">
                  <c:v>32.73333341827</c:v>
                </c:pt>
                <c:pt idx="29">
                  <c:v>37.591397949564502</c:v>
                </c:pt>
                <c:pt idx="30">
                  <c:v>38.717742039161102</c:v>
                </c:pt>
                <c:pt idx="31">
                  <c:v>35.6457304904201</c:v>
                </c:pt>
                <c:pt idx="32">
                  <c:v>31.999999807907201</c:v>
                </c:pt>
                <c:pt idx="33">
                  <c:v>30.387222042599099</c:v>
                </c:pt>
                <c:pt idx="34">
                  <c:v>27.636290481012601</c:v>
                </c:pt>
                <c:pt idx="35">
                  <c:v>35.320555519417098</c:v>
                </c:pt>
                <c:pt idx="36">
                  <c:v>54.276881407981399</c:v>
                </c:pt>
                <c:pt idx="37">
                  <c:v>63.631720515313503</c:v>
                </c:pt>
                <c:pt idx="38">
                  <c:v>48.569444332478803</c:v>
                </c:pt>
                <c:pt idx="39">
                  <c:v>34.780510845223098</c:v>
                </c:pt>
                <c:pt idx="40">
                  <c:v>30.710416747171699</c:v>
                </c:pt>
                <c:pt idx="41">
                  <c:v>35.366532352982802</c:v>
                </c:pt>
                <c:pt idx="42">
                  <c:v>37.282258163777101</c:v>
                </c:pt>
                <c:pt idx="43">
                  <c:v>34.630952171981299</c:v>
                </c:pt>
                <c:pt idx="44">
                  <c:v>30.908064331582999</c:v>
                </c:pt>
                <c:pt idx="45">
                  <c:v>29.296222050135299</c:v>
                </c:pt>
                <c:pt idx="46">
                  <c:v>26.558387249328</c:v>
                </c:pt>
                <c:pt idx="47">
                  <c:v>34.229555519713301</c:v>
                </c:pt>
                <c:pt idx="48">
                  <c:v>52.755376037730997</c:v>
                </c:pt>
                <c:pt idx="49">
                  <c:v>62.798387180893599</c:v>
                </c:pt>
                <c:pt idx="50">
                  <c:v>47.361111001008098</c:v>
                </c:pt>
                <c:pt idx="51">
                  <c:v>33.6955914872741</c:v>
                </c:pt>
                <c:pt idx="52">
                  <c:v>29.626666744065801</c:v>
                </c:pt>
                <c:pt idx="53">
                  <c:v>34.281612995033797</c:v>
                </c:pt>
                <c:pt idx="54">
                  <c:v>36.639785043724999</c:v>
                </c:pt>
                <c:pt idx="55">
                  <c:v>33.982142652318402</c:v>
                </c:pt>
                <c:pt idx="56">
                  <c:v>30.320429926443701</c:v>
                </c:pt>
                <c:pt idx="57">
                  <c:v>28.5320137222383</c:v>
                </c:pt>
                <c:pt idx="58">
                  <c:v>26.138346923940901</c:v>
                </c:pt>
                <c:pt idx="59">
                  <c:v>33.642388853505203</c:v>
                </c:pt>
                <c:pt idx="60">
                  <c:v>52.112902922821199</c:v>
                </c:pt>
                <c:pt idx="61">
                  <c:v>62.147849545583803</c:v>
                </c:pt>
                <c:pt idx="62">
                  <c:v>46.715277668916499</c:v>
                </c:pt>
                <c:pt idx="63">
                  <c:v>33.111465141632898</c:v>
                </c:pt>
                <c:pt idx="64">
                  <c:v>29.043125075846099</c:v>
                </c:pt>
                <c:pt idx="65">
                  <c:v>33.493897938956799</c:v>
                </c:pt>
                <c:pt idx="66">
                  <c:v>37.444086121369203</c:v>
                </c:pt>
                <c:pt idx="67">
                  <c:v>34.566666458414097</c:v>
                </c:pt>
                <c:pt idx="68">
                  <c:v>30.851935299952199</c:v>
                </c:pt>
                <c:pt idx="69">
                  <c:v>29.059972052775599</c:v>
                </c:pt>
                <c:pt idx="70">
                  <c:v>26.666811980914702</c:v>
                </c:pt>
                <c:pt idx="71">
                  <c:v>34.173488852942199</c:v>
                </c:pt>
                <c:pt idx="72">
                  <c:v>52.6919351776341</c:v>
                </c:pt>
                <c:pt idx="73">
                  <c:v>62.733871051741197</c:v>
                </c:pt>
                <c:pt idx="74">
                  <c:v>47.014444334341398</c:v>
                </c:pt>
                <c:pt idx="75">
                  <c:v>33.841182885665901</c:v>
                </c:pt>
                <c:pt idx="76">
                  <c:v>29.5710834105254</c:v>
                </c:pt>
                <c:pt idx="77">
                  <c:v>34.019322671475997</c:v>
                </c:pt>
                <c:pt idx="78">
                  <c:v>38.026613004638797</c:v>
                </c:pt>
                <c:pt idx="79">
                  <c:v>35.183661528514598</c:v>
                </c:pt>
                <c:pt idx="80">
                  <c:v>31.195276697068898</c:v>
                </c:pt>
                <c:pt idx="81">
                  <c:v>29.771255381264201</c:v>
                </c:pt>
                <c:pt idx="82">
                  <c:v>27.195277037888602</c:v>
                </c:pt>
                <c:pt idx="83">
                  <c:v>34.499041629774197</c:v>
                </c:pt>
                <c:pt idx="84">
                  <c:v>53.585752378097197</c:v>
                </c:pt>
                <c:pt idx="85">
                  <c:v>62.940591481923299</c:v>
                </c:pt>
                <c:pt idx="86">
                  <c:v>47.879166555321902</c:v>
                </c:pt>
                <c:pt idx="87">
                  <c:v>34.372688263369099</c:v>
                </c:pt>
                <c:pt idx="88">
                  <c:v>29.915716744521699</c:v>
                </c:pt>
                <c:pt idx="89">
                  <c:v>34.754416759615097</c:v>
                </c:pt>
                <c:pt idx="90">
                  <c:v>38.609139887908498</c:v>
                </c:pt>
                <c:pt idx="91">
                  <c:v>35.735714070605397</c:v>
                </c:pt>
                <c:pt idx="92">
                  <c:v>31.723741748030701</c:v>
                </c:pt>
                <c:pt idx="93">
                  <c:v>30.302355378433099</c:v>
                </c:pt>
                <c:pt idx="94">
                  <c:v>27.554043169499199</c:v>
                </c:pt>
                <c:pt idx="95">
                  <c:v>35.235688851816299</c:v>
                </c:pt>
                <c:pt idx="96">
                  <c:v>54.168279256559501</c:v>
                </c:pt>
                <c:pt idx="97">
                  <c:v>63.523118364418401</c:v>
                </c:pt>
                <c:pt idx="98">
                  <c:v>48.461110998524603</c:v>
                </c:pt>
                <c:pt idx="99">
                  <c:v>34.904193641072297</c:v>
                </c:pt>
                <c:pt idx="100">
                  <c:v>30.440533412522601</c:v>
                </c:pt>
                <c:pt idx="101">
                  <c:v>35.282881814726302</c:v>
                </c:pt>
                <c:pt idx="102">
                  <c:v>38.8607527914507</c:v>
                </c:pt>
                <c:pt idx="103">
                  <c:v>36.223809306350098</c:v>
                </c:pt>
                <c:pt idx="104">
                  <c:v>32.362257873031403</c:v>
                </c:pt>
                <c:pt idx="105">
                  <c:v>30.749355376541899</c:v>
                </c:pt>
                <c:pt idx="106">
                  <c:v>27.996677580991999</c:v>
                </c:pt>
                <c:pt idx="107">
                  <c:v>35.6826888510967</c:v>
                </c:pt>
                <c:pt idx="108">
                  <c:v>54.654838393265102</c:v>
                </c:pt>
                <c:pt idx="109">
                  <c:v>64.0096775047992</c:v>
                </c:pt>
                <c:pt idx="110">
                  <c:v>48.947222108393902</c:v>
                </c:pt>
                <c:pt idx="111">
                  <c:v>35.141833426283</c:v>
                </c:pt>
                <c:pt idx="112">
                  <c:v>31.071583414252501</c:v>
                </c:pt>
                <c:pt idx="113">
                  <c:v>35.727854934042703</c:v>
                </c:pt>
                <c:pt idx="114">
                  <c:v>39.261290427040997</c:v>
                </c:pt>
                <c:pt idx="115">
                  <c:v>36.628571208140698</c:v>
                </c:pt>
                <c:pt idx="116">
                  <c:v>32.726236365139499</c:v>
                </c:pt>
                <c:pt idx="117">
                  <c:v>31.1130220406964</c:v>
                </c:pt>
                <c:pt idx="118">
                  <c:v>28.355978658220199</c:v>
                </c:pt>
                <c:pt idx="119">
                  <c:v>36.046355517664601</c:v>
                </c:pt>
                <c:pt idx="120">
                  <c:v>54.734408284503402</c:v>
                </c:pt>
                <c:pt idx="121">
                  <c:v>64.801075355580394</c:v>
                </c:pt>
                <c:pt idx="122">
                  <c:v>49.349999885550801</c:v>
                </c:pt>
                <c:pt idx="123">
                  <c:v>35.503473212266002</c:v>
                </c:pt>
                <c:pt idx="124">
                  <c:v>31.432833415287899</c:v>
                </c:pt>
                <c:pt idx="125">
                  <c:v>36.089494720025698</c:v>
                </c:pt>
                <c:pt idx="126">
                  <c:v>39.661828062631301</c:v>
                </c:pt>
                <c:pt idx="127">
                  <c:v>37.067569562750599</c:v>
                </c:pt>
                <c:pt idx="128">
                  <c:v>33.090214857247602</c:v>
                </c:pt>
                <c:pt idx="129">
                  <c:v>31.2829720403493</c:v>
                </c:pt>
                <c:pt idx="130">
                  <c:v>28.8919947898702</c:v>
                </c:pt>
                <c:pt idx="131">
                  <c:v>36.410022184232602</c:v>
                </c:pt>
                <c:pt idx="132">
                  <c:v>55.134945917079399</c:v>
                </c:pt>
                <c:pt idx="133">
                  <c:v>65.206989334675896</c:v>
                </c:pt>
                <c:pt idx="134">
                  <c:v>49.454444329374397</c:v>
                </c:pt>
                <c:pt idx="135">
                  <c:v>36.079462461413101</c:v>
                </c:pt>
                <c:pt idx="136">
                  <c:v>31.7940834163232</c:v>
                </c:pt>
                <c:pt idx="137">
                  <c:v>36.231408698738498</c:v>
                </c:pt>
                <c:pt idx="138">
                  <c:v>40.305376451815</c:v>
                </c:pt>
                <c:pt idx="139">
                  <c:v>37.438095011721799</c:v>
                </c:pt>
                <c:pt idx="140">
                  <c:v>33.253634211812098</c:v>
                </c:pt>
                <c:pt idx="141">
                  <c:v>31.8403553690056</c:v>
                </c:pt>
                <c:pt idx="142">
                  <c:v>29.253634576784499</c:v>
                </c:pt>
                <c:pt idx="143">
                  <c:v>36.555333294838299</c:v>
                </c:pt>
                <c:pt idx="144">
                  <c:v>55.864515807107097</c:v>
                </c:pt>
                <c:pt idx="145">
                  <c:v>65.612903313771398</c:v>
                </c:pt>
                <c:pt idx="146">
                  <c:v>49.854444328753502</c:v>
                </c:pt>
                <c:pt idx="147">
                  <c:v>36.443440957082203</c:v>
                </c:pt>
                <c:pt idx="148">
                  <c:v>32.155333417358499</c:v>
                </c:pt>
                <c:pt idx="149">
                  <c:v>36.5907097750354</c:v>
                </c:pt>
                <c:pt idx="150">
                  <c:v>40.708602259458303</c:v>
                </c:pt>
                <c:pt idx="151">
                  <c:v>37.8428569135123</c:v>
                </c:pt>
                <c:pt idx="152">
                  <c:v>33.615273994268897</c:v>
                </c:pt>
                <c:pt idx="153">
                  <c:v>32.2040220331602</c:v>
                </c:pt>
                <c:pt idx="154">
                  <c:v>29.615274363698799</c:v>
                </c:pt>
                <c:pt idx="155">
                  <c:v>36.916583294734998</c:v>
                </c:pt>
                <c:pt idx="156">
                  <c:v>56.2677416117211</c:v>
                </c:pt>
                <c:pt idx="157">
                  <c:v>65.622580732988993</c:v>
                </c:pt>
                <c:pt idx="158">
                  <c:v>50.558333217021499</c:v>
                </c:pt>
                <c:pt idx="159">
                  <c:v>36.807419452751397</c:v>
                </c:pt>
                <c:pt idx="160">
                  <c:v>32.318033417654199</c:v>
                </c:pt>
                <c:pt idx="161">
                  <c:v>37.174414077974703</c:v>
                </c:pt>
                <c:pt idx="162">
                  <c:v>41.111828067101598</c:v>
                </c:pt>
                <c:pt idx="163">
                  <c:v>38.2476188153029</c:v>
                </c:pt>
                <c:pt idx="164">
                  <c:v>33.976913776725702</c:v>
                </c:pt>
                <c:pt idx="165">
                  <c:v>32.5676886973148</c:v>
                </c:pt>
                <c:pt idx="166">
                  <c:v>29.793182967132999</c:v>
                </c:pt>
                <c:pt idx="167">
                  <c:v>37.501022183936399</c:v>
                </c:pt>
                <c:pt idx="168">
                  <c:v>56.670967416335102</c:v>
                </c:pt>
                <c:pt idx="169">
                  <c:v>66.025806540036498</c:v>
                </c:pt>
                <c:pt idx="170">
                  <c:v>50.961110994178398</c:v>
                </c:pt>
                <c:pt idx="171">
                  <c:v>37.171397948420498</c:v>
                </c:pt>
                <c:pt idx="172">
                  <c:v>32.676866752013801</c:v>
                </c:pt>
                <c:pt idx="173">
                  <c:v>37.536053863957697</c:v>
                </c:pt>
                <c:pt idx="174">
                  <c:v>41.263978604992403</c:v>
                </c:pt>
                <c:pt idx="175">
                  <c:v>38.688259206019197</c:v>
                </c:pt>
                <c:pt idx="176">
                  <c:v>34.546128825679901</c:v>
                </c:pt>
                <c:pt idx="177">
                  <c:v>32.9313553614694</c:v>
                </c:pt>
                <c:pt idx="178">
                  <c:v>30.152484044361199</c:v>
                </c:pt>
                <c:pt idx="179">
                  <c:v>37.8646888505044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A-4434-B7DB-D7FEA9269F60}"/>
            </c:ext>
          </c:extLst>
        </c:ser>
        <c:ser>
          <c:idx val="2"/>
          <c:order val="2"/>
          <c:tx>
            <c:strRef>
              <c:f>ElectricFP0622!$R$5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ElectricFP0622!$R$6:$R$185</c:f>
              <c:numCache>
                <c:formatCode>_(* #,##0.00_);_(* \(#,##0.00\);_(* "-"??_);_(@_)</c:formatCode>
                <c:ptCount val="180"/>
                <c:pt idx="0">
                  <c:v>81.989247129969698</c:v>
                </c:pt>
                <c:pt idx="1">
                  <c:v>90.225805994243402</c:v>
                </c:pt>
                <c:pt idx="2">
                  <c:v>81.933332722882398</c:v>
                </c:pt>
                <c:pt idx="3">
                  <c:v>72.903226344816105</c:v>
                </c:pt>
                <c:pt idx="4">
                  <c:v>57.777777632905398</c:v>
                </c:pt>
                <c:pt idx="5">
                  <c:v>68.763440860215098</c:v>
                </c:pt>
                <c:pt idx="6">
                  <c:v>67.236558803287096</c:v>
                </c:pt>
                <c:pt idx="7">
                  <c:v>55.571428454348002</c:v>
                </c:pt>
                <c:pt idx="8">
                  <c:v>45.204301104610501</c:v>
                </c:pt>
                <c:pt idx="9">
                  <c:v>41.000000108612902</c:v>
                </c:pt>
                <c:pt idx="10">
                  <c:v>41</c:v>
                </c:pt>
                <c:pt idx="11">
                  <c:v>47.333333685994099</c:v>
                </c:pt>
                <c:pt idx="12">
                  <c:v>64.860214981040201</c:v>
                </c:pt>
                <c:pt idx="13">
                  <c:v>71.838709203225903</c:v>
                </c:pt>
                <c:pt idx="14">
                  <c:v>64.266666187842702</c:v>
                </c:pt>
                <c:pt idx="15">
                  <c:v>45.645161656843101</c:v>
                </c:pt>
                <c:pt idx="16">
                  <c:v>37.777777686715098</c:v>
                </c:pt>
                <c:pt idx="17">
                  <c:v>40.225806451612897</c:v>
                </c:pt>
                <c:pt idx="18">
                  <c:v>37.1935482065103</c:v>
                </c:pt>
                <c:pt idx="19">
                  <c:v>33.7142856379173</c:v>
                </c:pt>
                <c:pt idx="20">
                  <c:v>32.752688155088897</c:v>
                </c:pt>
                <c:pt idx="21">
                  <c:v>27.133333408253101</c:v>
                </c:pt>
                <c:pt idx="22">
                  <c:v>29.279569892473098</c:v>
                </c:pt>
                <c:pt idx="23">
                  <c:v>32.722222466021698</c:v>
                </c:pt>
                <c:pt idx="24">
                  <c:v>47.430107445756498</c:v>
                </c:pt>
                <c:pt idx="25">
                  <c:v>54.580644799306299</c:v>
                </c:pt>
                <c:pt idx="26">
                  <c:v>49.055555190063203</c:v>
                </c:pt>
                <c:pt idx="27">
                  <c:v>31.870967973143799</c:v>
                </c:pt>
                <c:pt idx="28">
                  <c:v>28.266666590546599</c:v>
                </c:pt>
                <c:pt idx="29">
                  <c:v>29.397849462365599</c:v>
                </c:pt>
                <c:pt idx="30">
                  <c:v>30.838709522729701</c:v>
                </c:pt>
                <c:pt idx="31">
                  <c:v>28.2758619937532</c:v>
                </c:pt>
                <c:pt idx="32">
                  <c:v>27.451612902264401</c:v>
                </c:pt>
                <c:pt idx="33">
                  <c:v>27.711111185534101</c:v>
                </c:pt>
                <c:pt idx="34">
                  <c:v>28.344086021505401</c:v>
                </c:pt>
                <c:pt idx="35">
                  <c:v>33.866666918992998</c:v>
                </c:pt>
                <c:pt idx="36">
                  <c:v>46.666666608834497</c:v>
                </c:pt>
                <c:pt idx="37">
                  <c:v>55.139784576501498</c:v>
                </c:pt>
                <c:pt idx="38">
                  <c:v>46.499999653548002</c:v>
                </c:pt>
                <c:pt idx="39">
                  <c:v>32.397849700043103</c:v>
                </c:pt>
                <c:pt idx="40">
                  <c:v>27.2777777054451</c:v>
                </c:pt>
                <c:pt idx="41">
                  <c:v>29.5161290322581</c:v>
                </c:pt>
                <c:pt idx="42">
                  <c:v>30.669354684650902</c:v>
                </c:pt>
                <c:pt idx="43">
                  <c:v>28.4162560824231</c:v>
                </c:pt>
                <c:pt idx="44">
                  <c:v>27.451612902264401</c:v>
                </c:pt>
                <c:pt idx="45">
                  <c:v>27.711111185534101</c:v>
                </c:pt>
                <c:pt idx="46">
                  <c:v>28.344086021505401</c:v>
                </c:pt>
                <c:pt idx="47">
                  <c:v>33.866666918992998</c:v>
                </c:pt>
                <c:pt idx="48">
                  <c:v>46.379032199160903</c:v>
                </c:pt>
                <c:pt idx="49">
                  <c:v>55.491935110200302</c:v>
                </c:pt>
                <c:pt idx="50">
                  <c:v>46.499999653548002</c:v>
                </c:pt>
                <c:pt idx="51">
                  <c:v>32.397849700043103</c:v>
                </c:pt>
                <c:pt idx="52">
                  <c:v>27.2777777054451</c:v>
                </c:pt>
                <c:pt idx="53">
                  <c:v>29.5161290322581</c:v>
                </c:pt>
                <c:pt idx="54">
                  <c:v>30.877956834225198</c:v>
                </c:pt>
                <c:pt idx="55">
                  <c:v>28.626970367764901</c:v>
                </c:pt>
                <c:pt idx="56">
                  <c:v>27.662903224616802</c:v>
                </c:pt>
                <c:pt idx="57">
                  <c:v>27.7680556303511</c:v>
                </c:pt>
                <c:pt idx="58">
                  <c:v>28.712634408602199</c:v>
                </c:pt>
                <c:pt idx="59">
                  <c:v>34.077778031676999</c:v>
                </c:pt>
                <c:pt idx="60">
                  <c:v>46.587634349544302</c:v>
                </c:pt>
                <c:pt idx="61">
                  <c:v>55.703225431350901</c:v>
                </c:pt>
                <c:pt idx="62">
                  <c:v>46.709721874207702</c:v>
                </c:pt>
                <c:pt idx="63">
                  <c:v>32.607795938613101</c:v>
                </c:pt>
                <c:pt idx="64">
                  <c:v>27.487499927294799</c:v>
                </c:pt>
                <c:pt idx="65">
                  <c:v>29.555376344086</c:v>
                </c:pt>
                <c:pt idx="66">
                  <c:v>31.339247154839001</c:v>
                </c:pt>
                <c:pt idx="67">
                  <c:v>28.9186370339349</c:v>
                </c:pt>
                <c:pt idx="68">
                  <c:v>27.955376342551801</c:v>
                </c:pt>
                <c:pt idx="69">
                  <c:v>28.0583334086256</c:v>
                </c:pt>
                <c:pt idx="70">
                  <c:v>29.003225806451599</c:v>
                </c:pt>
                <c:pt idx="71">
                  <c:v>34.370000256076501</c:v>
                </c:pt>
                <c:pt idx="72">
                  <c:v>46.876344026797398</c:v>
                </c:pt>
                <c:pt idx="73">
                  <c:v>55.995698547603602</c:v>
                </c:pt>
                <c:pt idx="74">
                  <c:v>46.704999652020597</c:v>
                </c:pt>
                <c:pt idx="75">
                  <c:v>33.081720675367798</c:v>
                </c:pt>
                <c:pt idx="76">
                  <c:v>27.777777704575801</c:v>
                </c:pt>
                <c:pt idx="77">
                  <c:v>29.844086021505401</c:v>
                </c:pt>
                <c:pt idx="78">
                  <c:v>31.629838551357601</c:v>
                </c:pt>
                <c:pt idx="79">
                  <c:v>29.234482682042401</c:v>
                </c:pt>
                <c:pt idx="80">
                  <c:v>28.089516127743401</c:v>
                </c:pt>
                <c:pt idx="81">
                  <c:v>28.5066667424556</c:v>
                </c:pt>
                <c:pt idx="82">
                  <c:v>29.293817204301099</c:v>
                </c:pt>
                <c:pt idx="83">
                  <c:v>34.465278034564101</c:v>
                </c:pt>
                <c:pt idx="84">
                  <c:v>47.457795640624902</c:v>
                </c:pt>
                <c:pt idx="85">
                  <c:v>55.930913603332897</c:v>
                </c:pt>
                <c:pt idx="86">
                  <c:v>47.2902774254378</c:v>
                </c:pt>
                <c:pt idx="87">
                  <c:v>33.374193796515499</c:v>
                </c:pt>
                <c:pt idx="88">
                  <c:v>27.9099999263013</c:v>
                </c:pt>
                <c:pt idx="89">
                  <c:v>30.307258064516098</c:v>
                </c:pt>
                <c:pt idx="90">
                  <c:v>32.016397689454102</c:v>
                </c:pt>
                <c:pt idx="91">
                  <c:v>29.598398937703301</c:v>
                </c:pt>
                <c:pt idx="92">
                  <c:v>28.476075266833401</c:v>
                </c:pt>
                <c:pt idx="93">
                  <c:v>28.9277778540634</c:v>
                </c:pt>
                <c:pt idx="94">
                  <c:v>29.545698924731202</c:v>
                </c:pt>
                <c:pt idx="95">
                  <c:v>35.0833335947245</c:v>
                </c:pt>
                <c:pt idx="96">
                  <c:v>47.876344028039199</c:v>
                </c:pt>
                <c:pt idx="97">
                  <c:v>56.349461986993802</c:v>
                </c:pt>
                <c:pt idx="98">
                  <c:v>47.708332977878499</c:v>
                </c:pt>
                <c:pt idx="99">
                  <c:v>33.795699177650398</c:v>
                </c:pt>
                <c:pt idx="100">
                  <c:v>28.324999925804601</c:v>
                </c:pt>
                <c:pt idx="101">
                  <c:v>30.7258064516129</c:v>
                </c:pt>
                <c:pt idx="102">
                  <c:v>32.239784785085703</c:v>
                </c:pt>
                <c:pt idx="103">
                  <c:v>30.003160841844402</c:v>
                </c:pt>
                <c:pt idx="104">
                  <c:v>29.043010749523699</c:v>
                </c:pt>
                <c:pt idx="105">
                  <c:v>29.494444521350999</c:v>
                </c:pt>
                <c:pt idx="106">
                  <c:v>30.104838709677399</c:v>
                </c:pt>
                <c:pt idx="107">
                  <c:v>35.650000265613201</c:v>
                </c:pt>
                <c:pt idx="108">
                  <c:v>48.439516071595698</c:v>
                </c:pt>
                <c:pt idx="109">
                  <c:v>56.912634025262797</c:v>
                </c:pt>
                <c:pt idx="110">
                  <c:v>48.270832973687597</c:v>
                </c:pt>
                <c:pt idx="111">
                  <c:v>34.170699181375603</c:v>
                </c:pt>
                <c:pt idx="112">
                  <c:v>29.048611036294901</c:v>
                </c:pt>
                <c:pt idx="113">
                  <c:v>31.288978494623699</c:v>
                </c:pt>
                <c:pt idx="114">
                  <c:v>32.640322417691699</c:v>
                </c:pt>
                <c:pt idx="115">
                  <c:v>30.407922745985399</c:v>
                </c:pt>
                <c:pt idx="116">
                  <c:v>29.4489247274375</c:v>
                </c:pt>
                <c:pt idx="117">
                  <c:v>29.900000077527402</c:v>
                </c:pt>
                <c:pt idx="118">
                  <c:v>30.505376344085999</c:v>
                </c:pt>
                <c:pt idx="119">
                  <c:v>36.0555558241903</c:v>
                </c:pt>
                <c:pt idx="120">
                  <c:v>48.5403225220319</c:v>
                </c:pt>
                <c:pt idx="121">
                  <c:v>57.682795308530302</c:v>
                </c:pt>
                <c:pt idx="122">
                  <c:v>48.673610748464398</c:v>
                </c:pt>
                <c:pt idx="123">
                  <c:v>34.573924991973101</c:v>
                </c:pt>
                <c:pt idx="124">
                  <c:v>29.4513888134518</c:v>
                </c:pt>
                <c:pt idx="125">
                  <c:v>31.6922043010753</c:v>
                </c:pt>
                <c:pt idx="126">
                  <c:v>32.882257900351</c:v>
                </c:pt>
                <c:pt idx="127">
                  <c:v>30.6775861279589</c:v>
                </c:pt>
                <c:pt idx="128">
                  <c:v>29.6935483833715</c:v>
                </c:pt>
                <c:pt idx="129">
                  <c:v>29.975000078148302</c:v>
                </c:pt>
                <c:pt idx="130">
                  <c:v>30.922043010752699</c:v>
                </c:pt>
                <c:pt idx="131">
                  <c:v>36.300000270456103</c:v>
                </c:pt>
                <c:pt idx="132">
                  <c:v>48.782258005251997</c:v>
                </c:pt>
                <c:pt idx="133">
                  <c:v>57.927418963262603</c:v>
                </c:pt>
                <c:pt idx="134">
                  <c:v>48.608332971172999</c:v>
                </c:pt>
                <c:pt idx="135">
                  <c:v>35.013441125692097</c:v>
                </c:pt>
                <c:pt idx="136">
                  <c:v>29.694444368386399</c:v>
                </c:pt>
                <c:pt idx="137">
                  <c:v>31.75</c:v>
                </c:pt>
                <c:pt idx="138">
                  <c:v>33.6293009080103</c:v>
                </c:pt>
                <c:pt idx="139">
                  <c:v>31.217446554267401</c:v>
                </c:pt>
                <c:pt idx="140">
                  <c:v>30.088978490356599</c:v>
                </c:pt>
                <c:pt idx="141">
                  <c:v>30.711111189880299</c:v>
                </c:pt>
                <c:pt idx="142">
                  <c:v>31.485215053763401</c:v>
                </c:pt>
                <c:pt idx="143">
                  <c:v>36.654166939761502</c:v>
                </c:pt>
                <c:pt idx="144">
                  <c:v>49.6491934908003</c:v>
                </c:pt>
                <c:pt idx="145">
                  <c:v>58.494623259551098</c:v>
                </c:pt>
                <c:pt idx="146">
                  <c:v>49.166666300346499</c:v>
                </c:pt>
                <c:pt idx="147">
                  <c:v>35.5806454333567</c:v>
                </c:pt>
                <c:pt idx="148">
                  <c:v>30.256944367765598</c:v>
                </c:pt>
                <c:pt idx="149">
                  <c:v>32.309139784946197</c:v>
                </c:pt>
                <c:pt idx="150">
                  <c:v>34.192472948612597</c:v>
                </c:pt>
                <c:pt idx="151">
                  <c:v>31.7829227441228</c:v>
                </c:pt>
                <c:pt idx="152">
                  <c:v>30.6521505322007</c:v>
                </c:pt>
                <c:pt idx="153">
                  <c:v>31.277777857167901</c:v>
                </c:pt>
                <c:pt idx="154">
                  <c:v>32.048387096774199</c:v>
                </c:pt>
                <c:pt idx="155">
                  <c:v>37.216666943952397</c:v>
                </c:pt>
                <c:pt idx="156">
                  <c:v>50.212365534356799</c:v>
                </c:pt>
                <c:pt idx="157">
                  <c:v>58.685483474023997</c:v>
                </c:pt>
                <c:pt idx="158">
                  <c:v>50.041666293827198</c:v>
                </c:pt>
                <c:pt idx="159">
                  <c:v>36.147849741021297</c:v>
                </c:pt>
                <c:pt idx="160">
                  <c:v>30.641666589366899</c:v>
                </c:pt>
                <c:pt idx="161">
                  <c:v>33.061827956989198</c:v>
                </c:pt>
                <c:pt idx="162">
                  <c:v>34.755644989215</c:v>
                </c:pt>
                <c:pt idx="163">
                  <c:v>32.348398933978103</c:v>
                </c:pt>
                <c:pt idx="164">
                  <c:v>31.215322574044801</c:v>
                </c:pt>
                <c:pt idx="165">
                  <c:v>31.844444524455401</c:v>
                </c:pt>
                <c:pt idx="166">
                  <c:v>32.424731182795703</c:v>
                </c:pt>
                <c:pt idx="167">
                  <c:v>38.000000283121999</c:v>
                </c:pt>
                <c:pt idx="168">
                  <c:v>50.775537577913397</c:v>
                </c:pt>
                <c:pt idx="169">
                  <c:v>59.248655512293098</c:v>
                </c:pt>
                <c:pt idx="170">
                  <c:v>50.604166289636197</c:v>
                </c:pt>
                <c:pt idx="171">
                  <c:v>36.7150540486859</c:v>
                </c:pt>
                <c:pt idx="172">
                  <c:v>31.1999999220793</c:v>
                </c:pt>
                <c:pt idx="173">
                  <c:v>33.625</c:v>
                </c:pt>
                <c:pt idx="174">
                  <c:v>34.674731010711298</c:v>
                </c:pt>
                <c:pt idx="175">
                  <c:v>32.491379228923698</c:v>
                </c:pt>
                <c:pt idx="176">
                  <c:v>31.510752681402401</c:v>
                </c:pt>
                <c:pt idx="177">
                  <c:v>31.960000080631801</c:v>
                </c:pt>
                <c:pt idx="178">
                  <c:v>32.539784946236601</c:v>
                </c:pt>
                <c:pt idx="179">
                  <c:v>38.115555839538601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2A-4434-B7DB-D7FEA9269F60}"/>
            </c:ext>
          </c:extLst>
        </c:ser>
        <c:ser>
          <c:idx val="3"/>
          <c:order val="3"/>
          <c:tx>
            <c:strRef>
              <c:f>ElectricFP0622!$S$5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ElectricFP0622!$S$6:$S$185</c:f>
              <c:numCache>
                <c:formatCode>_(* #,##0.00_);_(* \(#,##0.00\);_(* "-"??_);_(@_)</c:formatCode>
                <c:ptCount val="180"/>
                <c:pt idx="0">
                  <c:v>75.827956875565903</c:v>
                </c:pt>
                <c:pt idx="1">
                  <c:v>81.354838222265201</c:v>
                </c:pt>
                <c:pt idx="2">
                  <c:v>76.199999432265798</c:v>
                </c:pt>
                <c:pt idx="3">
                  <c:v>68.709677988963705</c:v>
                </c:pt>
                <c:pt idx="4">
                  <c:v>50.555555440692402</c:v>
                </c:pt>
                <c:pt idx="5">
                  <c:v>50.376344086021497</c:v>
                </c:pt>
                <c:pt idx="6">
                  <c:v>58.118279277497201</c:v>
                </c:pt>
                <c:pt idx="7">
                  <c:v>42.428571313619599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50.000000372529001</c:v>
                </c:pt>
                <c:pt idx="12">
                  <c:v>70.096774126212793</c:v>
                </c:pt>
                <c:pt idx="13">
                  <c:v>75.677418873194696</c:v>
                </c:pt>
                <c:pt idx="14">
                  <c:v>59.599999555945402</c:v>
                </c:pt>
                <c:pt idx="15">
                  <c:v>42.806451971732798</c:v>
                </c:pt>
                <c:pt idx="16">
                  <c:v>35.888888807139502</c:v>
                </c:pt>
                <c:pt idx="17">
                  <c:v>36.3010752688172</c:v>
                </c:pt>
                <c:pt idx="18">
                  <c:v>36.236558960370203</c:v>
                </c:pt>
                <c:pt idx="19">
                  <c:v>33.999999923897597</c:v>
                </c:pt>
                <c:pt idx="20">
                  <c:v>31.9139784821459</c:v>
                </c:pt>
                <c:pt idx="21">
                  <c:v>29.155555628736799</c:v>
                </c:pt>
                <c:pt idx="22">
                  <c:v>29.677419354838701</c:v>
                </c:pt>
                <c:pt idx="23">
                  <c:v>37.222222499549297</c:v>
                </c:pt>
                <c:pt idx="24">
                  <c:v>54.064516062257397</c:v>
                </c:pt>
                <c:pt idx="25">
                  <c:v>63.096773769886703</c:v>
                </c:pt>
                <c:pt idx="26">
                  <c:v>50.111110737754203</c:v>
                </c:pt>
                <c:pt idx="27">
                  <c:v>34.322580908575397</c:v>
                </c:pt>
                <c:pt idx="28">
                  <c:v>28.999999920775501</c:v>
                </c:pt>
                <c:pt idx="29">
                  <c:v>29.559139784946201</c:v>
                </c:pt>
                <c:pt idx="30">
                  <c:v>31.2365589857061</c:v>
                </c:pt>
                <c:pt idx="31">
                  <c:v>30.103448198915601</c:v>
                </c:pt>
                <c:pt idx="32">
                  <c:v>29.580645165376101</c:v>
                </c:pt>
                <c:pt idx="33">
                  <c:v>29.577777854104799</c:v>
                </c:pt>
                <c:pt idx="34">
                  <c:v>32.075268817204297</c:v>
                </c:pt>
                <c:pt idx="35">
                  <c:v>37.355555833876103</c:v>
                </c:pt>
                <c:pt idx="36">
                  <c:v>53.419354805382298</c:v>
                </c:pt>
                <c:pt idx="37">
                  <c:v>57.096773796684801</c:v>
                </c:pt>
                <c:pt idx="38">
                  <c:v>45.222221885290402</c:v>
                </c:pt>
                <c:pt idx="39">
                  <c:v>33.236559392664098</c:v>
                </c:pt>
                <c:pt idx="40">
                  <c:v>28.555555480842798</c:v>
                </c:pt>
                <c:pt idx="41">
                  <c:v>28.559139784946201</c:v>
                </c:pt>
                <c:pt idx="42">
                  <c:v>31.150537480309801</c:v>
                </c:pt>
                <c:pt idx="43">
                  <c:v>30.1428570667548</c:v>
                </c:pt>
                <c:pt idx="44">
                  <c:v>29.580645165376101</c:v>
                </c:pt>
                <c:pt idx="45">
                  <c:v>29.577777854104799</c:v>
                </c:pt>
                <c:pt idx="46">
                  <c:v>32.075268817204297</c:v>
                </c:pt>
                <c:pt idx="47">
                  <c:v>37.355555833876103</c:v>
                </c:pt>
                <c:pt idx="48">
                  <c:v>52.903225774406103</c:v>
                </c:pt>
                <c:pt idx="49">
                  <c:v>57.677418955391502</c:v>
                </c:pt>
                <c:pt idx="50">
                  <c:v>45.222221885290402</c:v>
                </c:pt>
                <c:pt idx="51">
                  <c:v>33.236559392664098</c:v>
                </c:pt>
                <c:pt idx="52">
                  <c:v>28.555555480842798</c:v>
                </c:pt>
                <c:pt idx="53">
                  <c:v>28.559139784946201</c:v>
                </c:pt>
                <c:pt idx="54">
                  <c:v>31.3543009202427</c:v>
                </c:pt>
                <c:pt idx="55">
                  <c:v>30.3499999235517</c:v>
                </c:pt>
                <c:pt idx="56">
                  <c:v>29.788709681252801</c:v>
                </c:pt>
                <c:pt idx="57">
                  <c:v>29.7611111888558</c:v>
                </c:pt>
                <c:pt idx="58">
                  <c:v>32.3241935483871</c:v>
                </c:pt>
                <c:pt idx="59">
                  <c:v>37.563333613201998</c:v>
                </c:pt>
                <c:pt idx="60">
                  <c:v>53.1069892151842</c:v>
                </c:pt>
                <c:pt idx="61">
                  <c:v>57.885483470066397</c:v>
                </c:pt>
                <c:pt idx="62">
                  <c:v>45.427777439314497</c:v>
                </c:pt>
                <c:pt idx="63">
                  <c:v>33.442473373199597</c:v>
                </c:pt>
                <c:pt idx="64">
                  <c:v>28.761111036056899</c:v>
                </c:pt>
                <c:pt idx="65">
                  <c:v>28.741397849462398</c:v>
                </c:pt>
                <c:pt idx="66">
                  <c:v>31.726343929723502</c:v>
                </c:pt>
                <c:pt idx="67">
                  <c:v>30.635714208813699</c:v>
                </c:pt>
                <c:pt idx="68">
                  <c:v>30.075806455061802</c:v>
                </c:pt>
                <c:pt idx="69">
                  <c:v>30.044444522634102</c:v>
                </c:pt>
                <c:pt idx="70">
                  <c:v>32.608064516128998</c:v>
                </c:pt>
                <c:pt idx="71">
                  <c:v>37.850000282004501</c:v>
                </c:pt>
                <c:pt idx="72">
                  <c:v>53.387634376428501</c:v>
                </c:pt>
                <c:pt idx="73">
                  <c:v>58.172580242193</c:v>
                </c:pt>
                <c:pt idx="74">
                  <c:v>45.416666328286098</c:v>
                </c:pt>
                <c:pt idx="75">
                  <c:v>33.817742196891103</c:v>
                </c:pt>
                <c:pt idx="76">
                  <c:v>29.0444443689452</c:v>
                </c:pt>
                <c:pt idx="77">
                  <c:v>29.0220430107527</c:v>
                </c:pt>
                <c:pt idx="78">
                  <c:v>32.010214896184699</c:v>
                </c:pt>
                <c:pt idx="79">
                  <c:v>30.929310267611299</c:v>
                </c:pt>
                <c:pt idx="80">
                  <c:v>30.332795703624399</c:v>
                </c:pt>
                <c:pt idx="81">
                  <c:v>30.3588889664743</c:v>
                </c:pt>
                <c:pt idx="82">
                  <c:v>32.891935483871002</c:v>
                </c:pt>
                <c:pt idx="83">
                  <c:v>37.883333615586203</c:v>
                </c:pt>
                <c:pt idx="84">
                  <c:v>54.193010719153598</c:v>
                </c:pt>
                <c:pt idx="85">
                  <c:v>57.870429705106403</c:v>
                </c:pt>
                <c:pt idx="86">
                  <c:v>45.9944441017591</c:v>
                </c:pt>
                <c:pt idx="87">
                  <c:v>34.104838973992798</c:v>
                </c:pt>
                <c:pt idx="88">
                  <c:v>29.296666589714601</c:v>
                </c:pt>
                <c:pt idx="89">
                  <c:v>29.332795698924699</c:v>
                </c:pt>
                <c:pt idx="90">
                  <c:v>32.377956830120297</c:v>
                </c:pt>
                <c:pt idx="91">
                  <c:v>31.292857065131599</c:v>
                </c:pt>
                <c:pt idx="92">
                  <c:v>30.700537638273101</c:v>
                </c:pt>
                <c:pt idx="93">
                  <c:v>30.732222300188401</c:v>
                </c:pt>
                <c:pt idx="94">
                  <c:v>33.201612903225801</c:v>
                </c:pt>
                <c:pt idx="95">
                  <c:v>38.510000286921901</c:v>
                </c:pt>
                <c:pt idx="96">
                  <c:v>54.560752655116097</c:v>
                </c:pt>
                <c:pt idx="97">
                  <c:v>58.2381716373717</c:v>
                </c:pt>
                <c:pt idx="98">
                  <c:v>46.361110765693901</c:v>
                </c:pt>
                <c:pt idx="99">
                  <c:v>34.4790325268022</c:v>
                </c:pt>
                <c:pt idx="100">
                  <c:v>29.656666589391701</c:v>
                </c:pt>
                <c:pt idx="101">
                  <c:v>29.700537634408601</c:v>
                </c:pt>
                <c:pt idx="102">
                  <c:v>32.661290161834401</c:v>
                </c:pt>
                <c:pt idx="103">
                  <c:v>31.685714207456599</c:v>
                </c:pt>
                <c:pt idx="104">
                  <c:v>31.132258066102398</c:v>
                </c:pt>
                <c:pt idx="105">
                  <c:v>31.126666745170901</c:v>
                </c:pt>
                <c:pt idx="106">
                  <c:v>33.586021505376301</c:v>
                </c:pt>
                <c:pt idx="107">
                  <c:v>38.904444734305102</c:v>
                </c:pt>
                <c:pt idx="108">
                  <c:v>54.950537601502901</c:v>
                </c:pt>
                <c:pt idx="109">
                  <c:v>58.627956580553899</c:v>
                </c:pt>
                <c:pt idx="110">
                  <c:v>46.7499996516853</c:v>
                </c:pt>
                <c:pt idx="111">
                  <c:v>34.767742204840403</c:v>
                </c:pt>
                <c:pt idx="112">
                  <c:v>30.0833332565199</c:v>
                </c:pt>
                <c:pt idx="113">
                  <c:v>30.0903225806452</c:v>
                </c:pt>
                <c:pt idx="114">
                  <c:v>33.0456987623025</c:v>
                </c:pt>
                <c:pt idx="115">
                  <c:v>32.078571349781498</c:v>
                </c:pt>
                <c:pt idx="116">
                  <c:v>31.527419355764</c:v>
                </c:pt>
                <c:pt idx="117">
                  <c:v>31.521111190153501</c:v>
                </c:pt>
                <c:pt idx="118">
                  <c:v>33.970430107526902</c:v>
                </c:pt>
                <c:pt idx="119">
                  <c:v>39.298889181688402</c:v>
                </c:pt>
                <c:pt idx="120">
                  <c:v>54.798387065439698</c:v>
                </c:pt>
                <c:pt idx="121">
                  <c:v>59.624193134002603</c:v>
                </c:pt>
                <c:pt idx="122">
                  <c:v>47.138888537676799</c:v>
                </c:pt>
                <c:pt idx="123">
                  <c:v>35.157527155323002</c:v>
                </c:pt>
                <c:pt idx="124">
                  <c:v>30.472222144891401</c:v>
                </c:pt>
                <c:pt idx="125">
                  <c:v>30.480107526881699</c:v>
                </c:pt>
                <c:pt idx="126">
                  <c:v>33.2956987610307</c:v>
                </c:pt>
                <c:pt idx="127">
                  <c:v>32.339080380442802</c:v>
                </c:pt>
                <c:pt idx="128">
                  <c:v>31.777419355824101</c:v>
                </c:pt>
                <c:pt idx="129">
                  <c:v>31.722222302916101</c:v>
                </c:pt>
                <c:pt idx="130">
                  <c:v>34.289247311827999</c:v>
                </c:pt>
                <c:pt idx="131">
                  <c:v>39.548889183551097</c:v>
                </c:pt>
                <c:pt idx="132">
                  <c:v>55.048387064668603</c:v>
                </c:pt>
                <c:pt idx="133">
                  <c:v>59.874193132861002</c:v>
                </c:pt>
                <c:pt idx="134">
                  <c:v>47.073332982609699</c:v>
                </c:pt>
                <c:pt idx="135">
                  <c:v>35.519355117721901</c:v>
                </c:pt>
                <c:pt idx="136">
                  <c:v>30.722222144218801</c:v>
                </c:pt>
                <c:pt idx="137">
                  <c:v>30.6827956989247</c:v>
                </c:pt>
                <c:pt idx="138">
                  <c:v>33.657526716634997</c:v>
                </c:pt>
                <c:pt idx="139">
                  <c:v>32.578571348451099</c:v>
                </c:pt>
                <c:pt idx="140">
                  <c:v>31.980107529554498</c:v>
                </c:pt>
                <c:pt idx="141">
                  <c:v>32.021111191477999</c:v>
                </c:pt>
                <c:pt idx="142">
                  <c:v>34.539247311827999</c:v>
                </c:pt>
                <c:pt idx="143">
                  <c:v>39.527778072282601</c:v>
                </c:pt>
                <c:pt idx="144">
                  <c:v>55.840322546397502</c:v>
                </c:pt>
                <c:pt idx="145">
                  <c:v>60.124193131719402</c:v>
                </c:pt>
                <c:pt idx="146">
                  <c:v>47.323332980746997</c:v>
                </c:pt>
                <c:pt idx="147">
                  <c:v>35.7693551194644</c:v>
                </c:pt>
                <c:pt idx="148">
                  <c:v>30.972222143546201</c:v>
                </c:pt>
                <c:pt idx="149">
                  <c:v>30.9327956989247</c:v>
                </c:pt>
                <c:pt idx="150">
                  <c:v>33.907526715368199</c:v>
                </c:pt>
                <c:pt idx="151">
                  <c:v>32.828571347785797</c:v>
                </c:pt>
                <c:pt idx="152">
                  <c:v>32.230107529629599</c:v>
                </c:pt>
                <c:pt idx="153">
                  <c:v>32.271111192140303</c:v>
                </c:pt>
                <c:pt idx="154">
                  <c:v>34.7892473118279</c:v>
                </c:pt>
                <c:pt idx="155">
                  <c:v>39.777778074145303</c:v>
                </c:pt>
                <c:pt idx="156">
                  <c:v>56.090322545651503</c:v>
                </c:pt>
                <c:pt idx="157">
                  <c:v>59.767741520386402</c:v>
                </c:pt>
                <c:pt idx="158">
                  <c:v>47.888888532088899</c:v>
                </c:pt>
                <c:pt idx="159">
                  <c:v>36.0193551212068</c:v>
                </c:pt>
                <c:pt idx="160">
                  <c:v>31.1733332530161</c:v>
                </c:pt>
                <c:pt idx="161">
                  <c:v>31.230107526881699</c:v>
                </c:pt>
                <c:pt idx="162">
                  <c:v>34.241666498420699</c:v>
                </c:pt>
                <c:pt idx="163">
                  <c:v>33.2074403937795</c:v>
                </c:pt>
                <c:pt idx="164">
                  <c:v>32.480107529704703</c:v>
                </c:pt>
                <c:pt idx="165">
                  <c:v>32.6580556382673</c:v>
                </c:pt>
                <c:pt idx="166">
                  <c:v>34.970430107526902</c:v>
                </c:pt>
                <c:pt idx="167">
                  <c:v>40.298889189138997</c:v>
                </c:pt>
                <c:pt idx="168">
                  <c:v>56.340322544905398</c:v>
                </c:pt>
                <c:pt idx="169">
                  <c:v>60.017741519269798</c:v>
                </c:pt>
                <c:pt idx="170">
                  <c:v>48.138888530226197</c:v>
                </c:pt>
                <c:pt idx="171">
                  <c:v>36.364247595360602</c:v>
                </c:pt>
                <c:pt idx="172">
                  <c:v>31.554722140243101</c:v>
                </c:pt>
                <c:pt idx="173">
                  <c:v>31.480107526881699</c:v>
                </c:pt>
                <c:pt idx="174">
                  <c:v>34.381182626274303</c:v>
                </c:pt>
                <c:pt idx="175">
                  <c:v>33.464942445815801</c:v>
                </c:pt>
                <c:pt idx="176">
                  <c:v>32.911290324803801</c:v>
                </c:pt>
                <c:pt idx="177">
                  <c:v>32.771111193464897</c:v>
                </c:pt>
                <c:pt idx="178">
                  <c:v>35.220430107526902</c:v>
                </c:pt>
                <c:pt idx="179">
                  <c:v>40.548889191001699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2A-4434-B7DB-D7FEA9269F60}"/>
            </c:ext>
          </c:extLst>
        </c:ser>
        <c:ser>
          <c:idx val="4"/>
          <c:order val="4"/>
          <c:tx>
            <c:strRef>
              <c:f>ElectricFP0622!$X$5</c:f>
              <c:strCache>
                <c:ptCount val="1"/>
                <c:pt idx="0">
                  <c:v>Palo Verde</c:v>
                </c:pt>
              </c:strCache>
            </c:strRef>
          </c:tx>
          <c:spPr>
            <a:ln w="254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ElectricFP0622!$A$6:$A$185</c:f>
              <c:numCache>
                <c:formatCode>m/d/yyyy</c:formatCode>
                <c:ptCount val="180"/>
                <c:pt idx="0">
                  <c:v>37073</c:v>
                </c:pt>
                <c:pt idx="1">
                  <c:v>37104</c:v>
                </c:pt>
                <c:pt idx="2">
                  <c:v>37135</c:v>
                </c:pt>
                <c:pt idx="3">
                  <c:v>37165</c:v>
                </c:pt>
                <c:pt idx="4">
                  <c:v>37196</c:v>
                </c:pt>
                <c:pt idx="5">
                  <c:v>37226</c:v>
                </c:pt>
                <c:pt idx="6">
                  <c:v>37257</c:v>
                </c:pt>
                <c:pt idx="7">
                  <c:v>37288</c:v>
                </c:pt>
                <c:pt idx="8">
                  <c:v>37316</c:v>
                </c:pt>
                <c:pt idx="9">
                  <c:v>37347</c:v>
                </c:pt>
                <c:pt idx="10">
                  <c:v>37377</c:v>
                </c:pt>
                <c:pt idx="11">
                  <c:v>37408</c:v>
                </c:pt>
                <c:pt idx="12">
                  <c:v>37438</c:v>
                </c:pt>
                <c:pt idx="13">
                  <c:v>37469</c:v>
                </c:pt>
                <c:pt idx="14">
                  <c:v>37500</c:v>
                </c:pt>
                <c:pt idx="15">
                  <c:v>37530</c:v>
                </c:pt>
                <c:pt idx="16">
                  <c:v>37561</c:v>
                </c:pt>
                <c:pt idx="17">
                  <c:v>37591</c:v>
                </c:pt>
                <c:pt idx="18">
                  <c:v>37622</c:v>
                </c:pt>
                <c:pt idx="19">
                  <c:v>37653</c:v>
                </c:pt>
                <c:pt idx="20">
                  <c:v>37681</c:v>
                </c:pt>
                <c:pt idx="21">
                  <c:v>37712</c:v>
                </c:pt>
                <c:pt idx="22">
                  <c:v>37742</c:v>
                </c:pt>
                <c:pt idx="23">
                  <c:v>37773</c:v>
                </c:pt>
                <c:pt idx="24">
                  <c:v>37803</c:v>
                </c:pt>
                <c:pt idx="25">
                  <c:v>37834</c:v>
                </c:pt>
                <c:pt idx="26">
                  <c:v>37865</c:v>
                </c:pt>
                <c:pt idx="27">
                  <c:v>37895</c:v>
                </c:pt>
                <c:pt idx="28">
                  <c:v>37926</c:v>
                </c:pt>
                <c:pt idx="29">
                  <c:v>37956</c:v>
                </c:pt>
                <c:pt idx="30">
                  <c:v>37987</c:v>
                </c:pt>
                <c:pt idx="31">
                  <c:v>38018</c:v>
                </c:pt>
                <c:pt idx="32">
                  <c:v>38047</c:v>
                </c:pt>
                <c:pt idx="33">
                  <c:v>38078</c:v>
                </c:pt>
                <c:pt idx="34">
                  <c:v>38108</c:v>
                </c:pt>
                <c:pt idx="35">
                  <c:v>38139</c:v>
                </c:pt>
                <c:pt idx="36">
                  <c:v>38169</c:v>
                </c:pt>
                <c:pt idx="37">
                  <c:v>38200</c:v>
                </c:pt>
                <c:pt idx="38">
                  <c:v>38231</c:v>
                </c:pt>
                <c:pt idx="39">
                  <c:v>38261</c:v>
                </c:pt>
                <c:pt idx="40">
                  <c:v>38292</c:v>
                </c:pt>
                <c:pt idx="41">
                  <c:v>38322</c:v>
                </c:pt>
                <c:pt idx="42">
                  <c:v>38353</c:v>
                </c:pt>
                <c:pt idx="43">
                  <c:v>38384</c:v>
                </c:pt>
                <c:pt idx="44">
                  <c:v>38412</c:v>
                </c:pt>
                <c:pt idx="45">
                  <c:v>38443</c:v>
                </c:pt>
                <c:pt idx="46">
                  <c:v>38473</c:v>
                </c:pt>
                <c:pt idx="47">
                  <c:v>38504</c:v>
                </c:pt>
                <c:pt idx="48">
                  <c:v>38534</c:v>
                </c:pt>
                <c:pt idx="49">
                  <c:v>38565</c:v>
                </c:pt>
                <c:pt idx="50">
                  <c:v>38596</c:v>
                </c:pt>
                <c:pt idx="51">
                  <c:v>38626</c:v>
                </c:pt>
                <c:pt idx="52">
                  <c:v>38657</c:v>
                </c:pt>
                <c:pt idx="53">
                  <c:v>38687</c:v>
                </c:pt>
                <c:pt idx="54">
                  <c:v>38718</c:v>
                </c:pt>
                <c:pt idx="55">
                  <c:v>38749</c:v>
                </c:pt>
                <c:pt idx="56">
                  <c:v>38777</c:v>
                </c:pt>
                <c:pt idx="57">
                  <c:v>38808</c:v>
                </c:pt>
                <c:pt idx="58">
                  <c:v>38838</c:v>
                </c:pt>
                <c:pt idx="59">
                  <c:v>38869</c:v>
                </c:pt>
                <c:pt idx="60">
                  <c:v>38899</c:v>
                </c:pt>
                <c:pt idx="61">
                  <c:v>38930</c:v>
                </c:pt>
                <c:pt idx="62">
                  <c:v>38961</c:v>
                </c:pt>
                <c:pt idx="63">
                  <c:v>38991</c:v>
                </c:pt>
                <c:pt idx="64">
                  <c:v>39022</c:v>
                </c:pt>
                <c:pt idx="65">
                  <c:v>39052</c:v>
                </c:pt>
                <c:pt idx="66">
                  <c:v>39083</c:v>
                </c:pt>
                <c:pt idx="67">
                  <c:v>39114</c:v>
                </c:pt>
                <c:pt idx="68">
                  <c:v>39142</c:v>
                </c:pt>
                <c:pt idx="69">
                  <c:v>39173</c:v>
                </c:pt>
                <c:pt idx="70">
                  <c:v>39203</c:v>
                </c:pt>
                <c:pt idx="71">
                  <c:v>39234</c:v>
                </c:pt>
                <c:pt idx="72">
                  <c:v>39264</c:v>
                </c:pt>
                <c:pt idx="73">
                  <c:v>39295</c:v>
                </c:pt>
                <c:pt idx="74">
                  <c:v>39326</c:v>
                </c:pt>
                <c:pt idx="75">
                  <c:v>39356</c:v>
                </c:pt>
                <c:pt idx="76">
                  <c:v>39387</c:v>
                </c:pt>
                <c:pt idx="77">
                  <c:v>39417</c:v>
                </c:pt>
                <c:pt idx="78">
                  <c:v>39448</c:v>
                </c:pt>
                <c:pt idx="79">
                  <c:v>39479</c:v>
                </c:pt>
                <c:pt idx="80">
                  <c:v>39508</c:v>
                </c:pt>
                <c:pt idx="81">
                  <c:v>39539</c:v>
                </c:pt>
                <c:pt idx="82">
                  <c:v>39569</c:v>
                </c:pt>
                <c:pt idx="83">
                  <c:v>39600</c:v>
                </c:pt>
                <c:pt idx="84">
                  <c:v>39630</c:v>
                </c:pt>
                <c:pt idx="85">
                  <c:v>39661</c:v>
                </c:pt>
                <c:pt idx="86">
                  <c:v>39692</c:v>
                </c:pt>
                <c:pt idx="87">
                  <c:v>39722</c:v>
                </c:pt>
                <c:pt idx="88">
                  <c:v>39753</c:v>
                </c:pt>
                <c:pt idx="89">
                  <c:v>39783</c:v>
                </c:pt>
                <c:pt idx="90">
                  <c:v>39814</c:v>
                </c:pt>
                <c:pt idx="91">
                  <c:v>39845</c:v>
                </c:pt>
                <c:pt idx="92">
                  <c:v>39873</c:v>
                </c:pt>
                <c:pt idx="93">
                  <c:v>39904</c:v>
                </c:pt>
                <c:pt idx="94">
                  <c:v>39934</c:v>
                </c:pt>
                <c:pt idx="95">
                  <c:v>39965</c:v>
                </c:pt>
                <c:pt idx="96">
                  <c:v>39995</c:v>
                </c:pt>
                <c:pt idx="97">
                  <c:v>40026</c:v>
                </c:pt>
                <c:pt idx="98">
                  <c:v>40057</c:v>
                </c:pt>
                <c:pt idx="99">
                  <c:v>40087</c:v>
                </c:pt>
                <c:pt idx="100">
                  <c:v>40118</c:v>
                </c:pt>
                <c:pt idx="101">
                  <c:v>40148</c:v>
                </c:pt>
                <c:pt idx="102">
                  <c:v>40179</c:v>
                </c:pt>
                <c:pt idx="103">
                  <c:v>40210</c:v>
                </c:pt>
                <c:pt idx="104">
                  <c:v>40238</c:v>
                </c:pt>
                <c:pt idx="105">
                  <c:v>40269</c:v>
                </c:pt>
                <c:pt idx="106">
                  <c:v>40299</c:v>
                </c:pt>
                <c:pt idx="107">
                  <c:v>40330</c:v>
                </c:pt>
                <c:pt idx="108">
                  <c:v>40360</c:v>
                </c:pt>
                <c:pt idx="109">
                  <c:v>40391</c:v>
                </c:pt>
                <c:pt idx="110">
                  <c:v>40422</c:v>
                </c:pt>
                <c:pt idx="111">
                  <c:v>40452</c:v>
                </c:pt>
                <c:pt idx="112">
                  <c:v>40483</c:v>
                </c:pt>
                <c:pt idx="113">
                  <c:v>40513</c:v>
                </c:pt>
                <c:pt idx="114">
                  <c:v>40544</c:v>
                </c:pt>
                <c:pt idx="115">
                  <c:v>40575</c:v>
                </c:pt>
                <c:pt idx="116">
                  <c:v>40603</c:v>
                </c:pt>
                <c:pt idx="117">
                  <c:v>40634</c:v>
                </c:pt>
                <c:pt idx="118">
                  <c:v>40664</c:v>
                </c:pt>
                <c:pt idx="119">
                  <c:v>40695</c:v>
                </c:pt>
                <c:pt idx="120">
                  <c:v>40725</c:v>
                </c:pt>
                <c:pt idx="121">
                  <c:v>40756</c:v>
                </c:pt>
                <c:pt idx="122">
                  <c:v>40787</c:v>
                </c:pt>
                <c:pt idx="123">
                  <c:v>40817</c:v>
                </c:pt>
                <c:pt idx="124">
                  <c:v>40848</c:v>
                </c:pt>
                <c:pt idx="125">
                  <c:v>40878</c:v>
                </c:pt>
                <c:pt idx="126">
                  <c:v>40909</c:v>
                </c:pt>
                <c:pt idx="127">
                  <c:v>40940</c:v>
                </c:pt>
                <c:pt idx="128">
                  <c:v>40969</c:v>
                </c:pt>
                <c:pt idx="129">
                  <c:v>41000</c:v>
                </c:pt>
                <c:pt idx="130">
                  <c:v>41030</c:v>
                </c:pt>
                <c:pt idx="131">
                  <c:v>41061</c:v>
                </c:pt>
                <c:pt idx="132">
                  <c:v>41091</c:v>
                </c:pt>
                <c:pt idx="133">
                  <c:v>41122</c:v>
                </c:pt>
                <c:pt idx="134">
                  <c:v>41153</c:v>
                </c:pt>
                <c:pt idx="135">
                  <c:v>41183</c:v>
                </c:pt>
                <c:pt idx="136">
                  <c:v>41214</c:v>
                </c:pt>
                <c:pt idx="137">
                  <c:v>41244</c:v>
                </c:pt>
                <c:pt idx="138">
                  <c:v>41275</c:v>
                </c:pt>
                <c:pt idx="139">
                  <c:v>41306</c:v>
                </c:pt>
                <c:pt idx="140">
                  <c:v>41334</c:v>
                </c:pt>
                <c:pt idx="141">
                  <c:v>41365</c:v>
                </c:pt>
                <c:pt idx="142">
                  <c:v>41395</c:v>
                </c:pt>
                <c:pt idx="143">
                  <c:v>41426</c:v>
                </c:pt>
                <c:pt idx="144">
                  <c:v>41456</c:v>
                </c:pt>
                <c:pt idx="145">
                  <c:v>41487</c:v>
                </c:pt>
                <c:pt idx="146">
                  <c:v>41518</c:v>
                </c:pt>
                <c:pt idx="147">
                  <c:v>41548</c:v>
                </c:pt>
                <c:pt idx="148">
                  <c:v>41579</c:v>
                </c:pt>
                <c:pt idx="149">
                  <c:v>41609</c:v>
                </c:pt>
                <c:pt idx="150">
                  <c:v>41640</c:v>
                </c:pt>
                <c:pt idx="151">
                  <c:v>41671</c:v>
                </c:pt>
                <c:pt idx="152">
                  <c:v>41699</c:v>
                </c:pt>
                <c:pt idx="153">
                  <c:v>41730</c:v>
                </c:pt>
                <c:pt idx="154">
                  <c:v>41760</c:v>
                </c:pt>
                <c:pt idx="155">
                  <c:v>41791</c:v>
                </c:pt>
                <c:pt idx="156">
                  <c:v>41821</c:v>
                </c:pt>
                <c:pt idx="157">
                  <c:v>41852</c:v>
                </c:pt>
                <c:pt idx="158">
                  <c:v>41883</c:v>
                </c:pt>
                <c:pt idx="159">
                  <c:v>41913</c:v>
                </c:pt>
                <c:pt idx="160">
                  <c:v>41944</c:v>
                </c:pt>
                <c:pt idx="161">
                  <c:v>41974</c:v>
                </c:pt>
                <c:pt idx="162">
                  <c:v>42005</c:v>
                </c:pt>
                <c:pt idx="163">
                  <c:v>42036</c:v>
                </c:pt>
                <c:pt idx="164">
                  <c:v>42064</c:v>
                </c:pt>
                <c:pt idx="165">
                  <c:v>42095</c:v>
                </c:pt>
                <c:pt idx="166">
                  <c:v>42125</c:v>
                </c:pt>
                <c:pt idx="167">
                  <c:v>42156</c:v>
                </c:pt>
                <c:pt idx="168">
                  <c:v>42186</c:v>
                </c:pt>
                <c:pt idx="169">
                  <c:v>42217</c:v>
                </c:pt>
                <c:pt idx="170">
                  <c:v>42248</c:v>
                </c:pt>
                <c:pt idx="171">
                  <c:v>42278</c:v>
                </c:pt>
                <c:pt idx="172">
                  <c:v>42309</c:v>
                </c:pt>
                <c:pt idx="173">
                  <c:v>42339</c:v>
                </c:pt>
                <c:pt idx="174">
                  <c:v>42370</c:v>
                </c:pt>
                <c:pt idx="175">
                  <c:v>42401</c:v>
                </c:pt>
                <c:pt idx="176">
                  <c:v>42430</c:v>
                </c:pt>
                <c:pt idx="177">
                  <c:v>42461</c:v>
                </c:pt>
                <c:pt idx="178">
                  <c:v>42491</c:v>
                </c:pt>
                <c:pt idx="179">
                  <c:v>42522</c:v>
                </c:pt>
              </c:numCache>
            </c:numRef>
          </c:cat>
          <c:val>
            <c:numRef>
              <c:f>ElectricFP0622!$X$6:$X$185</c:f>
              <c:numCache>
                <c:formatCode>_(* #,##0.00_);_(* \(#,##0.00\);_(* "-"??_);_(@_)</c:formatCode>
                <c:ptCount val="180"/>
                <c:pt idx="0">
                  <c:v>72.892472882905295</c:v>
                </c:pt>
                <c:pt idx="1">
                  <c:v>82.387096533852201</c:v>
                </c:pt>
                <c:pt idx="2">
                  <c:v>76.999999888738003</c:v>
                </c:pt>
                <c:pt idx="3">
                  <c:v>65.419355026175893</c:v>
                </c:pt>
                <c:pt idx="4">
                  <c:v>46.333333459475803</c:v>
                </c:pt>
                <c:pt idx="5">
                  <c:v>44.451613021393598</c:v>
                </c:pt>
                <c:pt idx="6">
                  <c:v>46.827957115566697</c:v>
                </c:pt>
                <c:pt idx="7">
                  <c:v>42.857142565771902</c:v>
                </c:pt>
                <c:pt idx="8">
                  <c:v>34.591397642428397</c:v>
                </c:pt>
                <c:pt idx="9">
                  <c:v>34.777777568747602</c:v>
                </c:pt>
                <c:pt idx="10">
                  <c:v>34.591398050147397</c:v>
                </c:pt>
                <c:pt idx="11">
                  <c:v>52.8888888518429</c:v>
                </c:pt>
                <c:pt idx="12">
                  <c:v>65.301075010770703</c:v>
                </c:pt>
                <c:pt idx="13">
                  <c:v>84.032257843402107</c:v>
                </c:pt>
                <c:pt idx="14">
                  <c:v>59.733333218594403</c:v>
                </c:pt>
                <c:pt idx="15">
                  <c:v>44.225806566976701</c:v>
                </c:pt>
                <c:pt idx="16">
                  <c:v>31.4444445277461</c:v>
                </c:pt>
                <c:pt idx="17">
                  <c:v>30.7634409405692</c:v>
                </c:pt>
                <c:pt idx="18">
                  <c:v>29.354838785945699</c:v>
                </c:pt>
                <c:pt idx="19">
                  <c:v>27.714285573523</c:v>
                </c:pt>
                <c:pt idx="20">
                  <c:v>26.354838560445501</c:v>
                </c:pt>
                <c:pt idx="21">
                  <c:v>24.733333205514501</c:v>
                </c:pt>
                <c:pt idx="22">
                  <c:v>24.677419506694399</c:v>
                </c:pt>
                <c:pt idx="23">
                  <c:v>34.666666622584103</c:v>
                </c:pt>
                <c:pt idx="24">
                  <c:v>52.301075080549801</c:v>
                </c:pt>
                <c:pt idx="25">
                  <c:v>66.182795520170899</c:v>
                </c:pt>
                <c:pt idx="26">
                  <c:v>48.555555465113798</c:v>
                </c:pt>
                <c:pt idx="27">
                  <c:v>34.161290406700097</c:v>
                </c:pt>
                <c:pt idx="28">
                  <c:v>28.7333334088325</c:v>
                </c:pt>
                <c:pt idx="29">
                  <c:v>28.913978570891999</c:v>
                </c:pt>
                <c:pt idx="30">
                  <c:v>27.064749161643999</c:v>
                </c:pt>
                <c:pt idx="31">
                  <c:v>25.851084718789501</c:v>
                </c:pt>
                <c:pt idx="32">
                  <c:v>25.093854452056501</c:v>
                </c:pt>
                <c:pt idx="33">
                  <c:v>23.8333555217385</c:v>
                </c:pt>
                <c:pt idx="34">
                  <c:v>23.7931791409741</c:v>
                </c:pt>
                <c:pt idx="35">
                  <c:v>31.564193446474601</c:v>
                </c:pt>
                <c:pt idx="36">
                  <c:v>45.0625338627503</c:v>
                </c:pt>
                <c:pt idx="37">
                  <c:v>55.820292000930401</c:v>
                </c:pt>
                <c:pt idx="38">
                  <c:v>42.473142146601099</c:v>
                </c:pt>
                <c:pt idx="39">
                  <c:v>31.515513251634601</c:v>
                </c:pt>
                <c:pt idx="40">
                  <c:v>27.558633259744301</c:v>
                </c:pt>
                <c:pt idx="41">
                  <c:v>27.665545813372098</c:v>
                </c:pt>
                <c:pt idx="42">
                  <c:v>27.681302661549701</c:v>
                </c:pt>
                <c:pt idx="43">
                  <c:v>26.848874769724802</c:v>
                </c:pt>
                <c:pt idx="44">
                  <c:v>26.116939403886001</c:v>
                </c:pt>
                <c:pt idx="45">
                  <c:v>25.051774255748199</c:v>
                </c:pt>
                <c:pt idx="46">
                  <c:v>24.980775323011098</c:v>
                </c:pt>
                <c:pt idx="47">
                  <c:v>31.824504744343301</c:v>
                </c:pt>
                <c:pt idx="48">
                  <c:v>43.113042005046303</c:v>
                </c:pt>
                <c:pt idx="49">
                  <c:v>53.166510746033801</c:v>
                </c:pt>
                <c:pt idx="50">
                  <c:v>41.221538618055902</c:v>
                </c:pt>
                <c:pt idx="51">
                  <c:v>31.8150573704702</c:v>
                </c:pt>
                <c:pt idx="52">
                  <c:v>28.297919594203201</c:v>
                </c:pt>
                <c:pt idx="53">
                  <c:v>28.402436756563802</c:v>
                </c:pt>
                <c:pt idx="54">
                  <c:v>28.710492509029699</c:v>
                </c:pt>
                <c:pt idx="55">
                  <c:v>28.043772727698101</c:v>
                </c:pt>
                <c:pt idx="56">
                  <c:v>27.3928745943489</c:v>
                </c:pt>
                <c:pt idx="57">
                  <c:v>26.362465327278802</c:v>
                </c:pt>
                <c:pt idx="58">
                  <c:v>26.444745556010599</c:v>
                </c:pt>
                <c:pt idx="59">
                  <c:v>32.468852597434797</c:v>
                </c:pt>
                <c:pt idx="60">
                  <c:v>42.308815847333001</c:v>
                </c:pt>
                <c:pt idx="61">
                  <c:v>51.2631305162773</c:v>
                </c:pt>
                <c:pt idx="62">
                  <c:v>40.672953797574003</c:v>
                </c:pt>
                <c:pt idx="63">
                  <c:v>32.455078908130297</c:v>
                </c:pt>
                <c:pt idx="64">
                  <c:v>29.301743161605</c:v>
                </c:pt>
                <c:pt idx="65">
                  <c:v>29.2703525750177</c:v>
                </c:pt>
                <c:pt idx="66">
                  <c:v>29.714958725820299</c:v>
                </c:pt>
                <c:pt idx="67">
                  <c:v>28.987465478788899</c:v>
                </c:pt>
                <c:pt idx="68">
                  <c:v>28.408229712971501</c:v>
                </c:pt>
                <c:pt idx="69">
                  <c:v>27.436542747774201</c:v>
                </c:pt>
                <c:pt idx="70">
                  <c:v>27.516641434371099</c:v>
                </c:pt>
                <c:pt idx="71">
                  <c:v>33.042570835508698</c:v>
                </c:pt>
                <c:pt idx="72">
                  <c:v>42.017301400115301</c:v>
                </c:pt>
                <c:pt idx="73">
                  <c:v>50.250183506925502</c:v>
                </c:pt>
                <c:pt idx="74">
                  <c:v>40.265632744180699</c:v>
                </c:pt>
                <c:pt idx="75">
                  <c:v>33.092405197961298</c:v>
                </c:pt>
                <c:pt idx="76">
                  <c:v>30.1362090799235</c:v>
                </c:pt>
                <c:pt idx="77">
                  <c:v>30.089346042469</c:v>
                </c:pt>
                <c:pt idx="78">
                  <c:v>30.4789154726496</c:v>
                </c:pt>
                <c:pt idx="79">
                  <c:v>29.827728793913</c:v>
                </c:pt>
                <c:pt idx="80">
                  <c:v>29.120212448928498</c:v>
                </c:pt>
                <c:pt idx="81">
                  <c:v>28.478437172115999</c:v>
                </c:pt>
                <c:pt idx="82">
                  <c:v>28.425196185714601</c:v>
                </c:pt>
                <c:pt idx="83">
                  <c:v>33.483972406937497</c:v>
                </c:pt>
                <c:pt idx="84">
                  <c:v>42.277712765268603</c:v>
                </c:pt>
                <c:pt idx="85">
                  <c:v>49.435262338568002</c:v>
                </c:pt>
                <c:pt idx="86">
                  <c:v>40.609670677320899</c:v>
                </c:pt>
                <c:pt idx="87">
                  <c:v>33.655507016720698</c:v>
                </c:pt>
                <c:pt idx="88">
                  <c:v>30.716748018158601</c:v>
                </c:pt>
                <c:pt idx="89">
                  <c:v>30.973017293459399</c:v>
                </c:pt>
                <c:pt idx="90">
                  <c:v>31.228282759825401</c:v>
                </c:pt>
                <c:pt idx="91">
                  <c:v>30.611194194440898</c:v>
                </c:pt>
                <c:pt idx="92">
                  <c:v>29.9614945962009</c:v>
                </c:pt>
                <c:pt idx="93">
                  <c:v>29.377725123648801</c:v>
                </c:pt>
                <c:pt idx="94">
                  <c:v>29.1711381896605</c:v>
                </c:pt>
                <c:pt idx="95">
                  <c:v>34.166036075486701</c:v>
                </c:pt>
                <c:pt idx="96">
                  <c:v>42.269069325482</c:v>
                </c:pt>
                <c:pt idx="97">
                  <c:v>48.948743047373199</c:v>
                </c:pt>
                <c:pt idx="98">
                  <c:v>40.7054143180574</c:v>
                </c:pt>
                <c:pt idx="99">
                  <c:v>34.2181749155068</c:v>
                </c:pt>
                <c:pt idx="100">
                  <c:v>31.4341154728513</c:v>
                </c:pt>
                <c:pt idx="101">
                  <c:v>31.700194061582099</c:v>
                </c:pt>
                <c:pt idx="102">
                  <c:v>31.779843084857699</c:v>
                </c:pt>
                <c:pt idx="103">
                  <c:v>31.398057749785501</c:v>
                </c:pt>
                <c:pt idx="104">
                  <c:v>30.965448635007601</c:v>
                </c:pt>
                <c:pt idx="105">
                  <c:v>30.2548294474241</c:v>
                </c:pt>
                <c:pt idx="106">
                  <c:v>30.0216219557614</c:v>
                </c:pt>
                <c:pt idx="107">
                  <c:v>34.726681543895197</c:v>
                </c:pt>
                <c:pt idx="108">
                  <c:v>42.293016419535803</c:v>
                </c:pt>
                <c:pt idx="109">
                  <c:v>48.525562166528601</c:v>
                </c:pt>
                <c:pt idx="110">
                  <c:v>40.827440787112998</c:v>
                </c:pt>
                <c:pt idx="111">
                  <c:v>34.651773553120201</c:v>
                </c:pt>
                <c:pt idx="112">
                  <c:v>32.323995738307701</c:v>
                </c:pt>
                <c:pt idx="113">
                  <c:v>32.415060469960999</c:v>
                </c:pt>
                <c:pt idx="114">
                  <c:v>32.467619577024799</c:v>
                </c:pt>
                <c:pt idx="115">
                  <c:v>32.148054127007804</c:v>
                </c:pt>
                <c:pt idx="116">
                  <c:v>31.748129309280198</c:v>
                </c:pt>
                <c:pt idx="117">
                  <c:v>31.079818153862799</c:v>
                </c:pt>
                <c:pt idx="118">
                  <c:v>30.8178771403621</c:v>
                </c:pt>
                <c:pt idx="119">
                  <c:v>35.294873543122101</c:v>
                </c:pt>
                <c:pt idx="120">
                  <c:v>42.068333216769801</c:v>
                </c:pt>
                <c:pt idx="121">
                  <c:v>48.549848420630703</c:v>
                </c:pt>
                <c:pt idx="122">
                  <c:v>41.006482233475502</c:v>
                </c:pt>
                <c:pt idx="123">
                  <c:v>35.210470896109904</c:v>
                </c:pt>
                <c:pt idx="124">
                  <c:v>33.008502565930399</c:v>
                </c:pt>
                <c:pt idx="125">
                  <c:v>33.099112841078103</c:v>
                </c:pt>
                <c:pt idx="126">
                  <c:v>33.146114072146098</c:v>
                </c:pt>
                <c:pt idx="127">
                  <c:v>32.914079438295801</c:v>
                </c:pt>
                <c:pt idx="128">
                  <c:v>32.517449424753501</c:v>
                </c:pt>
                <c:pt idx="129">
                  <c:v>31.700993650995802</c:v>
                </c:pt>
                <c:pt idx="130">
                  <c:v>31.7794379046668</c:v>
                </c:pt>
                <c:pt idx="131">
                  <c:v>35.861250541885902</c:v>
                </c:pt>
                <c:pt idx="132">
                  <c:v>42.1823588583202</c:v>
                </c:pt>
                <c:pt idx="133">
                  <c:v>48.333429459838001</c:v>
                </c:pt>
                <c:pt idx="134">
                  <c:v>40.901599213256503</c:v>
                </c:pt>
                <c:pt idx="135">
                  <c:v>35.924971776931699</c:v>
                </c:pt>
                <c:pt idx="136">
                  <c:v>33.684355334436802</c:v>
                </c:pt>
                <c:pt idx="137">
                  <c:v>33.572425034005803</c:v>
                </c:pt>
                <c:pt idx="138">
                  <c:v>33.907528133614697</c:v>
                </c:pt>
                <c:pt idx="139">
                  <c:v>33.430106519591902</c:v>
                </c:pt>
                <c:pt idx="140">
                  <c:v>32.876390499002497</c:v>
                </c:pt>
                <c:pt idx="141">
                  <c:v>32.446642012869603</c:v>
                </c:pt>
                <c:pt idx="142">
                  <c:v>32.331546705109602</c:v>
                </c:pt>
                <c:pt idx="143">
                  <c:v>36.177020407856197</c:v>
                </c:pt>
                <c:pt idx="144">
                  <c:v>43.032716749874602</c:v>
                </c:pt>
                <c:pt idx="145">
                  <c:v>48.797430049541099</c:v>
                </c:pt>
                <c:pt idx="146">
                  <c:v>41.4061407879298</c:v>
                </c:pt>
                <c:pt idx="147">
                  <c:v>36.421306154168697</c:v>
                </c:pt>
                <c:pt idx="148">
                  <c:v>34.231593266785197</c:v>
                </c:pt>
                <c:pt idx="149">
                  <c:v>34.1118908517672</c:v>
                </c:pt>
                <c:pt idx="150">
                  <c:v>34.438596973912396</c:v>
                </c:pt>
                <c:pt idx="151">
                  <c:v>33.953298614220699</c:v>
                </c:pt>
                <c:pt idx="152">
                  <c:v>33.410382991959402</c:v>
                </c:pt>
                <c:pt idx="153">
                  <c:v>32.9741036600713</c:v>
                </c:pt>
                <c:pt idx="154">
                  <c:v>32.852642915439198</c:v>
                </c:pt>
                <c:pt idx="155">
                  <c:v>36.6801697098944</c:v>
                </c:pt>
                <c:pt idx="156">
                  <c:v>43.599519377364302</c:v>
                </c:pt>
                <c:pt idx="157">
                  <c:v>49.012294632912003</c:v>
                </c:pt>
                <c:pt idx="158">
                  <c:v>42.280537321695697</c:v>
                </c:pt>
                <c:pt idx="159">
                  <c:v>36.929067998035897</c:v>
                </c:pt>
                <c:pt idx="160">
                  <c:v>34.532589613131499</c:v>
                </c:pt>
                <c:pt idx="161">
                  <c:v>34.8499562654331</c:v>
                </c:pt>
                <c:pt idx="162">
                  <c:v>34.950582091098397</c:v>
                </c:pt>
                <c:pt idx="163">
                  <c:v>34.477989864339598</c:v>
                </c:pt>
                <c:pt idx="164">
                  <c:v>33.943017425011</c:v>
                </c:pt>
                <c:pt idx="165">
                  <c:v>33.501366469580802</c:v>
                </c:pt>
                <c:pt idx="166">
                  <c:v>33.173304774978597</c:v>
                </c:pt>
                <c:pt idx="167">
                  <c:v>37.396561037459399</c:v>
                </c:pt>
                <c:pt idx="168">
                  <c:v>44.1678751595298</c:v>
                </c:pt>
                <c:pt idx="169">
                  <c:v>49.549887851206101</c:v>
                </c:pt>
                <c:pt idx="170">
                  <c:v>42.835246248820297</c:v>
                </c:pt>
                <c:pt idx="171">
                  <c:v>37.467510033871299</c:v>
                </c:pt>
                <c:pt idx="172">
                  <c:v>35.037565054248702</c:v>
                </c:pt>
                <c:pt idx="173">
                  <c:v>35.377512444903097</c:v>
                </c:pt>
                <c:pt idx="174">
                  <c:v>35.235441949344597</c:v>
                </c:pt>
                <c:pt idx="175">
                  <c:v>35.027433035182298</c:v>
                </c:pt>
                <c:pt idx="176">
                  <c:v>34.685447669999697</c:v>
                </c:pt>
                <c:pt idx="177">
                  <c:v>34.025226033019599</c:v>
                </c:pt>
                <c:pt idx="178">
                  <c:v>33.685045476079097</c:v>
                </c:pt>
                <c:pt idx="179">
                  <c:v>37.911577829288497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2A-4434-B7DB-D7FEA9269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063471"/>
        <c:axId val="1"/>
      </c:lineChart>
      <c:dateAx>
        <c:axId val="1202063471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0634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0987791342952276"/>
          <c:y val="0.95921696574225124"/>
          <c:w val="0.8357380688124306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Forward Price of Flat Wholesale Electricity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Flat (7x24) Product</a:t>
            </a:r>
            <a:endParaRPr lang="en-US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(indicative prices as of June 22,  2001)</a:t>
            </a:r>
          </a:p>
        </c:rich>
      </c:tx>
      <c:layout>
        <c:manualLayout>
          <c:xMode val="edge"/>
          <c:yMode val="edge"/>
          <c:x val="0.3185349611542730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691453940066588E-2"/>
          <c:y val="0.1598694942903752"/>
          <c:w val="0.92119866814650386"/>
          <c:h val="0.6052202283849919"/>
        </c:manualLayout>
      </c:layout>
      <c:lineChart>
        <c:grouping val="standard"/>
        <c:varyColors val="0"/>
        <c:ser>
          <c:idx val="2"/>
          <c:order val="0"/>
          <c:tx>
            <c:strRef>
              <c:f>ElectricFP0622!$R$5</c:f>
              <c:strCache>
                <c:ptCount val="1"/>
                <c:pt idx="0">
                  <c:v>California Northern Zone (NP-15)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00FF"/>
                </a:solidFill>
                <a:prstDash val="lgDash"/>
              </a:ln>
            </c:spPr>
            <c:trendlineType val="movingAvg"/>
            <c:period val="12"/>
            <c:dispRSqr val="0"/>
            <c:dispEq val="0"/>
          </c:trendline>
          <c:cat>
            <c:strRef>
              <c:f>ElectricFP0622!$A$5:$A$65</c:f>
              <c:strCache>
                <c:ptCount val="61"/>
                <c:pt idx="0">
                  <c:v>1-yr Strips</c:v>
                </c:pt>
                <c:pt idx="1">
                  <c:v>7/1/2001</c:v>
                </c:pt>
                <c:pt idx="2">
                  <c:v>8/1/2001</c:v>
                </c:pt>
                <c:pt idx="3">
                  <c:v>9/1/2001</c:v>
                </c:pt>
                <c:pt idx="4">
                  <c:v>10/1/2001</c:v>
                </c:pt>
                <c:pt idx="5">
                  <c:v>11/1/2001</c:v>
                </c:pt>
                <c:pt idx="6">
                  <c:v>12/1/2001</c:v>
                </c:pt>
                <c:pt idx="7">
                  <c:v>1/1/2002</c:v>
                </c:pt>
                <c:pt idx="8">
                  <c:v>2/1/2002</c:v>
                </c:pt>
                <c:pt idx="9">
                  <c:v>3/1/2002</c:v>
                </c:pt>
                <c:pt idx="10">
                  <c:v>4/1/2002</c:v>
                </c:pt>
                <c:pt idx="11">
                  <c:v>5/1/2002</c:v>
                </c:pt>
                <c:pt idx="12">
                  <c:v>6/1/2002</c:v>
                </c:pt>
                <c:pt idx="13">
                  <c:v>7/1/2002</c:v>
                </c:pt>
                <c:pt idx="14">
                  <c:v>8/1/2002</c:v>
                </c:pt>
                <c:pt idx="15">
                  <c:v>9/1/2002</c:v>
                </c:pt>
                <c:pt idx="16">
                  <c:v>10/1/2002</c:v>
                </c:pt>
                <c:pt idx="17">
                  <c:v>11/1/2002</c:v>
                </c:pt>
                <c:pt idx="18">
                  <c:v>12/1/2002</c:v>
                </c:pt>
                <c:pt idx="19">
                  <c:v>1/1/2003</c:v>
                </c:pt>
                <c:pt idx="20">
                  <c:v>2/1/2003</c:v>
                </c:pt>
                <c:pt idx="21">
                  <c:v>3/1/2003</c:v>
                </c:pt>
                <c:pt idx="22">
                  <c:v>4/1/2003</c:v>
                </c:pt>
                <c:pt idx="23">
                  <c:v>5/1/2003</c:v>
                </c:pt>
                <c:pt idx="24">
                  <c:v>6/1/2003</c:v>
                </c:pt>
                <c:pt idx="25">
                  <c:v>7/1/2003</c:v>
                </c:pt>
                <c:pt idx="26">
                  <c:v>8/1/2003</c:v>
                </c:pt>
                <c:pt idx="27">
                  <c:v>9/1/2003</c:v>
                </c:pt>
                <c:pt idx="28">
                  <c:v>10/1/2003</c:v>
                </c:pt>
                <c:pt idx="29">
                  <c:v>11/1/2003</c:v>
                </c:pt>
                <c:pt idx="30">
                  <c:v>12/1/2003</c:v>
                </c:pt>
                <c:pt idx="31">
                  <c:v>1/1/2004</c:v>
                </c:pt>
                <c:pt idx="32">
                  <c:v>2/1/2004</c:v>
                </c:pt>
                <c:pt idx="33">
                  <c:v>3/1/2004</c:v>
                </c:pt>
                <c:pt idx="34">
                  <c:v>4/1/2004</c:v>
                </c:pt>
                <c:pt idx="35">
                  <c:v>5/1/2004</c:v>
                </c:pt>
                <c:pt idx="36">
                  <c:v>6/1/2004</c:v>
                </c:pt>
                <c:pt idx="37">
                  <c:v>7/1/2004</c:v>
                </c:pt>
                <c:pt idx="38">
                  <c:v>8/1/2004</c:v>
                </c:pt>
                <c:pt idx="39">
                  <c:v>9/1/2004</c:v>
                </c:pt>
                <c:pt idx="40">
                  <c:v>10/1/2004</c:v>
                </c:pt>
                <c:pt idx="41">
                  <c:v>11/1/2004</c:v>
                </c:pt>
                <c:pt idx="42">
                  <c:v>12/1/2004</c:v>
                </c:pt>
                <c:pt idx="43">
                  <c:v>1/1/2005</c:v>
                </c:pt>
                <c:pt idx="44">
                  <c:v>2/1/2005</c:v>
                </c:pt>
                <c:pt idx="45">
                  <c:v>3/1/2005</c:v>
                </c:pt>
                <c:pt idx="46">
                  <c:v>4/1/2005</c:v>
                </c:pt>
                <c:pt idx="47">
                  <c:v>5/1/2005</c:v>
                </c:pt>
                <c:pt idx="48">
                  <c:v>6/1/2005</c:v>
                </c:pt>
                <c:pt idx="49">
                  <c:v>7/1/2005</c:v>
                </c:pt>
                <c:pt idx="50">
                  <c:v>8/1/2005</c:v>
                </c:pt>
                <c:pt idx="51">
                  <c:v>9/1/2005</c:v>
                </c:pt>
                <c:pt idx="52">
                  <c:v>10/1/2005</c:v>
                </c:pt>
                <c:pt idx="53">
                  <c:v>11/1/2005</c:v>
                </c:pt>
                <c:pt idx="54">
                  <c:v>12/1/2005</c:v>
                </c:pt>
                <c:pt idx="55">
                  <c:v>1/1/2006</c:v>
                </c:pt>
                <c:pt idx="56">
                  <c:v>2/1/2006</c:v>
                </c:pt>
                <c:pt idx="57">
                  <c:v>3/1/2006</c:v>
                </c:pt>
                <c:pt idx="58">
                  <c:v>4/1/2006</c:v>
                </c:pt>
                <c:pt idx="59">
                  <c:v>5/1/2006</c:v>
                </c:pt>
                <c:pt idx="60">
                  <c:v>6/1/2006</c:v>
                </c:pt>
              </c:strCache>
            </c:strRef>
          </c:cat>
          <c:val>
            <c:numRef>
              <c:f>ElectricFP0622!$R$6:$R$65</c:f>
              <c:numCache>
                <c:formatCode>_(* #,##0.00_);_(* \(#,##0.00\);_(* "-"??_);_(@_)</c:formatCode>
                <c:ptCount val="60"/>
                <c:pt idx="0">
                  <c:v>81.989247129969698</c:v>
                </c:pt>
                <c:pt idx="1">
                  <c:v>90.225805994243402</c:v>
                </c:pt>
                <c:pt idx="2">
                  <c:v>81.933332722882398</c:v>
                </c:pt>
                <c:pt idx="3">
                  <c:v>72.903226344816105</c:v>
                </c:pt>
                <c:pt idx="4">
                  <c:v>57.777777632905398</c:v>
                </c:pt>
                <c:pt idx="5">
                  <c:v>68.763440860215098</c:v>
                </c:pt>
                <c:pt idx="6">
                  <c:v>67.236558803287096</c:v>
                </c:pt>
                <c:pt idx="7">
                  <c:v>55.571428454348002</c:v>
                </c:pt>
                <c:pt idx="8">
                  <c:v>45.204301104610501</c:v>
                </c:pt>
                <c:pt idx="9">
                  <c:v>41.000000108612902</c:v>
                </c:pt>
                <c:pt idx="10">
                  <c:v>41</c:v>
                </c:pt>
                <c:pt idx="11">
                  <c:v>47.333333685994099</c:v>
                </c:pt>
                <c:pt idx="12">
                  <c:v>64.860214981040201</c:v>
                </c:pt>
                <c:pt idx="13">
                  <c:v>71.838709203225903</c:v>
                </c:pt>
                <c:pt idx="14">
                  <c:v>64.266666187842702</c:v>
                </c:pt>
                <c:pt idx="15">
                  <c:v>45.645161656843101</c:v>
                </c:pt>
                <c:pt idx="16">
                  <c:v>37.777777686715098</c:v>
                </c:pt>
                <c:pt idx="17">
                  <c:v>40.225806451612897</c:v>
                </c:pt>
                <c:pt idx="18">
                  <c:v>37.1935482065103</c:v>
                </c:pt>
                <c:pt idx="19">
                  <c:v>33.7142856379173</c:v>
                </c:pt>
                <c:pt idx="20">
                  <c:v>32.752688155088897</c:v>
                </c:pt>
                <c:pt idx="21">
                  <c:v>27.133333408253101</c:v>
                </c:pt>
                <c:pt idx="22">
                  <c:v>29.279569892473098</c:v>
                </c:pt>
                <c:pt idx="23">
                  <c:v>32.722222466021698</c:v>
                </c:pt>
                <c:pt idx="24">
                  <c:v>47.430107445756498</c:v>
                </c:pt>
                <c:pt idx="25">
                  <c:v>54.580644799306299</c:v>
                </c:pt>
                <c:pt idx="26">
                  <c:v>49.055555190063203</c:v>
                </c:pt>
                <c:pt idx="27">
                  <c:v>31.870967973143799</c:v>
                </c:pt>
                <c:pt idx="28">
                  <c:v>28.266666590546599</c:v>
                </c:pt>
                <c:pt idx="29">
                  <c:v>29.397849462365599</c:v>
                </c:pt>
                <c:pt idx="30">
                  <c:v>30.838709522729701</c:v>
                </c:pt>
                <c:pt idx="31">
                  <c:v>28.2758619937532</c:v>
                </c:pt>
                <c:pt idx="32">
                  <c:v>27.451612902264401</c:v>
                </c:pt>
                <c:pt idx="33">
                  <c:v>27.711111185534101</c:v>
                </c:pt>
                <c:pt idx="34">
                  <c:v>28.344086021505401</c:v>
                </c:pt>
                <c:pt idx="35">
                  <c:v>33.866666918992998</c:v>
                </c:pt>
                <c:pt idx="36">
                  <c:v>46.666666608834497</c:v>
                </c:pt>
                <c:pt idx="37">
                  <c:v>55.139784576501498</c:v>
                </c:pt>
                <c:pt idx="38">
                  <c:v>46.499999653548002</c:v>
                </c:pt>
                <c:pt idx="39">
                  <c:v>32.397849700043103</c:v>
                </c:pt>
                <c:pt idx="40">
                  <c:v>27.2777777054451</c:v>
                </c:pt>
                <c:pt idx="41">
                  <c:v>29.5161290322581</c:v>
                </c:pt>
                <c:pt idx="42">
                  <c:v>30.669354684650902</c:v>
                </c:pt>
                <c:pt idx="43">
                  <c:v>28.4162560824231</c:v>
                </c:pt>
                <c:pt idx="44">
                  <c:v>27.451612902264401</c:v>
                </c:pt>
                <c:pt idx="45">
                  <c:v>27.711111185534101</c:v>
                </c:pt>
                <c:pt idx="46">
                  <c:v>28.344086021505401</c:v>
                </c:pt>
                <c:pt idx="47">
                  <c:v>33.866666918992998</c:v>
                </c:pt>
                <c:pt idx="48">
                  <c:v>46.379032199160903</c:v>
                </c:pt>
                <c:pt idx="49">
                  <c:v>55.491935110200302</c:v>
                </c:pt>
                <c:pt idx="50">
                  <c:v>46.499999653548002</c:v>
                </c:pt>
                <c:pt idx="51">
                  <c:v>32.397849700043103</c:v>
                </c:pt>
                <c:pt idx="52">
                  <c:v>27.2777777054451</c:v>
                </c:pt>
                <c:pt idx="53">
                  <c:v>29.5161290322581</c:v>
                </c:pt>
                <c:pt idx="54">
                  <c:v>30.877956834225198</c:v>
                </c:pt>
                <c:pt idx="55">
                  <c:v>28.626970367764901</c:v>
                </c:pt>
                <c:pt idx="56">
                  <c:v>27.662903224616802</c:v>
                </c:pt>
                <c:pt idx="57">
                  <c:v>27.7680556303511</c:v>
                </c:pt>
                <c:pt idx="58">
                  <c:v>28.712634408602199</c:v>
                </c:pt>
                <c:pt idx="59">
                  <c:v>34.077778031676999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8-4ED3-9E4F-C4AB1478E7E4}"/>
            </c:ext>
          </c:extLst>
        </c:ser>
        <c:ser>
          <c:idx val="3"/>
          <c:order val="1"/>
          <c:tx>
            <c:strRef>
              <c:f>ElectricFP0622!$S$5</c:f>
              <c:strCache>
                <c:ptCount val="1"/>
                <c:pt idx="0">
                  <c:v>California Southern Zone (SP-15)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FF00"/>
                </a:solidFill>
                <a:prstDash val="lgDash"/>
              </a:ln>
            </c:spPr>
            <c:trendlineType val="movingAvg"/>
            <c:period val="12"/>
            <c:dispRSqr val="0"/>
            <c:dispEq val="0"/>
          </c:trendline>
          <c:cat>
            <c:strRef>
              <c:f>ElectricFP0622!$A$5:$A$65</c:f>
              <c:strCache>
                <c:ptCount val="61"/>
                <c:pt idx="0">
                  <c:v>1-yr Strips</c:v>
                </c:pt>
                <c:pt idx="1">
                  <c:v>7/1/2001</c:v>
                </c:pt>
                <c:pt idx="2">
                  <c:v>8/1/2001</c:v>
                </c:pt>
                <c:pt idx="3">
                  <c:v>9/1/2001</c:v>
                </c:pt>
                <c:pt idx="4">
                  <c:v>10/1/2001</c:v>
                </c:pt>
                <c:pt idx="5">
                  <c:v>11/1/2001</c:v>
                </c:pt>
                <c:pt idx="6">
                  <c:v>12/1/2001</c:v>
                </c:pt>
                <c:pt idx="7">
                  <c:v>1/1/2002</c:v>
                </c:pt>
                <c:pt idx="8">
                  <c:v>2/1/2002</c:v>
                </c:pt>
                <c:pt idx="9">
                  <c:v>3/1/2002</c:v>
                </c:pt>
                <c:pt idx="10">
                  <c:v>4/1/2002</c:v>
                </c:pt>
                <c:pt idx="11">
                  <c:v>5/1/2002</c:v>
                </c:pt>
                <c:pt idx="12">
                  <c:v>6/1/2002</c:v>
                </c:pt>
                <c:pt idx="13">
                  <c:v>7/1/2002</c:v>
                </c:pt>
                <c:pt idx="14">
                  <c:v>8/1/2002</c:v>
                </c:pt>
                <c:pt idx="15">
                  <c:v>9/1/2002</c:v>
                </c:pt>
                <c:pt idx="16">
                  <c:v>10/1/2002</c:v>
                </c:pt>
                <c:pt idx="17">
                  <c:v>11/1/2002</c:v>
                </c:pt>
                <c:pt idx="18">
                  <c:v>12/1/2002</c:v>
                </c:pt>
                <c:pt idx="19">
                  <c:v>1/1/2003</c:v>
                </c:pt>
                <c:pt idx="20">
                  <c:v>2/1/2003</c:v>
                </c:pt>
                <c:pt idx="21">
                  <c:v>3/1/2003</c:v>
                </c:pt>
                <c:pt idx="22">
                  <c:v>4/1/2003</c:v>
                </c:pt>
                <c:pt idx="23">
                  <c:v>5/1/2003</c:v>
                </c:pt>
                <c:pt idx="24">
                  <c:v>6/1/2003</c:v>
                </c:pt>
                <c:pt idx="25">
                  <c:v>7/1/2003</c:v>
                </c:pt>
                <c:pt idx="26">
                  <c:v>8/1/2003</c:v>
                </c:pt>
                <c:pt idx="27">
                  <c:v>9/1/2003</c:v>
                </c:pt>
                <c:pt idx="28">
                  <c:v>10/1/2003</c:v>
                </c:pt>
                <c:pt idx="29">
                  <c:v>11/1/2003</c:v>
                </c:pt>
                <c:pt idx="30">
                  <c:v>12/1/2003</c:v>
                </c:pt>
                <c:pt idx="31">
                  <c:v>1/1/2004</c:v>
                </c:pt>
                <c:pt idx="32">
                  <c:v>2/1/2004</c:v>
                </c:pt>
                <c:pt idx="33">
                  <c:v>3/1/2004</c:v>
                </c:pt>
                <c:pt idx="34">
                  <c:v>4/1/2004</c:v>
                </c:pt>
                <c:pt idx="35">
                  <c:v>5/1/2004</c:v>
                </c:pt>
                <c:pt idx="36">
                  <c:v>6/1/2004</c:v>
                </c:pt>
                <c:pt idx="37">
                  <c:v>7/1/2004</c:v>
                </c:pt>
                <c:pt idx="38">
                  <c:v>8/1/2004</c:v>
                </c:pt>
                <c:pt idx="39">
                  <c:v>9/1/2004</c:v>
                </c:pt>
                <c:pt idx="40">
                  <c:v>10/1/2004</c:v>
                </c:pt>
                <c:pt idx="41">
                  <c:v>11/1/2004</c:v>
                </c:pt>
                <c:pt idx="42">
                  <c:v>12/1/2004</c:v>
                </c:pt>
                <c:pt idx="43">
                  <c:v>1/1/2005</c:v>
                </c:pt>
                <c:pt idx="44">
                  <c:v>2/1/2005</c:v>
                </c:pt>
                <c:pt idx="45">
                  <c:v>3/1/2005</c:v>
                </c:pt>
                <c:pt idx="46">
                  <c:v>4/1/2005</c:v>
                </c:pt>
                <c:pt idx="47">
                  <c:v>5/1/2005</c:v>
                </c:pt>
                <c:pt idx="48">
                  <c:v>6/1/2005</c:v>
                </c:pt>
                <c:pt idx="49">
                  <c:v>7/1/2005</c:v>
                </c:pt>
                <c:pt idx="50">
                  <c:v>8/1/2005</c:v>
                </c:pt>
                <c:pt idx="51">
                  <c:v>9/1/2005</c:v>
                </c:pt>
                <c:pt idx="52">
                  <c:v>10/1/2005</c:v>
                </c:pt>
                <c:pt idx="53">
                  <c:v>11/1/2005</c:v>
                </c:pt>
                <c:pt idx="54">
                  <c:v>12/1/2005</c:v>
                </c:pt>
                <c:pt idx="55">
                  <c:v>1/1/2006</c:v>
                </c:pt>
                <c:pt idx="56">
                  <c:v>2/1/2006</c:v>
                </c:pt>
                <c:pt idx="57">
                  <c:v>3/1/2006</c:v>
                </c:pt>
                <c:pt idx="58">
                  <c:v>4/1/2006</c:v>
                </c:pt>
                <c:pt idx="59">
                  <c:v>5/1/2006</c:v>
                </c:pt>
                <c:pt idx="60">
                  <c:v>6/1/2006</c:v>
                </c:pt>
              </c:strCache>
            </c:strRef>
          </c:cat>
          <c:val>
            <c:numRef>
              <c:f>ElectricFP0622!$S$6:$S$65</c:f>
              <c:numCache>
                <c:formatCode>_(* #,##0.00_);_(* \(#,##0.00\);_(* "-"??_);_(@_)</c:formatCode>
                <c:ptCount val="60"/>
                <c:pt idx="0">
                  <c:v>75.827956875565903</c:v>
                </c:pt>
                <c:pt idx="1">
                  <c:v>81.354838222265201</c:v>
                </c:pt>
                <c:pt idx="2">
                  <c:v>76.199999432265798</c:v>
                </c:pt>
                <c:pt idx="3">
                  <c:v>68.709677988963705</c:v>
                </c:pt>
                <c:pt idx="4">
                  <c:v>50.555555440692402</c:v>
                </c:pt>
                <c:pt idx="5">
                  <c:v>50.376344086021497</c:v>
                </c:pt>
                <c:pt idx="6">
                  <c:v>58.118279277497201</c:v>
                </c:pt>
                <c:pt idx="7">
                  <c:v>42.428571313619599</c:v>
                </c:pt>
                <c:pt idx="8">
                  <c:v>40.000000012017097</c:v>
                </c:pt>
                <c:pt idx="9">
                  <c:v>39.155555655227801</c:v>
                </c:pt>
                <c:pt idx="10">
                  <c:v>41.354838709677402</c:v>
                </c:pt>
                <c:pt idx="11">
                  <c:v>50.000000372529001</c:v>
                </c:pt>
                <c:pt idx="12">
                  <c:v>70.096774126212793</c:v>
                </c:pt>
                <c:pt idx="13">
                  <c:v>75.677418873194696</c:v>
                </c:pt>
                <c:pt idx="14">
                  <c:v>59.599999555945402</c:v>
                </c:pt>
                <c:pt idx="15">
                  <c:v>42.806451971732798</c:v>
                </c:pt>
                <c:pt idx="16">
                  <c:v>35.888888807139502</c:v>
                </c:pt>
                <c:pt idx="17">
                  <c:v>36.3010752688172</c:v>
                </c:pt>
                <c:pt idx="18">
                  <c:v>36.236558960370203</c:v>
                </c:pt>
                <c:pt idx="19">
                  <c:v>33.999999923897597</c:v>
                </c:pt>
                <c:pt idx="20">
                  <c:v>31.9139784821459</c:v>
                </c:pt>
                <c:pt idx="21">
                  <c:v>29.155555628736799</c:v>
                </c:pt>
                <c:pt idx="22">
                  <c:v>29.677419354838701</c:v>
                </c:pt>
                <c:pt idx="23">
                  <c:v>37.222222499549297</c:v>
                </c:pt>
                <c:pt idx="24">
                  <c:v>54.064516062257397</c:v>
                </c:pt>
                <c:pt idx="25">
                  <c:v>63.096773769886703</c:v>
                </c:pt>
                <c:pt idx="26">
                  <c:v>50.111110737754203</c:v>
                </c:pt>
                <c:pt idx="27">
                  <c:v>34.322580908575397</c:v>
                </c:pt>
                <c:pt idx="28">
                  <c:v>28.999999920775501</c:v>
                </c:pt>
                <c:pt idx="29">
                  <c:v>29.559139784946201</c:v>
                </c:pt>
                <c:pt idx="30">
                  <c:v>31.2365589857061</c:v>
                </c:pt>
                <c:pt idx="31">
                  <c:v>30.103448198915601</c:v>
                </c:pt>
                <c:pt idx="32">
                  <c:v>29.580645165376101</c:v>
                </c:pt>
                <c:pt idx="33">
                  <c:v>29.577777854104799</c:v>
                </c:pt>
                <c:pt idx="34">
                  <c:v>32.075268817204297</c:v>
                </c:pt>
                <c:pt idx="35">
                  <c:v>37.355555833876103</c:v>
                </c:pt>
                <c:pt idx="36">
                  <c:v>53.419354805382298</c:v>
                </c:pt>
                <c:pt idx="37">
                  <c:v>57.096773796684801</c:v>
                </c:pt>
                <c:pt idx="38">
                  <c:v>45.222221885290402</c:v>
                </c:pt>
                <c:pt idx="39">
                  <c:v>33.236559392664098</c:v>
                </c:pt>
                <c:pt idx="40">
                  <c:v>28.555555480842798</c:v>
                </c:pt>
                <c:pt idx="41">
                  <c:v>28.559139784946201</c:v>
                </c:pt>
                <c:pt idx="42">
                  <c:v>31.150537480309801</c:v>
                </c:pt>
                <c:pt idx="43">
                  <c:v>30.1428570667548</c:v>
                </c:pt>
                <c:pt idx="44">
                  <c:v>29.580645165376101</c:v>
                </c:pt>
                <c:pt idx="45">
                  <c:v>29.577777854104799</c:v>
                </c:pt>
                <c:pt idx="46">
                  <c:v>32.075268817204297</c:v>
                </c:pt>
                <c:pt idx="47">
                  <c:v>37.355555833876103</c:v>
                </c:pt>
                <c:pt idx="48">
                  <c:v>52.903225774406103</c:v>
                </c:pt>
                <c:pt idx="49">
                  <c:v>57.677418955391502</c:v>
                </c:pt>
                <c:pt idx="50">
                  <c:v>45.222221885290402</c:v>
                </c:pt>
                <c:pt idx="51">
                  <c:v>33.236559392664098</c:v>
                </c:pt>
                <c:pt idx="52">
                  <c:v>28.555555480842798</c:v>
                </c:pt>
                <c:pt idx="53">
                  <c:v>28.559139784946201</c:v>
                </c:pt>
                <c:pt idx="54">
                  <c:v>31.3543009202427</c:v>
                </c:pt>
                <c:pt idx="55">
                  <c:v>30.3499999235517</c:v>
                </c:pt>
                <c:pt idx="56">
                  <c:v>29.788709681252801</c:v>
                </c:pt>
                <c:pt idx="57">
                  <c:v>29.7611111888558</c:v>
                </c:pt>
                <c:pt idx="58">
                  <c:v>32.3241935483871</c:v>
                </c:pt>
                <c:pt idx="59">
                  <c:v>37.563333613201998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8-4ED3-9E4F-C4AB1478E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065871"/>
        <c:axId val="1"/>
      </c:lineChart>
      <c:catAx>
        <c:axId val="1202065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0658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8978912319644839"/>
          <c:y val="0.92822185970636217"/>
          <c:w val="0.67258601553829078"/>
          <c:h val="6.68841761827079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5" right="0.75" top="1" bottom="1" header="0.5" footer="0.5"/>
  <pageSetup orientation="landscape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7" workbookViewId="0"/>
  </sheetViews>
  <pageMargins left="0.75" right="0.75" top="1" bottom="1" header="0.5" footer="0.5"/>
  <headerFooter alignWithMargins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headerFooter alignWithMargins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9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3543433-D907-B267-67F5-63ECE140BF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4286B67-D507-7E61-F4D4-06788C8CA8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0AF2DEA-1B17-C414-B909-46393C1618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59A4C81-E04B-5D15-773C-655A628CAE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0.934</cdr:x>
      <cdr:y>1</cdr:y>
    </cdr:to>
    <cdr:graphicFrame macro="">
      <cdr:nvGraphicFramePr>
        <cdr:cNvPr id="2049" name="Chart 1">
          <a:extLst xmlns:a="http://schemas.openxmlformats.org/drawingml/2006/main">
            <a:ext uri="{FF2B5EF4-FFF2-40B4-BE49-F238E27FC236}">
              <a16:creationId xmlns:a16="http://schemas.microsoft.com/office/drawing/2014/main" id="{0CED229C-1D37-D6D6-912D-9E4EC8244B3F}"/>
            </a:ext>
          </a:extLst>
        </cdr:cNvPr>
        <cdr:cNvGraphicFramePr>
          <a:graphicFrameLocks xmlns:a="http://schemas.openxmlformats.org/drawingml/2006/main"/>
        </cdr:cNvGraphicFramePr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0.2957</cdr:x>
      <cdr:y>0.31186</cdr:y>
    </cdr:from>
    <cdr:to>
      <cdr:x>0.34758</cdr:x>
      <cdr:y>0.93972</cdr:y>
    </cdr:to>
    <cdr:sp macro="" textlink="">
      <cdr:nvSpPr>
        <cdr:cNvPr id="3073" name="Rectangle 1">
          <a:extLst xmlns:a="http://schemas.openxmlformats.org/drawingml/2006/main">
            <a:ext uri="{FF2B5EF4-FFF2-40B4-BE49-F238E27FC236}">
              <a16:creationId xmlns:a16="http://schemas.microsoft.com/office/drawing/2014/main" id="{5074E5D5-D351-A6D4-B92B-4E275375CB00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377541" y="1827070"/>
          <a:ext cx="416552" cy="367191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00" mc:Ignorable="a14" a14:legacySpreadsheetColorIndex="1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0.53458</cdr:x>
      <cdr:y>0.36523</cdr:y>
    </cdr:from>
    <cdr:to>
      <cdr:x>0.58869</cdr:x>
      <cdr:y>0.93997</cdr:y>
    </cdr:to>
    <cdr:sp macro="" textlink="">
      <cdr:nvSpPr>
        <cdr:cNvPr id="3074" name="Rectangle 2">
          <a:extLst xmlns:a="http://schemas.openxmlformats.org/drawingml/2006/main">
            <a:ext uri="{FF2B5EF4-FFF2-40B4-BE49-F238E27FC236}">
              <a16:creationId xmlns:a16="http://schemas.microsoft.com/office/drawing/2014/main" id="{D5657C26-1532-33B6-DE5A-4E4D52CAD26F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95664" y="2139175"/>
          <a:ext cx="434404" cy="3361249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00" mc:Ignorable="a14" a14:legacySpreadsheetColorIndex="1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0.74778</cdr:x>
      <cdr:y>0.49852</cdr:y>
    </cdr:from>
    <cdr:to>
      <cdr:x>0.80212</cdr:x>
      <cdr:y>0.93997</cdr:y>
    </cdr:to>
    <cdr:sp macro="" textlink="">
      <cdr:nvSpPr>
        <cdr:cNvPr id="3075" name="Rectangle 3">
          <a:extLst xmlns:a="http://schemas.openxmlformats.org/drawingml/2006/main">
            <a:ext uri="{FF2B5EF4-FFF2-40B4-BE49-F238E27FC236}">
              <a16:creationId xmlns:a16="http://schemas.microsoft.com/office/drawing/2014/main" id="{465B6371-54EE-5B66-9758-DE1EBB749CD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07494" y="2918720"/>
          <a:ext cx="436388" cy="258170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00" mc:Ignorable="a14" a14:legacySpreadsheetColorIndex="1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0.2584</cdr:x>
      <cdr:y>0.27006</cdr:y>
    </cdr:from>
    <cdr:to>
      <cdr:x>0.41033</cdr:x>
      <cdr:y>0.32441</cdr:y>
    </cdr:to>
    <cdr:sp macro="" textlink="">
      <cdr:nvSpPr>
        <cdr:cNvPr id="3076" name="Text Box 4">
          <a:extLst xmlns:a="http://schemas.openxmlformats.org/drawingml/2006/main">
            <a:ext uri="{FF2B5EF4-FFF2-40B4-BE49-F238E27FC236}">
              <a16:creationId xmlns:a16="http://schemas.microsoft.com/office/drawing/2014/main" id="{91A7DFF4-5C5E-A5E4-0051-7376B66B316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78020" y="1582563"/>
          <a:ext cx="1219903" cy="317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SCE TOU-8-S</a:t>
          </a:r>
        </a:p>
      </cdr:txBody>
    </cdr:sp>
  </cdr:relSizeAnchor>
  <cdr:relSizeAnchor xmlns:cdr="http://schemas.openxmlformats.org/drawingml/2006/chartDrawing">
    <cdr:from>
      <cdr:x>0.48419</cdr:x>
      <cdr:y>0.32514</cdr:y>
    </cdr:from>
    <cdr:to>
      <cdr:x>0.63612</cdr:x>
      <cdr:y>0.3795</cdr:y>
    </cdr:to>
    <cdr:sp macro="" textlink="">
      <cdr:nvSpPr>
        <cdr:cNvPr id="3078" name="Text Box 6">
          <a:extLst xmlns:a="http://schemas.openxmlformats.org/drawingml/2006/main">
            <a:ext uri="{FF2B5EF4-FFF2-40B4-BE49-F238E27FC236}">
              <a16:creationId xmlns:a16="http://schemas.microsoft.com/office/drawing/2014/main" id="{B6BAF856-F02A-2686-1039-BA12D7CF063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91013" y="1904736"/>
          <a:ext cx="1219903" cy="3178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SCE TOU-8-P</a:t>
          </a:r>
        </a:p>
      </cdr:txBody>
    </cdr:sp>
  </cdr:relSizeAnchor>
  <cdr:relSizeAnchor xmlns:cdr="http://schemas.openxmlformats.org/drawingml/2006/chartDrawing">
    <cdr:from>
      <cdr:x>0.67712</cdr:x>
      <cdr:y>0.44344</cdr:y>
    </cdr:from>
    <cdr:to>
      <cdr:x>0.93083</cdr:x>
      <cdr:y>0.49852</cdr:y>
    </cdr:to>
    <cdr:sp macro="" textlink="">
      <cdr:nvSpPr>
        <cdr:cNvPr id="3079" name="Text Box 7">
          <a:extLst xmlns:a="http://schemas.openxmlformats.org/drawingml/2006/main">
            <a:ext uri="{FF2B5EF4-FFF2-40B4-BE49-F238E27FC236}">
              <a16:creationId xmlns:a16="http://schemas.microsoft.com/office/drawing/2014/main" id="{34C58707-408A-B7A3-88A4-F93389D2918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40190" y="2596547"/>
          <a:ext cx="2037138" cy="3221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SCE TOU-8-Sub Trans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1B62FD2-8D2C-151E-84CF-BBCA19D0B8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A69B850-4A68-AA31-AB7F-FA3120A8A8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C55126D-365C-BF65-21D2-9E3F213858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workbookViewId="0">
      <pane xSplit="1" ySplit="3" topLeftCell="AB4" activePane="bottomRight" state="frozen"/>
      <selection pane="topRight" activeCell="B1" sqref="B1"/>
      <selection pane="bottomLeft" activeCell="A4" sqref="A4"/>
      <selection pane="bottomRight" activeCell="AD2" sqref="AD2"/>
    </sheetView>
  </sheetViews>
  <sheetFormatPr defaultRowHeight="12.75" x14ac:dyDescent="0.2"/>
  <cols>
    <col min="1" max="1" width="9.140625" style="7"/>
    <col min="2" max="2" width="12.85546875" style="17" bestFit="1" customWidth="1"/>
    <col min="3" max="3" width="9.28515625" style="7" bestFit="1" customWidth="1"/>
    <col min="4" max="4" width="12.85546875" style="17" bestFit="1" customWidth="1"/>
    <col min="5" max="5" width="9.28515625" style="7" bestFit="1" customWidth="1"/>
    <col min="6" max="13" width="9.140625" style="7"/>
    <col min="14" max="14" width="9.5703125" style="7" bestFit="1" customWidth="1"/>
    <col min="15" max="15" width="9.140625" style="7"/>
    <col min="16" max="16" width="9.5703125" style="7" bestFit="1" customWidth="1"/>
    <col min="17" max="17" width="9.140625" style="7"/>
    <col min="18" max="19" width="11.7109375" style="7" customWidth="1"/>
    <col min="20" max="20" width="10.28515625" style="7" bestFit="1" customWidth="1"/>
    <col min="21" max="24" width="11.85546875" style="7" customWidth="1"/>
    <col min="25" max="25" width="14.140625" bestFit="1" customWidth="1"/>
    <col min="26" max="26" width="16.7109375" style="7" customWidth="1"/>
    <col min="27" max="27" width="9.28515625" bestFit="1" customWidth="1"/>
    <col min="28" max="28" width="11.140625" style="7" bestFit="1" customWidth="1"/>
    <col min="29" max="29" width="10.28515625" style="7" bestFit="1" customWidth="1"/>
    <col min="35" max="35" width="13" customWidth="1"/>
    <col min="36" max="36" width="16.7109375" bestFit="1" customWidth="1"/>
    <col min="37" max="38" width="10.28515625" bestFit="1" customWidth="1"/>
    <col min="39" max="39" width="12.42578125" customWidth="1"/>
    <col min="40" max="40" width="12.5703125" bestFit="1" customWidth="1"/>
    <col min="41" max="41" width="10.28515625" bestFit="1" customWidth="1"/>
  </cols>
  <sheetData>
    <row r="1" spans="1:41" x14ac:dyDescent="0.2">
      <c r="AD1" s="26" t="s">
        <v>37</v>
      </c>
      <c r="AE1" s="26"/>
      <c r="AF1" s="26"/>
      <c r="AG1" s="26"/>
      <c r="AH1" t="s">
        <v>38</v>
      </c>
      <c r="AJ1" s="26"/>
      <c r="AK1" s="26"/>
      <c r="AN1" t="s">
        <v>44</v>
      </c>
      <c r="AO1">
        <v>7.3499999999999996E-2</v>
      </c>
    </row>
    <row r="2" spans="1:41" s="7" customFormat="1" ht="51" customHeight="1" x14ac:dyDescent="0.2">
      <c r="B2" s="17" t="s">
        <v>41</v>
      </c>
      <c r="D2" s="17"/>
      <c r="F2" s="7" t="s">
        <v>45</v>
      </c>
      <c r="J2" s="7" t="s">
        <v>45</v>
      </c>
      <c r="N2" s="7" t="s">
        <v>45</v>
      </c>
      <c r="P2" s="7" t="s">
        <v>45</v>
      </c>
      <c r="Y2" s="25" t="s">
        <v>17</v>
      </c>
      <c r="Z2" s="25"/>
      <c r="AB2" s="27" t="s">
        <v>36</v>
      </c>
      <c r="AC2" s="27"/>
      <c r="AD2" s="7" t="s">
        <v>23</v>
      </c>
      <c r="AE2" s="7" t="s">
        <v>23</v>
      </c>
      <c r="AF2" s="7" t="s">
        <v>21</v>
      </c>
      <c r="AG2" s="7" t="s">
        <v>22</v>
      </c>
      <c r="AH2" s="7" t="s">
        <v>39</v>
      </c>
      <c r="AI2" s="22">
        <v>0.5</v>
      </c>
      <c r="AJ2" s="25" t="s">
        <v>40</v>
      </c>
      <c r="AK2" s="25"/>
      <c r="AL2" s="25" t="s">
        <v>42</v>
      </c>
      <c r="AM2" s="25"/>
      <c r="AN2" s="25" t="s">
        <v>43</v>
      </c>
      <c r="AO2" s="25"/>
    </row>
    <row r="3" spans="1:41" s="7" customFormat="1" ht="51" x14ac:dyDescent="0.2">
      <c r="A3" s="7" t="s">
        <v>16</v>
      </c>
      <c r="B3" s="17" t="s">
        <v>25</v>
      </c>
      <c r="D3" s="17" t="s">
        <v>26</v>
      </c>
      <c r="E3" s="7" t="s">
        <v>46</v>
      </c>
      <c r="F3" s="7" t="s">
        <v>27</v>
      </c>
      <c r="G3" s="7" t="s">
        <v>46</v>
      </c>
      <c r="H3" s="7" t="s">
        <v>28</v>
      </c>
      <c r="I3" s="7" t="s">
        <v>46</v>
      </c>
      <c r="J3" s="7" t="s">
        <v>29</v>
      </c>
      <c r="K3" s="7" t="s">
        <v>46</v>
      </c>
      <c r="L3" s="7" t="s">
        <v>30</v>
      </c>
      <c r="M3" s="7" t="s">
        <v>46</v>
      </c>
      <c r="N3" s="7" t="s">
        <v>47</v>
      </c>
      <c r="P3" s="7" t="s">
        <v>48</v>
      </c>
      <c r="R3" s="7" t="s">
        <v>50</v>
      </c>
      <c r="S3" s="7" t="s">
        <v>51</v>
      </c>
      <c r="T3" s="7" t="s">
        <v>31</v>
      </c>
      <c r="U3" s="7" t="s">
        <v>49</v>
      </c>
      <c r="V3" s="7" t="s">
        <v>32</v>
      </c>
      <c r="Y3" s="7" t="s">
        <v>34</v>
      </c>
      <c r="Z3" s="7" t="s">
        <v>35</v>
      </c>
      <c r="AA3" s="7" t="s">
        <v>24</v>
      </c>
      <c r="AB3" s="7" t="s">
        <v>34</v>
      </c>
      <c r="AC3" s="7" t="s">
        <v>35</v>
      </c>
      <c r="AD3" s="7" t="str">
        <f>+ElectricFP0622!D5</f>
        <v>California Northern Zone (NP-15)</v>
      </c>
      <c r="AE3" s="7" t="str">
        <f>+ElectricFP0622!E5</f>
        <v>California Southern Zone (SP-15)</v>
      </c>
      <c r="AF3" s="7" t="str">
        <f>+ElectricFP0622!R5</f>
        <v>California Northern Zone (NP-15)</v>
      </c>
      <c r="AG3" s="7" t="str">
        <f>+ElectricFP0622!S5</f>
        <v>California Southern Zone (SP-15)</v>
      </c>
      <c r="AH3" s="7" t="s">
        <v>13</v>
      </c>
      <c r="AI3" s="7" t="s">
        <v>33</v>
      </c>
      <c r="AJ3" s="7" t="s">
        <v>34</v>
      </c>
      <c r="AK3" s="7" t="s">
        <v>35</v>
      </c>
      <c r="AL3" s="7" t="s">
        <v>34</v>
      </c>
      <c r="AM3" s="7" t="s">
        <v>35</v>
      </c>
      <c r="AN3" s="7" t="s">
        <v>34</v>
      </c>
      <c r="AO3" s="7" t="s">
        <v>35</v>
      </c>
    </row>
    <row r="4" spans="1:41" x14ac:dyDescent="0.2">
      <c r="A4" s="7">
        <v>2001</v>
      </c>
      <c r="B4" s="17">
        <f>3*6*4.3*16*750+3*6*4.3*16*250+6*16*150</f>
        <v>1252799.9999999998</v>
      </c>
      <c r="C4" s="7">
        <v>61</v>
      </c>
      <c r="D4" s="17">
        <f>3*7*4.3*24*250</f>
        <v>541800</v>
      </c>
      <c r="E4" s="7">
        <v>61</v>
      </c>
      <c r="F4" s="7">
        <f>3*30.4*24*200</f>
        <v>437759.99999999994</v>
      </c>
      <c r="G4" s="7">
        <v>58.6</v>
      </c>
      <c r="H4" s="7">
        <f>6*30.4*24*200</f>
        <v>875519.99999999988</v>
      </c>
      <c r="I4" s="7">
        <v>115</v>
      </c>
      <c r="J4" s="7">
        <f>4*6*4.3*16*80+1*6*4.3*16*135</f>
        <v>187824</v>
      </c>
      <c r="K4" s="7">
        <v>73</v>
      </c>
      <c r="N4" s="7">
        <f>4*6*4.3*16*250</f>
        <v>412799.99999999994</v>
      </c>
      <c r="P4" s="7">
        <v>0</v>
      </c>
      <c r="R4" s="18">
        <f>+P4+N4+J4+F4</f>
        <v>1038384</v>
      </c>
      <c r="S4" s="19">
        <f>+R4/V4</f>
        <v>0.45786549552886407</v>
      </c>
      <c r="T4" s="18">
        <f t="shared" ref="T4:T13" si="0">+J4+B4+N4</f>
        <v>1853423.9999999998</v>
      </c>
      <c r="U4" s="19">
        <f t="shared" ref="U4:U14" si="1">+T4/V4</f>
        <v>0.81724958992539298</v>
      </c>
      <c r="V4" s="18">
        <f>+L4+H4+F4+D4+N4+P4</f>
        <v>2267879.9999999995</v>
      </c>
      <c r="W4" s="18">
        <f>+V4+T4</f>
        <v>4121303.9999999991</v>
      </c>
      <c r="X4" s="19">
        <f t="shared" ref="X4:X13" si="2">+W4/Z4</f>
        <v>0.20606519999999995</v>
      </c>
      <c r="Y4" s="16">
        <v>18000000</v>
      </c>
      <c r="Z4" s="16">
        <v>20000000</v>
      </c>
      <c r="AA4" s="16">
        <v>138</v>
      </c>
      <c r="AB4" s="17">
        <f>+$AA4*Y4/1000000</f>
        <v>2484</v>
      </c>
      <c r="AC4" s="17">
        <f>+$AA4*Z4/1000000</f>
        <v>2760</v>
      </c>
      <c r="AD4" s="21">
        <f>+AVERAGE(ElectricFP0622!D6:D11)</f>
        <v>79.499999956538247</v>
      </c>
      <c r="AE4" s="21">
        <f>+AVERAGE(ElectricFP0622!E6:E11)</f>
        <v>74.666666630034612</v>
      </c>
      <c r="AF4" s="21">
        <f>+AVERAGE(ElectricFP0622!R6:R11)</f>
        <v>75.598805114172009</v>
      </c>
      <c r="AG4" s="21">
        <f>+AVERAGE(ElectricFP0622!S6:S11)</f>
        <v>67.170728674295745</v>
      </c>
      <c r="AH4" s="20">
        <v>0.8</v>
      </c>
      <c r="AI4" s="21">
        <f>+$AI$2*((AH4*AE4)+(1-AH4)*AG4)+(1-$AI$2)*((AH4*AD4)+(1-AH4)*AF4)</f>
        <v>75.943620013475922</v>
      </c>
      <c r="AJ4" s="16">
        <f t="shared" ref="AJ4:AJ13" si="3">+$AI4*Y4/1000000</f>
        <v>1366.9851602425665</v>
      </c>
      <c r="AK4" s="16">
        <f t="shared" ref="AK4:AK13" si="4">+$AI4*Z4/1000000</f>
        <v>1518.8724002695183</v>
      </c>
      <c r="AL4" s="16">
        <f t="shared" ref="AL4:AL13" si="5">+AB4-AJ4</f>
        <v>1117.0148397574335</v>
      </c>
      <c r="AM4" s="16">
        <f t="shared" ref="AM4:AM13" si="6">+AC4-AK4</f>
        <v>1241.1275997304817</v>
      </c>
      <c r="AN4" s="16">
        <f t="shared" ref="AN4:AN13" si="7">+AL4/((1+$AO$1)^($A4-2000.5))</f>
        <v>1078.0972008644276</v>
      </c>
      <c r="AO4" s="16">
        <f t="shared" ref="AO4:AO13" si="8">+AM4/((1+$AO$1)^($A4-2000.5))</f>
        <v>1197.8857787382528</v>
      </c>
    </row>
    <row r="5" spans="1:41" x14ac:dyDescent="0.2">
      <c r="A5" s="7">
        <v>2002</v>
      </c>
      <c r="D5" s="17">
        <f>8760*250</f>
        <v>2190000</v>
      </c>
      <c r="E5" s="7">
        <v>61</v>
      </c>
      <c r="F5" s="7">
        <f>8760*350</f>
        <v>3066000</v>
      </c>
      <c r="H5" s="7">
        <f>8760/2*350+8760/2*1000</f>
        <v>5913000</v>
      </c>
      <c r="I5" s="7">
        <v>61</v>
      </c>
      <c r="J5" s="7">
        <f>1*6*4.3*16*225+2*6*4.3*16*135+1*6*4.3*16*360+3*6*4.3*16*450+5*6*4.3*16*495</f>
        <v>1931903.9999999998</v>
      </c>
      <c r="N5" s="7">
        <f>6*6*4.3*16*300</f>
        <v>743039.99999999988</v>
      </c>
      <c r="O5" s="7">
        <v>160</v>
      </c>
      <c r="P5" s="7">
        <f>6/12*8760*150+3/12*8760*220</f>
        <v>1138800</v>
      </c>
      <c r="Q5" s="7">
        <v>100</v>
      </c>
      <c r="R5" s="18">
        <f t="shared" ref="R5:R13" si="9">+P5+N5+J5+F5</f>
        <v>6879744</v>
      </c>
      <c r="S5" s="19">
        <f t="shared" ref="S5:S13" si="10">+R5/V5</f>
        <v>0.52714951681271094</v>
      </c>
      <c r="T5" s="18">
        <f t="shared" si="0"/>
        <v>2674943.9999999995</v>
      </c>
      <c r="U5" s="19">
        <f t="shared" si="1"/>
        <v>0.20496335868036078</v>
      </c>
      <c r="V5" s="18">
        <f t="shared" ref="V5:V13" si="11">+L5+H5+F5+D5+N5+P5</f>
        <v>13050840</v>
      </c>
      <c r="W5" s="18">
        <f t="shared" ref="W5:W13" si="12">+V5+T5</f>
        <v>15725784</v>
      </c>
      <c r="X5" s="19">
        <f t="shared" si="2"/>
        <v>0.34946186666666668</v>
      </c>
      <c r="Y5" s="16">
        <v>30000000</v>
      </c>
      <c r="Z5" s="16">
        <v>45000000</v>
      </c>
      <c r="AA5" s="16">
        <v>106</v>
      </c>
      <c r="AB5" s="17">
        <f t="shared" ref="AB5:AB13" si="13">+AA5*Y5/1000000</f>
        <v>3180</v>
      </c>
      <c r="AC5" s="17">
        <f t="shared" ref="AC5:AC13" si="14">+$AA5*Z5/1000000</f>
        <v>4770</v>
      </c>
      <c r="AD5" s="21">
        <f>+AVERAGE(ElectricFP0622!D12:D23)</f>
        <v>55.999999955606931</v>
      </c>
      <c r="AE5" s="21">
        <f>+AVERAGE(ElectricFP0622!E12:E23)</f>
        <v>53.499999963367948</v>
      </c>
      <c r="AF5" s="21">
        <f>+AVERAGE(ElectricFP0622!R12:R23)</f>
        <v>51.829996527011048</v>
      </c>
      <c r="AG5" s="21">
        <f>+AVERAGE(ElectricFP0622!S12:S23)</f>
        <v>49.285654495300882</v>
      </c>
      <c r="AH5" s="20">
        <v>0.2</v>
      </c>
      <c r="AI5" s="21">
        <f t="shared" ref="AI5:AI13" si="15">+$AI$2*((AH5*AE5)+(1-AH5)*AG5)+(1-$AI$2)*((AH5*AD5)+(1-AH5)*AF5)</f>
        <v>51.396260400822264</v>
      </c>
      <c r="AJ5" s="16">
        <f t="shared" si="3"/>
        <v>1541.8878120246679</v>
      </c>
      <c r="AK5" s="16">
        <f t="shared" si="4"/>
        <v>2312.8317180370022</v>
      </c>
      <c r="AL5" s="16">
        <f t="shared" si="5"/>
        <v>1638.1121879753321</v>
      </c>
      <c r="AM5" s="16">
        <f t="shared" si="6"/>
        <v>2457.1682819629978</v>
      </c>
      <c r="AN5" s="16">
        <f t="shared" si="7"/>
        <v>1472.789124106052</v>
      </c>
      <c r="AO5" s="16">
        <f t="shared" si="8"/>
        <v>2209.1836861590778</v>
      </c>
    </row>
    <row r="6" spans="1:41" x14ac:dyDescent="0.2">
      <c r="A6" s="7">
        <v>2003</v>
      </c>
      <c r="B6" s="17">
        <f>12*6*4.3*16*150</f>
        <v>743039.99999999988</v>
      </c>
      <c r="C6" s="7">
        <v>61</v>
      </c>
      <c r="D6" s="17">
        <f>8760*250</f>
        <v>2190000</v>
      </c>
      <c r="E6" s="7">
        <v>61</v>
      </c>
      <c r="F6" s="7">
        <f>8760*600</f>
        <v>5256000</v>
      </c>
      <c r="H6" s="7">
        <f>8760*1000</f>
        <v>8760000</v>
      </c>
      <c r="I6" s="7">
        <v>61</v>
      </c>
      <c r="J6" s="7">
        <f>12*6*4.3*16*495</f>
        <v>2452031.9999999995</v>
      </c>
      <c r="L6" s="7">
        <f>800*8760/2</f>
        <v>3504000</v>
      </c>
      <c r="M6" s="7">
        <v>58</v>
      </c>
      <c r="N6" s="7">
        <f>7*6*4.3*16*350</f>
        <v>1011360</v>
      </c>
      <c r="O6" s="7">
        <v>160</v>
      </c>
      <c r="P6" s="7">
        <f>5/12*8760*220+7/12*8760*1000</f>
        <v>5913000</v>
      </c>
      <c r="Q6" s="7">
        <v>160</v>
      </c>
      <c r="R6" s="18">
        <f t="shared" si="9"/>
        <v>14632392</v>
      </c>
      <c r="S6" s="19">
        <f t="shared" si="10"/>
        <v>0.54938027420219593</v>
      </c>
      <c r="T6" s="18">
        <f t="shared" si="0"/>
        <v>4206432</v>
      </c>
      <c r="U6" s="19">
        <f t="shared" si="1"/>
        <v>0.15793253526647533</v>
      </c>
      <c r="V6" s="18">
        <f t="shared" si="11"/>
        <v>26634360</v>
      </c>
      <c r="W6" s="18">
        <f t="shared" si="12"/>
        <v>30840792</v>
      </c>
      <c r="X6" s="19">
        <f t="shared" si="2"/>
        <v>0.45354105882352941</v>
      </c>
      <c r="Y6" s="16">
        <v>50000000</v>
      </c>
      <c r="Z6" s="16">
        <v>68000000</v>
      </c>
      <c r="AA6" s="16">
        <v>89</v>
      </c>
      <c r="AB6" s="17">
        <f t="shared" si="13"/>
        <v>4450</v>
      </c>
      <c r="AC6" s="17">
        <f t="shared" si="14"/>
        <v>6052</v>
      </c>
      <c r="AD6" s="21">
        <f>+AVERAGE(ElectricFP0622!D24:D35)</f>
        <v>38.833333291734228</v>
      </c>
      <c r="AE6" s="21">
        <f>+AVERAGE(ElectricFP0622!E24:E35)</f>
        <v>41.416666628171967</v>
      </c>
      <c r="AF6" s="21">
        <f>+AVERAGE(ElectricFP0622!R24:R35)</f>
        <v>36.116453268953869</v>
      </c>
      <c r="AG6" s="21">
        <f>+AVERAGE(ElectricFP0622!S24:S35)</f>
        <v>38.196654669477816</v>
      </c>
      <c r="AH6" s="20">
        <v>0.16</v>
      </c>
      <c r="AI6" s="21">
        <f t="shared" si="15"/>
        <v>37.631505327733805</v>
      </c>
      <c r="AJ6" s="16">
        <f t="shared" si="3"/>
        <v>1881.5752663866904</v>
      </c>
      <c r="AK6" s="16">
        <f t="shared" si="4"/>
        <v>2558.9423622858985</v>
      </c>
      <c r="AL6" s="16">
        <f t="shared" si="5"/>
        <v>2568.4247336133094</v>
      </c>
      <c r="AM6" s="16">
        <f t="shared" si="6"/>
        <v>3493.0576377141015</v>
      </c>
      <c r="AN6" s="16">
        <f t="shared" si="7"/>
        <v>2151.1055537373459</v>
      </c>
      <c r="AO6" s="16">
        <f t="shared" si="8"/>
        <v>2925.5035530827909</v>
      </c>
    </row>
    <row r="7" spans="1:41" x14ac:dyDescent="0.2">
      <c r="A7" s="7">
        <v>2004</v>
      </c>
      <c r="D7" s="17">
        <f>8760*500</f>
        <v>4380000</v>
      </c>
      <c r="E7" s="7">
        <v>61</v>
      </c>
      <c r="F7" s="7">
        <f>8760*1000</f>
        <v>8760000</v>
      </c>
      <c r="H7" s="7">
        <f>8760*1000</f>
        <v>8760000</v>
      </c>
      <c r="I7" s="7">
        <v>61</v>
      </c>
      <c r="J7" s="7">
        <f t="shared" ref="J7:J13" si="16">12*6*4.3*16*495</f>
        <v>2452031.9999999995</v>
      </c>
      <c r="L7" s="7">
        <f>800*8760</f>
        <v>7008000</v>
      </c>
      <c r="M7" s="7">
        <v>58</v>
      </c>
      <c r="N7" s="7">
        <f>2*6*4.3*16*700+3*6*4.3*16*400+7*4.3*16*700</f>
        <v>1410399.9999999998</v>
      </c>
      <c r="P7" s="7">
        <f>9/12*8760*1200+3/12*8760*800</f>
        <v>9636000</v>
      </c>
      <c r="R7" s="18">
        <f t="shared" si="9"/>
        <v>22258432</v>
      </c>
      <c r="S7" s="19">
        <f t="shared" si="10"/>
        <v>0.5570958893138177</v>
      </c>
      <c r="T7" s="18">
        <f t="shared" si="0"/>
        <v>3862431.9999999991</v>
      </c>
      <c r="U7" s="19">
        <f t="shared" si="1"/>
        <v>9.6671004945638003E-2</v>
      </c>
      <c r="V7" s="18">
        <f t="shared" si="11"/>
        <v>39954400</v>
      </c>
      <c r="W7" s="18">
        <f t="shared" si="12"/>
        <v>43816832</v>
      </c>
      <c r="X7" s="19">
        <f t="shared" si="2"/>
        <v>0.50364174712643683</v>
      </c>
      <c r="Y7" s="16">
        <v>65000000</v>
      </c>
      <c r="Z7" s="16">
        <v>87000000</v>
      </c>
      <c r="AA7" s="16">
        <v>75</v>
      </c>
      <c r="AB7" s="17">
        <f t="shared" si="13"/>
        <v>4875</v>
      </c>
      <c r="AC7" s="17">
        <f t="shared" si="14"/>
        <v>6525</v>
      </c>
      <c r="AD7" s="21">
        <f>+AVERAGE(ElectricFP0622!D36:D47)</f>
        <v>36.999999967403681</v>
      </c>
      <c r="AE7" s="21">
        <f>+AVERAGE(ElectricFP0622!E36:E47)</f>
        <v>39.666666640589597</v>
      </c>
      <c r="AF7" s="21">
        <f>+AVERAGE(ElectricFP0622!R36:R47)</f>
        <v>34.498854651784171</v>
      </c>
      <c r="AG7" s="21">
        <f>+AVERAGE(ElectricFP0622!S36:S47)</f>
        <v>36.334905000082792</v>
      </c>
      <c r="AH7" s="20">
        <v>0.1</v>
      </c>
      <c r="AI7" s="21">
        <f t="shared" si="15"/>
        <v>35.708525173739801</v>
      </c>
      <c r="AJ7" s="16">
        <f t="shared" si="3"/>
        <v>2321.0541362930871</v>
      </c>
      <c r="AK7" s="16">
        <f t="shared" si="4"/>
        <v>3106.6416901153625</v>
      </c>
      <c r="AL7" s="16">
        <f t="shared" si="5"/>
        <v>2553.9458637069129</v>
      </c>
      <c r="AM7" s="16">
        <f t="shared" si="6"/>
        <v>3418.3583098846375</v>
      </c>
      <c r="AN7" s="16">
        <f t="shared" si="7"/>
        <v>1992.5283830774101</v>
      </c>
      <c r="AO7" s="16">
        <f t="shared" si="8"/>
        <v>2666.9226050420721</v>
      </c>
    </row>
    <row r="8" spans="1:41" x14ac:dyDescent="0.2">
      <c r="A8" s="7">
        <v>2005</v>
      </c>
      <c r="D8" s="17">
        <f t="shared" ref="D8:D13" si="17">8760*1000</f>
        <v>8760000</v>
      </c>
      <c r="E8" s="7">
        <v>61</v>
      </c>
      <c r="F8" s="7">
        <f t="shared" ref="F8:H13" si="18">8760*1000</f>
        <v>8760000</v>
      </c>
      <c r="H8" s="7">
        <f t="shared" si="18"/>
        <v>8760000</v>
      </c>
      <c r="I8" s="7">
        <v>61</v>
      </c>
      <c r="J8" s="7">
        <f t="shared" si="16"/>
        <v>2452031.9999999995</v>
      </c>
      <c r="L8" s="7">
        <f t="shared" ref="L8:L13" si="19">800*8760</f>
        <v>7008000</v>
      </c>
      <c r="M8" s="7">
        <v>58</v>
      </c>
      <c r="N8" s="7">
        <f t="shared" ref="N8:N13" si="20">2*6*4.3*16*700+3*6*4.3*16*400+7*4.3*16*700</f>
        <v>1410399.9999999998</v>
      </c>
      <c r="P8" s="7">
        <f t="shared" ref="P8:P13" si="21">9/12*8760*1200+3/12*8760*800</f>
        <v>9636000</v>
      </c>
      <c r="R8" s="18">
        <f t="shared" si="9"/>
        <v>22258432</v>
      </c>
      <c r="S8" s="19">
        <f t="shared" si="10"/>
        <v>0.50205781515031223</v>
      </c>
      <c r="T8" s="18">
        <f t="shared" si="0"/>
        <v>3862431.9999999991</v>
      </c>
      <c r="U8" s="19">
        <f t="shared" si="1"/>
        <v>8.7120430185138376E-2</v>
      </c>
      <c r="V8" s="18">
        <f t="shared" si="11"/>
        <v>44334400</v>
      </c>
      <c r="W8" s="18">
        <f t="shared" si="12"/>
        <v>48196832</v>
      </c>
      <c r="X8" s="19">
        <f t="shared" si="2"/>
        <v>0.58068472289156625</v>
      </c>
      <c r="Y8" s="16">
        <v>60000000</v>
      </c>
      <c r="Z8" s="16">
        <v>83000000</v>
      </c>
      <c r="AA8" s="16">
        <v>64</v>
      </c>
      <c r="AB8" s="17">
        <f t="shared" si="13"/>
        <v>3840</v>
      </c>
      <c r="AC8" s="17">
        <f t="shared" si="14"/>
        <v>5312</v>
      </c>
      <c r="AD8" s="21">
        <f>+AVERAGE(ElectricFP0622!D48:D59)</f>
        <v>36.999999967403681</v>
      </c>
      <c r="AE8" s="21">
        <f>+AVERAGE(ElectricFP0622!E48:E59)</f>
        <v>39.666666640589597</v>
      </c>
      <c r="AF8" s="21">
        <f>+AVERAGE(ElectricFP0622!R48:R59)</f>
        <v>34.501817599668861</v>
      </c>
      <c r="AG8" s="21">
        <f>+AVERAGE(ElectricFP0622!S48:S59)</f>
        <v>36.336396957597252</v>
      </c>
      <c r="AH8" s="20">
        <v>0.1</v>
      </c>
      <c r="AI8" s="21">
        <f t="shared" si="15"/>
        <v>35.710529881169421</v>
      </c>
      <c r="AJ8" s="16">
        <f t="shared" si="3"/>
        <v>2142.6317928701656</v>
      </c>
      <c r="AK8" s="16">
        <f t="shared" si="4"/>
        <v>2963.973980137062</v>
      </c>
      <c r="AL8" s="16">
        <f t="shared" si="5"/>
        <v>1697.3682071298344</v>
      </c>
      <c r="AM8" s="16">
        <f t="shared" si="6"/>
        <v>2348.026019862938</v>
      </c>
      <c r="AN8" s="16">
        <f t="shared" si="7"/>
        <v>1233.5786486674106</v>
      </c>
      <c r="AO8" s="16">
        <f t="shared" si="8"/>
        <v>1706.4504639899183</v>
      </c>
    </row>
    <row r="9" spans="1:41" x14ac:dyDescent="0.2">
      <c r="A9" s="7">
        <v>2006</v>
      </c>
      <c r="D9" s="17">
        <f t="shared" si="17"/>
        <v>8760000</v>
      </c>
      <c r="E9" s="7">
        <v>61</v>
      </c>
      <c r="F9" s="7">
        <f t="shared" si="18"/>
        <v>8760000</v>
      </c>
      <c r="H9" s="7">
        <f t="shared" si="18"/>
        <v>8760000</v>
      </c>
      <c r="I9" s="7">
        <v>61</v>
      </c>
      <c r="J9" s="7">
        <f t="shared" si="16"/>
        <v>2452031.9999999995</v>
      </c>
      <c r="L9" s="7">
        <f t="shared" si="19"/>
        <v>7008000</v>
      </c>
      <c r="M9" s="7">
        <v>58</v>
      </c>
      <c r="N9" s="7">
        <f t="shared" si="20"/>
        <v>1410399.9999999998</v>
      </c>
      <c r="P9" s="7">
        <f t="shared" si="21"/>
        <v>9636000</v>
      </c>
      <c r="R9" s="18">
        <f t="shared" si="9"/>
        <v>22258432</v>
      </c>
      <c r="S9" s="19">
        <f t="shared" si="10"/>
        <v>0.50205781515031223</v>
      </c>
      <c r="T9" s="18">
        <f t="shared" si="0"/>
        <v>3862431.9999999991</v>
      </c>
      <c r="U9" s="19">
        <f t="shared" si="1"/>
        <v>8.7120430185138376E-2</v>
      </c>
      <c r="V9" s="18">
        <f t="shared" si="11"/>
        <v>44334400</v>
      </c>
      <c r="W9" s="18">
        <f t="shared" si="12"/>
        <v>48196832</v>
      </c>
      <c r="X9" s="19">
        <f t="shared" si="2"/>
        <v>0.56702155294117651</v>
      </c>
      <c r="Y9" s="16">
        <v>62500000</v>
      </c>
      <c r="Z9" s="16">
        <v>85000000</v>
      </c>
      <c r="AA9" s="16">
        <v>61</v>
      </c>
      <c r="AB9" s="17">
        <f t="shared" si="13"/>
        <v>3812.5</v>
      </c>
      <c r="AC9" s="17">
        <f t="shared" si="14"/>
        <v>5185</v>
      </c>
      <c r="AD9" s="21">
        <f>+AVERAGE(ElectricFP0622!D60:D71)</f>
        <v>37.249999967403674</v>
      </c>
      <c r="AE9" s="21">
        <f>+AVERAGE(ElectricFP0622!E60:E71)</f>
        <v>39.916666640589604</v>
      </c>
      <c r="AF9" s="21">
        <f>+AVERAGE(ElectricFP0622!R60:R71)</f>
        <v>34.698129363527833</v>
      </c>
      <c r="AG9" s="21">
        <f>+AVERAGE(ElectricFP0622!S60:S71)</f>
        <v>36.542240104898006</v>
      </c>
      <c r="AH9" s="20">
        <v>0.1</v>
      </c>
      <c r="AI9" s="21">
        <f t="shared" si="15"/>
        <v>35.916499591191297</v>
      </c>
      <c r="AJ9" s="16">
        <f t="shared" si="3"/>
        <v>2244.7812244494562</v>
      </c>
      <c r="AK9" s="16">
        <f t="shared" si="4"/>
        <v>3052.9024652512603</v>
      </c>
      <c r="AL9" s="16">
        <f t="shared" si="5"/>
        <v>1567.7187755505438</v>
      </c>
      <c r="AM9" s="16">
        <f t="shared" si="6"/>
        <v>2132.0975347487397</v>
      </c>
      <c r="AN9" s="16">
        <f t="shared" si="7"/>
        <v>1061.3457651742374</v>
      </c>
      <c r="AO9" s="16">
        <f t="shared" si="8"/>
        <v>1443.4302406369629</v>
      </c>
    </row>
    <row r="10" spans="1:41" x14ac:dyDescent="0.2">
      <c r="A10" s="7">
        <v>2007</v>
      </c>
      <c r="D10" s="17">
        <f t="shared" si="17"/>
        <v>8760000</v>
      </c>
      <c r="E10" s="7">
        <v>61</v>
      </c>
      <c r="F10" s="7">
        <f t="shared" si="18"/>
        <v>8760000</v>
      </c>
      <c r="H10" s="7">
        <f t="shared" si="18"/>
        <v>8760000</v>
      </c>
      <c r="I10" s="7">
        <v>61</v>
      </c>
      <c r="J10" s="7">
        <f t="shared" si="16"/>
        <v>2452031.9999999995</v>
      </c>
      <c r="L10" s="7">
        <f t="shared" si="19"/>
        <v>7008000</v>
      </c>
      <c r="M10" s="7">
        <v>58</v>
      </c>
      <c r="N10" s="7">
        <f t="shared" si="20"/>
        <v>1410399.9999999998</v>
      </c>
      <c r="P10" s="7">
        <f t="shared" si="21"/>
        <v>9636000</v>
      </c>
      <c r="R10" s="18">
        <f t="shared" si="9"/>
        <v>22258432</v>
      </c>
      <c r="S10" s="19">
        <f t="shared" si="10"/>
        <v>0.50205781515031223</v>
      </c>
      <c r="T10" s="18">
        <f t="shared" si="0"/>
        <v>3862431.9999999991</v>
      </c>
      <c r="U10" s="19">
        <f t="shared" si="1"/>
        <v>8.7120430185138376E-2</v>
      </c>
      <c r="V10" s="18">
        <f t="shared" si="11"/>
        <v>44334400</v>
      </c>
      <c r="W10" s="18">
        <f t="shared" si="12"/>
        <v>48196832</v>
      </c>
      <c r="X10" s="19">
        <f t="shared" si="2"/>
        <v>0.58776624390243903</v>
      </c>
      <c r="Y10" s="16">
        <v>62500000</v>
      </c>
      <c r="Z10" s="16">
        <v>82000000</v>
      </c>
      <c r="AA10" s="16">
        <v>60</v>
      </c>
      <c r="AB10" s="17">
        <f t="shared" si="13"/>
        <v>3750</v>
      </c>
      <c r="AC10" s="17">
        <f t="shared" si="14"/>
        <v>4920</v>
      </c>
      <c r="AD10" s="21">
        <f>+AVERAGE(ElectricFP0622!D72:D83)</f>
        <v>37.599999967403697</v>
      </c>
      <c r="AE10" s="21">
        <f>+AVERAGE(ElectricFP0622!E72:E83)</f>
        <v>40.266666640589619</v>
      </c>
      <c r="AF10" s="21">
        <f>+AVERAGE(ElectricFP0622!R72:R83)</f>
        <v>34.993787219195831</v>
      </c>
      <c r="AG10" s="21">
        <f>+AVERAGE(ElectricFP0622!S72:S83)</f>
        <v>36.816790369821938</v>
      </c>
      <c r="AH10" s="20">
        <v>0.1</v>
      </c>
      <c r="AI10" s="21">
        <f t="shared" si="15"/>
        <v>36.208093245457661</v>
      </c>
      <c r="AJ10" s="16">
        <f t="shared" si="3"/>
        <v>2263.0058278411038</v>
      </c>
      <c r="AK10" s="16">
        <f t="shared" si="4"/>
        <v>2969.063646127528</v>
      </c>
      <c r="AL10" s="16">
        <f t="shared" si="5"/>
        <v>1486.9941721588962</v>
      </c>
      <c r="AM10" s="16">
        <f t="shared" si="6"/>
        <v>1950.936353872472</v>
      </c>
      <c r="AN10" s="16">
        <f t="shared" si="7"/>
        <v>937.76916696958165</v>
      </c>
      <c r="AO10" s="16">
        <f t="shared" si="8"/>
        <v>1230.3531470640912</v>
      </c>
    </row>
    <row r="11" spans="1:41" x14ac:dyDescent="0.2">
      <c r="A11" s="7">
        <v>2008</v>
      </c>
      <c r="D11" s="17">
        <f t="shared" si="17"/>
        <v>8760000</v>
      </c>
      <c r="E11" s="7">
        <v>61</v>
      </c>
      <c r="F11" s="7">
        <f t="shared" si="18"/>
        <v>8760000</v>
      </c>
      <c r="H11" s="7">
        <f t="shared" si="18"/>
        <v>8760000</v>
      </c>
      <c r="I11" s="7">
        <v>61</v>
      </c>
      <c r="J11" s="7">
        <f t="shared" si="16"/>
        <v>2452031.9999999995</v>
      </c>
      <c r="L11" s="7">
        <f t="shared" si="19"/>
        <v>7008000</v>
      </c>
      <c r="M11" s="7">
        <v>58</v>
      </c>
      <c r="N11" s="7">
        <f t="shared" si="20"/>
        <v>1410399.9999999998</v>
      </c>
      <c r="P11" s="7">
        <f t="shared" si="21"/>
        <v>9636000</v>
      </c>
      <c r="R11" s="18">
        <f t="shared" si="9"/>
        <v>22258432</v>
      </c>
      <c r="S11" s="19">
        <f t="shared" si="10"/>
        <v>0.50205781515031223</v>
      </c>
      <c r="T11" s="18">
        <f t="shared" si="0"/>
        <v>3862431.9999999991</v>
      </c>
      <c r="U11" s="19">
        <f t="shared" si="1"/>
        <v>8.7120430185138376E-2</v>
      </c>
      <c r="V11" s="18">
        <f t="shared" si="11"/>
        <v>44334400</v>
      </c>
      <c r="W11" s="18">
        <f t="shared" si="12"/>
        <v>48196832</v>
      </c>
      <c r="X11" s="19">
        <f t="shared" si="2"/>
        <v>0.58776624390243903</v>
      </c>
      <c r="Y11" s="16">
        <v>62500000</v>
      </c>
      <c r="Z11" s="16">
        <v>82000000</v>
      </c>
      <c r="AA11" s="16">
        <v>60</v>
      </c>
      <c r="AB11" s="17">
        <f t="shared" si="13"/>
        <v>3750</v>
      </c>
      <c r="AC11" s="17">
        <f t="shared" si="14"/>
        <v>4920</v>
      </c>
      <c r="AD11" s="21">
        <f>+AVERAGE(ElectricFP0622!D84:D95)</f>
        <v>37.949999967403713</v>
      </c>
      <c r="AE11" s="21">
        <f>+AVERAGE(ElectricFP0622!E84:E95)</f>
        <v>40.616666640589607</v>
      </c>
      <c r="AF11" s="21">
        <f>+AVERAGE(ElectricFP0622!R84:R95)</f>
        <v>35.290836483266055</v>
      </c>
      <c r="AG11" s="21">
        <f>+AVERAGE(ElectricFP0622!S84:S95)</f>
        <v>37.099888726833591</v>
      </c>
      <c r="AH11" s="20">
        <v>0.1</v>
      </c>
      <c r="AI11" s="21">
        <f t="shared" si="15"/>
        <v>36.504159674944503</v>
      </c>
      <c r="AJ11" s="16">
        <f t="shared" si="3"/>
        <v>2281.5099796840314</v>
      </c>
      <c r="AK11" s="16">
        <f t="shared" si="4"/>
        <v>2993.3410933454493</v>
      </c>
      <c r="AL11" s="16">
        <f t="shared" si="5"/>
        <v>1468.4900203159686</v>
      </c>
      <c r="AM11" s="16">
        <f t="shared" si="6"/>
        <v>1926.6589066545507</v>
      </c>
      <c r="AN11" s="16">
        <f t="shared" si="7"/>
        <v>862.69172775824813</v>
      </c>
      <c r="AO11" s="16">
        <f t="shared" si="8"/>
        <v>1131.8515468188214</v>
      </c>
    </row>
    <row r="12" spans="1:41" x14ac:dyDescent="0.2">
      <c r="A12" s="7">
        <v>2009</v>
      </c>
      <c r="D12" s="17">
        <f t="shared" si="17"/>
        <v>8760000</v>
      </c>
      <c r="E12" s="7">
        <v>61</v>
      </c>
      <c r="F12" s="7">
        <f t="shared" si="18"/>
        <v>8760000</v>
      </c>
      <c r="H12" s="7">
        <f t="shared" si="18"/>
        <v>8760000</v>
      </c>
      <c r="I12" s="7">
        <v>61</v>
      </c>
      <c r="J12" s="7">
        <f t="shared" si="16"/>
        <v>2452031.9999999995</v>
      </c>
      <c r="L12" s="7">
        <f t="shared" si="19"/>
        <v>7008000</v>
      </c>
      <c r="M12" s="7">
        <v>58</v>
      </c>
      <c r="N12" s="7">
        <f t="shared" si="20"/>
        <v>1410399.9999999998</v>
      </c>
      <c r="P12" s="7">
        <f t="shared" si="21"/>
        <v>9636000</v>
      </c>
      <c r="R12" s="18">
        <f t="shared" si="9"/>
        <v>22258432</v>
      </c>
      <c r="S12" s="19">
        <f t="shared" si="10"/>
        <v>0.50205781515031223</v>
      </c>
      <c r="T12" s="18">
        <f t="shared" si="0"/>
        <v>3862431.9999999991</v>
      </c>
      <c r="U12" s="19">
        <f t="shared" si="1"/>
        <v>8.7120430185138376E-2</v>
      </c>
      <c r="V12" s="18">
        <f t="shared" si="11"/>
        <v>44334400</v>
      </c>
      <c r="W12" s="18">
        <f t="shared" si="12"/>
        <v>48196832</v>
      </c>
      <c r="X12" s="19">
        <f t="shared" si="2"/>
        <v>0.58776624390243903</v>
      </c>
      <c r="Y12" s="16">
        <v>62500000</v>
      </c>
      <c r="Z12" s="16">
        <v>82000000</v>
      </c>
      <c r="AA12" s="16">
        <v>60</v>
      </c>
      <c r="AB12" s="17">
        <f t="shared" si="13"/>
        <v>3750</v>
      </c>
      <c r="AC12" s="17">
        <f t="shared" si="14"/>
        <v>4920</v>
      </c>
      <c r="AD12" s="21">
        <f>+AVERAGE(ElectricFP0622!D96:D107)</f>
        <v>38.487499967434722</v>
      </c>
      <c r="AE12" s="21">
        <f>+AVERAGE(ElectricFP0622!E96:E107)</f>
        <v>41.116666640589635</v>
      </c>
      <c r="AF12" s="21">
        <f>+AVERAGE(ElectricFP0622!R96:R107)</f>
        <v>35.702360567957449</v>
      </c>
      <c r="AG12" s="21">
        <f>+AVERAGE(ElectricFP0622!S96:S107)</f>
        <v>37.484288236053779</v>
      </c>
      <c r="AH12" s="20">
        <v>0.1</v>
      </c>
      <c r="AI12" s="21">
        <f t="shared" si="15"/>
        <v>36.914200292206274</v>
      </c>
      <c r="AJ12" s="16">
        <f t="shared" si="3"/>
        <v>2307.1375182628922</v>
      </c>
      <c r="AK12" s="16">
        <f t="shared" si="4"/>
        <v>3026.9644239609147</v>
      </c>
      <c r="AL12" s="16">
        <f t="shared" si="5"/>
        <v>1442.8624817371078</v>
      </c>
      <c r="AM12" s="16">
        <f t="shared" si="6"/>
        <v>1893.0355760390853</v>
      </c>
      <c r="AN12" s="16">
        <f t="shared" si="7"/>
        <v>789.60070274416989</v>
      </c>
      <c r="AO12" s="16">
        <f t="shared" si="8"/>
        <v>1035.9561220003507</v>
      </c>
    </row>
    <row r="13" spans="1:41" x14ac:dyDescent="0.2">
      <c r="A13" s="7">
        <v>2010</v>
      </c>
      <c r="D13" s="17">
        <f t="shared" si="17"/>
        <v>8760000</v>
      </c>
      <c r="E13" s="7">
        <v>61</v>
      </c>
      <c r="F13" s="7">
        <f t="shared" si="18"/>
        <v>8760000</v>
      </c>
      <c r="H13" s="7">
        <f t="shared" si="18"/>
        <v>8760000</v>
      </c>
      <c r="I13" s="7">
        <v>61</v>
      </c>
      <c r="J13" s="7">
        <f t="shared" si="16"/>
        <v>2452031.9999999995</v>
      </c>
      <c r="L13" s="7">
        <f t="shared" si="19"/>
        <v>7008000</v>
      </c>
      <c r="M13" s="7">
        <v>58</v>
      </c>
      <c r="N13" s="7">
        <f t="shared" si="20"/>
        <v>1410399.9999999998</v>
      </c>
      <c r="P13" s="7">
        <f t="shared" si="21"/>
        <v>9636000</v>
      </c>
      <c r="R13" s="18">
        <f t="shared" si="9"/>
        <v>22258432</v>
      </c>
      <c r="S13" s="19">
        <f t="shared" si="10"/>
        <v>0.50205781515031223</v>
      </c>
      <c r="T13" s="18">
        <f t="shared" si="0"/>
        <v>3862431.9999999991</v>
      </c>
      <c r="U13" s="19">
        <f t="shared" si="1"/>
        <v>8.7120430185138376E-2</v>
      </c>
      <c r="V13" s="18">
        <f t="shared" si="11"/>
        <v>44334400</v>
      </c>
      <c r="W13" s="18">
        <f t="shared" si="12"/>
        <v>48196832</v>
      </c>
      <c r="X13" s="19">
        <f t="shared" si="2"/>
        <v>0.58776624390243903</v>
      </c>
      <c r="Y13" s="16">
        <v>62500000</v>
      </c>
      <c r="Z13" s="16">
        <v>82000000</v>
      </c>
      <c r="AA13" s="16">
        <v>59</v>
      </c>
      <c r="AB13" s="17">
        <f t="shared" si="13"/>
        <v>3687.5</v>
      </c>
      <c r="AC13" s="17">
        <f t="shared" si="14"/>
        <v>4838</v>
      </c>
      <c r="AD13" s="21">
        <f>+AVERAGE(ElectricFP0622!D108:D119)</f>
        <v>39.174999967589962</v>
      </c>
      <c r="AE13" s="21">
        <f>+AVERAGE(ElectricFP0622!E108:E119)</f>
        <v>41.616666640589635</v>
      </c>
      <c r="AF13" s="21">
        <f>+AVERAGE(ElectricFP0622!R108:R119)</f>
        <v>36.222209304661313</v>
      </c>
      <c r="AG13" s="21">
        <f>+AVERAGE(ElectricFP0622!S108:S119)</f>
        <v>37.86385727466611</v>
      </c>
      <c r="AH13" s="20">
        <v>0.1</v>
      </c>
      <c r="AI13" s="21">
        <f t="shared" si="15"/>
        <v>37.378313291106323</v>
      </c>
      <c r="AJ13" s="16">
        <f t="shared" si="3"/>
        <v>2336.1445806941451</v>
      </c>
      <c r="AK13" s="16">
        <f t="shared" si="4"/>
        <v>3065.0216898707185</v>
      </c>
      <c r="AL13" s="16">
        <f t="shared" si="5"/>
        <v>1351.3554193058549</v>
      </c>
      <c r="AM13" s="16">
        <f t="shared" si="6"/>
        <v>1772.9783101292815</v>
      </c>
      <c r="AN13" s="16">
        <f t="shared" si="7"/>
        <v>688.89038663985195</v>
      </c>
      <c r="AO13" s="16">
        <f t="shared" si="8"/>
        <v>903.8241872714857</v>
      </c>
    </row>
    <row r="14" spans="1:41" ht="25.5" x14ac:dyDescent="0.2">
      <c r="A14" s="7" t="s">
        <v>18</v>
      </c>
      <c r="U14" s="19" t="e">
        <f t="shared" si="1"/>
        <v>#DIV/0!</v>
      </c>
      <c r="Y14" s="16"/>
      <c r="Z14" s="16">
        <f t="shared" ref="Z14:AG14" si="22">+AVERAGE(Z4:Z13)</f>
        <v>71600000</v>
      </c>
      <c r="AA14" s="16">
        <f t="shared" si="22"/>
        <v>77.2</v>
      </c>
      <c r="AB14" s="16">
        <f t="shared" si="22"/>
        <v>3757.9</v>
      </c>
      <c r="AC14" s="16">
        <f t="shared" si="22"/>
        <v>5020.2</v>
      </c>
      <c r="AD14" s="21">
        <f t="shared" si="22"/>
        <v>43.879583297592248</v>
      </c>
      <c r="AE14" s="21">
        <f t="shared" si="22"/>
        <v>45.244999970570184</v>
      </c>
      <c r="AF14" s="21">
        <f t="shared" si="22"/>
        <v>40.945325010019843</v>
      </c>
      <c r="AG14" s="21">
        <f t="shared" si="22"/>
        <v>41.313140450902786</v>
      </c>
      <c r="AJ14" s="16">
        <f t="shared" ref="AJ14:AO14" si="23">+AVERAGE(AJ4:AJ13)</f>
        <v>2068.6713298748805</v>
      </c>
      <c r="AK14" s="16">
        <f t="shared" si="23"/>
        <v>2756.8555469400717</v>
      </c>
      <c r="AL14" s="16">
        <f t="shared" si="23"/>
        <v>1689.2286701251192</v>
      </c>
      <c r="AM14" s="16">
        <f t="shared" si="23"/>
        <v>2263.3444530599286</v>
      </c>
      <c r="AN14" s="16">
        <f t="shared" si="23"/>
        <v>1226.8396659738737</v>
      </c>
      <c r="AO14" s="16">
        <f t="shared" si="23"/>
        <v>1645.1361330803825</v>
      </c>
    </row>
    <row r="15" spans="1:41" ht="25.5" x14ac:dyDescent="0.2">
      <c r="A15" s="7" t="s">
        <v>19</v>
      </c>
      <c r="Y15" s="16"/>
      <c r="Z15" s="16">
        <f t="shared" ref="Z15:AG15" si="24">SUM(Z4:Z13)</f>
        <v>716000000</v>
      </c>
      <c r="AA15" s="14">
        <f t="shared" si="24"/>
        <v>772</v>
      </c>
      <c r="AB15" s="14">
        <f t="shared" si="24"/>
        <v>37579</v>
      </c>
      <c r="AC15" s="14">
        <f t="shared" si="24"/>
        <v>50202</v>
      </c>
      <c r="AD15" s="23">
        <f t="shared" si="24"/>
        <v>438.79583297592245</v>
      </c>
      <c r="AE15" s="23">
        <f t="shared" si="24"/>
        <v>452.44999970570183</v>
      </c>
      <c r="AF15" s="23">
        <f t="shared" si="24"/>
        <v>409.45325010019843</v>
      </c>
      <c r="AG15" s="23">
        <f t="shared" si="24"/>
        <v>413.13140450902785</v>
      </c>
      <c r="AJ15" s="14">
        <f t="shared" ref="AJ15:AO15" si="25">SUM(AJ4:AJ13)</f>
        <v>20686.713298748804</v>
      </c>
      <c r="AK15" s="14">
        <f t="shared" si="25"/>
        <v>27568.555469400715</v>
      </c>
      <c r="AL15" s="15">
        <f t="shared" si="25"/>
        <v>16892.286701251192</v>
      </c>
      <c r="AM15" s="15">
        <f t="shared" si="25"/>
        <v>22633.444530599285</v>
      </c>
      <c r="AN15" s="15">
        <f t="shared" si="25"/>
        <v>12268.396659738737</v>
      </c>
      <c r="AO15" s="15">
        <f t="shared" si="25"/>
        <v>16451.361330803826</v>
      </c>
    </row>
    <row r="16" spans="1:41" ht="25.5" x14ac:dyDescent="0.2">
      <c r="A16" s="7" t="s">
        <v>20</v>
      </c>
      <c r="Y16" s="16"/>
      <c r="Z16" s="16">
        <f>+AVERAGE(Z5:Z14)</f>
        <v>76760000</v>
      </c>
      <c r="AA16" s="16">
        <f t="shared" ref="AA16:AG16" si="26">+AVERAGE(AA4:AA9)</f>
        <v>88.833333333333329</v>
      </c>
      <c r="AB16" s="16">
        <f t="shared" si="26"/>
        <v>3773.5833333333335</v>
      </c>
      <c r="AC16" s="16">
        <f t="shared" si="26"/>
        <v>5100.666666666667</v>
      </c>
      <c r="AD16" s="21">
        <f t="shared" si="26"/>
        <v>47.597222184348404</v>
      </c>
      <c r="AE16" s="21">
        <f t="shared" si="26"/>
        <v>48.13888885722389</v>
      </c>
      <c r="AF16" s="21">
        <f t="shared" si="26"/>
        <v>44.540676087519635</v>
      </c>
      <c r="AG16" s="21">
        <f t="shared" si="26"/>
        <v>43.977763316942081</v>
      </c>
      <c r="AJ16" s="16">
        <f t="shared" ref="AJ16:AO16" si="27">+AVERAGE(AJ4:AJ9)</f>
        <v>1916.4858987111056</v>
      </c>
      <c r="AK16" s="16">
        <f t="shared" si="27"/>
        <v>2585.6941026826839</v>
      </c>
      <c r="AL16" s="16">
        <f t="shared" si="27"/>
        <v>1857.0974346222276</v>
      </c>
      <c r="AM16" s="16">
        <f t="shared" si="27"/>
        <v>2514.972563983983</v>
      </c>
      <c r="AN16" s="16">
        <f t="shared" si="27"/>
        <v>1498.2407792711474</v>
      </c>
      <c r="AO16" s="16">
        <f t="shared" si="27"/>
        <v>2024.8960546081792</v>
      </c>
    </row>
  </sheetData>
  <mergeCells count="7">
    <mergeCell ref="AL2:AM2"/>
    <mergeCell ref="AN2:AO2"/>
    <mergeCell ref="AD1:AG1"/>
    <mergeCell ref="Y2:Z2"/>
    <mergeCell ref="AB2:AC2"/>
    <mergeCell ref="AJ1:AK1"/>
    <mergeCell ref="AJ2:AK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workbookViewId="0">
      <pane xSplit="1" ySplit="2" topLeftCell="B41" activePane="bottomRight" state="frozen"/>
      <selection activeCell="E8" sqref="E8"/>
      <selection pane="topRight" activeCell="E8" sqref="E8"/>
      <selection pane="bottomLeft" activeCell="E8" sqref="E8"/>
      <selection pane="bottomRight" activeCell="D57" sqref="D57"/>
    </sheetView>
  </sheetViews>
  <sheetFormatPr defaultRowHeight="12.75" x14ac:dyDescent="0.2"/>
  <cols>
    <col min="2" max="2" width="9.140625" style="1"/>
    <col min="3" max="3" width="14.5703125" style="1" customWidth="1"/>
    <col min="4" max="6" width="13.85546875" style="1" customWidth="1"/>
    <col min="7" max="8" width="9.140625" style="1"/>
  </cols>
  <sheetData>
    <row r="1" spans="1:13" x14ac:dyDescent="0.2">
      <c r="A1" t="s">
        <v>11</v>
      </c>
      <c r="D1" s="1" t="s">
        <v>54</v>
      </c>
      <c r="H1" t="s">
        <v>8</v>
      </c>
    </row>
    <row r="2" spans="1:13" ht="13.5" thickBot="1" x14ac:dyDescent="0.25">
      <c r="B2" s="1" t="s">
        <v>9</v>
      </c>
      <c r="C2" s="1" t="s">
        <v>6</v>
      </c>
      <c r="D2" s="10">
        <v>11.22</v>
      </c>
      <c r="E2" s="24" t="s">
        <v>52</v>
      </c>
      <c r="F2" s="24" t="s">
        <v>53</v>
      </c>
      <c r="G2" s="1" t="s">
        <v>7</v>
      </c>
      <c r="H2" s="1" t="s">
        <v>12</v>
      </c>
    </row>
    <row r="3" spans="1:13" x14ac:dyDescent="0.2">
      <c r="A3" s="2">
        <v>37073</v>
      </c>
      <c r="B3" s="8">
        <v>3.742</v>
      </c>
      <c r="C3" s="10">
        <v>5.8419999999999996</v>
      </c>
      <c r="D3" s="10">
        <v>10.184000000000001</v>
      </c>
      <c r="E3" s="10">
        <f>+D3-C3</f>
        <v>4.3420000000000014</v>
      </c>
      <c r="F3" s="10"/>
      <c r="G3" s="10">
        <v>3.9420000000000002</v>
      </c>
      <c r="H3" s="10">
        <v>2.8170000000000002</v>
      </c>
      <c r="J3">
        <v>4.202</v>
      </c>
      <c r="K3">
        <v>8</v>
      </c>
      <c r="L3">
        <v>2.5</v>
      </c>
      <c r="M3">
        <v>-0.48</v>
      </c>
    </row>
    <row r="4" spans="1:13" x14ac:dyDescent="0.2">
      <c r="A4" s="2">
        <v>37104</v>
      </c>
      <c r="B4" s="9">
        <v>3.802</v>
      </c>
      <c r="C4" s="10">
        <v>6.0019999999999998</v>
      </c>
      <c r="D4" s="10">
        <v>10.3</v>
      </c>
      <c r="E4" s="10">
        <f t="shared" ref="E4:E56" si="0">+D4-C4</f>
        <v>4.2980000000000009</v>
      </c>
      <c r="F4" s="10"/>
      <c r="G4" s="10">
        <v>4.5019999999999998</v>
      </c>
      <c r="H4" s="10">
        <v>3.052</v>
      </c>
      <c r="J4">
        <v>4.2729999999999997</v>
      </c>
      <c r="K4">
        <v>7.85</v>
      </c>
      <c r="L4">
        <v>3.42</v>
      </c>
      <c r="M4">
        <v>-0.51500000000000001</v>
      </c>
    </row>
    <row r="5" spans="1:13" x14ac:dyDescent="0.2">
      <c r="A5" s="2">
        <v>37135</v>
      </c>
      <c r="B5" s="9">
        <v>3.8450000000000002</v>
      </c>
      <c r="C5" s="10">
        <v>5.3949999999999996</v>
      </c>
      <c r="D5" s="10">
        <v>9.4720000000000013</v>
      </c>
      <c r="E5" s="10">
        <f t="shared" si="0"/>
        <v>4.0770000000000017</v>
      </c>
      <c r="F5" s="10"/>
      <c r="G5" s="10">
        <v>4.1449999999999996</v>
      </c>
      <c r="H5" s="10">
        <v>3.105</v>
      </c>
      <c r="J5">
        <v>4.343</v>
      </c>
      <c r="K5">
        <v>7.7</v>
      </c>
      <c r="L5">
        <v>3.12</v>
      </c>
      <c r="M5">
        <v>-0.51500000000000001</v>
      </c>
    </row>
    <row r="6" spans="1:13" x14ac:dyDescent="0.2">
      <c r="A6" s="2">
        <v>37165</v>
      </c>
      <c r="B6" s="9">
        <v>3.8980000000000001</v>
      </c>
      <c r="C6" s="10">
        <v>4.7480000000000002</v>
      </c>
      <c r="D6" s="10">
        <v>7.5380000000000003</v>
      </c>
      <c r="E6" s="10">
        <f t="shared" si="0"/>
        <v>2.79</v>
      </c>
      <c r="F6" s="10"/>
      <c r="G6" s="10">
        <v>3.9980000000000002</v>
      </c>
      <c r="H6" s="10">
        <v>3.4580000000000002</v>
      </c>
      <c r="J6">
        <v>4.3689999999999998</v>
      </c>
      <c r="K6">
        <v>6.75</v>
      </c>
      <c r="L6">
        <v>2.4700000000000002</v>
      </c>
      <c r="M6">
        <v>-0.505</v>
      </c>
    </row>
    <row r="7" spans="1:13" x14ac:dyDescent="0.2">
      <c r="A7" s="2">
        <v>37196</v>
      </c>
      <c r="B7" s="9">
        <v>4.1210000000000004</v>
      </c>
      <c r="C7" s="10">
        <v>5.0209999999999999</v>
      </c>
      <c r="D7" s="10">
        <v>7.76</v>
      </c>
      <c r="E7" s="10">
        <f t="shared" si="0"/>
        <v>2.7389999999999999</v>
      </c>
      <c r="F7" s="10">
        <f>+AVERAGE(E3:E7)</f>
        <v>3.6492000000000013</v>
      </c>
      <c r="G7" s="10">
        <v>4.7009999999999996</v>
      </c>
      <c r="H7" s="10">
        <v>3.8610000000000002</v>
      </c>
      <c r="I7" s="1"/>
      <c r="J7">
        <v>4.4000000000000004</v>
      </c>
      <c r="K7">
        <v>5.65</v>
      </c>
      <c r="L7">
        <v>1.8</v>
      </c>
      <c r="M7">
        <v>-0.44</v>
      </c>
    </row>
    <row r="8" spans="1:13" x14ac:dyDescent="0.2">
      <c r="A8" s="2">
        <v>37226</v>
      </c>
      <c r="B8" s="9">
        <v>4.3360000000000003</v>
      </c>
      <c r="C8" s="10">
        <v>5.2359999999999998</v>
      </c>
      <c r="D8" s="10">
        <v>7.923</v>
      </c>
      <c r="E8" s="10">
        <f t="shared" si="0"/>
        <v>2.6870000000000003</v>
      </c>
      <c r="F8" s="10"/>
      <c r="G8" s="10">
        <v>5.1660000000000004</v>
      </c>
      <c r="H8" s="10">
        <v>4.0759999999999996</v>
      </c>
      <c r="J8">
        <v>4.5739999999999998</v>
      </c>
      <c r="K8">
        <v>5.35</v>
      </c>
      <c r="L8">
        <v>2.68</v>
      </c>
      <c r="M8">
        <v>-0.28000000000000003</v>
      </c>
    </row>
    <row r="9" spans="1:13" x14ac:dyDescent="0.2">
      <c r="A9" s="2">
        <v>37257</v>
      </c>
      <c r="B9" s="9">
        <v>4.4059999999999997</v>
      </c>
      <c r="C9" s="10">
        <v>5.4059999999999997</v>
      </c>
      <c r="D9" s="10">
        <v>7.6910000000000007</v>
      </c>
      <c r="E9" s="10">
        <f t="shared" si="0"/>
        <v>2.285000000000001</v>
      </c>
      <c r="F9" s="10"/>
      <c r="G9" s="10">
        <v>5.3659999999999997</v>
      </c>
      <c r="H9" s="10">
        <v>4.1459999999999999</v>
      </c>
      <c r="J9">
        <v>4.7480000000000002</v>
      </c>
      <c r="K9">
        <v>5.55</v>
      </c>
      <c r="L9">
        <v>3.08</v>
      </c>
      <c r="M9">
        <v>-0.28000000000000003</v>
      </c>
    </row>
    <row r="10" spans="1:13" x14ac:dyDescent="0.2">
      <c r="A10" s="2">
        <v>37288</v>
      </c>
      <c r="B10" s="9">
        <v>4.2709999999999999</v>
      </c>
      <c r="C10" s="10">
        <v>5.0709999999999997</v>
      </c>
      <c r="D10" s="10">
        <v>7.2040000000000006</v>
      </c>
      <c r="E10" s="10">
        <f t="shared" si="0"/>
        <v>2.1330000000000009</v>
      </c>
      <c r="F10" s="10"/>
      <c r="G10" s="10">
        <v>5.0410000000000004</v>
      </c>
      <c r="H10" s="10">
        <v>4.0110000000000001</v>
      </c>
      <c r="J10">
        <v>4.8129999999999997</v>
      </c>
      <c r="K10">
        <v>5.74</v>
      </c>
      <c r="L10">
        <v>2.93</v>
      </c>
      <c r="M10">
        <v>-0.28000000000000003</v>
      </c>
    </row>
    <row r="11" spans="1:13" x14ac:dyDescent="0.2">
      <c r="A11" s="2">
        <v>37316</v>
      </c>
      <c r="B11" s="9">
        <v>4.0659999999999998</v>
      </c>
      <c r="C11" s="10">
        <v>4.516</v>
      </c>
      <c r="D11" s="10">
        <v>5.3849999999999998</v>
      </c>
      <c r="E11" s="10">
        <f t="shared" si="0"/>
        <v>0.86899999999999977</v>
      </c>
      <c r="F11" s="10"/>
      <c r="G11" s="10">
        <v>4.4960000000000004</v>
      </c>
      <c r="H11" s="10">
        <v>3.806</v>
      </c>
      <c r="J11">
        <v>4.6929999999999996</v>
      </c>
      <c r="K11">
        <v>4.74</v>
      </c>
      <c r="L11">
        <v>2.83</v>
      </c>
      <c r="M11">
        <v>-0.28000000000000003</v>
      </c>
    </row>
    <row r="12" spans="1:13" x14ac:dyDescent="0.2">
      <c r="A12" s="2">
        <v>37347</v>
      </c>
      <c r="B12" s="9">
        <v>3.6360000000000001</v>
      </c>
      <c r="C12" s="10">
        <v>4.1159999999999997</v>
      </c>
      <c r="D12" s="10">
        <v>5.1050000000000004</v>
      </c>
      <c r="E12" s="10">
        <f t="shared" si="0"/>
        <v>0.98900000000000077</v>
      </c>
      <c r="F12" s="10"/>
      <c r="G12" s="10">
        <v>3.9460000000000002</v>
      </c>
      <c r="H12" s="10">
        <v>3.1459999999999999</v>
      </c>
      <c r="J12">
        <v>4.51</v>
      </c>
      <c r="K12">
        <v>2.89</v>
      </c>
      <c r="L12">
        <v>2.23</v>
      </c>
      <c r="M12">
        <v>-0.28000000000000003</v>
      </c>
    </row>
    <row r="13" spans="1:13" x14ac:dyDescent="0.2">
      <c r="A13" s="2">
        <v>37377</v>
      </c>
      <c r="B13" s="9">
        <v>3.5760000000000001</v>
      </c>
      <c r="C13" s="10">
        <v>4.056</v>
      </c>
      <c r="D13" s="10">
        <v>4.43</v>
      </c>
      <c r="E13" s="10">
        <f t="shared" si="0"/>
        <v>0.37399999999999967</v>
      </c>
      <c r="F13" s="10"/>
      <c r="G13" s="10">
        <v>3.8860000000000001</v>
      </c>
      <c r="H13" s="10">
        <v>3.0859999999999999</v>
      </c>
      <c r="J13">
        <v>4.2</v>
      </c>
      <c r="K13">
        <v>2.2000000000000002</v>
      </c>
      <c r="L13">
        <v>1.25</v>
      </c>
      <c r="M13">
        <v>-0.32</v>
      </c>
    </row>
    <row r="14" spans="1:13" x14ac:dyDescent="0.2">
      <c r="A14" s="2">
        <v>37408</v>
      </c>
      <c r="B14" s="9">
        <v>3.621</v>
      </c>
      <c r="C14" s="10">
        <v>4.2009999999999996</v>
      </c>
      <c r="D14" s="10">
        <v>4.5750000000000002</v>
      </c>
      <c r="E14" s="10">
        <f t="shared" si="0"/>
        <v>0.37400000000000055</v>
      </c>
      <c r="F14" s="10"/>
      <c r="G14" s="10">
        <v>3.931</v>
      </c>
      <c r="H14" s="10">
        <v>3.1309999999999998</v>
      </c>
      <c r="J14">
        <v>4.1310000000000002</v>
      </c>
      <c r="K14">
        <v>1.35</v>
      </c>
      <c r="L14">
        <v>1.25</v>
      </c>
      <c r="M14">
        <v>-0.32</v>
      </c>
    </row>
    <row r="15" spans="1:13" x14ac:dyDescent="0.2">
      <c r="A15" s="2">
        <v>37438</v>
      </c>
      <c r="B15" s="9">
        <v>3.6659999999999999</v>
      </c>
      <c r="C15" s="10">
        <v>4.3659999999999997</v>
      </c>
      <c r="D15" s="10">
        <v>5.08</v>
      </c>
      <c r="E15" s="10">
        <f t="shared" si="0"/>
        <v>0.71400000000000041</v>
      </c>
      <c r="F15" s="10"/>
      <c r="G15" s="10">
        <v>3.976</v>
      </c>
      <c r="H15" s="10">
        <v>3.1760000000000002</v>
      </c>
      <c r="J15">
        <v>4.173</v>
      </c>
      <c r="K15">
        <v>1.45</v>
      </c>
      <c r="L15">
        <v>1.25</v>
      </c>
      <c r="M15">
        <v>-0.32</v>
      </c>
    </row>
    <row r="16" spans="1:13" x14ac:dyDescent="0.2">
      <c r="A16" s="2">
        <v>37469</v>
      </c>
      <c r="B16" s="9">
        <v>3.6909999999999998</v>
      </c>
      <c r="C16" s="10">
        <v>4.391</v>
      </c>
      <c r="D16" s="10">
        <v>5.0999999999999996</v>
      </c>
      <c r="E16" s="10">
        <f t="shared" si="0"/>
        <v>0.70899999999999963</v>
      </c>
      <c r="F16" s="10"/>
      <c r="G16" s="10">
        <v>4.0010000000000003</v>
      </c>
      <c r="H16" s="10">
        <v>3.2010000000000001</v>
      </c>
      <c r="J16">
        <v>4.2229999999999999</v>
      </c>
      <c r="K16">
        <v>1.95</v>
      </c>
      <c r="L16">
        <v>1.25</v>
      </c>
      <c r="M16">
        <v>-0.32</v>
      </c>
    </row>
    <row r="17" spans="1:13" x14ac:dyDescent="0.2">
      <c r="A17" s="2">
        <v>37500</v>
      </c>
      <c r="B17" s="9">
        <v>3.7040000000000002</v>
      </c>
      <c r="C17" s="10">
        <v>4.4039999999999999</v>
      </c>
      <c r="D17" s="10">
        <v>5.117</v>
      </c>
      <c r="E17" s="10">
        <f t="shared" si="0"/>
        <v>0.71300000000000008</v>
      </c>
      <c r="F17" s="10"/>
      <c r="G17" s="10">
        <v>4.0140000000000002</v>
      </c>
      <c r="H17" s="10">
        <v>3.214</v>
      </c>
      <c r="J17">
        <v>4.242</v>
      </c>
      <c r="K17">
        <v>1.95</v>
      </c>
      <c r="L17">
        <v>1.25</v>
      </c>
      <c r="M17">
        <v>-0.32</v>
      </c>
    </row>
    <row r="18" spans="1:13" x14ac:dyDescent="0.2">
      <c r="A18" s="2">
        <v>37530</v>
      </c>
      <c r="B18" s="9">
        <v>3.726</v>
      </c>
      <c r="C18" s="10">
        <v>4.2759999999999998</v>
      </c>
      <c r="D18" s="10">
        <v>4.2839999999999998</v>
      </c>
      <c r="E18" s="10">
        <f t="shared" si="0"/>
        <v>8.0000000000000071E-3</v>
      </c>
      <c r="F18" s="10"/>
      <c r="G18" s="10">
        <v>4.0359999999999996</v>
      </c>
      <c r="H18" s="10">
        <v>3.2360000000000002</v>
      </c>
      <c r="J18">
        <v>4.2469999999999999</v>
      </c>
      <c r="K18">
        <v>1.95</v>
      </c>
      <c r="L18">
        <v>1.25</v>
      </c>
      <c r="M18">
        <v>-0.32</v>
      </c>
    </row>
    <row r="19" spans="1:13" x14ac:dyDescent="0.2">
      <c r="A19" s="2">
        <v>37561</v>
      </c>
      <c r="B19" s="9">
        <v>3.8620000000000001</v>
      </c>
      <c r="C19" s="10">
        <v>4.5720000000000001</v>
      </c>
      <c r="D19" s="10">
        <v>4.9640000000000004</v>
      </c>
      <c r="E19" s="10">
        <f t="shared" si="0"/>
        <v>0.39200000000000035</v>
      </c>
      <c r="F19" s="10"/>
      <c r="G19" s="10">
        <v>4.1719999999999997</v>
      </c>
      <c r="H19" s="10">
        <v>3.657</v>
      </c>
      <c r="J19">
        <v>4.2670000000000003</v>
      </c>
      <c r="K19">
        <v>1.1000000000000001</v>
      </c>
      <c r="L19">
        <v>1.25</v>
      </c>
      <c r="M19">
        <v>-0.32</v>
      </c>
    </row>
    <row r="20" spans="1:13" x14ac:dyDescent="0.2">
      <c r="A20" s="2">
        <v>37591</v>
      </c>
      <c r="B20" s="9">
        <v>3.9969999999999999</v>
      </c>
      <c r="C20" s="10">
        <v>4.7069999999999999</v>
      </c>
      <c r="D20" s="10">
        <v>5.0940000000000012</v>
      </c>
      <c r="E20" s="10">
        <f t="shared" si="0"/>
        <v>0.38700000000000134</v>
      </c>
      <c r="F20" s="10">
        <f>+AVERAGE(E8:E20)</f>
        <v>0.97184615384615414</v>
      </c>
      <c r="G20" s="10">
        <v>4.3070000000000004</v>
      </c>
      <c r="H20" s="10">
        <v>3.7919999999999998</v>
      </c>
      <c r="J20">
        <v>4.407</v>
      </c>
      <c r="K20">
        <v>1.1499999999999999</v>
      </c>
      <c r="L20">
        <v>0.75</v>
      </c>
      <c r="M20">
        <v>-0.13</v>
      </c>
    </row>
    <row r="21" spans="1:13" x14ac:dyDescent="0.2">
      <c r="A21" s="2">
        <v>37622</v>
      </c>
      <c r="B21" s="9">
        <v>4.0570000000000004</v>
      </c>
      <c r="C21" s="10">
        <v>4.4969999999999999</v>
      </c>
      <c r="D21" s="10">
        <v>4.9540000000000006</v>
      </c>
      <c r="E21" s="10">
        <f t="shared" si="0"/>
        <v>0.45700000000000074</v>
      </c>
      <c r="F21" s="10"/>
      <c r="G21" s="10">
        <v>4.0969999899999996</v>
      </c>
      <c r="H21" s="10">
        <v>3.8519999999999999</v>
      </c>
      <c r="J21">
        <v>4.5369999999999999</v>
      </c>
      <c r="K21">
        <v>1.1499999999999999</v>
      </c>
      <c r="L21">
        <v>0.75</v>
      </c>
      <c r="M21">
        <v>-0.13</v>
      </c>
    </row>
    <row r="22" spans="1:13" x14ac:dyDescent="0.2">
      <c r="A22" s="2">
        <v>37653</v>
      </c>
      <c r="B22" s="9">
        <v>3.9369999999999998</v>
      </c>
      <c r="C22" s="10">
        <v>4.3769999999999998</v>
      </c>
      <c r="D22" s="10">
        <v>4.8340000000000005</v>
      </c>
      <c r="E22" s="10">
        <f t="shared" si="0"/>
        <v>0.45700000000000074</v>
      </c>
      <c r="F22" s="10"/>
      <c r="G22" s="10">
        <v>3.9769999899999999</v>
      </c>
      <c r="H22" s="10">
        <v>3.7320000000000002</v>
      </c>
      <c r="J22">
        <v>4.5869999999999997</v>
      </c>
      <c r="K22">
        <v>1.0649999999999999</v>
      </c>
      <c r="L22">
        <v>0.66500000000000004</v>
      </c>
      <c r="M22">
        <v>-0.13</v>
      </c>
    </row>
    <row r="23" spans="1:13" x14ac:dyDescent="0.2">
      <c r="A23" s="2">
        <v>37681</v>
      </c>
      <c r="B23" s="9">
        <v>3.7919999999999998</v>
      </c>
      <c r="C23" s="10">
        <v>4.2320000000000002</v>
      </c>
      <c r="D23" s="10">
        <v>4.6870000000000003</v>
      </c>
      <c r="E23" s="10">
        <f t="shared" si="0"/>
        <v>0.45500000000000007</v>
      </c>
      <c r="F23" s="10"/>
      <c r="G23" s="10">
        <v>3.8319999899999999</v>
      </c>
      <c r="H23" s="10">
        <v>3.5870000000000002</v>
      </c>
      <c r="J23">
        <v>4.4420000000000002</v>
      </c>
      <c r="K23">
        <v>1.0649999999999999</v>
      </c>
      <c r="L23">
        <v>0.66500000000000004</v>
      </c>
      <c r="M23">
        <v>-0.13</v>
      </c>
    </row>
    <row r="24" spans="1:13" x14ac:dyDescent="0.2">
      <c r="A24" s="2">
        <v>37712</v>
      </c>
      <c r="B24" s="9">
        <v>3.4620000000000002</v>
      </c>
      <c r="C24" s="10">
        <v>3.742</v>
      </c>
      <c r="D24" s="10">
        <v>4.0640000000000009</v>
      </c>
      <c r="E24" s="10">
        <f t="shared" si="0"/>
        <v>0.32200000000000095</v>
      </c>
      <c r="F24" s="10"/>
      <c r="G24" s="10">
        <v>3.242</v>
      </c>
      <c r="H24" s="10">
        <v>3.2320000000000002</v>
      </c>
      <c r="J24">
        <v>4.2549999999999999</v>
      </c>
      <c r="K24">
        <v>1.0649999999999999</v>
      </c>
      <c r="L24">
        <v>0.66500000000000004</v>
      </c>
      <c r="M24">
        <v>-0.13</v>
      </c>
    </row>
    <row r="25" spans="1:13" x14ac:dyDescent="0.2">
      <c r="A25" s="2">
        <v>37742</v>
      </c>
      <c r="B25" s="9">
        <v>3.4329999999999998</v>
      </c>
      <c r="C25" s="10">
        <v>3.7130000000000001</v>
      </c>
      <c r="D25" s="10">
        <v>4.0490000000000004</v>
      </c>
      <c r="E25" s="10">
        <f t="shared" si="0"/>
        <v>0.3360000000000003</v>
      </c>
      <c r="F25" s="10"/>
      <c r="G25" s="10">
        <v>3.2130000000000001</v>
      </c>
      <c r="H25" s="10">
        <v>3.2029999999999998</v>
      </c>
      <c r="J25">
        <v>3.97</v>
      </c>
      <c r="K25">
        <v>0.65</v>
      </c>
      <c r="L25">
        <v>0.15</v>
      </c>
      <c r="M25">
        <v>-0.14499999999999999</v>
      </c>
    </row>
    <row r="26" spans="1:13" x14ac:dyDescent="0.2">
      <c r="A26" s="2">
        <v>37773</v>
      </c>
      <c r="B26" s="9">
        <v>3.4740000000000002</v>
      </c>
      <c r="C26" s="10">
        <v>3.754</v>
      </c>
      <c r="D26" s="10">
        <v>4.0890000000000004</v>
      </c>
      <c r="E26" s="10">
        <f t="shared" si="0"/>
        <v>0.33500000000000041</v>
      </c>
      <c r="F26" s="10"/>
      <c r="G26" s="10">
        <v>3.254</v>
      </c>
      <c r="H26" s="10">
        <v>3.2440000000000002</v>
      </c>
      <c r="J26">
        <v>3.9350000000000001</v>
      </c>
      <c r="K26">
        <v>0.65</v>
      </c>
      <c r="L26">
        <v>0.15</v>
      </c>
      <c r="M26">
        <v>-0.14499999999999999</v>
      </c>
    </row>
    <row r="27" spans="1:13" x14ac:dyDescent="0.2">
      <c r="A27" s="2">
        <v>37803</v>
      </c>
      <c r="B27" s="9">
        <v>3.5219999999999998</v>
      </c>
      <c r="C27" s="10">
        <v>3.802</v>
      </c>
      <c r="D27" s="10">
        <v>4.1440000000000001</v>
      </c>
      <c r="E27" s="10">
        <f t="shared" si="0"/>
        <v>0.34200000000000008</v>
      </c>
      <c r="F27" s="10"/>
      <c r="G27" s="10">
        <v>3.302</v>
      </c>
      <c r="H27" s="10">
        <v>3.2919999999999998</v>
      </c>
      <c r="J27">
        <v>3.9750000000000001</v>
      </c>
      <c r="K27">
        <v>0.65</v>
      </c>
      <c r="L27">
        <v>0.15</v>
      </c>
      <c r="M27">
        <v>-0.14499999999999999</v>
      </c>
    </row>
    <row r="28" spans="1:13" x14ac:dyDescent="0.2">
      <c r="A28" s="2">
        <v>37834</v>
      </c>
      <c r="B28" s="9">
        <v>3.5510000000000002</v>
      </c>
      <c r="C28" s="10">
        <v>3.831</v>
      </c>
      <c r="D28" s="10">
        <v>4.1740000000000004</v>
      </c>
      <c r="E28" s="10">
        <f t="shared" si="0"/>
        <v>0.34300000000000042</v>
      </c>
      <c r="F28" s="10"/>
      <c r="G28" s="10">
        <v>3.331</v>
      </c>
      <c r="H28" s="10">
        <v>3.3210000000000002</v>
      </c>
      <c r="J28">
        <v>4.0250000000000004</v>
      </c>
      <c r="K28">
        <v>0.65</v>
      </c>
      <c r="L28">
        <v>0.15</v>
      </c>
      <c r="M28">
        <v>-0.14499999999999999</v>
      </c>
    </row>
    <row r="29" spans="1:13" x14ac:dyDescent="0.2">
      <c r="A29" s="2">
        <v>37865</v>
      </c>
      <c r="B29" s="9">
        <v>3.5659999999999998</v>
      </c>
      <c r="C29" s="10">
        <v>3.8460000000000001</v>
      </c>
      <c r="D29" s="10">
        <v>4.1860000000000008</v>
      </c>
      <c r="E29" s="10">
        <f t="shared" si="0"/>
        <v>0.34000000000000075</v>
      </c>
      <c r="F29" s="10"/>
      <c r="G29" s="10">
        <v>3.3460000000000001</v>
      </c>
      <c r="H29" s="10">
        <v>3.3359999999999999</v>
      </c>
      <c r="J29">
        <v>4.07</v>
      </c>
      <c r="K29">
        <v>0.65</v>
      </c>
      <c r="L29">
        <v>0.15</v>
      </c>
      <c r="M29">
        <v>-0.14499999999999999</v>
      </c>
    </row>
    <row r="30" spans="1:13" x14ac:dyDescent="0.2">
      <c r="A30" s="2">
        <v>37895</v>
      </c>
      <c r="B30" s="9">
        <v>3.59</v>
      </c>
      <c r="C30" s="10">
        <v>3.87</v>
      </c>
      <c r="D30" s="10">
        <v>4.2090000000000005</v>
      </c>
      <c r="E30" s="10">
        <f t="shared" si="0"/>
        <v>0.33900000000000041</v>
      </c>
      <c r="F30" s="10"/>
      <c r="G30" s="10">
        <v>3.37</v>
      </c>
      <c r="H30" s="10">
        <v>3.36</v>
      </c>
      <c r="J30">
        <v>4.0869999999999997</v>
      </c>
      <c r="K30">
        <v>0.65</v>
      </c>
      <c r="L30">
        <v>0.15</v>
      </c>
      <c r="M30">
        <v>-0.14499999999999999</v>
      </c>
    </row>
    <row r="31" spans="1:13" x14ac:dyDescent="0.2">
      <c r="A31" s="2">
        <v>37926</v>
      </c>
      <c r="B31" s="9">
        <v>3.73</v>
      </c>
      <c r="C31" s="10">
        <v>4.05</v>
      </c>
      <c r="D31" s="10">
        <v>4.274</v>
      </c>
      <c r="E31" s="10">
        <f t="shared" si="0"/>
        <v>0.2240000000000002</v>
      </c>
      <c r="F31" s="10"/>
      <c r="G31" s="10">
        <v>3.9</v>
      </c>
      <c r="H31" s="10">
        <v>3.5950000000000002</v>
      </c>
      <c r="J31">
        <v>4.1020000000000003</v>
      </c>
      <c r="K31">
        <v>0.65</v>
      </c>
      <c r="L31">
        <v>0.15</v>
      </c>
      <c r="M31">
        <v>-0.14499999999999999</v>
      </c>
    </row>
    <row r="32" spans="1:13" x14ac:dyDescent="0.2">
      <c r="A32" s="2">
        <v>37956</v>
      </c>
      <c r="B32" s="9">
        <v>3.875</v>
      </c>
      <c r="C32" s="10">
        <v>4.1950000000000003</v>
      </c>
      <c r="D32" s="10">
        <v>4.4139999999999997</v>
      </c>
      <c r="E32" s="10">
        <f t="shared" si="0"/>
        <v>0.21899999999999942</v>
      </c>
      <c r="F32" s="10">
        <f>+AVERAGE(E20:E32)</f>
        <v>0.35046153846153894</v>
      </c>
      <c r="G32" s="10">
        <v>4.0449999999999999</v>
      </c>
      <c r="H32" s="10">
        <v>3.74</v>
      </c>
      <c r="J32">
        <v>4.2140000000000004</v>
      </c>
      <c r="K32">
        <v>0.4</v>
      </c>
      <c r="L32">
        <v>0.25</v>
      </c>
      <c r="M32">
        <v>-0.155</v>
      </c>
    </row>
    <row r="33" spans="1:13" x14ac:dyDescent="0.2">
      <c r="A33" s="2">
        <v>37987</v>
      </c>
      <c r="B33" s="9">
        <v>3.93</v>
      </c>
      <c r="C33" s="10">
        <v>4.25</v>
      </c>
      <c r="D33" s="10">
        <v>4.46</v>
      </c>
      <c r="E33" s="10">
        <f t="shared" si="0"/>
        <v>0.20999999999999996</v>
      </c>
      <c r="F33" s="10"/>
      <c r="G33" s="10">
        <v>4.0999999999999996</v>
      </c>
      <c r="H33" s="10">
        <v>3.7949999999999999</v>
      </c>
      <c r="J33">
        <v>4.3490000000000002</v>
      </c>
      <c r="K33">
        <v>0.4</v>
      </c>
      <c r="L33">
        <v>0.25</v>
      </c>
      <c r="M33">
        <v>-0.155</v>
      </c>
    </row>
    <row r="34" spans="1:13" x14ac:dyDescent="0.2">
      <c r="A34" s="2">
        <v>38018</v>
      </c>
      <c r="B34" s="9">
        <v>3.8119999999999998</v>
      </c>
      <c r="C34" s="10">
        <v>4.1319999999999997</v>
      </c>
      <c r="D34" s="10">
        <v>4.3419999999999996</v>
      </c>
      <c r="E34" s="10">
        <f t="shared" si="0"/>
        <v>0.20999999999999996</v>
      </c>
      <c r="F34" s="10"/>
      <c r="G34" s="10">
        <v>3.9820000000000002</v>
      </c>
      <c r="H34" s="10">
        <v>3.677</v>
      </c>
      <c r="J34">
        <v>4.407</v>
      </c>
      <c r="K34">
        <v>0.4</v>
      </c>
      <c r="L34">
        <v>0.25</v>
      </c>
      <c r="M34">
        <v>-0.155</v>
      </c>
    </row>
    <row r="35" spans="1:13" x14ac:dyDescent="0.2">
      <c r="A35" s="2">
        <v>38047</v>
      </c>
      <c r="B35" s="9">
        <v>3.6789999999999998</v>
      </c>
      <c r="C35" s="10">
        <v>3.9990000000000001</v>
      </c>
      <c r="D35" s="10">
        <v>4.2090000000000005</v>
      </c>
      <c r="E35" s="10">
        <f t="shared" si="0"/>
        <v>0.21000000000000041</v>
      </c>
      <c r="F35" s="10"/>
      <c r="G35" s="10">
        <v>3.8490000000000002</v>
      </c>
      <c r="H35" s="10">
        <v>3.544</v>
      </c>
      <c r="J35">
        <v>4.2869999999999999</v>
      </c>
      <c r="K35">
        <v>0.4</v>
      </c>
      <c r="L35">
        <v>0.25</v>
      </c>
      <c r="M35">
        <v>-0.155</v>
      </c>
    </row>
    <row r="36" spans="1:13" x14ac:dyDescent="0.2">
      <c r="A36" s="2">
        <v>38078</v>
      </c>
      <c r="B36" s="9">
        <v>3.4590000000000001</v>
      </c>
      <c r="C36" s="10">
        <v>3.7389999999999999</v>
      </c>
      <c r="D36" s="10">
        <v>4.0940000000000003</v>
      </c>
      <c r="E36" s="10">
        <f t="shared" si="0"/>
        <v>0.35500000000000043</v>
      </c>
      <c r="F36" s="10"/>
      <c r="G36" s="10">
        <v>3.2589999999999999</v>
      </c>
      <c r="H36" s="10">
        <v>3.359</v>
      </c>
      <c r="J36">
        <v>4.1479999999999997</v>
      </c>
      <c r="K36">
        <v>0.4</v>
      </c>
      <c r="L36">
        <v>0.25</v>
      </c>
      <c r="M36">
        <v>-0.155</v>
      </c>
    </row>
    <row r="37" spans="1:13" x14ac:dyDescent="0.2">
      <c r="A37" s="2">
        <v>38108</v>
      </c>
      <c r="B37" s="9">
        <v>3.4489999999999998</v>
      </c>
      <c r="C37" s="10">
        <v>3.7290000000000001</v>
      </c>
      <c r="D37" s="10">
        <v>4.0840000000000005</v>
      </c>
      <c r="E37" s="10">
        <f t="shared" si="0"/>
        <v>0.35500000000000043</v>
      </c>
      <c r="F37" s="10"/>
      <c r="G37" s="10">
        <v>3.2490000000000001</v>
      </c>
      <c r="H37" s="10">
        <v>3.3490000000000002</v>
      </c>
      <c r="J37">
        <v>3.9780000000000002</v>
      </c>
      <c r="K37">
        <v>0.5</v>
      </c>
      <c r="L37">
        <v>0.02</v>
      </c>
      <c r="M37">
        <v>-0.14499999999999999</v>
      </c>
    </row>
    <row r="38" spans="1:13" x14ac:dyDescent="0.2">
      <c r="A38" s="2">
        <v>38139</v>
      </c>
      <c r="B38" s="9">
        <v>3.4849999999999999</v>
      </c>
      <c r="C38" s="10">
        <v>3.7650000000000001</v>
      </c>
      <c r="D38" s="10">
        <v>4.12</v>
      </c>
      <c r="E38" s="10">
        <f t="shared" si="0"/>
        <v>0.35499999999999998</v>
      </c>
      <c r="F38" s="10"/>
      <c r="G38" s="10">
        <v>3.2850000000000001</v>
      </c>
      <c r="H38" s="10">
        <v>3.3849999999999998</v>
      </c>
      <c r="J38">
        <v>3.948</v>
      </c>
      <c r="K38">
        <v>0.5</v>
      </c>
      <c r="L38">
        <v>0.02</v>
      </c>
      <c r="M38">
        <v>-0.14499999999999999</v>
      </c>
    </row>
    <row r="39" spans="1:13" x14ac:dyDescent="0.2">
      <c r="A39" s="2">
        <v>38169</v>
      </c>
      <c r="B39" s="9">
        <v>3.5169999999999999</v>
      </c>
      <c r="C39" s="10">
        <v>3.7970000000000002</v>
      </c>
      <c r="D39" s="10">
        <v>4.1640000000000006</v>
      </c>
      <c r="E39" s="10">
        <f t="shared" si="0"/>
        <v>0.36700000000000044</v>
      </c>
      <c r="F39" s="10"/>
      <c r="G39" s="10">
        <v>3.3170000000000002</v>
      </c>
      <c r="H39" s="10">
        <v>3.4169999999999998</v>
      </c>
      <c r="J39">
        <v>4.01</v>
      </c>
      <c r="K39">
        <v>0.5</v>
      </c>
      <c r="L39">
        <v>0.02</v>
      </c>
      <c r="M39">
        <v>-0.14499999999999999</v>
      </c>
    </row>
    <row r="40" spans="1:13" x14ac:dyDescent="0.2">
      <c r="A40" s="2">
        <v>38200</v>
      </c>
      <c r="B40" s="9">
        <v>3.5659999999999998</v>
      </c>
      <c r="C40" s="10">
        <v>3.8460000000000001</v>
      </c>
      <c r="D40" s="10">
        <v>4.2140000000000004</v>
      </c>
      <c r="E40" s="10">
        <f t="shared" si="0"/>
        <v>0.36800000000000033</v>
      </c>
      <c r="F40" s="10"/>
      <c r="G40" s="10">
        <v>3.3660000000000001</v>
      </c>
      <c r="H40" s="10">
        <v>3.4660000000000002</v>
      </c>
      <c r="J40">
        <v>4.08</v>
      </c>
      <c r="K40">
        <v>0.5</v>
      </c>
      <c r="L40">
        <v>0.02</v>
      </c>
      <c r="M40">
        <v>-0.14499999999999999</v>
      </c>
    </row>
    <row r="41" spans="1:13" x14ac:dyDescent="0.2">
      <c r="A41" s="2">
        <v>38231</v>
      </c>
      <c r="B41" s="9">
        <v>3.581</v>
      </c>
      <c r="C41" s="10">
        <v>3.8610000000000002</v>
      </c>
      <c r="D41" s="10">
        <v>4.2260000000000009</v>
      </c>
      <c r="E41" s="10">
        <f t="shared" si="0"/>
        <v>0.36500000000000066</v>
      </c>
      <c r="F41" s="10"/>
      <c r="G41" s="10">
        <v>3.3809999999999998</v>
      </c>
      <c r="H41" s="10">
        <v>3.4809999999999999</v>
      </c>
      <c r="J41">
        <v>4.1349999999999998</v>
      </c>
      <c r="K41">
        <v>0.5</v>
      </c>
      <c r="L41">
        <v>0.02</v>
      </c>
      <c r="M41">
        <v>-0.14499999999999999</v>
      </c>
    </row>
    <row r="42" spans="1:13" x14ac:dyDescent="0.2">
      <c r="A42" s="2">
        <v>38261</v>
      </c>
      <c r="B42" s="9">
        <v>3.61</v>
      </c>
      <c r="C42" s="10">
        <v>3.89</v>
      </c>
      <c r="D42" s="10">
        <v>4.2590000000000003</v>
      </c>
      <c r="E42" s="10">
        <f t="shared" si="0"/>
        <v>0.36900000000000022</v>
      </c>
      <c r="F42" s="10"/>
      <c r="G42" s="10">
        <v>3.41</v>
      </c>
      <c r="H42" s="10">
        <v>3.51</v>
      </c>
      <c r="J42">
        <v>4.1669999999999998</v>
      </c>
      <c r="K42">
        <v>0.5</v>
      </c>
      <c r="L42">
        <v>0.02</v>
      </c>
      <c r="M42">
        <v>-0.14499999999999999</v>
      </c>
    </row>
    <row r="43" spans="1:13" x14ac:dyDescent="0.2">
      <c r="A43" s="2">
        <v>38292</v>
      </c>
      <c r="B43" s="9">
        <v>3.75</v>
      </c>
      <c r="C43" s="10">
        <v>4.07</v>
      </c>
      <c r="D43" s="10">
        <v>4.3140000000000009</v>
      </c>
      <c r="E43" s="10">
        <f t="shared" si="0"/>
        <v>0.24400000000000066</v>
      </c>
      <c r="F43" s="10"/>
      <c r="G43" s="10">
        <v>3.97</v>
      </c>
      <c r="H43" s="10">
        <v>3.65</v>
      </c>
      <c r="J43">
        <v>4.2069999999999999</v>
      </c>
      <c r="K43">
        <v>0.5</v>
      </c>
      <c r="L43">
        <v>0.02</v>
      </c>
      <c r="M43">
        <v>-0.14499999999999999</v>
      </c>
    </row>
    <row r="44" spans="1:13" x14ac:dyDescent="0.2">
      <c r="A44" s="2">
        <v>38322</v>
      </c>
      <c r="B44" s="9">
        <v>3.89</v>
      </c>
      <c r="C44" s="10">
        <v>4.21</v>
      </c>
      <c r="D44" s="10">
        <v>4.4540000000000006</v>
      </c>
      <c r="E44" s="10">
        <f t="shared" si="0"/>
        <v>0.24400000000000066</v>
      </c>
      <c r="F44" s="10">
        <f>+AVERAGE(E32:E44)</f>
        <v>0.29776923076923106</v>
      </c>
      <c r="G44" s="10">
        <v>4.1100000000000003</v>
      </c>
      <c r="H44" s="10">
        <v>3.79</v>
      </c>
      <c r="J44">
        <v>4.319</v>
      </c>
      <c r="K44">
        <v>0.4</v>
      </c>
      <c r="L44">
        <v>0.3</v>
      </c>
      <c r="M44">
        <v>-0.15</v>
      </c>
    </row>
    <row r="45" spans="1:13" x14ac:dyDescent="0.2">
      <c r="A45" s="2">
        <v>38353</v>
      </c>
      <c r="B45" s="9">
        <v>3.9550000000000001</v>
      </c>
      <c r="C45" s="10">
        <v>4.2750000000000004</v>
      </c>
      <c r="D45" s="10">
        <v>4.49</v>
      </c>
      <c r="E45" s="10">
        <f t="shared" si="0"/>
        <v>0.21499999999999986</v>
      </c>
      <c r="F45" s="10"/>
      <c r="G45" s="10">
        <v>4.1749999999999998</v>
      </c>
      <c r="H45" s="10">
        <v>3.855</v>
      </c>
      <c r="J45">
        <v>4.4539999999999997</v>
      </c>
      <c r="K45">
        <v>0.4</v>
      </c>
      <c r="L45">
        <v>0.3</v>
      </c>
      <c r="M45">
        <v>-0.15</v>
      </c>
    </row>
    <row r="46" spans="1:13" x14ac:dyDescent="0.2">
      <c r="A46" s="2">
        <v>38384</v>
      </c>
      <c r="B46" s="9">
        <v>3.8370000000000002</v>
      </c>
      <c r="C46" s="10">
        <v>4.157</v>
      </c>
      <c r="D46" s="10">
        <v>4.3719999999999999</v>
      </c>
      <c r="E46" s="10">
        <f t="shared" si="0"/>
        <v>0.21499999999999986</v>
      </c>
      <c r="F46" s="10"/>
      <c r="G46" s="10">
        <v>4.0570000000000004</v>
      </c>
      <c r="H46" s="10">
        <v>3.7370000000000001</v>
      </c>
      <c r="J46">
        <v>4.4320000000000004</v>
      </c>
      <c r="K46">
        <v>0.4</v>
      </c>
      <c r="L46">
        <v>0.3</v>
      </c>
      <c r="M46">
        <v>-0.15</v>
      </c>
    </row>
    <row r="47" spans="1:13" x14ac:dyDescent="0.2">
      <c r="A47" s="2">
        <v>38412</v>
      </c>
      <c r="B47" s="9">
        <v>3.7040000000000002</v>
      </c>
      <c r="C47" s="10">
        <v>4.024</v>
      </c>
      <c r="D47" s="10">
        <v>4.2390000000000008</v>
      </c>
      <c r="E47" s="10">
        <f t="shared" si="0"/>
        <v>0.21500000000000075</v>
      </c>
      <c r="F47" s="10"/>
      <c r="G47" s="10">
        <v>3.9239999999999999</v>
      </c>
      <c r="H47" s="10">
        <v>3.6040000000000001</v>
      </c>
      <c r="J47">
        <v>4.3120000000000003</v>
      </c>
      <c r="K47">
        <v>0.4</v>
      </c>
      <c r="L47">
        <v>0.3</v>
      </c>
      <c r="M47">
        <v>-0.15</v>
      </c>
    </row>
    <row r="48" spans="1:13" x14ac:dyDescent="0.2">
      <c r="A48" s="2">
        <v>38443</v>
      </c>
      <c r="B48" s="9">
        <v>3.484</v>
      </c>
      <c r="C48" s="10">
        <v>3.7639999999999998</v>
      </c>
      <c r="D48" s="10">
        <v>4.1240000000000006</v>
      </c>
      <c r="E48" s="10">
        <f t="shared" si="0"/>
        <v>0.36000000000000076</v>
      </c>
      <c r="F48" s="10"/>
      <c r="G48" s="10">
        <v>3.2839999999999998</v>
      </c>
      <c r="H48" s="10">
        <v>3.3839999999999999</v>
      </c>
      <c r="J48">
        <v>4.173</v>
      </c>
      <c r="K48">
        <v>0.4</v>
      </c>
      <c r="L48">
        <v>0.3</v>
      </c>
      <c r="M48">
        <v>-0.15</v>
      </c>
    </row>
    <row r="49" spans="1:13" x14ac:dyDescent="0.2">
      <c r="A49" s="2">
        <v>38473</v>
      </c>
      <c r="B49" s="9">
        <v>3.4740000000000002</v>
      </c>
      <c r="C49" s="10">
        <v>3.754</v>
      </c>
      <c r="D49" s="10">
        <v>4.1140000000000008</v>
      </c>
      <c r="E49" s="10">
        <f t="shared" si="0"/>
        <v>0.36000000000000076</v>
      </c>
      <c r="F49" s="10"/>
      <c r="G49" s="10">
        <v>3.274</v>
      </c>
      <c r="H49" s="10">
        <v>3.3740000000000001</v>
      </c>
      <c r="J49">
        <v>4.0030000000000001</v>
      </c>
      <c r="K49">
        <v>0.46</v>
      </c>
      <c r="L49">
        <v>0.02</v>
      </c>
      <c r="M49">
        <v>-0.14499999999999999</v>
      </c>
    </row>
    <row r="50" spans="1:13" x14ac:dyDescent="0.2">
      <c r="A50" s="2">
        <v>38504</v>
      </c>
      <c r="B50" s="9">
        <v>3.51</v>
      </c>
      <c r="C50" s="10">
        <v>3.79</v>
      </c>
      <c r="D50" s="10">
        <v>4.1500000000000004</v>
      </c>
      <c r="E50" s="10">
        <f t="shared" si="0"/>
        <v>0.36000000000000032</v>
      </c>
      <c r="F50" s="10"/>
      <c r="G50" s="10">
        <v>3.31</v>
      </c>
      <c r="H50" s="10">
        <v>3.41</v>
      </c>
      <c r="J50">
        <v>3.9729999999999999</v>
      </c>
      <c r="K50">
        <v>0.46</v>
      </c>
      <c r="L50">
        <v>0.02</v>
      </c>
      <c r="M50">
        <v>-0.14499999999999999</v>
      </c>
    </row>
    <row r="51" spans="1:13" x14ac:dyDescent="0.2">
      <c r="A51" s="2">
        <v>38534</v>
      </c>
      <c r="B51" s="9">
        <v>3.5419999999999998</v>
      </c>
      <c r="C51" s="10">
        <v>3.8220000000000001</v>
      </c>
      <c r="D51" s="10">
        <v>4.194</v>
      </c>
      <c r="E51" s="10">
        <f t="shared" si="0"/>
        <v>0.37199999999999989</v>
      </c>
      <c r="F51" s="10"/>
      <c r="G51" s="10">
        <v>3.3420000000000001</v>
      </c>
      <c r="H51" s="10">
        <v>3.4420000000000002</v>
      </c>
      <c r="J51">
        <v>4.0350000000000001</v>
      </c>
      <c r="K51">
        <v>0.46</v>
      </c>
      <c r="L51">
        <v>0.02</v>
      </c>
      <c r="M51">
        <v>-0.14499999999999999</v>
      </c>
    </row>
    <row r="52" spans="1:13" x14ac:dyDescent="0.2">
      <c r="A52" s="2">
        <v>38565</v>
      </c>
      <c r="B52" s="9">
        <v>3.5910000000000002</v>
      </c>
      <c r="C52" s="10">
        <v>3.871</v>
      </c>
      <c r="D52" s="10">
        <v>4.2440000000000007</v>
      </c>
      <c r="E52" s="10">
        <f t="shared" si="0"/>
        <v>0.37300000000000066</v>
      </c>
      <c r="F52" s="10"/>
      <c r="G52" s="10">
        <v>3.391</v>
      </c>
      <c r="H52" s="10">
        <v>3.4910000000000001</v>
      </c>
      <c r="J52">
        <v>4.1050000000000004</v>
      </c>
      <c r="K52">
        <v>0.46</v>
      </c>
      <c r="L52">
        <v>0.02</v>
      </c>
      <c r="M52">
        <v>-0.14499999999999999</v>
      </c>
    </row>
    <row r="53" spans="1:13" x14ac:dyDescent="0.2">
      <c r="A53" s="2">
        <v>38596</v>
      </c>
      <c r="B53" s="9">
        <v>3.6059999999999999</v>
      </c>
      <c r="C53" s="10">
        <v>3.8860000000000001</v>
      </c>
      <c r="D53" s="10">
        <v>4.2560000000000002</v>
      </c>
      <c r="E53" s="10">
        <f t="shared" si="0"/>
        <v>0.37000000000000011</v>
      </c>
      <c r="F53" s="10"/>
      <c r="G53" s="10">
        <v>3.4060000000000001</v>
      </c>
      <c r="H53" s="10">
        <v>3.5059999999999998</v>
      </c>
      <c r="J53">
        <v>4.16</v>
      </c>
      <c r="K53">
        <v>0.46</v>
      </c>
      <c r="L53">
        <v>0.02</v>
      </c>
      <c r="M53">
        <v>-0.14499999999999999</v>
      </c>
    </row>
    <row r="54" spans="1:13" x14ac:dyDescent="0.2">
      <c r="A54" s="2">
        <v>38626</v>
      </c>
      <c r="B54" s="9">
        <v>3.6349999999999998</v>
      </c>
      <c r="C54" s="10">
        <v>3.915</v>
      </c>
      <c r="D54" s="10">
        <v>4.2890000000000006</v>
      </c>
      <c r="E54" s="10">
        <f t="shared" si="0"/>
        <v>0.37400000000000055</v>
      </c>
      <c r="F54" s="10"/>
      <c r="G54" s="10">
        <v>3.4350000000000001</v>
      </c>
      <c r="H54" s="10">
        <v>3.5350000000000001</v>
      </c>
      <c r="J54">
        <v>4.1920000000000002</v>
      </c>
      <c r="K54">
        <v>0.46</v>
      </c>
      <c r="L54">
        <v>0.02</v>
      </c>
      <c r="M54">
        <v>-0.14499999999999999</v>
      </c>
    </row>
    <row r="55" spans="1:13" x14ac:dyDescent="0.2">
      <c r="A55" s="2">
        <v>38657</v>
      </c>
      <c r="B55" s="9">
        <v>3.7749999999999999</v>
      </c>
      <c r="C55" s="10">
        <v>4.0750000000000002</v>
      </c>
      <c r="D55" s="10">
        <v>4.3140000000000001</v>
      </c>
      <c r="E55" s="10">
        <f t="shared" si="0"/>
        <v>0.23899999999999988</v>
      </c>
      <c r="F55" s="10"/>
      <c r="G55" s="10">
        <v>3.9950000000000001</v>
      </c>
      <c r="H55" s="10">
        <v>3.6749999999999998</v>
      </c>
      <c r="J55">
        <v>4.2320000000000002</v>
      </c>
      <c r="K55">
        <v>0.46</v>
      </c>
      <c r="L55">
        <v>0.02</v>
      </c>
      <c r="M55">
        <v>-0.14499999999999999</v>
      </c>
    </row>
    <row r="56" spans="1:13" x14ac:dyDescent="0.2">
      <c r="A56" s="2">
        <v>38687</v>
      </c>
      <c r="B56" s="9">
        <v>3.915</v>
      </c>
      <c r="C56" s="10">
        <v>4.2149999999999999</v>
      </c>
      <c r="D56" s="10">
        <v>4.4540000000000006</v>
      </c>
      <c r="E56" s="10">
        <f t="shared" si="0"/>
        <v>0.23900000000000077</v>
      </c>
      <c r="F56" s="10">
        <f>+AVERAGE(E44:E56)</f>
        <v>0.30276923076923112</v>
      </c>
      <c r="G56" s="10">
        <v>4.1349999999999998</v>
      </c>
      <c r="H56" s="10">
        <v>3.8149999999999999</v>
      </c>
      <c r="J56">
        <v>4.3440000000000003</v>
      </c>
      <c r="K56">
        <v>0.4</v>
      </c>
      <c r="L56">
        <v>0.3</v>
      </c>
      <c r="M56">
        <v>-0.15</v>
      </c>
    </row>
    <row r="57" spans="1:13" x14ac:dyDescent="0.2">
      <c r="A57" s="2">
        <v>38718</v>
      </c>
      <c r="B57" s="9">
        <v>3.99</v>
      </c>
      <c r="C57" s="10">
        <v>4.29</v>
      </c>
      <c r="G57" s="10">
        <v>4.21</v>
      </c>
      <c r="H57" s="10">
        <v>3.89</v>
      </c>
      <c r="J57">
        <v>4.4790000000000001</v>
      </c>
      <c r="K57">
        <v>0.4</v>
      </c>
      <c r="L57">
        <v>0.3</v>
      </c>
      <c r="M57">
        <v>-0.15</v>
      </c>
    </row>
    <row r="58" spans="1:13" x14ac:dyDescent="0.2">
      <c r="A58" s="2">
        <v>38749</v>
      </c>
      <c r="B58" s="1">
        <v>3.8719999999999999</v>
      </c>
      <c r="C58" s="1">
        <v>4.1719999999999997</v>
      </c>
      <c r="G58" s="1">
        <v>4.0919999999999996</v>
      </c>
      <c r="H58" s="1">
        <v>3.7719999999999998</v>
      </c>
    </row>
    <row r="59" spans="1:13" x14ac:dyDescent="0.2">
      <c r="A59" s="2">
        <v>38777</v>
      </c>
      <c r="B59" s="1">
        <v>3.7389999999999999</v>
      </c>
      <c r="C59" s="1">
        <v>4.0389999999999997</v>
      </c>
      <c r="G59" s="1">
        <v>3.9590000000000001</v>
      </c>
      <c r="H59" s="1">
        <v>3.6389999999999998</v>
      </c>
    </row>
    <row r="60" spans="1:13" x14ac:dyDescent="0.2">
      <c r="A60" s="2">
        <v>38808</v>
      </c>
      <c r="B60" s="1">
        <v>3.5190000000000001</v>
      </c>
      <c r="C60" s="1">
        <v>3.7690000000000001</v>
      </c>
      <c r="G60" s="1">
        <v>3.319</v>
      </c>
      <c r="H60" s="1">
        <v>3.419</v>
      </c>
    </row>
    <row r="61" spans="1:13" x14ac:dyDescent="0.2">
      <c r="A61" s="2">
        <v>38838</v>
      </c>
      <c r="B61" s="1">
        <v>3.5089999999999999</v>
      </c>
      <c r="C61" s="1">
        <v>3.7589999999999999</v>
      </c>
      <c r="G61" s="1">
        <v>3.3090000000000002</v>
      </c>
      <c r="H61" s="1">
        <v>3.4089999999999998</v>
      </c>
    </row>
    <row r="62" spans="1:13" x14ac:dyDescent="0.2">
      <c r="A62" s="2">
        <v>38869</v>
      </c>
      <c r="B62" s="1">
        <v>3.5449999999999999</v>
      </c>
      <c r="C62" s="1">
        <v>3.7949999999999999</v>
      </c>
      <c r="G62" s="1">
        <v>3.3450000000000002</v>
      </c>
      <c r="H62" s="1">
        <v>3.4449999999999998</v>
      </c>
    </row>
  </sheetData>
  <phoneticPr fontId="0" type="noConversion"/>
  <pageMargins left="0.75" right="0.75" top="1" bottom="1" header="0.5" footer="0.5"/>
  <pageSetup orientation="landscape" horizontalDpi="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B186"/>
  <sheetViews>
    <sheetView zoomScale="75" workbookViewId="0">
      <pane xSplit="1" ySplit="5" topLeftCell="B46" activePane="bottomRight" state="frozen"/>
      <selection pane="topRight" activeCell="B1" sqref="B1"/>
      <selection pane="bottomLeft" activeCell="A6" sqref="A6"/>
      <selection pane="bottomRight" activeCell="S77" sqref="R5:S77"/>
    </sheetView>
  </sheetViews>
  <sheetFormatPr defaultRowHeight="12.75" x14ac:dyDescent="0.2"/>
  <cols>
    <col min="27" max="27" width="11.28515625" bestFit="1" customWidth="1"/>
  </cols>
  <sheetData>
    <row r="2" spans="1:27" x14ac:dyDescent="0.2">
      <c r="B2" t="s">
        <v>10</v>
      </c>
    </row>
    <row r="3" spans="1:27" x14ac:dyDescent="0.2">
      <c r="R3" s="13"/>
    </row>
    <row r="4" spans="1:27" x14ac:dyDescent="0.2">
      <c r="B4" s="28" t="s">
        <v>13</v>
      </c>
      <c r="C4" s="28"/>
      <c r="D4" s="28"/>
      <c r="E4" s="28"/>
      <c r="F4" s="28"/>
      <c r="G4" s="28" t="s">
        <v>14</v>
      </c>
      <c r="H4" s="28"/>
      <c r="I4" s="28"/>
      <c r="J4" s="28"/>
      <c r="K4" s="28"/>
      <c r="L4" s="28" t="s">
        <v>15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</row>
    <row r="5" spans="1:27" s="7" customFormat="1" ht="51" x14ac:dyDescent="0.2">
      <c r="A5" s="3" t="s">
        <v>0</v>
      </c>
      <c r="B5" s="4" t="s">
        <v>3</v>
      </c>
      <c r="C5" s="5" t="s">
        <v>2</v>
      </c>
      <c r="D5" s="5" t="s">
        <v>4</v>
      </c>
      <c r="E5" s="5" t="s">
        <v>5</v>
      </c>
      <c r="F5" s="6" t="s">
        <v>1</v>
      </c>
      <c r="G5" s="4" t="s">
        <v>3</v>
      </c>
      <c r="H5" s="5" t="s">
        <v>2</v>
      </c>
      <c r="I5" s="5" t="s">
        <v>4</v>
      </c>
      <c r="J5" s="5" t="s">
        <v>5</v>
      </c>
      <c r="K5" s="6" t="s">
        <v>1</v>
      </c>
      <c r="L5" s="4" t="s">
        <v>3</v>
      </c>
      <c r="M5" s="5" t="s">
        <v>2</v>
      </c>
      <c r="N5" s="5" t="s">
        <v>56</v>
      </c>
      <c r="O5" s="5" t="s">
        <v>57</v>
      </c>
      <c r="P5" s="5" t="s">
        <v>58</v>
      </c>
      <c r="Q5" s="5" t="s">
        <v>59</v>
      </c>
      <c r="R5" s="5" t="s">
        <v>4</v>
      </c>
      <c r="S5" s="5" t="s">
        <v>5</v>
      </c>
      <c r="T5" s="5" t="s">
        <v>56</v>
      </c>
      <c r="U5" s="5" t="s">
        <v>57</v>
      </c>
      <c r="V5" s="5" t="s">
        <v>58</v>
      </c>
      <c r="W5" s="5" t="s">
        <v>59</v>
      </c>
      <c r="X5" s="6" t="s">
        <v>1</v>
      </c>
    </row>
    <row r="6" spans="1:27" x14ac:dyDescent="0.2">
      <c r="A6" s="2">
        <v>37073</v>
      </c>
      <c r="B6" s="11">
        <v>90.000000335276098</v>
      </c>
      <c r="C6" s="11">
        <v>94.999999823048697</v>
      </c>
      <c r="D6" s="11">
        <v>88.000000327825504</v>
      </c>
      <c r="E6" s="11">
        <v>86.000000320374895</v>
      </c>
      <c r="F6" s="11">
        <v>90</v>
      </c>
      <c r="G6" s="11">
        <v>69.999999307789096</v>
      </c>
      <c r="H6" s="11">
        <v>69.999999216172895</v>
      </c>
      <c r="I6" s="11">
        <v>74.999999225486206</v>
      </c>
      <c r="J6" s="11">
        <v>63.999999381601803</v>
      </c>
      <c r="K6" s="11">
        <v>52.999999490934698</v>
      </c>
      <c r="L6" s="11">
        <v>80.752688032244507</v>
      </c>
      <c r="M6" s="11">
        <v>83.440859757504001</v>
      </c>
      <c r="N6" s="11">
        <v>140.5</v>
      </c>
      <c r="O6" s="11">
        <v>130.69999999999999</v>
      </c>
      <c r="P6" s="11">
        <v>99.4</v>
      </c>
      <c r="Q6" s="11">
        <v>120</v>
      </c>
      <c r="R6" s="11">
        <v>81.989247129969698</v>
      </c>
      <c r="S6" s="11">
        <v>75.827956875565903</v>
      </c>
      <c r="T6" s="11">
        <v>140.5</v>
      </c>
      <c r="U6" s="11">
        <v>130.69999999999999</v>
      </c>
      <c r="V6" s="11">
        <v>99.4</v>
      </c>
      <c r="W6" s="11">
        <v>120</v>
      </c>
      <c r="X6" s="11">
        <v>72.892472882905295</v>
      </c>
    </row>
    <row r="7" spans="1:27" x14ac:dyDescent="0.2">
      <c r="A7" s="2">
        <v>37104</v>
      </c>
      <c r="B7" s="11">
        <v>99.999998882412896</v>
      </c>
      <c r="C7" s="11">
        <v>102.000000189989</v>
      </c>
      <c r="D7" s="11">
        <v>93.999998949468093</v>
      </c>
      <c r="E7" s="11">
        <v>90.999998982995706</v>
      </c>
      <c r="F7" s="11">
        <v>99.999999627470899</v>
      </c>
      <c r="G7" s="11">
        <v>80.000000309485699</v>
      </c>
      <c r="H7" s="11">
        <v>105.000000029229</v>
      </c>
      <c r="I7" s="11">
        <v>85.000000363932202</v>
      </c>
      <c r="J7" s="11">
        <v>68.000000245869103</v>
      </c>
      <c r="K7" s="11">
        <v>57.999999942687801</v>
      </c>
      <c r="L7" s="11">
        <v>91.612902706669203</v>
      </c>
      <c r="M7" s="11">
        <v>103.258064638703</v>
      </c>
      <c r="N7" s="11"/>
      <c r="O7" s="11"/>
      <c r="P7" s="11"/>
      <c r="Q7" s="11"/>
      <c r="R7" s="11">
        <v>90.225805994243402</v>
      </c>
      <c r="S7" s="11">
        <v>81.354838222265201</v>
      </c>
      <c r="T7" s="11"/>
      <c r="U7" s="11"/>
      <c r="V7" s="11"/>
      <c r="W7" s="11"/>
      <c r="X7" s="11">
        <v>82.387096533852201</v>
      </c>
      <c r="Z7" t="s">
        <v>55</v>
      </c>
    </row>
    <row r="8" spans="1:27" x14ac:dyDescent="0.2">
      <c r="A8" s="2">
        <v>37135</v>
      </c>
      <c r="B8" s="11">
        <v>89.999999329447704</v>
      </c>
      <c r="C8" s="11">
        <v>93</v>
      </c>
      <c r="D8" s="11">
        <v>87.999999344348893</v>
      </c>
      <c r="E8" s="11">
        <v>85.999999359249998</v>
      </c>
      <c r="F8" s="11">
        <v>98</v>
      </c>
      <c r="G8" s="11">
        <v>74.999999441206398</v>
      </c>
      <c r="H8" s="11">
        <v>99.999999403421398</v>
      </c>
      <c r="I8" s="11">
        <v>74.999999441206398</v>
      </c>
      <c r="J8" s="11">
        <v>64.999999515712204</v>
      </c>
      <c r="K8" s="11">
        <v>52.9999997615814</v>
      </c>
      <c r="L8" s="11">
        <v>82.999999381601796</v>
      </c>
      <c r="M8" s="11">
        <v>96.266666388263303</v>
      </c>
      <c r="N8" s="11"/>
      <c r="O8" s="11"/>
      <c r="P8" s="11"/>
      <c r="Q8" s="11"/>
      <c r="R8" s="11">
        <v>81.933332722882398</v>
      </c>
      <c r="S8" s="11">
        <v>76.199999432265798</v>
      </c>
      <c r="T8" s="11"/>
      <c r="U8" s="11"/>
      <c r="V8" s="11"/>
      <c r="W8" s="11"/>
      <c r="X8" s="11">
        <v>76.999999888738003</v>
      </c>
      <c r="Z8" t="s">
        <v>56</v>
      </c>
      <c r="AA8" s="12">
        <v>140.5</v>
      </c>
    </row>
    <row r="9" spans="1:27" x14ac:dyDescent="0.2">
      <c r="A9" s="2">
        <v>37165</v>
      </c>
      <c r="B9" s="11">
        <v>90.000001341104493</v>
      </c>
      <c r="C9" s="11">
        <v>88.000000327825504</v>
      </c>
      <c r="D9" s="11">
        <v>75.000001117587004</v>
      </c>
      <c r="E9" s="11">
        <v>75.000001117587004</v>
      </c>
      <c r="F9" s="11">
        <v>78.000000290572601</v>
      </c>
      <c r="G9" s="11">
        <v>77.999999728340399</v>
      </c>
      <c r="H9" s="11">
        <v>99.000000050434707</v>
      </c>
      <c r="I9" s="11">
        <v>69.999999736364103</v>
      </c>
      <c r="J9" s="11">
        <v>59.999999810869902</v>
      </c>
      <c r="K9" s="11">
        <v>48.000000044703498</v>
      </c>
      <c r="L9" s="11">
        <v>84.967742600267897</v>
      </c>
      <c r="M9" s="11">
        <v>92.612903437306798</v>
      </c>
      <c r="N9" s="11"/>
      <c r="O9" s="11"/>
      <c r="P9" s="11"/>
      <c r="Q9" s="11"/>
      <c r="R9" s="11">
        <v>72.903226344816105</v>
      </c>
      <c r="S9" s="11">
        <v>68.709677988963705</v>
      </c>
      <c r="T9" s="11"/>
      <c r="U9" s="11"/>
      <c r="V9" s="11"/>
      <c r="W9" s="11"/>
      <c r="X9" s="11">
        <v>65.419355026175893</v>
      </c>
      <c r="Z9" t="s">
        <v>57</v>
      </c>
      <c r="AA9" s="12">
        <v>130.69999999999999</v>
      </c>
    </row>
    <row r="10" spans="1:27" x14ac:dyDescent="0.2">
      <c r="A10" s="2">
        <v>37196</v>
      </c>
      <c r="B10" s="11">
        <v>80</v>
      </c>
      <c r="C10" s="11">
        <v>84.0000003129243</v>
      </c>
      <c r="D10" s="11">
        <v>60</v>
      </c>
      <c r="E10" s="11">
        <v>55</v>
      </c>
      <c r="F10" s="11">
        <v>53.000000197440301</v>
      </c>
      <c r="G10" s="11">
        <v>74.999999552965093</v>
      </c>
      <c r="H10" s="11">
        <v>94.000000058673294</v>
      </c>
      <c r="I10" s="11">
        <v>54.999999674036999</v>
      </c>
      <c r="J10" s="11">
        <v>44.9999997415579</v>
      </c>
      <c r="K10" s="11">
        <v>38.000000037020001</v>
      </c>
      <c r="L10" s="11">
        <v>77.777777579095599</v>
      </c>
      <c r="M10" s="11">
        <v>88.444444644368403</v>
      </c>
      <c r="N10" s="11"/>
      <c r="O10" s="11"/>
      <c r="P10" s="11"/>
      <c r="Q10" s="11"/>
      <c r="R10" s="11">
        <v>57.777777632905398</v>
      </c>
      <c r="S10" s="11">
        <v>50.555555440692402</v>
      </c>
      <c r="T10" s="11"/>
      <c r="U10" s="11"/>
      <c r="V10" s="11"/>
      <c r="W10" s="11"/>
      <c r="X10" s="11">
        <v>46.333333459475803</v>
      </c>
      <c r="Z10" t="s">
        <v>58</v>
      </c>
      <c r="AA10" s="12">
        <v>99.4</v>
      </c>
    </row>
    <row r="11" spans="1:27" x14ac:dyDescent="0.2">
      <c r="A11" s="2">
        <v>37226</v>
      </c>
      <c r="B11" s="11">
        <v>115</v>
      </c>
      <c r="C11" s="11">
        <v>114.00000042468299</v>
      </c>
      <c r="D11" s="11">
        <v>72</v>
      </c>
      <c r="E11" s="11">
        <v>55</v>
      </c>
      <c r="F11" s="11">
        <v>50.000000186264501</v>
      </c>
      <c r="G11" s="11">
        <v>95</v>
      </c>
      <c r="H11" s="11">
        <v>95.000000088887205</v>
      </c>
      <c r="I11" s="11">
        <v>65</v>
      </c>
      <c r="J11" s="11">
        <v>45</v>
      </c>
      <c r="K11" s="11">
        <v>38.000000038985597</v>
      </c>
      <c r="L11" s="11">
        <v>105.75268817204299</v>
      </c>
      <c r="M11" s="11">
        <v>105.21505403286299</v>
      </c>
      <c r="N11" s="11"/>
      <c r="O11" s="11"/>
      <c r="P11" s="11"/>
      <c r="Q11" s="11"/>
      <c r="R11" s="11">
        <v>68.763440860215098</v>
      </c>
      <c r="S11" s="11">
        <v>50.376344086021497</v>
      </c>
      <c r="T11" s="11"/>
      <c r="U11" s="11"/>
      <c r="V11" s="11"/>
      <c r="W11" s="11"/>
      <c r="X11" s="11">
        <v>44.451613021393598</v>
      </c>
      <c r="Z11" t="s">
        <v>59</v>
      </c>
      <c r="AA11" s="12">
        <v>102</v>
      </c>
    </row>
    <row r="12" spans="1:27" x14ac:dyDescent="0.2">
      <c r="A12" s="2">
        <v>37257</v>
      </c>
      <c r="B12" s="11">
        <v>99.999999627470899</v>
      </c>
      <c r="C12" s="11">
        <v>105.000000391155</v>
      </c>
      <c r="D12" s="11">
        <v>68.999999742954898</v>
      </c>
      <c r="E12" s="11">
        <v>58.999999780207801</v>
      </c>
      <c r="F12" s="11">
        <v>53.000000197440301</v>
      </c>
      <c r="G12" s="11">
        <v>72.999999524253198</v>
      </c>
      <c r="H12" s="11">
        <v>88.000000071552805</v>
      </c>
      <c r="I12" s="11">
        <v>64.999999562732697</v>
      </c>
      <c r="J12" s="11">
        <v>56.999999615522803</v>
      </c>
      <c r="K12" s="11">
        <v>39.0000000361171</v>
      </c>
      <c r="L12" s="11">
        <v>88.096773775514706</v>
      </c>
      <c r="M12" s="11">
        <v>97.505376594341399</v>
      </c>
      <c r="N12" s="11"/>
      <c r="O12" s="11"/>
      <c r="P12" s="11"/>
      <c r="Q12" s="11"/>
      <c r="R12" s="11">
        <v>67.236558803287096</v>
      </c>
      <c r="S12" s="11">
        <v>58.118279277497201</v>
      </c>
      <c r="T12" s="11"/>
      <c r="U12" s="11"/>
      <c r="V12" s="11"/>
      <c r="W12" s="11"/>
      <c r="X12" s="11">
        <v>46.827957115566697</v>
      </c>
    </row>
    <row r="13" spans="1:27" x14ac:dyDescent="0.2">
      <c r="A13" s="2">
        <v>37288</v>
      </c>
      <c r="B13" s="11">
        <v>80</v>
      </c>
      <c r="C13" s="11">
        <v>81.999999083578501</v>
      </c>
      <c r="D13" s="11">
        <v>62</v>
      </c>
      <c r="E13" s="11">
        <v>42</v>
      </c>
      <c r="F13" s="11">
        <v>50.999999430030499</v>
      </c>
      <c r="G13" s="11">
        <v>61.999999637405097</v>
      </c>
      <c r="H13" s="11">
        <v>75.000000304232003</v>
      </c>
      <c r="I13" s="11">
        <v>46.999999726812</v>
      </c>
      <c r="J13" s="11">
        <v>42.999999731779099</v>
      </c>
      <c r="K13" s="11">
        <v>32.000000080093699</v>
      </c>
      <c r="L13" s="11">
        <v>72.285714130316506</v>
      </c>
      <c r="M13" s="11">
        <v>78.999999606715804</v>
      </c>
      <c r="N13" s="11"/>
      <c r="O13" s="11"/>
      <c r="P13" s="11"/>
      <c r="Q13" s="11"/>
      <c r="R13" s="11">
        <v>55.571428454348002</v>
      </c>
      <c r="S13" s="11">
        <v>42.428571313619599</v>
      </c>
      <c r="T13" s="11"/>
      <c r="U13" s="11"/>
      <c r="V13" s="11"/>
      <c r="W13" s="11"/>
      <c r="X13" s="11">
        <v>42.857142565771902</v>
      </c>
    </row>
    <row r="14" spans="1:27" x14ac:dyDescent="0.2">
      <c r="A14" s="2">
        <v>37316</v>
      </c>
      <c r="B14" s="11">
        <v>59.999999776482497</v>
      </c>
      <c r="C14" s="11">
        <v>59.999999329447697</v>
      </c>
      <c r="D14" s="11">
        <v>42.999999839812503</v>
      </c>
      <c r="E14" s="11">
        <v>39.999999850988303</v>
      </c>
      <c r="F14" s="11">
        <v>38.999999564141</v>
      </c>
      <c r="G14" s="11">
        <v>48.000000234965903</v>
      </c>
      <c r="H14" s="11">
        <v>55.000000205345302</v>
      </c>
      <c r="I14" s="11">
        <v>48.000000269720097</v>
      </c>
      <c r="J14" s="11">
        <v>40.000000216248601</v>
      </c>
      <c r="K14" s="11">
        <v>29.000000083183</v>
      </c>
      <c r="L14" s="11">
        <v>54.709677397964498</v>
      </c>
      <c r="M14" s="11">
        <v>57.795698640327302</v>
      </c>
      <c r="N14" s="11"/>
      <c r="O14" s="11"/>
      <c r="P14" s="11"/>
      <c r="Q14" s="11"/>
      <c r="R14" s="11">
        <v>45.204301104610501</v>
      </c>
      <c r="S14" s="11">
        <v>40.000000012017097</v>
      </c>
      <c r="T14" s="11"/>
      <c r="U14" s="11"/>
      <c r="V14" s="11"/>
      <c r="W14" s="11"/>
      <c r="X14" s="11">
        <v>34.591397642428397</v>
      </c>
    </row>
    <row r="15" spans="1:27" x14ac:dyDescent="0.2">
      <c r="A15" s="2">
        <v>37347</v>
      </c>
      <c r="B15" s="11">
        <v>50</v>
      </c>
      <c r="C15" s="11">
        <v>54.999999385327101</v>
      </c>
      <c r="D15" s="11">
        <v>41</v>
      </c>
      <c r="E15" s="11">
        <v>40</v>
      </c>
      <c r="F15" s="11">
        <v>38.999999564141</v>
      </c>
      <c r="G15" s="11">
        <v>43.000000261554597</v>
      </c>
      <c r="H15" s="11">
        <v>44.000000166069498</v>
      </c>
      <c r="I15" s="11">
        <v>41.000000257241098</v>
      </c>
      <c r="J15" s="11">
        <v>38.000000236065802</v>
      </c>
      <c r="K15" s="11">
        <v>29.0000001013671</v>
      </c>
      <c r="L15" s="11">
        <v>47.044444554878602</v>
      </c>
      <c r="M15" s="11">
        <v>50.3555552705295</v>
      </c>
      <c r="N15" s="11"/>
      <c r="O15" s="11"/>
      <c r="P15" s="11"/>
      <c r="Q15" s="11"/>
      <c r="R15" s="11">
        <v>41.000000108612902</v>
      </c>
      <c r="S15" s="11">
        <v>39.155555655227801</v>
      </c>
      <c r="T15" s="11"/>
      <c r="U15" s="11"/>
      <c r="V15" s="11"/>
      <c r="W15" s="11"/>
      <c r="X15" s="11">
        <v>34.777777568747602</v>
      </c>
    </row>
    <row r="16" spans="1:27" x14ac:dyDescent="0.2">
      <c r="A16" s="2">
        <v>37377</v>
      </c>
      <c r="B16" s="11">
        <v>40</v>
      </c>
      <c r="C16" s="11">
        <v>46.000000171363297</v>
      </c>
      <c r="D16" s="11">
        <v>41</v>
      </c>
      <c r="E16" s="11">
        <v>44</v>
      </c>
      <c r="F16" s="11">
        <v>39.0000001452863</v>
      </c>
      <c r="G16" s="11">
        <v>37</v>
      </c>
      <c r="H16" s="11">
        <v>38.000000361989201</v>
      </c>
      <c r="I16" s="11">
        <v>41</v>
      </c>
      <c r="J16" s="11">
        <v>38</v>
      </c>
      <c r="K16" s="11">
        <v>29.0000002709467</v>
      </c>
      <c r="L16" s="11">
        <v>38.677419354838698</v>
      </c>
      <c r="M16" s="11">
        <v>42.473118534972599</v>
      </c>
      <c r="N16" s="11"/>
      <c r="O16" s="11"/>
      <c r="P16" s="11"/>
      <c r="Q16" s="11"/>
      <c r="R16" s="11">
        <v>41</v>
      </c>
      <c r="S16" s="11">
        <v>41.354838709677402</v>
      </c>
      <c r="T16" s="11"/>
      <c r="U16" s="11"/>
      <c r="V16" s="11"/>
      <c r="W16" s="11"/>
      <c r="X16" s="11">
        <v>34.591398050147397</v>
      </c>
    </row>
    <row r="17" spans="1:28" x14ac:dyDescent="0.2">
      <c r="A17" s="2">
        <v>37408</v>
      </c>
      <c r="B17" s="11">
        <v>52.000000387430099</v>
      </c>
      <c r="C17" s="11">
        <v>51.000000094994903</v>
      </c>
      <c r="D17" s="11">
        <v>50.000000372529001</v>
      </c>
      <c r="E17" s="11">
        <v>54.000000402331302</v>
      </c>
      <c r="F17" s="11">
        <v>60.000000111758702</v>
      </c>
      <c r="G17" s="11">
        <v>47.000000350177203</v>
      </c>
      <c r="H17" s="11">
        <v>43.999999761232203</v>
      </c>
      <c r="I17" s="11">
        <v>44.000000327825497</v>
      </c>
      <c r="J17" s="11">
        <v>45.000000335276098</v>
      </c>
      <c r="K17" s="11">
        <v>43.999999776948201</v>
      </c>
      <c r="L17" s="11">
        <v>49.777778148651102</v>
      </c>
      <c r="M17" s="11">
        <v>47.888888835544797</v>
      </c>
      <c r="N17" s="11"/>
      <c r="O17" s="11"/>
      <c r="P17" s="11"/>
      <c r="Q17" s="11"/>
      <c r="R17" s="11">
        <v>47.333333685994099</v>
      </c>
      <c r="S17" s="11">
        <v>50.000000372529001</v>
      </c>
      <c r="T17" s="11"/>
      <c r="U17" s="11"/>
      <c r="V17" s="11"/>
      <c r="W17" s="11"/>
      <c r="X17" s="11">
        <v>52.8888888518429</v>
      </c>
    </row>
    <row r="18" spans="1:28" x14ac:dyDescent="0.2">
      <c r="A18" s="2">
        <v>37438</v>
      </c>
      <c r="B18" s="11">
        <v>75.000000279396701</v>
      </c>
      <c r="C18" s="11">
        <v>85.999999839812503</v>
      </c>
      <c r="D18" s="11">
        <v>75.000000279396701</v>
      </c>
      <c r="E18" s="11">
        <v>82.000000305473804</v>
      </c>
      <c r="F18" s="11">
        <v>75</v>
      </c>
      <c r="G18" s="11">
        <v>61.999999331673799</v>
      </c>
      <c r="H18" s="11">
        <v>70.999999147135696</v>
      </c>
      <c r="I18" s="11">
        <v>51.999999480685403</v>
      </c>
      <c r="J18" s="11">
        <v>54.9999994598329</v>
      </c>
      <c r="K18" s="11">
        <v>52.999999414675102</v>
      </c>
      <c r="L18" s="11">
        <v>69.268817065884505</v>
      </c>
      <c r="M18" s="11">
        <v>79.387096308632394</v>
      </c>
      <c r="N18" s="11"/>
      <c r="O18" s="11"/>
      <c r="P18" s="11"/>
      <c r="Q18" s="11"/>
      <c r="R18" s="11">
        <v>64.860214981040201</v>
      </c>
      <c r="S18" s="11">
        <v>70.096774126212793</v>
      </c>
      <c r="T18" s="11"/>
      <c r="U18" s="11"/>
      <c r="V18" s="11"/>
      <c r="W18" s="11"/>
      <c r="X18" s="11">
        <v>65.301075010770703</v>
      </c>
    </row>
    <row r="19" spans="1:28" x14ac:dyDescent="0.2">
      <c r="A19" s="2">
        <v>37469</v>
      </c>
      <c r="B19" s="11">
        <v>104.999998826533</v>
      </c>
      <c r="C19" s="11">
        <v>110.00000020489</v>
      </c>
      <c r="D19" s="11">
        <v>83.999999061226802</v>
      </c>
      <c r="E19" s="11">
        <v>86.999999027699204</v>
      </c>
      <c r="F19" s="11">
        <v>91.999999657273193</v>
      </c>
      <c r="G19" s="11">
        <v>78.000000280256501</v>
      </c>
      <c r="H19" s="11">
        <v>78.000000031521694</v>
      </c>
      <c r="I19" s="11">
        <v>55.000000169070901</v>
      </c>
      <c r="J19" s="11">
        <v>60.000000197726898</v>
      </c>
      <c r="K19" s="11">
        <v>72.999999947272798</v>
      </c>
      <c r="L19" s="11">
        <v>93.677418790998004</v>
      </c>
      <c r="M19" s="11">
        <v>96.580645293478</v>
      </c>
      <c r="N19" s="11"/>
      <c r="O19" s="11"/>
      <c r="P19" s="11"/>
      <c r="Q19" s="11"/>
      <c r="R19" s="11">
        <v>71.838709203225903</v>
      </c>
      <c r="S19" s="11">
        <v>75.677418873194696</v>
      </c>
      <c r="T19" s="11"/>
      <c r="U19" s="11"/>
      <c r="V19" s="11"/>
      <c r="W19" s="11"/>
      <c r="X19" s="11">
        <v>84.032257843402107</v>
      </c>
    </row>
    <row r="20" spans="1:28" x14ac:dyDescent="0.2">
      <c r="A20" s="2">
        <v>37500</v>
      </c>
      <c r="B20" s="11">
        <v>74.999999441206398</v>
      </c>
      <c r="C20" s="11">
        <v>75</v>
      </c>
      <c r="D20" s="11">
        <v>74.999999441206398</v>
      </c>
      <c r="E20" s="11">
        <v>67.999999493360505</v>
      </c>
      <c r="F20" s="11">
        <v>70</v>
      </c>
      <c r="G20" s="11">
        <v>62.999999530613401</v>
      </c>
      <c r="H20" s="11">
        <v>66.9999996205526</v>
      </c>
      <c r="I20" s="11">
        <v>51.999999612569802</v>
      </c>
      <c r="J20" s="11">
        <v>49.999999627470899</v>
      </c>
      <c r="K20" s="11">
        <v>47.999999754130798</v>
      </c>
      <c r="L20" s="11">
        <v>69.399999482929701</v>
      </c>
      <c r="M20" s="11">
        <v>71.266666489591202</v>
      </c>
      <c r="N20" s="11"/>
      <c r="O20" s="11"/>
      <c r="P20" s="11"/>
      <c r="Q20" s="11"/>
      <c r="R20" s="11">
        <v>64.266666187842702</v>
      </c>
      <c r="S20" s="11">
        <v>59.599999555945402</v>
      </c>
      <c r="T20" s="11"/>
      <c r="U20" s="11"/>
      <c r="V20" s="11"/>
      <c r="W20" s="11"/>
      <c r="X20" s="11">
        <v>59.733333218594403</v>
      </c>
      <c r="AA20" s="12"/>
    </row>
    <row r="21" spans="1:28" x14ac:dyDescent="0.2">
      <c r="A21" s="2">
        <v>37530</v>
      </c>
      <c r="B21" s="11">
        <v>55.000000819563802</v>
      </c>
      <c r="C21" s="11">
        <v>51.000000189989798</v>
      </c>
      <c r="D21" s="11">
        <v>49.000000730156799</v>
      </c>
      <c r="E21" s="11">
        <v>47.000000700354498</v>
      </c>
      <c r="F21" s="11">
        <v>48.000000178813899</v>
      </c>
      <c r="G21" s="11">
        <v>44.999999853854</v>
      </c>
      <c r="H21" s="11">
        <v>46.000000029229199</v>
      </c>
      <c r="I21" s="11">
        <v>40.999999863023902</v>
      </c>
      <c r="J21" s="11">
        <v>36.999999885948803</v>
      </c>
      <c r="K21" s="11">
        <v>39.000000027509799</v>
      </c>
      <c r="L21" s="11">
        <v>50.806452027492</v>
      </c>
      <c r="M21" s="11">
        <v>48.903225929025702</v>
      </c>
      <c r="N21" s="11"/>
      <c r="O21" s="11"/>
      <c r="P21" s="11"/>
      <c r="Q21" s="11"/>
      <c r="R21" s="11">
        <v>45.645161656843101</v>
      </c>
      <c r="S21" s="11">
        <v>42.806451971732798</v>
      </c>
      <c r="T21" s="11"/>
      <c r="U21" s="11"/>
      <c r="V21" s="11"/>
      <c r="W21" s="11"/>
      <c r="X21" s="11">
        <v>44.225806566976701</v>
      </c>
    </row>
    <row r="22" spans="1:28" x14ac:dyDescent="0.2">
      <c r="A22" s="2">
        <v>37561</v>
      </c>
      <c r="B22" s="11">
        <v>42</v>
      </c>
      <c r="C22" s="11">
        <v>43.000000160187398</v>
      </c>
      <c r="D22" s="11">
        <v>40</v>
      </c>
      <c r="E22" s="11">
        <v>39</v>
      </c>
      <c r="F22" s="11">
        <v>35.000000130385096</v>
      </c>
      <c r="G22" s="11">
        <v>37.999999775551302</v>
      </c>
      <c r="H22" s="11">
        <v>38.000000030035103</v>
      </c>
      <c r="I22" s="11">
        <v>34.999999795108998</v>
      </c>
      <c r="J22" s="11">
        <v>31.999999816063699</v>
      </c>
      <c r="K22" s="11">
        <v>27.0000000244472</v>
      </c>
      <c r="L22" s="11">
        <v>40.222222122467201</v>
      </c>
      <c r="M22" s="11">
        <v>40.7777778801198</v>
      </c>
      <c r="N22" s="11"/>
      <c r="O22" s="11"/>
      <c r="P22" s="11"/>
      <c r="Q22" s="11"/>
      <c r="R22" s="11">
        <v>37.777777686715098</v>
      </c>
      <c r="S22" s="11">
        <v>35.888888807139502</v>
      </c>
      <c r="T22" s="11"/>
      <c r="U22" s="11"/>
      <c r="V22" s="11"/>
      <c r="W22" s="11"/>
      <c r="X22" s="11">
        <v>31.4444445277461</v>
      </c>
      <c r="AA22" s="13"/>
      <c r="AB22" s="13"/>
    </row>
    <row r="23" spans="1:28" x14ac:dyDescent="0.2">
      <c r="A23" s="2">
        <v>37591</v>
      </c>
      <c r="B23" s="11">
        <v>50</v>
      </c>
      <c r="C23" s="11">
        <v>47.000000175088601</v>
      </c>
      <c r="D23" s="11">
        <v>43</v>
      </c>
      <c r="E23" s="11">
        <v>40</v>
      </c>
      <c r="F23" s="11">
        <v>34.000000126659799</v>
      </c>
      <c r="G23" s="11">
        <v>39</v>
      </c>
      <c r="H23" s="11">
        <v>40.000000036646497</v>
      </c>
      <c r="I23" s="11">
        <v>37</v>
      </c>
      <c r="J23" s="11">
        <v>32</v>
      </c>
      <c r="K23" s="11">
        <v>27.0000000265102</v>
      </c>
      <c r="L23" s="11">
        <v>44.913978494623699</v>
      </c>
      <c r="M23" s="11">
        <v>43.763440971292802</v>
      </c>
      <c r="N23" s="11"/>
      <c r="O23" s="11"/>
      <c r="P23" s="11"/>
      <c r="Q23" s="11"/>
      <c r="R23" s="11">
        <v>40.225806451612897</v>
      </c>
      <c r="S23" s="11">
        <v>36.3010752688172</v>
      </c>
      <c r="T23" s="11"/>
      <c r="U23" s="11"/>
      <c r="V23" s="11"/>
      <c r="W23" s="11"/>
      <c r="X23" s="11">
        <v>30.7634409405692</v>
      </c>
    </row>
    <row r="24" spans="1:28" x14ac:dyDescent="0.2">
      <c r="A24" s="2">
        <v>37622</v>
      </c>
      <c r="B24" s="11">
        <v>48.999999817460697</v>
      </c>
      <c r="C24" s="11">
        <v>46.000000171363297</v>
      </c>
      <c r="D24" s="11">
        <v>40.4999998491257</v>
      </c>
      <c r="E24" s="11">
        <v>37.999999858438898</v>
      </c>
      <c r="F24" s="11">
        <v>32.000000119209197</v>
      </c>
      <c r="G24" s="11">
        <v>40.999999727917498</v>
      </c>
      <c r="H24" s="11">
        <v>35.0000000313469</v>
      </c>
      <c r="I24" s="11">
        <v>32.999999781729798</v>
      </c>
      <c r="J24" s="11">
        <v>33.999999772575599</v>
      </c>
      <c r="K24" s="11">
        <v>26.000000021806599</v>
      </c>
      <c r="L24" s="11">
        <v>45.473118057554601</v>
      </c>
      <c r="M24" s="11">
        <v>41.1505377440443</v>
      </c>
      <c r="N24" s="11"/>
      <c r="O24" s="11"/>
      <c r="P24" s="11"/>
      <c r="Q24" s="11"/>
      <c r="R24" s="11">
        <v>37.1935482065103</v>
      </c>
      <c r="S24" s="11">
        <v>36.236558960370203</v>
      </c>
      <c r="T24" s="11"/>
      <c r="U24" s="11"/>
      <c r="V24" s="11"/>
      <c r="W24" s="11"/>
      <c r="X24" s="11">
        <v>29.354838785945699</v>
      </c>
      <c r="AA24" s="12"/>
    </row>
    <row r="25" spans="1:28" x14ac:dyDescent="0.2">
      <c r="A25" s="2">
        <v>37653</v>
      </c>
      <c r="B25" s="11">
        <v>46</v>
      </c>
      <c r="C25" s="11">
        <v>42.999999519437502</v>
      </c>
      <c r="D25" s="11">
        <v>36.5</v>
      </c>
      <c r="E25" s="11">
        <v>37</v>
      </c>
      <c r="F25" s="11">
        <v>28.999999675899701</v>
      </c>
      <c r="G25" s="11">
        <v>38.999999766548498</v>
      </c>
      <c r="H25" s="11">
        <v>32.000000104929001</v>
      </c>
      <c r="I25" s="11">
        <v>29.999999821806899</v>
      </c>
      <c r="J25" s="11">
        <v>29.9999998224278</v>
      </c>
      <c r="K25" s="11">
        <v>26.000000103687199</v>
      </c>
      <c r="L25" s="11">
        <v>42.999999899949302</v>
      </c>
      <c r="M25" s="11">
        <v>38.285714056076699</v>
      </c>
      <c r="N25" s="11"/>
      <c r="O25" s="11"/>
      <c r="P25" s="11"/>
      <c r="Q25" s="11"/>
      <c r="R25" s="11">
        <v>33.7142856379173</v>
      </c>
      <c r="S25" s="11">
        <v>33.999999923897597</v>
      </c>
      <c r="T25" s="11"/>
      <c r="U25" s="11"/>
      <c r="V25" s="11"/>
      <c r="W25" s="11"/>
      <c r="X25" s="11">
        <v>27.714285573523</v>
      </c>
      <c r="AA25" s="12"/>
    </row>
    <row r="26" spans="1:28" x14ac:dyDescent="0.2">
      <c r="A26" s="2">
        <v>37681</v>
      </c>
      <c r="B26" s="11">
        <v>41.499999845400403</v>
      </c>
      <c r="C26" s="11">
        <v>37.999999575316899</v>
      </c>
      <c r="D26" s="11">
        <v>36.499999864026897</v>
      </c>
      <c r="E26" s="11">
        <v>34.999999869614797</v>
      </c>
      <c r="F26" s="11">
        <v>28.999999675899701</v>
      </c>
      <c r="G26" s="11">
        <v>33.000000161027899</v>
      </c>
      <c r="H26" s="11">
        <v>29.000000086590301</v>
      </c>
      <c r="I26" s="11">
        <v>28.000000133996899</v>
      </c>
      <c r="J26" s="11">
        <v>28.000000137063399</v>
      </c>
      <c r="K26" s="11">
        <v>23.0000000725523</v>
      </c>
      <c r="L26" s="11">
        <v>37.752688156591098</v>
      </c>
      <c r="M26" s="11">
        <v>34.032257865233099</v>
      </c>
      <c r="N26" s="11"/>
      <c r="O26" s="11"/>
      <c r="P26" s="11"/>
      <c r="Q26" s="11"/>
      <c r="R26" s="11">
        <v>32.752688155088897</v>
      </c>
      <c r="S26" s="11">
        <v>31.9139784821459</v>
      </c>
      <c r="T26" s="11"/>
      <c r="U26" s="11"/>
      <c r="V26" s="11"/>
      <c r="W26" s="11"/>
      <c r="X26" s="11">
        <v>26.354838560445501</v>
      </c>
      <c r="AA26" s="12"/>
    </row>
    <row r="27" spans="1:28" x14ac:dyDescent="0.2">
      <c r="A27" s="2">
        <v>37712</v>
      </c>
      <c r="B27" s="11">
        <v>34</v>
      </c>
      <c r="C27" s="11">
        <v>35.999999597668598</v>
      </c>
      <c r="D27" s="11">
        <v>26.5</v>
      </c>
      <c r="E27" s="11">
        <v>30</v>
      </c>
      <c r="F27" s="11">
        <v>25.9999997094273</v>
      </c>
      <c r="G27" s="11">
        <v>29.000000176069001</v>
      </c>
      <c r="H27" s="11">
        <v>28.000000102739602</v>
      </c>
      <c r="I27" s="11">
        <v>28.0000001774415</v>
      </c>
      <c r="J27" s="11">
        <v>28.000000173324</v>
      </c>
      <c r="K27" s="11">
        <v>23.000000094896901</v>
      </c>
      <c r="L27" s="11">
        <v>31.8888889632291</v>
      </c>
      <c r="M27" s="11">
        <v>32.622222033142997</v>
      </c>
      <c r="N27" s="11"/>
      <c r="O27" s="11"/>
      <c r="P27" s="11"/>
      <c r="Q27" s="11"/>
      <c r="R27" s="11">
        <v>27.133333408253101</v>
      </c>
      <c r="S27" s="11">
        <v>29.155555628736799</v>
      </c>
      <c r="T27" s="11"/>
      <c r="U27" s="11"/>
      <c r="V27" s="11"/>
      <c r="W27" s="11"/>
      <c r="X27" s="11">
        <v>24.733333205514501</v>
      </c>
    </row>
    <row r="28" spans="1:28" x14ac:dyDescent="0.2">
      <c r="A28" s="2">
        <v>37742</v>
      </c>
      <c r="B28" s="11">
        <v>33</v>
      </c>
      <c r="C28" s="11">
        <v>34.000000126659799</v>
      </c>
      <c r="D28" s="11">
        <v>29.5</v>
      </c>
      <c r="E28" s="11">
        <v>31</v>
      </c>
      <c r="F28" s="11">
        <v>26.000000096857502</v>
      </c>
      <c r="G28" s="11">
        <v>25</v>
      </c>
      <c r="H28" s="11">
        <v>25.000000233057801</v>
      </c>
      <c r="I28" s="11">
        <v>29</v>
      </c>
      <c r="J28" s="11">
        <v>28</v>
      </c>
      <c r="K28" s="11">
        <v>23.000000221609302</v>
      </c>
      <c r="L28" s="11">
        <v>29.473118279569899</v>
      </c>
      <c r="M28" s="11">
        <v>30.032258238082601</v>
      </c>
      <c r="N28" s="11"/>
      <c r="O28" s="11"/>
      <c r="P28" s="11"/>
      <c r="Q28" s="11"/>
      <c r="R28" s="11">
        <v>29.279569892473098</v>
      </c>
      <c r="S28" s="11">
        <v>29.677419354838701</v>
      </c>
      <c r="T28" s="11"/>
      <c r="U28" s="11"/>
      <c r="V28" s="11"/>
      <c r="W28" s="11"/>
      <c r="X28" s="11">
        <v>24.677419506694399</v>
      </c>
      <c r="AA28" s="13"/>
    </row>
    <row r="29" spans="1:28" x14ac:dyDescent="0.2">
      <c r="A29" s="2">
        <v>37773</v>
      </c>
      <c r="B29" s="11">
        <v>37.000000275671397</v>
      </c>
      <c r="C29" s="11">
        <v>40.000000074505799</v>
      </c>
      <c r="D29" s="11">
        <v>32.500000242143798</v>
      </c>
      <c r="E29" s="11">
        <v>39.000000290572601</v>
      </c>
      <c r="F29" s="11">
        <v>36.000000067055197</v>
      </c>
      <c r="G29" s="11">
        <v>30.0000002235174</v>
      </c>
      <c r="H29" s="11">
        <v>33.999999816529403</v>
      </c>
      <c r="I29" s="11">
        <v>33.000000245869103</v>
      </c>
      <c r="J29" s="11">
        <v>35.0000002607703</v>
      </c>
      <c r="K29" s="11">
        <v>32.9999998169951</v>
      </c>
      <c r="L29" s="11">
        <v>33.888889141380702</v>
      </c>
      <c r="M29" s="11">
        <v>37.333333293183003</v>
      </c>
      <c r="N29" s="11"/>
      <c r="O29" s="11"/>
      <c r="P29" s="11"/>
      <c r="Q29" s="11"/>
      <c r="R29" s="11">
        <v>32.722222466021698</v>
      </c>
      <c r="S29" s="11">
        <v>37.222222499549297</v>
      </c>
      <c r="T29" s="11"/>
      <c r="U29" s="11"/>
      <c r="V29" s="11"/>
      <c r="W29" s="11"/>
      <c r="X29" s="11">
        <v>34.666666622584103</v>
      </c>
      <c r="AA29" s="13"/>
    </row>
    <row r="30" spans="1:28" x14ac:dyDescent="0.2">
      <c r="A30" s="2">
        <v>37803</v>
      </c>
      <c r="B30" s="11">
        <v>55.000000204890902</v>
      </c>
      <c r="C30" s="11">
        <v>61.999999884516001</v>
      </c>
      <c r="D30" s="11">
        <v>52.500000195577698</v>
      </c>
      <c r="E30" s="11">
        <v>62.000000230967899</v>
      </c>
      <c r="F30" s="11">
        <v>62</v>
      </c>
      <c r="G30" s="11">
        <v>44.999999516848</v>
      </c>
      <c r="H30" s="11">
        <v>49.999999402817799</v>
      </c>
      <c r="I30" s="11">
        <v>40.999999567934502</v>
      </c>
      <c r="J30" s="11">
        <v>43.999999555600098</v>
      </c>
      <c r="K30" s="11">
        <v>39.999999572954501</v>
      </c>
      <c r="L30" s="11">
        <v>50.591397751022598</v>
      </c>
      <c r="M30" s="11">
        <v>56.709677091509299</v>
      </c>
      <c r="N30" s="11"/>
      <c r="O30" s="11"/>
      <c r="P30" s="11"/>
      <c r="Q30" s="11"/>
      <c r="R30" s="11">
        <v>47.430107445756498</v>
      </c>
      <c r="S30" s="11">
        <v>54.064516062257397</v>
      </c>
      <c r="T30" s="11"/>
      <c r="U30" s="11"/>
      <c r="V30" s="11"/>
      <c r="W30" s="11"/>
      <c r="X30" s="11">
        <v>52.301075080549801</v>
      </c>
      <c r="AA30" s="13"/>
    </row>
    <row r="31" spans="1:28" x14ac:dyDescent="0.2">
      <c r="A31" s="2">
        <v>37834</v>
      </c>
      <c r="B31" s="11">
        <v>74.999999161809598</v>
      </c>
      <c r="C31" s="11">
        <v>74.000000137835698</v>
      </c>
      <c r="D31" s="11">
        <v>64.499999279156299</v>
      </c>
      <c r="E31" s="11">
        <v>74.999999161809598</v>
      </c>
      <c r="F31" s="11">
        <v>74.999999720603199</v>
      </c>
      <c r="G31" s="11">
        <v>59.000000184038399</v>
      </c>
      <c r="H31" s="11">
        <v>56.0000000252139</v>
      </c>
      <c r="I31" s="11">
        <v>42.000000093155002</v>
      </c>
      <c r="J31" s="11">
        <v>48.000000102081998</v>
      </c>
      <c r="K31" s="11">
        <v>54.999999948890803</v>
      </c>
      <c r="L31" s="11">
        <v>67.946236171609499</v>
      </c>
      <c r="M31" s="11">
        <v>66.064516217217502</v>
      </c>
      <c r="N31" s="11"/>
      <c r="O31" s="11"/>
      <c r="P31" s="11"/>
      <c r="Q31" s="11"/>
      <c r="R31" s="11">
        <v>54.580644799306299</v>
      </c>
      <c r="S31" s="11">
        <v>63.096773769886703</v>
      </c>
      <c r="T31" s="11"/>
      <c r="U31" s="11"/>
      <c r="V31" s="11"/>
      <c r="W31" s="11"/>
      <c r="X31" s="11">
        <v>66.182795520170899</v>
      </c>
    </row>
    <row r="32" spans="1:28" x14ac:dyDescent="0.2">
      <c r="A32" s="2">
        <v>37865</v>
      </c>
      <c r="B32" s="11">
        <v>54.999999590218003</v>
      </c>
      <c r="C32" s="11">
        <v>55</v>
      </c>
      <c r="D32" s="11">
        <v>55.499999586492699</v>
      </c>
      <c r="E32" s="11">
        <v>54.999999590218003</v>
      </c>
      <c r="F32" s="11">
        <v>57</v>
      </c>
      <c r="G32" s="11">
        <v>53.999999597668598</v>
      </c>
      <c r="H32" s="11">
        <v>45.999999734107398</v>
      </c>
      <c r="I32" s="11">
        <v>40.999999694526203</v>
      </c>
      <c r="J32" s="11">
        <v>43.999999672174397</v>
      </c>
      <c r="K32" s="11">
        <v>37.999999796506003</v>
      </c>
      <c r="L32" s="11">
        <v>54.555555149085002</v>
      </c>
      <c r="M32" s="11">
        <v>50.999999881825502</v>
      </c>
      <c r="N32" s="11"/>
      <c r="O32" s="11"/>
      <c r="P32" s="11"/>
      <c r="Q32" s="11"/>
      <c r="R32" s="11">
        <v>49.055555190063203</v>
      </c>
      <c r="S32" s="11">
        <v>50.111110737754203</v>
      </c>
      <c r="T32" s="11"/>
      <c r="U32" s="11"/>
      <c r="V32" s="11"/>
      <c r="W32" s="11"/>
      <c r="X32" s="11">
        <v>48.555555465113798</v>
      </c>
    </row>
    <row r="33" spans="1:24" x14ac:dyDescent="0.2">
      <c r="A33" s="2">
        <v>37895</v>
      </c>
      <c r="B33" s="11">
        <v>43.000000640749903</v>
      </c>
      <c r="C33" s="11">
        <v>41.000000152736902</v>
      </c>
      <c r="D33" s="11">
        <v>32.500000484287703</v>
      </c>
      <c r="E33" s="11">
        <v>36.000000536441803</v>
      </c>
      <c r="F33" s="11">
        <v>35.000000130385096</v>
      </c>
      <c r="G33" s="11">
        <v>36.999999872193897</v>
      </c>
      <c r="H33" s="11">
        <v>32.000000023498004</v>
      </c>
      <c r="I33" s="11">
        <v>30.9999998807907</v>
      </c>
      <c r="J33" s="11">
        <v>31.999999885375701</v>
      </c>
      <c r="K33" s="11">
        <v>33.000000020059304</v>
      </c>
      <c r="L33" s="11">
        <v>40.483871286194201</v>
      </c>
      <c r="M33" s="11">
        <v>37.225806550152797</v>
      </c>
      <c r="N33" s="11"/>
      <c r="O33" s="11"/>
      <c r="P33" s="11"/>
      <c r="Q33" s="11"/>
      <c r="R33" s="11">
        <v>31.870967973143799</v>
      </c>
      <c r="S33" s="11">
        <v>34.322580908575397</v>
      </c>
      <c r="T33" s="11"/>
      <c r="U33" s="11"/>
      <c r="V33" s="11"/>
      <c r="W33" s="11"/>
      <c r="X33" s="11">
        <v>34.161290406700097</v>
      </c>
    </row>
    <row r="34" spans="1:24" x14ac:dyDescent="0.2">
      <c r="A34" s="2">
        <v>37926</v>
      </c>
      <c r="B34" s="11">
        <v>37</v>
      </c>
      <c r="C34" s="11">
        <v>36.000000134110401</v>
      </c>
      <c r="D34" s="11">
        <v>28.5</v>
      </c>
      <c r="E34" s="11">
        <v>29</v>
      </c>
      <c r="F34" s="11">
        <v>32.000000119209197</v>
      </c>
      <c r="G34" s="11">
        <v>28.9999998430056</v>
      </c>
      <c r="H34" s="11">
        <v>29.000000028738</v>
      </c>
      <c r="I34" s="11">
        <v>27.9999998368855</v>
      </c>
      <c r="J34" s="11">
        <v>28.9999998302332</v>
      </c>
      <c r="K34" s="11">
        <v>25.0000000255448</v>
      </c>
      <c r="L34" s="11">
        <v>33.266666593402597</v>
      </c>
      <c r="M34" s="11">
        <v>32.73333341827</v>
      </c>
      <c r="N34" s="11"/>
      <c r="O34" s="11"/>
      <c r="P34" s="11"/>
      <c r="Q34" s="11"/>
      <c r="R34" s="11">
        <v>28.266666590546599</v>
      </c>
      <c r="S34" s="11">
        <v>28.999999920775501</v>
      </c>
      <c r="T34" s="11"/>
      <c r="U34" s="11"/>
      <c r="V34" s="11"/>
      <c r="W34" s="11"/>
      <c r="X34" s="11">
        <v>28.7333334088325</v>
      </c>
    </row>
    <row r="35" spans="1:24" x14ac:dyDescent="0.2">
      <c r="A35" s="2">
        <v>37956</v>
      </c>
      <c r="B35" s="11">
        <v>39</v>
      </c>
      <c r="C35" s="11">
        <v>42.0000001564621</v>
      </c>
      <c r="D35" s="11">
        <v>30.5</v>
      </c>
      <c r="E35" s="11">
        <v>30</v>
      </c>
      <c r="F35" s="11">
        <v>32.000000119209197</v>
      </c>
      <c r="G35" s="11">
        <v>33</v>
      </c>
      <c r="H35" s="11">
        <v>32.000000028621102</v>
      </c>
      <c r="I35" s="11">
        <v>28</v>
      </c>
      <c r="J35" s="11">
        <v>29</v>
      </c>
      <c r="K35" s="11">
        <v>25.000000021806599</v>
      </c>
      <c r="L35" s="11">
        <v>36.354838709677402</v>
      </c>
      <c r="M35" s="11">
        <v>37.591397949564502</v>
      </c>
      <c r="N35" s="11"/>
      <c r="O35" s="11"/>
      <c r="P35" s="11"/>
      <c r="Q35" s="11"/>
      <c r="R35" s="11">
        <v>29.397849462365599</v>
      </c>
      <c r="S35" s="11">
        <v>29.559139784946201</v>
      </c>
      <c r="T35" s="11"/>
      <c r="U35" s="11"/>
      <c r="V35" s="11"/>
      <c r="W35" s="11"/>
      <c r="X35" s="11">
        <v>28.913978570891999</v>
      </c>
    </row>
    <row r="36" spans="1:24" x14ac:dyDescent="0.2">
      <c r="A36" s="2">
        <v>37987</v>
      </c>
      <c r="B36" s="11">
        <v>46.499999826774001</v>
      </c>
      <c r="C36" s="11">
        <v>43.5000001620501</v>
      </c>
      <c r="D36" s="11">
        <v>31.499999882653299</v>
      </c>
      <c r="E36" s="11">
        <v>32.999999877065399</v>
      </c>
      <c r="F36" s="11">
        <v>29.510605133846401</v>
      </c>
      <c r="G36" s="11">
        <v>38.652438768094797</v>
      </c>
      <c r="H36" s="11">
        <v>32.6524390540336</v>
      </c>
      <c r="I36" s="11">
        <v>29.999999797948401</v>
      </c>
      <c r="J36" s="11">
        <v>28.999999806421201</v>
      </c>
      <c r="K36" s="11">
        <v>23.962687928606901</v>
      </c>
      <c r="L36" s="11">
        <v>43.040322370797199</v>
      </c>
      <c r="M36" s="11">
        <v>38.717742039161102</v>
      </c>
      <c r="N36" s="11"/>
      <c r="O36" s="11"/>
      <c r="P36" s="11"/>
      <c r="Q36" s="11"/>
      <c r="R36" s="11">
        <v>30.838709522729701</v>
      </c>
      <c r="S36" s="11">
        <v>31.2365589857061</v>
      </c>
      <c r="T36" s="11"/>
      <c r="U36" s="11"/>
      <c r="V36" s="11"/>
      <c r="W36" s="11"/>
      <c r="X36" s="11">
        <v>27.064749161643999</v>
      </c>
    </row>
    <row r="37" spans="1:24" x14ac:dyDescent="0.2">
      <c r="A37" s="2">
        <v>38018</v>
      </c>
      <c r="B37" s="11">
        <v>43.5</v>
      </c>
      <c r="C37" s="11">
        <v>40.4999995473772</v>
      </c>
      <c r="D37" s="11">
        <v>28.5</v>
      </c>
      <c r="E37" s="11">
        <v>31</v>
      </c>
      <c r="F37" s="11">
        <v>27.270035065199501</v>
      </c>
      <c r="G37" s="11">
        <v>36.462454003114701</v>
      </c>
      <c r="H37" s="11">
        <v>29.671245497242001</v>
      </c>
      <c r="I37" s="11">
        <v>27.999999832218698</v>
      </c>
      <c r="J37" s="11">
        <v>28.999999828350099</v>
      </c>
      <c r="K37" s="11">
        <v>24.104684292438701</v>
      </c>
      <c r="L37" s="11">
        <v>40.345238001396297</v>
      </c>
      <c r="M37" s="11">
        <v>35.6457304904201</v>
      </c>
      <c r="N37" s="11"/>
      <c r="O37" s="11"/>
      <c r="P37" s="11"/>
      <c r="Q37" s="11"/>
      <c r="R37" s="11">
        <v>28.2758619937532</v>
      </c>
      <c r="S37" s="11">
        <v>30.103448198915601</v>
      </c>
      <c r="T37" s="11"/>
      <c r="U37" s="11"/>
      <c r="V37" s="11"/>
      <c r="W37" s="11"/>
      <c r="X37" s="11">
        <v>25.851084718789501</v>
      </c>
    </row>
    <row r="38" spans="1:24" x14ac:dyDescent="0.2">
      <c r="A38" s="2">
        <v>38047</v>
      </c>
      <c r="B38" s="11">
        <v>39.324999853502902</v>
      </c>
      <c r="C38" s="11">
        <v>35.824999599624398</v>
      </c>
      <c r="D38" s="11">
        <v>28.499999893829202</v>
      </c>
      <c r="E38" s="11">
        <v>29.999999888241199</v>
      </c>
      <c r="F38" s="11">
        <v>27.301026589895699</v>
      </c>
      <c r="G38" s="11">
        <v>30.774359136031801</v>
      </c>
      <c r="H38" s="11">
        <v>26.703846250144899</v>
      </c>
      <c r="I38" s="11">
        <v>26.000000144713201</v>
      </c>
      <c r="J38" s="11">
        <v>29.0000001644859</v>
      </c>
      <c r="K38" s="11">
        <v>22.037769953509802</v>
      </c>
      <c r="L38" s="11">
        <v>35.739247294563398</v>
      </c>
      <c r="M38" s="11">
        <v>31.999999807907201</v>
      </c>
      <c r="N38" s="11"/>
      <c r="O38" s="11"/>
      <c r="P38" s="11"/>
      <c r="Q38" s="11"/>
      <c r="R38" s="11">
        <v>27.451612902264401</v>
      </c>
      <c r="S38" s="11">
        <v>29.580645165376101</v>
      </c>
      <c r="T38" s="11"/>
      <c r="U38" s="11"/>
      <c r="V38" s="11"/>
      <c r="W38" s="11"/>
      <c r="X38" s="11">
        <v>25.093854452056501</v>
      </c>
    </row>
    <row r="39" spans="1:24" x14ac:dyDescent="0.2">
      <c r="A39" s="2">
        <v>38078</v>
      </c>
      <c r="B39" s="11">
        <v>31.824999999999999</v>
      </c>
      <c r="C39" s="11">
        <v>33.824999621976197</v>
      </c>
      <c r="D39" s="11">
        <v>27.5</v>
      </c>
      <c r="E39" s="11">
        <v>30</v>
      </c>
      <c r="F39" s="11">
        <v>25.051013464361599</v>
      </c>
      <c r="G39" s="11">
        <v>26.682894898206001</v>
      </c>
      <c r="H39" s="11">
        <v>25.682894828714598</v>
      </c>
      <c r="I39" s="11">
        <v>28.0000001762651</v>
      </c>
      <c r="J39" s="11">
        <v>29.000000180774599</v>
      </c>
      <c r="K39" s="11">
        <v>22.167086758148901</v>
      </c>
      <c r="L39" s="11">
        <v>29.6538889570203</v>
      </c>
      <c r="M39" s="11">
        <v>30.387222042599099</v>
      </c>
      <c r="N39" s="11"/>
      <c r="O39" s="11"/>
      <c r="P39" s="11"/>
      <c r="Q39" s="11"/>
      <c r="R39" s="11">
        <v>27.711111185534101</v>
      </c>
      <c r="S39" s="11">
        <v>29.577777854104799</v>
      </c>
      <c r="T39" s="11"/>
      <c r="U39" s="11"/>
      <c r="V39" s="11"/>
      <c r="W39" s="11"/>
      <c r="X39" s="11">
        <v>23.8333555217385</v>
      </c>
    </row>
    <row r="40" spans="1:24" x14ac:dyDescent="0.2">
      <c r="A40" s="2">
        <v>38108</v>
      </c>
      <c r="B40" s="11">
        <v>30.824999999999999</v>
      </c>
      <c r="C40" s="11">
        <v>31.825000118557401</v>
      </c>
      <c r="D40" s="11">
        <v>29.5</v>
      </c>
      <c r="E40" s="11">
        <v>33</v>
      </c>
      <c r="F40" s="11">
        <v>25.078956545022798</v>
      </c>
      <c r="G40" s="11">
        <v>22.730813953488401</v>
      </c>
      <c r="H40" s="11">
        <v>22.7656978792164</v>
      </c>
      <c r="I40" s="11">
        <v>27</v>
      </c>
      <c r="J40" s="11">
        <v>31</v>
      </c>
      <c r="K40" s="11">
        <v>22.298089136266299</v>
      </c>
      <c r="L40" s="11">
        <v>27.082526881720401</v>
      </c>
      <c r="M40" s="11">
        <v>27.636290481012601</v>
      </c>
      <c r="N40" s="11"/>
      <c r="O40" s="11"/>
      <c r="P40" s="11"/>
      <c r="Q40" s="11"/>
      <c r="R40" s="11">
        <v>28.344086021505401</v>
      </c>
      <c r="S40" s="11">
        <v>32.075268817204297</v>
      </c>
      <c r="T40" s="11"/>
      <c r="U40" s="11"/>
      <c r="V40" s="11"/>
      <c r="W40" s="11"/>
      <c r="X40" s="11">
        <v>23.7931791409741</v>
      </c>
    </row>
    <row r="41" spans="1:24" x14ac:dyDescent="0.2">
      <c r="A41" s="2">
        <v>38139</v>
      </c>
      <c r="B41" s="11">
        <v>34.825000259466499</v>
      </c>
      <c r="C41" s="11">
        <v>37.8250000704546</v>
      </c>
      <c r="D41" s="11">
        <v>34.500000257045002</v>
      </c>
      <c r="E41" s="11">
        <v>42.0000003129243</v>
      </c>
      <c r="F41" s="11">
        <v>32.732143670995001</v>
      </c>
      <c r="G41" s="11">
        <v>27.801315996609599</v>
      </c>
      <c r="H41" s="11">
        <v>31.8934208706291</v>
      </c>
      <c r="I41" s="11">
        <v>33.000000245869202</v>
      </c>
      <c r="J41" s="11">
        <v>31.000000230967899</v>
      </c>
      <c r="K41" s="11">
        <v>29.9659457708151</v>
      </c>
      <c r="L41" s="11">
        <v>31.859444681815798</v>
      </c>
      <c r="M41" s="11">
        <v>35.320555519417098</v>
      </c>
      <c r="N41" s="11"/>
      <c r="O41" s="11"/>
      <c r="P41" s="11"/>
      <c r="Q41" s="11"/>
      <c r="R41" s="11">
        <v>33.866666918992998</v>
      </c>
      <c r="S41" s="11">
        <v>37.355555833876103</v>
      </c>
      <c r="T41" s="11"/>
      <c r="U41" s="11"/>
      <c r="V41" s="11"/>
      <c r="W41" s="11"/>
      <c r="X41" s="11">
        <v>31.564193446474601</v>
      </c>
    </row>
    <row r="42" spans="1:24" x14ac:dyDescent="0.2">
      <c r="A42" s="2">
        <v>38169</v>
      </c>
      <c r="B42" s="11">
        <v>52.500000195577698</v>
      </c>
      <c r="C42" s="11">
        <v>59.499999889172599</v>
      </c>
      <c r="D42" s="11">
        <v>53.500000199303003</v>
      </c>
      <c r="E42" s="11">
        <v>64.000000238418494</v>
      </c>
      <c r="F42" s="11">
        <v>52.624584184824499</v>
      </c>
      <c r="G42" s="11">
        <v>42.652438567701502</v>
      </c>
      <c r="H42" s="11">
        <v>47.652438456226697</v>
      </c>
      <c r="I42" s="11">
        <v>37.999999616045201</v>
      </c>
      <c r="J42" s="11">
        <v>39.999999622019303</v>
      </c>
      <c r="K42" s="11">
        <v>35.471640771339203</v>
      </c>
      <c r="L42" s="11">
        <v>48.158602058557001</v>
      </c>
      <c r="M42" s="11">
        <v>54.276881407981399</v>
      </c>
      <c r="N42" s="11"/>
      <c r="O42" s="11"/>
      <c r="P42" s="11"/>
      <c r="Q42" s="11"/>
      <c r="R42" s="11">
        <v>46.666666608834497</v>
      </c>
      <c r="S42" s="11">
        <v>53.419354805382298</v>
      </c>
      <c r="T42" s="11"/>
      <c r="U42" s="11"/>
      <c r="V42" s="11"/>
      <c r="W42" s="11"/>
      <c r="X42" s="11">
        <v>45.0625338627503</v>
      </c>
    </row>
    <row r="43" spans="1:24" x14ac:dyDescent="0.2">
      <c r="A43" s="2">
        <v>38200</v>
      </c>
      <c r="B43" s="11">
        <v>72.499999189749303</v>
      </c>
      <c r="C43" s="11">
        <v>71.5000001331791</v>
      </c>
      <c r="D43" s="11">
        <v>65.4999992679804</v>
      </c>
      <c r="E43" s="11">
        <v>68.999999228864894</v>
      </c>
      <c r="F43" s="11">
        <v>62.6326409436411</v>
      </c>
      <c r="G43" s="11">
        <v>56.652439199456197</v>
      </c>
      <c r="H43" s="11">
        <v>53.652439048752299</v>
      </c>
      <c r="I43" s="11">
        <v>42.000000089747701</v>
      </c>
      <c r="J43" s="11">
        <v>42.0000000778222</v>
      </c>
      <c r="K43" s="11">
        <v>47.180239683346002</v>
      </c>
      <c r="L43" s="11">
        <v>65.513440484351307</v>
      </c>
      <c r="M43" s="11">
        <v>63.631720515313503</v>
      </c>
      <c r="N43" s="11"/>
      <c r="O43" s="11"/>
      <c r="P43" s="11"/>
      <c r="Q43" s="11"/>
      <c r="R43" s="11">
        <v>55.139784576501498</v>
      </c>
      <c r="S43" s="11">
        <v>57.096773796684801</v>
      </c>
      <c r="T43" s="11"/>
      <c r="U43" s="11"/>
      <c r="V43" s="11"/>
      <c r="W43" s="11"/>
      <c r="X43" s="11">
        <v>55.820292000930401</v>
      </c>
    </row>
    <row r="44" spans="1:24" x14ac:dyDescent="0.2">
      <c r="A44" s="2">
        <v>38231</v>
      </c>
      <c r="B44" s="11">
        <v>52.499999608844497</v>
      </c>
      <c r="C44" s="11">
        <v>52.5</v>
      </c>
      <c r="D44" s="11">
        <v>52.499999608844497</v>
      </c>
      <c r="E44" s="11">
        <v>50.999999620020297</v>
      </c>
      <c r="F44" s="11">
        <v>48.9303360142478</v>
      </c>
      <c r="G44" s="11">
        <v>51.656249615130903</v>
      </c>
      <c r="H44" s="11">
        <v>43.656249748077201</v>
      </c>
      <c r="I44" s="11">
        <v>38.9999997094273</v>
      </c>
      <c r="J44" s="11">
        <v>37.999999716877902</v>
      </c>
      <c r="K44" s="11">
        <v>34.401649812042599</v>
      </c>
      <c r="L44" s="11">
        <v>52.124999611638401</v>
      </c>
      <c r="M44" s="11">
        <v>48.569444332478803</v>
      </c>
      <c r="N44" s="11"/>
      <c r="O44" s="11"/>
      <c r="P44" s="11"/>
      <c r="Q44" s="11"/>
      <c r="R44" s="11">
        <v>46.499999653548002</v>
      </c>
      <c r="S44" s="11">
        <v>45.222221885290402</v>
      </c>
      <c r="T44" s="11"/>
      <c r="U44" s="11"/>
      <c r="V44" s="11"/>
      <c r="W44" s="11"/>
      <c r="X44" s="11">
        <v>42.473142146601099</v>
      </c>
    </row>
    <row r="45" spans="1:24" x14ac:dyDescent="0.2">
      <c r="A45" s="2">
        <v>38261</v>
      </c>
      <c r="B45" s="11">
        <v>40.825000608339899</v>
      </c>
      <c r="C45" s="11">
        <v>38.825000144634402</v>
      </c>
      <c r="D45" s="11">
        <v>33.500000499188801</v>
      </c>
      <c r="E45" s="11">
        <v>35.000000521540599</v>
      </c>
      <c r="F45" s="11">
        <v>32.121587785343998</v>
      </c>
      <c r="G45" s="11">
        <v>34.480182836854397</v>
      </c>
      <c r="H45" s="11">
        <v>29.650914660603899</v>
      </c>
      <c r="I45" s="11">
        <v>30.9999999060046</v>
      </c>
      <c r="J45" s="11">
        <v>30.999999912137699</v>
      </c>
      <c r="K45" s="11">
        <v>30.746833355222702</v>
      </c>
      <c r="L45" s="11">
        <v>38.0278228811259</v>
      </c>
      <c r="M45" s="11">
        <v>34.780510845223098</v>
      </c>
      <c r="N45" s="11"/>
      <c r="O45" s="11"/>
      <c r="P45" s="11"/>
      <c r="Q45" s="11"/>
      <c r="R45" s="11">
        <v>32.397849700043103</v>
      </c>
      <c r="S45" s="11">
        <v>33.236559392664098</v>
      </c>
      <c r="T45" s="11"/>
      <c r="U45" s="11"/>
      <c r="V45" s="11"/>
      <c r="W45" s="11"/>
      <c r="X45" s="11">
        <v>31.515513251634601</v>
      </c>
    </row>
    <row r="46" spans="1:24" x14ac:dyDescent="0.2">
      <c r="A46" s="2">
        <v>38292</v>
      </c>
      <c r="B46" s="11">
        <v>34.825000000000003</v>
      </c>
      <c r="C46" s="11">
        <v>33.825000126008</v>
      </c>
      <c r="D46" s="11">
        <v>27.5</v>
      </c>
      <c r="E46" s="11">
        <v>29</v>
      </c>
      <c r="F46" s="11">
        <v>29.855994396310901</v>
      </c>
      <c r="G46" s="11">
        <v>26.779687349125702</v>
      </c>
      <c r="H46" s="11">
        <v>26.817187523626501</v>
      </c>
      <c r="I46" s="11">
        <v>26.999999837251298</v>
      </c>
      <c r="J46" s="11">
        <v>27.9999998318963</v>
      </c>
      <c r="K46" s="11">
        <v>24.686931839035999</v>
      </c>
      <c r="L46" s="11">
        <v>31.249305488500301</v>
      </c>
      <c r="M46" s="11">
        <v>30.710416747171699</v>
      </c>
      <c r="N46" s="11"/>
      <c r="O46" s="11"/>
      <c r="P46" s="11"/>
      <c r="Q46" s="11"/>
      <c r="R46" s="11">
        <v>27.2777777054451</v>
      </c>
      <c r="S46" s="11">
        <v>28.555555480842798</v>
      </c>
      <c r="T46" s="11"/>
      <c r="U46" s="11"/>
      <c r="V46" s="11"/>
      <c r="W46" s="11"/>
      <c r="X46" s="11">
        <v>27.558633259744301</v>
      </c>
    </row>
    <row r="47" spans="1:24" x14ac:dyDescent="0.2">
      <c r="A47" s="2">
        <v>38322</v>
      </c>
      <c r="B47" s="11">
        <v>36.825000000000003</v>
      </c>
      <c r="C47" s="11">
        <v>39.825000148359699</v>
      </c>
      <c r="D47" s="11">
        <v>31.5</v>
      </c>
      <c r="E47" s="11">
        <v>29</v>
      </c>
      <c r="F47" s="11">
        <v>29.891075689707499</v>
      </c>
      <c r="G47" s="11">
        <v>30.711890243902399</v>
      </c>
      <c r="H47" s="11">
        <v>29.711890271041401</v>
      </c>
      <c r="I47" s="11">
        <v>27</v>
      </c>
      <c r="J47" s="11">
        <v>28</v>
      </c>
      <c r="K47" s="11">
        <v>24.842922555580699</v>
      </c>
      <c r="L47" s="11">
        <v>34.129973118279601</v>
      </c>
      <c r="M47" s="11">
        <v>35.366532352982802</v>
      </c>
      <c r="N47" s="11"/>
      <c r="O47" s="11"/>
      <c r="P47" s="11"/>
      <c r="Q47" s="11"/>
      <c r="R47" s="11">
        <v>29.5161290322581</v>
      </c>
      <c r="S47" s="11">
        <v>28.559139784946201</v>
      </c>
      <c r="T47" s="11"/>
      <c r="U47" s="11"/>
      <c r="V47" s="11"/>
      <c r="W47" s="11"/>
      <c r="X47" s="11">
        <v>27.665545813372098</v>
      </c>
    </row>
    <row r="48" spans="1:24" x14ac:dyDescent="0.2">
      <c r="A48" s="2">
        <v>38353</v>
      </c>
      <c r="B48" s="11">
        <v>45.2499998314306</v>
      </c>
      <c r="C48" s="11">
        <v>42.0000001564621</v>
      </c>
      <c r="D48" s="11">
        <v>31.499999882653299</v>
      </c>
      <c r="E48" s="11">
        <v>32.999999877065399</v>
      </c>
      <c r="F48" s="11">
        <v>30.326639214460599</v>
      </c>
      <c r="G48" s="11">
        <v>37.674418359236803</v>
      </c>
      <c r="H48" s="11">
        <v>31.7965116606549</v>
      </c>
      <c r="I48" s="11">
        <v>29.703488175345701</v>
      </c>
      <c r="J48" s="11">
        <v>28.999999809663699</v>
      </c>
      <c r="K48" s="11">
        <v>24.605329925606799</v>
      </c>
      <c r="L48" s="11">
        <v>41.747311623857101</v>
      </c>
      <c r="M48" s="11">
        <v>37.282258163777101</v>
      </c>
      <c r="N48" s="11"/>
      <c r="O48" s="11"/>
      <c r="P48" s="11"/>
      <c r="Q48" s="11"/>
      <c r="R48" s="11">
        <v>30.669354684650902</v>
      </c>
      <c r="S48" s="11">
        <v>31.150537480309801</v>
      </c>
      <c r="T48" s="11"/>
      <c r="U48" s="11"/>
      <c r="V48" s="11"/>
      <c r="W48" s="11"/>
      <c r="X48" s="11">
        <v>27.681302661549701</v>
      </c>
    </row>
    <row r="49" spans="1:24" x14ac:dyDescent="0.2">
      <c r="A49" s="2">
        <v>38384</v>
      </c>
      <c r="B49" s="11">
        <v>42.25</v>
      </c>
      <c r="C49" s="11">
        <v>38.999999564141</v>
      </c>
      <c r="D49" s="11">
        <v>28.5</v>
      </c>
      <c r="E49" s="11">
        <v>31</v>
      </c>
      <c r="F49" s="11">
        <v>28.433380774995801</v>
      </c>
      <c r="G49" s="11">
        <v>35.847222007604103</v>
      </c>
      <c r="H49" s="11">
        <v>28.805555649101699</v>
      </c>
      <c r="I49" s="11">
        <v>28.304597525654</v>
      </c>
      <c r="J49" s="11">
        <v>28.9999998224278</v>
      </c>
      <c r="K49" s="11">
        <v>24.736200096030199</v>
      </c>
      <c r="L49" s="11">
        <v>39.505952288973198</v>
      </c>
      <c r="M49" s="11">
        <v>34.630952171981299</v>
      </c>
      <c r="N49" s="11"/>
      <c r="O49" s="11"/>
      <c r="P49" s="11"/>
      <c r="Q49" s="11"/>
      <c r="R49" s="11">
        <v>28.4162560824231</v>
      </c>
      <c r="S49" s="11">
        <v>30.1428570667548</v>
      </c>
      <c r="T49" s="11"/>
      <c r="U49" s="11"/>
      <c r="V49" s="11"/>
      <c r="W49" s="11"/>
      <c r="X49" s="11">
        <v>26.848874769724802</v>
      </c>
    </row>
    <row r="50" spans="1:24" x14ac:dyDescent="0.2">
      <c r="A50" s="2">
        <v>38412</v>
      </c>
      <c r="B50" s="11">
        <v>38.237499857554198</v>
      </c>
      <c r="C50" s="11">
        <v>34.519999614208899</v>
      </c>
      <c r="D50" s="11">
        <v>28.499999893829202</v>
      </c>
      <c r="E50" s="11">
        <v>29.999999888241199</v>
      </c>
      <c r="F50" s="11">
        <v>28.468112460277801</v>
      </c>
      <c r="G50" s="11">
        <v>30.0108975937518</v>
      </c>
      <c r="H50" s="11">
        <v>25.906923171023902</v>
      </c>
      <c r="I50" s="11">
        <v>26.000000144713201</v>
      </c>
      <c r="J50" s="11">
        <v>29.0000001644859</v>
      </c>
      <c r="K50" s="11">
        <v>22.861469018112601</v>
      </c>
      <c r="L50" s="11">
        <v>34.787634392088698</v>
      </c>
      <c r="M50" s="11">
        <v>30.908064331582999</v>
      </c>
      <c r="N50" s="11"/>
      <c r="O50" s="11"/>
      <c r="P50" s="11"/>
      <c r="Q50" s="11"/>
      <c r="R50" s="11">
        <v>27.451612902264401</v>
      </c>
      <c r="S50" s="11">
        <v>29.580645165376101</v>
      </c>
      <c r="T50" s="11"/>
      <c r="U50" s="11"/>
      <c r="V50" s="11"/>
      <c r="W50" s="11"/>
      <c r="X50" s="11">
        <v>26.116939403886001</v>
      </c>
    </row>
    <row r="51" spans="1:24" x14ac:dyDescent="0.2">
      <c r="A51" s="2">
        <v>38443</v>
      </c>
      <c r="B51" s="11">
        <v>30.737500000000001</v>
      </c>
      <c r="C51" s="11">
        <v>32.519999636560698</v>
      </c>
      <c r="D51" s="11">
        <v>27.5</v>
      </c>
      <c r="E51" s="11">
        <v>30</v>
      </c>
      <c r="F51" s="11">
        <v>26.565151656663598</v>
      </c>
      <c r="G51" s="11">
        <v>25.919079104320801</v>
      </c>
      <c r="H51" s="11">
        <v>24.884736931869099</v>
      </c>
      <c r="I51" s="11">
        <v>28.0000001762651</v>
      </c>
      <c r="J51" s="11">
        <v>29.000000180774599</v>
      </c>
      <c r="K51" s="11">
        <v>22.980836759758699</v>
      </c>
      <c r="L51" s="11">
        <v>28.703055621824301</v>
      </c>
      <c r="M51" s="11">
        <v>29.296222050135299</v>
      </c>
      <c r="N51" s="11"/>
      <c r="O51" s="11"/>
      <c r="P51" s="11"/>
      <c r="Q51" s="11"/>
      <c r="R51" s="11">
        <v>27.711111185534101</v>
      </c>
      <c r="S51" s="11">
        <v>29.577777854104799</v>
      </c>
      <c r="T51" s="11"/>
      <c r="U51" s="11"/>
      <c r="V51" s="11"/>
      <c r="W51" s="11"/>
      <c r="X51" s="11">
        <v>25.051774255748199</v>
      </c>
    </row>
    <row r="52" spans="1:24" x14ac:dyDescent="0.2">
      <c r="A52" s="2">
        <v>38473</v>
      </c>
      <c r="B52" s="11">
        <v>29.737500000000001</v>
      </c>
      <c r="C52" s="11">
        <v>30.5200001136959</v>
      </c>
      <c r="D52" s="11">
        <v>29.5</v>
      </c>
      <c r="E52" s="11">
        <v>33</v>
      </c>
      <c r="F52" s="11">
        <v>26.596751199668098</v>
      </c>
      <c r="G52" s="11">
        <v>21.962499999999999</v>
      </c>
      <c r="H52" s="11">
        <v>21.9518606628538</v>
      </c>
      <c r="I52" s="11">
        <v>27</v>
      </c>
      <c r="J52" s="11">
        <v>31</v>
      </c>
      <c r="K52" s="11">
        <v>23.1017336059681</v>
      </c>
      <c r="L52" s="11">
        <v>26.142607526881701</v>
      </c>
      <c r="M52" s="11">
        <v>26.558387249328</v>
      </c>
      <c r="N52" s="11"/>
      <c r="O52" s="11"/>
      <c r="P52" s="11"/>
      <c r="Q52" s="11"/>
      <c r="R52" s="11">
        <v>28.344086021505401</v>
      </c>
      <c r="S52" s="11">
        <v>32.075268817204297</v>
      </c>
      <c r="T52" s="11"/>
      <c r="U52" s="11"/>
      <c r="V52" s="11"/>
      <c r="W52" s="11"/>
      <c r="X52" s="11">
        <v>24.980775323011098</v>
      </c>
    </row>
    <row r="53" spans="1:24" x14ac:dyDescent="0.2">
      <c r="A53" s="2">
        <v>38504</v>
      </c>
      <c r="B53" s="11">
        <v>33.737500251363997</v>
      </c>
      <c r="C53" s="11">
        <v>36.520000068023798</v>
      </c>
      <c r="D53" s="11">
        <v>34.500000257045002</v>
      </c>
      <c r="E53" s="11">
        <v>42.0000003129243</v>
      </c>
      <c r="F53" s="11">
        <v>33.109822130194402</v>
      </c>
      <c r="G53" s="11">
        <v>27.037500201445098</v>
      </c>
      <c r="H53" s="11">
        <v>31.095262979920001</v>
      </c>
      <c r="I53" s="11">
        <v>33.000000245869202</v>
      </c>
      <c r="J53" s="11">
        <v>31.000000230967899</v>
      </c>
      <c r="K53" s="11">
        <v>30.065649374231299</v>
      </c>
      <c r="L53" s="11">
        <v>30.908611341398199</v>
      </c>
      <c r="M53" s="11">
        <v>34.229555519713301</v>
      </c>
      <c r="N53" s="11"/>
      <c r="O53" s="11"/>
      <c r="P53" s="11"/>
      <c r="Q53" s="11"/>
      <c r="R53" s="11">
        <v>33.866666918992998</v>
      </c>
      <c r="S53" s="11">
        <v>37.355555833876103</v>
      </c>
      <c r="T53" s="11"/>
      <c r="U53" s="11"/>
      <c r="V53" s="11"/>
      <c r="W53" s="11"/>
      <c r="X53" s="11">
        <v>31.824504744343301</v>
      </c>
    </row>
    <row r="54" spans="1:24" x14ac:dyDescent="0.2">
      <c r="A54" s="2">
        <v>38534</v>
      </c>
      <c r="B54" s="11">
        <v>51.250000190921099</v>
      </c>
      <c r="C54" s="11">
        <v>57.999999891966503</v>
      </c>
      <c r="D54" s="11">
        <v>53.500000199303003</v>
      </c>
      <c r="E54" s="11">
        <v>64.000000238418494</v>
      </c>
      <c r="F54" s="11">
        <v>50.0331774071472</v>
      </c>
      <c r="G54" s="11">
        <v>41.697673997062097</v>
      </c>
      <c r="H54" s="11">
        <v>46.656976207224403</v>
      </c>
      <c r="I54" s="11">
        <v>38.0988368501583</v>
      </c>
      <c r="J54" s="11">
        <v>39.999999653461401</v>
      </c>
      <c r="K54" s="11">
        <v>35.066372932835897</v>
      </c>
      <c r="L54" s="11">
        <v>46.833333241072303</v>
      </c>
      <c r="M54" s="11">
        <v>52.755376037730997</v>
      </c>
      <c r="N54" s="11"/>
      <c r="O54" s="11"/>
      <c r="P54" s="11"/>
      <c r="Q54" s="11"/>
      <c r="R54" s="11">
        <v>46.379032199160903</v>
      </c>
      <c r="S54" s="11">
        <v>52.903225774406103</v>
      </c>
      <c r="T54" s="11"/>
      <c r="U54" s="11"/>
      <c r="V54" s="11"/>
      <c r="W54" s="11"/>
      <c r="X54" s="11">
        <v>43.113042005046303</v>
      </c>
    </row>
    <row r="55" spans="1:24" x14ac:dyDescent="0.2">
      <c r="A55" s="2">
        <v>38565</v>
      </c>
      <c r="B55" s="11">
        <v>71.249999203719099</v>
      </c>
      <c r="C55" s="11">
        <v>70.000000130385104</v>
      </c>
      <c r="D55" s="11">
        <v>65.4999992679804</v>
      </c>
      <c r="E55" s="11">
        <v>68.999999228864894</v>
      </c>
      <c r="F55" s="11">
        <v>58.559834170566702</v>
      </c>
      <c r="G55" s="11">
        <v>55.980769443683897</v>
      </c>
      <c r="H55" s="11">
        <v>52.826923096982298</v>
      </c>
      <c r="I55" s="11">
        <v>41.634615507120103</v>
      </c>
      <c r="J55" s="11">
        <v>42.000000115197402</v>
      </c>
      <c r="K55" s="11">
        <v>45.698832158218899</v>
      </c>
      <c r="L55" s="11">
        <v>64.846773820478603</v>
      </c>
      <c r="M55" s="11">
        <v>62.798387180893599</v>
      </c>
      <c r="N55" s="11"/>
      <c r="O55" s="11"/>
      <c r="P55" s="11"/>
      <c r="Q55" s="11"/>
      <c r="R55" s="11">
        <v>55.491935110200302</v>
      </c>
      <c r="S55" s="11">
        <v>57.677418955391502</v>
      </c>
      <c r="T55" s="11"/>
      <c r="U55" s="11"/>
      <c r="V55" s="11"/>
      <c r="W55" s="11"/>
      <c r="X55" s="11">
        <v>53.166510746033801</v>
      </c>
    </row>
    <row r="56" spans="1:24" x14ac:dyDescent="0.2">
      <c r="A56" s="2">
        <v>38596</v>
      </c>
      <c r="B56" s="11">
        <v>51.249999618157702</v>
      </c>
      <c r="C56" s="11">
        <v>51</v>
      </c>
      <c r="D56" s="11">
        <v>52.499999608844497</v>
      </c>
      <c r="E56" s="11">
        <v>50.999999620020297</v>
      </c>
      <c r="F56" s="11">
        <v>46.919844375951101</v>
      </c>
      <c r="G56" s="11">
        <v>50.859374621068099</v>
      </c>
      <c r="H56" s="11">
        <v>42.812499752268103</v>
      </c>
      <c r="I56" s="11">
        <v>38.9999997094273</v>
      </c>
      <c r="J56" s="11">
        <v>37.999999716877902</v>
      </c>
      <c r="K56" s="11">
        <v>34.098656420686901</v>
      </c>
      <c r="L56" s="11">
        <v>51.076388508340102</v>
      </c>
      <c r="M56" s="11">
        <v>47.361111001008098</v>
      </c>
      <c r="N56" s="11"/>
      <c r="O56" s="11"/>
      <c r="P56" s="11"/>
      <c r="Q56" s="11"/>
      <c r="R56" s="11">
        <v>46.499999653548002</v>
      </c>
      <c r="S56" s="11">
        <v>45.222221885290402</v>
      </c>
      <c r="T56" s="11"/>
      <c r="U56" s="11"/>
      <c r="V56" s="11"/>
      <c r="W56" s="11"/>
      <c r="X56" s="11">
        <v>41.221538618055902</v>
      </c>
    </row>
    <row r="57" spans="1:24" x14ac:dyDescent="0.2">
      <c r="A57" s="2">
        <v>38626</v>
      </c>
      <c r="B57" s="11">
        <v>39.737500592134801</v>
      </c>
      <c r="C57" s="11">
        <v>37.520000139772897</v>
      </c>
      <c r="D57" s="11">
        <v>33.500000499188801</v>
      </c>
      <c r="E57" s="11">
        <v>35.000000521540599</v>
      </c>
      <c r="F57" s="11">
        <v>32.629373100168102</v>
      </c>
      <c r="G57" s="11">
        <v>33.714176740554102</v>
      </c>
      <c r="H57" s="11">
        <v>28.845121976787699</v>
      </c>
      <c r="I57" s="11">
        <v>30.9999999060046</v>
      </c>
      <c r="J57" s="11">
        <v>30.999999912137699</v>
      </c>
      <c r="K57" s="11">
        <v>30.782266688902201</v>
      </c>
      <c r="L57" s="11">
        <v>37.082056743588502</v>
      </c>
      <c r="M57" s="11">
        <v>33.6955914872741</v>
      </c>
      <c r="N57" s="11"/>
      <c r="O57" s="11"/>
      <c r="P57" s="11"/>
      <c r="Q57" s="11"/>
      <c r="R57" s="11">
        <v>32.397849700043103</v>
      </c>
      <c r="S57" s="11">
        <v>33.236559392664098</v>
      </c>
      <c r="T57" s="11"/>
      <c r="U57" s="11"/>
      <c r="V57" s="11"/>
      <c r="W57" s="11"/>
      <c r="X57" s="11">
        <v>31.8150573704702</v>
      </c>
    </row>
    <row r="58" spans="1:24" x14ac:dyDescent="0.2">
      <c r="A58" s="2">
        <v>38657</v>
      </c>
      <c r="B58" s="11">
        <v>33.737499999999997</v>
      </c>
      <c r="C58" s="11">
        <v>32.520000121146403</v>
      </c>
      <c r="D58" s="11">
        <v>27.5</v>
      </c>
      <c r="E58" s="11">
        <v>29</v>
      </c>
      <c r="F58" s="11">
        <v>30.710404203453901</v>
      </c>
      <c r="G58" s="11">
        <v>26.0132811033167</v>
      </c>
      <c r="H58" s="11">
        <v>26.010000022715001</v>
      </c>
      <c r="I58" s="11">
        <v>26.999999837251298</v>
      </c>
      <c r="J58" s="11">
        <v>27.9999998318963</v>
      </c>
      <c r="K58" s="11">
        <v>25.282313832639801</v>
      </c>
      <c r="L58" s="11">
        <v>30.304513823696301</v>
      </c>
      <c r="M58" s="11">
        <v>29.626666744065801</v>
      </c>
      <c r="N58" s="11"/>
      <c r="O58" s="11"/>
      <c r="P58" s="11"/>
      <c r="Q58" s="11"/>
      <c r="R58" s="11">
        <v>27.2777777054451</v>
      </c>
      <c r="S58" s="11">
        <v>28.555555480842798</v>
      </c>
      <c r="T58" s="11"/>
      <c r="U58" s="11"/>
      <c r="V58" s="11"/>
      <c r="W58" s="11"/>
      <c r="X58" s="11">
        <v>28.297919594203201</v>
      </c>
    </row>
    <row r="59" spans="1:24" x14ac:dyDescent="0.2">
      <c r="A59" s="2">
        <v>38687</v>
      </c>
      <c r="B59" s="11">
        <v>35.737499999999997</v>
      </c>
      <c r="C59" s="11">
        <v>38.520000143498201</v>
      </c>
      <c r="D59" s="11">
        <v>31.5</v>
      </c>
      <c r="E59" s="11">
        <v>29</v>
      </c>
      <c r="F59" s="11">
        <v>30.749337962963001</v>
      </c>
      <c r="G59" s="11">
        <v>29.945884146341498</v>
      </c>
      <c r="H59" s="11">
        <v>28.9060975872253</v>
      </c>
      <c r="I59" s="11">
        <v>27</v>
      </c>
      <c r="J59" s="11">
        <v>28</v>
      </c>
      <c r="K59" s="11">
        <v>25.425879128935499</v>
      </c>
      <c r="L59" s="11">
        <v>33.184206989247301</v>
      </c>
      <c r="M59" s="11">
        <v>34.281612995033797</v>
      </c>
      <c r="N59" s="11"/>
      <c r="O59" s="11"/>
      <c r="P59" s="11"/>
      <c r="Q59" s="11"/>
      <c r="R59" s="11">
        <v>29.5161290322581</v>
      </c>
      <c r="S59" s="11">
        <v>28.559139784946201</v>
      </c>
      <c r="T59" s="11"/>
      <c r="U59" s="11"/>
      <c r="V59" s="11"/>
      <c r="W59" s="11"/>
      <c r="X59" s="11">
        <v>28.402436756563802</v>
      </c>
    </row>
    <row r="60" spans="1:24" x14ac:dyDescent="0.2">
      <c r="A60" s="2">
        <v>38718</v>
      </c>
      <c r="B60" s="13">
        <v>44.749999833293202</v>
      </c>
      <c r="C60" s="13">
        <v>41.250000153668203</v>
      </c>
      <c r="D60" s="13">
        <v>31.749999881722001</v>
      </c>
      <c r="E60" s="13">
        <v>33.249999876133998</v>
      </c>
      <c r="F60" s="13">
        <v>31.719102921016201</v>
      </c>
      <c r="G60" s="13">
        <v>37.389534640039301</v>
      </c>
      <c r="H60" s="13">
        <v>31.279069799605001</v>
      </c>
      <c r="I60" s="13">
        <v>29.863953290624099</v>
      </c>
      <c r="J60" s="13">
        <v>29.149999808741001</v>
      </c>
      <c r="K60" s="13">
        <v>25.212108309045501</v>
      </c>
      <c r="L60" s="13">
        <v>41.346773991251098</v>
      </c>
      <c r="M60" s="13">
        <v>36.639785043724999</v>
      </c>
      <c r="N60" s="13"/>
      <c r="O60" s="13"/>
      <c r="P60" s="13"/>
      <c r="Q60" s="13"/>
      <c r="R60" s="13">
        <v>30.877956834225198</v>
      </c>
      <c r="S60" s="13">
        <v>31.3543009202427</v>
      </c>
      <c r="T60" s="13"/>
      <c r="U60" s="13"/>
      <c r="V60" s="13"/>
      <c r="W60" s="13"/>
      <c r="X60" s="13">
        <v>28.710492509029699</v>
      </c>
    </row>
    <row r="61" spans="1:24" x14ac:dyDescent="0.2">
      <c r="A61" s="2">
        <v>38749</v>
      </c>
      <c r="B61" s="13">
        <v>41.75</v>
      </c>
      <c r="C61" s="13">
        <v>38.249999572522903</v>
      </c>
      <c r="D61" s="13">
        <v>28.75</v>
      </c>
      <c r="E61" s="13">
        <v>31.25</v>
      </c>
      <c r="F61" s="13">
        <v>30.0769528598364</v>
      </c>
      <c r="G61" s="13">
        <v>35.569444231275</v>
      </c>
      <c r="H61" s="13">
        <v>28.291666758712399</v>
      </c>
      <c r="I61" s="13">
        <v>28.462930858118099</v>
      </c>
      <c r="J61" s="13">
        <v>29.1499998216207</v>
      </c>
      <c r="K61" s="13">
        <v>25.332865884847099</v>
      </c>
      <c r="L61" s="13">
        <v>39.101190384832201</v>
      </c>
      <c r="M61" s="13">
        <v>33.982142652318402</v>
      </c>
      <c r="N61" s="13"/>
      <c r="O61" s="13"/>
      <c r="P61" s="13"/>
      <c r="Q61" s="13"/>
      <c r="R61" s="13">
        <v>28.626970367764901</v>
      </c>
      <c r="S61" s="13">
        <v>30.3499999235517</v>
      </c>
      <c r="T61" s="13"/>
      <c r="U61" s="13"/>
      <c r="V61" s="13"/>
      <c r="W61" s="13"/>
      <c r="X61" s="13">
        <v>28.043772727698101</v>
      </c>
    </row>
    <row r="62" spans="1:24" x14ac:dyDescent="0.2">
      <c r="A62" s="2">
        <v>38777</v>
      </c>
      <c r="B62" s="13">
        <v>37.802499859174702</v>
      </c>
      <c r="C62" s="13">
        <v>33.867499621501203</v>
      </c>
      <c r="D62" s="13">
        <v>28.7499998928979</v>
      </c>
      <c r="E62" s="13">
        <v>30.249999887309901</v>
      </c>
      <c r="F62" s="13">
        <v>30.108513704576499</v>
      </c>
      <c r="G62" s="13">
        <v>29.745256566879601</v>
      </c>
      <c r="H62" s="13">
        <v>25.409102656364102</v>
      </c>
      <c r="I62" s="13">
        <v>26.157692453150599</v>
      </c>
      <c r="J62" s="13">
        <v>29.150000165173601</v>
      </c>
      <c r="K62" s="13">
        <v>23.632758903264399</v>
      </c>
      <c r="L62" s="13">
        <v>34.423655897889603</v>
      </c>
      <c r="M62" s="13">
        <v>30.320429926443701</v>
      </c>
      <c r="N62" s="13"/>
      <c r="O62" s="13"/>
      <c r="P62" s="13"/>
      <c r="Q62" s="13"/>
      <c r="R62" s="13">
        <v>27.662903224616802</v>
      </c>
      <c r="S62" s="13">
        <v>29.788709681252801</v>
      </c>
      <c r="T62" s="13"/>
      <c r="U62" s="13"/>
      <c r="V62" s="13"/>
      <c r="W62" s="13"/>
      <c r="X62" s="13">
        <v>27.3928745943489</v>
      </c>
    </row>
    <row r="63" spans="1:24" x14ac:dyDescent="0.2">
      <c r="A63" s="2">
        <v>38808</v>
      </c>
      <c r="B63" s="13">
        <v>30.302499999999998</v>
      </c>
      <c r="C63" s="13">
        <v>31.867499643852899</v>
      </c>
      <c r="D63" s="13">
        <v>27.75</v>
      </c>
      <c r="E63" s="13">
        <v>30.25</v>
      </c>
      <c r="F63" s="13">
        <v>28.4579715537594</v>
      </c>
      <c r="G63" s="13">
        <v>25.506718897707799</v>
      </c>
      <c r="H63" s="13">
        <v>24.362656320220001</v>
      </c>
      <c r="I63" s="13">
        <v>27.790625168289999</v>
      </c>
      <c r="J63" s="13">
        <v>29.150000174925701</v>
      </c>
      <c r="K63" s="13">
        <v>23.743082544178101</v>
      </c>
      <c r="L63" s="13">
        <v>28.171041732314599</v>
      </c>
      <c r="M63" s="13">
        <v>28.5320137222383</v>
      </c>
      <c r="N63" s="13"/>
      <c r="O63" s="13"/>
      <c r="P63" s="13"/>
      <c r="Q63" s="13"/>
      <c r="R63" s="13">
        <v>27.7680556303511</v>
      </c>
      <c r="S63" s="13">
        <v>29.7611111888558</v>
      </c>
      <c r="T63" s="13"/>
      <c r="U63" s="13"/>
      <c r="V63" s="13"/>
      <c r="W63" s="13"/>
      <c r="X63" s="13">
        <v>26.362465327278802</v>
      </c>
    </row>
    <row r="64" spans="1:24" x14ac:dyDescent="0.2">
      <c r="A64" s="2">
        <v>38838</v>
      </c>
      <c r="B64" s="13">
        <v>29.302499999999998</v>
      </c>
      <c r="C64" s="13">
        <v>29.867500111265102</v>
      </c>
      <c r="D64" s="13">
        <v>29.75</v>
      </c>
      <c r="E64" s="13">
        <v>33.25</v>
      </c>
      <c r="F64" s="13">
        <v>28.4868232977121</v>
      </c>
      <c r="G64" s="13">
        <v>21.677286585365898</v>
      </c>
      <c r="H64" s="13">
        <v>21.408689222944201</v>
      </c>
      <c r="I64" s="13">
        <v>27.3969512195122</v>
      </c>
      <c r="J64" s="13">
        <v>31.15</v>
      </c>
      <c r="K64" s="13">
        <v>23.8547932982429</v>
      </c>
      <c r="L64" s="13">
        <v>25.940846774193499</v>
      </c>
      <c r="M64" s="13">
        <v>26.138346923940901</v>
      </c>
      <c r="N64" s="13"/>
      <c r="O64" s="13"/>
      <c r="P64" s="13"/>
      <c r="Q64" s="13"/>
      <c r="R64" s="13">
        <v>28.712634408602199</v>
      </c>
      <c r="S64" s="13">
        <v>32.3241935483871</v>
      </c>
      <c r="T64" s="13"/>
      <c r="U64" s="13"/>
      <c r="V64" s="13"/>
      <c r="W64" s="13"/>
      <c r="X64" s="13">
        <v>26.444745556010599</v>
      </c>
    </row>
    <row r="65" spans="1:24" x14ac:dyDescent="0.2">
      <c r="A65" s="2">
        <v>38869</v>
      </c>
      <c r="B65" s="13">
        <v>33.302500248123003</v>
      </c>
      <c r="C65" s="13">
        <v>35.867500066808397</v>
      </c>
      <c r="D65" s="13">
        <v>34.750000258907598</v>
      </c>
      <c r="E65" s="13">
        <v>42.250000314787002</v>
      </c>
      <c r="F65" s="13">
        <v>34.142143476269602</v>
      </c>
      <c r="G65" s="13">
        <v>26.7714475678839</v>
      </c>
      <c r="H65" s="13">
        <v>30.5974998247743</v>
      </c>
      <c r="I65" s="13">
        <v>33.157894983887601</v>
      </c>
      <c r="J65" s="13">
        <v>31.150000232085599</v>
      </c>
      <c r="K65" s="13">
        <v>30.179086131660899</v>
      </c>
      <c r="L65" s="13">
        <v>30.544944672022002</v>
      </c>
      <c r="M65" s="13">
        <v>33.642388853505203</v>
      </c>
      <c r="N65" s="13"/>
      <c r="O65" s="13"/>
      <c r="P65" s="13"/>
      <c r="Q65" s="13"/>
      <c r="R65" s="13">
        <v>34.077778031676999</v>
      </c>
      <c r="S65" s="13">
        <v>37.563333613201998</v>
      </c>
      <c r="T65" s="13"/>
      <c r="U65" s="13"/>
      <c r="V65" s="13"/>
      <c r="W65" s="13"/>
      <c r="X65" s="13">
        <v>32.468852597434797</v>
      </c>
    </row>
    <row r="66" spans="1:24" x14ac:dyDescent="0.2">
      <c r="A66" s="2">
        <v>38899</v>
      </c>
      <c r="B66" s="13">
        <v>50.750000189058397</v>
      </c>
      <c r="C66" s="13">
        <v>57.249999893363501</v>
      </c>
      <c r="D66" s="13">
        <v>53.750000200234297</v>
      </c>
      <c r="E66" s="13">
        <v>64.250000239349902</v>
      </c>
      <c r="F66" s="13">
        <v>48.834351318916298</v>
      </c>
      <c r="G66" s="13">
        <v>41.4127902784277</v>
      </c>
      <c r="H66" s="13">
        <v>46.139534352423098</v>
      </c>
      <c r="I66" s="13">
        <v>38.259301965020903</v>
      </c>
      <c r="J66" s="13">
        <v>40.149999652200798</v>
      </c>
      <c r="K66" s="13">
        <v>34.720983903631399</v>
      </c>
      <c r="L66" s="13">
        <v>46.432795606723801</v>
      </c>
      <c r="M66" s="13">
        <v>52.112902922821199</v>
      </c>
      <c r="N66" s="13"/>
      <c r="O66" s="13"/>
      <c r="P66" s="13"/>
      <c r="Q66" s="13"/>
      <c r="R66" s="13">
        <v>46.587634349544302</v>
      </c>
      <c r="S66" s="13">
        <v>53.1069892151842</v>
      </c>
      <c r="T66" s="13"/>
      <c r="U66" s="13"/>
      <c r="V66" s="13"/>
      <c r="W66" s="13"/>
      <c r="X66" s="13">
        <v>42.308815847333001</v>
      </c>
    </row>
    <row r="67" spans="1:24" x14ac:dyDescent="0.2">
      <c r="A67" s="2">
        <v>38930</v>
      </c>
      <c r="B67" s="13">
        <v>70.749999209307106</v>
      </c>
      <c r="C67" s="13">
        <v>69.250000128988106</v>
      </c>
      <c r="D67" s="13">
        <v>65.749999265186403</v>
      </c>
      <c r="E67" s="13">
        <v>69.249999226070898</v>
      </c>
      <c r="F67" s="13">
        <v>56.237419302833104</v>
      </c>
      <c r="G67" s="13">
        <v>55.705128417422003</v>
      </c>
      <c r="H67" s="13">
        <v>52.314102583946898</v>
      </c>
      <c r="I67" s="13">
        <v>41.792307815270902</v>
      </c>
      <c r="J67" s="13">
        <v>42.150000115598601</v>
      </c>
      <c r="K67" s="13">
        <v>44.375653734892403</v>
      </c>
      <c r="L67" s="13">
        <v>64.440859844968202</v>
      </c>
      <c r="M67" s="13">
        <v>62.147849545583803</v>
      </c>
      <c r="N67" s="13"/>
      <c r="O67" s="13"/>
      <c r="P67" s="13"/>
      <c r="Q67" s="13"/>
      <c r="R67" s="13">
        <v>55.703225431350901</v>
      </c>
      <c r="S67" s="13">
        <v>57.885483470066397</v>
      </c>
      <c r="T67" s="13"/>
      <c r="U67" s="13"/>
      <c r="V67" s="13"/>
      <c r="W67" s="13"/>
      <c r="X67" s="13">
        <v>51.2631305162773</v>
      </c>
    </row>
    <row r="68" spans="1:24" x14ac:dyDescent="0.2">
      <c r="A68" s="2">
        <v>38961</v>
      </c>
      <c r="B68" s="13">
        <v>50.749999621882999</v>
      </c>
      <c r="C68" s="13">
        <v>50.25</v>
      </c>
      <c r="D68" s="13">
        <v>52.749999606981802</v>
      </c>
      <c r="E68" s="13">
        <v>51.249999618157702</v>
      </c>
      <c r="F68" s="13">
        <v>46.134354001905102</v>
      </c>
      <c r="G68" s="13">
        <v>50.578124623163603</v>
      </c>
      <c r="H68" s="13">
        <v>42.296874755062099</v>
      </c>
      <c r="I68" s="13">
        <v>39.159374708239902</v>
      </c>
      <c r="J68" s="13">
        <v>38.149999715760302</v>
      </c>
      <c r="K68" s="13">
        <v>33.846203542160197</v>
      </c>
      <c r="L68" s="13">
        <v>50.673610733563301</v>
      </c>
      <c r="M68" s="13">
        <v>46.715277668916499</v>
      </c>
      <c r="N68" s="13"/>
      <c r="O68" s="13"/>
      <c r="P68" s="13"/>
      <c r="Q68" s="13"/>
      <c r="R68" s="13">
        <v>46.709721874207702</v>
      </c>
      <c r="S68" s="13">
        <v>45.427777439314497</v>
      </c>
      <c r="T68" s="13"/>
      <c r="U68" s="13"/>
      <c r="V68" s="13"/>
      <c r="W68" s="13"/>
      <c r="X68" s="13">
        <v>40.672953797574003</v>
      </c>
    </row>
    <row r="69" spans="1:24" x14ac:dyDescent="0.2">
      <c r="A69" s="2">
        <v>38991</v>
      </c>
      <c r="B69" s="13">
        <v>39.302500585652901</v>
      </c>
      <c r="C69" s="13">
        <v>36.867500137342098</v>
      </c>
      <c r="D69" s="13">
        <v>33.750000502914098</v>
      </c>
      <c r="E69" s="13">
        <v>35.250000525265897</v>
      </c>
      <c r="F69" s="13">
        <v>33.730626138083899</v>
      </c>
      <c r="G69" s="13">
        <v>33.445579179801101</v>
      </c>
      <c r="H69" s="13">
        <v>28.347713439757701</v>
      </c>
      <c r="I69" s="13">
        <v>31.159146247304399</v>
      </c>
      <c r="J69" s="13">
        <v>31.149999912042301</v>
      </c>
      <c r="K69" s="13">
        <v>30.837311689652601</v>
      </c>
      <c r="L69" s="13">
        <v>36.7204169551161</v>
      </c>
      <c r="M69" s="13">
        <v>33.111465141632898</v>
      </c>
      <c r="N69" s="13"/>
      <c r="O69" s="13"/>
      <c r="P69" s="13"/>
      <c r="Q69" s="13"/>
      <c r="R69" s="13">
        <v>32.607795938613101</v>
      </c>
      <c r="S69" s="13">
        <v>33.442473373199597</v>
      </c>
      <c r="T69" s="13"/>
      <c r="U69" s="13"/>
      <c r="V69" s="13"/>
      <c r="W69" s="13"/>
      <c r="X69" s="13">
        <v>32.455078908130297</v>
      </c>
    </row>
    <row r="70" spans="1:24" x14ac:dyDescent="0.2">
      <c r="A70" s="2">
        <v>39022</v>
      </c>
      <c r="B70" s="13">
        <v>33.302500000000002</v>
      </c>
      <c r="C70" s="13">
        <v>31.8675001187157</v>
      </c>
      <c r="D70" s="13">
        <v>27.75</v>
      </c>
      <c r="E70" s="13">
        <v>29.25</v>
      </c>
      <c r="F70" s="13">
        <v>32.066237603040499</v>
      </c>
      <c r="G70" s="13">
        <v>25.744218604713701</v>
      </c>
      <c r="H70" s="13">
        <v>25.5126562722592</v>
      </c>
      <c r="I70" s="13">
        <v>27.1593748364132</v>
      </c>
      <c r="J70" s="13">
        <v>28.1499998311279</v>
      </c>
      <c r="K70" s="13">
        <v>25.8461251098106</v>
      </c>
      <c r="L70" s="13">
        <v>29.943263824317199</v>
      </c>
      <c r="M70" s="13">
        <v>29.043125075846099</v>
      </c>
      <c r="N70" s="13"/>
      <c r="O70" s="13"/>
      <c r="P70" s="13"/>
      <c r="Q70" s="13"/>
      <c r="R70" s="13">
        <v>27.487499927294799</v>
      </c>
      <c r="S70" s="13">
        <v>28.761111036056899</v>
      </c>
      <c r="T70" s="13"/>
      <c r="U70" s="13"/>
      <c r="V70" s="13"/>
      <c r="W70" s="13"/>
      <c r="X70" s="13">
        <v>29.301743161605</v>
      </c>
    </row>
    <row r="71" spans="1:24" x14ac:dyDescent="0.2">
      <c r="A71" s="2">
        <v>39052</v>
      </c>
      <c r="B71" s="13">
        <v>35.302500000000002</v>
      </c>
      <c r="C71" s="13">
        <v>37.867500141067403</v>
      </c>
      <c r="D71" s="13">
        <v>31.75</v>
      </c>
      <c r="E71" s="13">
        <v>29.25</v>
      </c>
      <c r="F71" s="13">
        <v>32.101433080213802</v>
      </c>
      <c r="G71" s="13">
        <v>29.528430232558101</v>
      </c>
      <c r="H71" s="13">
        <v>28.4083139830141</v>
      </c>
      <c r="I71" s="13">
        <v>27.003488372092999</v>
      </c>
      <c r="J71" s="13">
        <v>28.15</v>
      </c>
      <c r="K71" s="13">
        <v>25.9783984992083</v>
      </c>
      <c r="L71" s="13">
        <v>32.632768817204301</v>
      </c>
      <c r="M71" s="13">
        <v>33.493897938956799</v>
      </c>
      <c r="N71" s="13"/>
      <c r="O71" s="13"/>
      <c r="P71" s="13"/>
      <c r="Q71" s="13"/>
      <c r="R71" s="13">
        <v>29.555376344086</v>
      </c>
      <c r="S71" s="13">
        <v>28.741397849462398</v>
      </c>
      <c r="T71" s="13"/>
      <c r="U71" s="13"/>
      <c r="V71" s="13"/>
      <c r="W71" s="13"/>
      <c r="X71" s="13">
        <v>29.2703525750177</v>
      </c>
    </row>
    <row r="72" spans="1:24" x14ac:dyDescent="0.2">
      <c r="A72" s="2">
        <v>39083</v>
      </c>
      <c r="B72" s="13">
        <v>45.399999830871799</v>
      </c>
      <c r="C72" s="13">
        <v>41.900000156089703</v>
      </c>
      <c r="D72" s="13">
        <v>32.099999880418103</v>
      </c>
      <c r="E72" s="13">
        <v>33.599999874830203</v>
      </c>
      <c r="F72" s="13">
        <v>32.812579171402902</v>
      </c>
      <c r="G72" s="13">
        <v>38.1109753567453</v>
      </c>
      <c r="H72" s="13">
        <v>31.7926829553823</v>
      </c>
      <c r="I72" s="13">
        <v>30.374390039470299</v>
      </c>
      <c r="J72" s="13">
        <v>29.349999804222399</v>
      </c>
      <c r="K72" s="13">
        <v>25.7862693802034</v>
      </c>
      <c r="L72" s="13">
        <v>42.186558933676203</v>
      </c>
      <c r="M72" s="13">
        <v>37.444086121369203</v>
      </c>
      <c r="N72" s="13"/>
      <c r="O72" s="13"/>
      <c r="P72" s="13"/>
      <c r="Q72" s="13"/>
      <c r="R72" s="13">
        <v>31.339247154839001</v>
      </c>
      <c r="S72" s="13">
        <v>31.726343929723502</v>
      </c>
      <c r="T72" s="13"/>
      <c r="U72" s="13"/>
      <c r="V72" s="13"/>
      <c r="W72" s="13"/>
      <c r="X72" s="13">
        <v>29.714958725820299</v>
      </c>
    </row>
    <row r="73" spans="1:24" x14ac:dyDescent="0.2">
      <c r="A73" s="2">
        <v>39114</v>
      </c>
      <c r="B73" s="13">
        <v>42.4</v>
      </c>
      <c r="C73" s="13">
        <v>38.899999565258597</v>
      </c>
      <c r="D73" s="13">
        <v>29.1</v>
      </c>
      <c r="E73" s="13">
        <v>31.6</v>
      </c>
      <c r="F73" s="13">
        <v>31.304687200262599</v>
      </c>
      <c r="G73" s="13">
        <v>36.105555339199</v>
      </c>
      <c r="H73" s="13">
        <v>28.788888982621302</v>
      </c>
      <c r="I73" s="13">
        <v>28.676819745848</v>
      </c>
      <c r="J73" s="13">
        <v>29.349999820565198</v>
      </c>
      <c r="K73" s="13">
        <v>25.897836516824</v>
      </c>
      <c r="L73" s="13">
        <v>39.702380859656699</v>
      </c>
      <c r="M73" s="13">
        <v>34.566666458414097</v>
      </c>
      <c r="N73" s="13"/>
      <c r="O73" s="13"/>
      <c r="P73" s="13"/>
      <c r="Q73" s="13"/>
      <c r="R73" s="13">
        <v>28.9186370339349</v>
      </c>
      <c r="S73" s="13">
        <v>30.635714208813699</v>
      </c>
      <c r="T73" s="13"/>
      <c r="U73" s="13"/>
      <c r="V73" s="13"/>
      <c r="W73" s="13"/>
      <c r="X73" s="13">
        <v>28.987465478788899</v>
      </c>
    </row>
    <row r="74" spans="1:24" x14ac:dyDescent="0.2">
      <c r="A74" s="2">
        <v>39142</v>
      </c>
      <c r="B74" s="13">
        <v>38.367999857068099</v>
      </c>
      <c r="C74" s="13">
        <v>34.432999615181203</v>
      </c>
      <c r="D74" s="13">
        <v>29.099999891593999</v>
      </c>
      <c r="E74" s="13">
        <v>30.599999886006099</v>
      </c>
      <c r="F74" s="13">
        <v>31.3345623982249</v>
      </c>
      <c r="G74" s="13">
        <v>30.269436056992198</v>
      </c>
      <c r="H74" s="13">
        <v>25.893538555788901</v>
      </c>
      <c r="I74" s="13">
        <v>26.370512966954902</v>
      </c>
      <c r="J74" s="13">
        <v>29.350000166061999</v>
      </c>
      <c r="K74" s="13">
        <v>24.356384456466898</v>
      </c>
      <c r="L74" s="13">
        <v>34.971827940907197</v>
      </c>
      <c r="M74" s="13">
        <v>30.851935299952199</v>
      </c>
      <c r="N74" s="13"/>
      <c r="O74" s="13"/>
      <c r="P74" s="13"/>
      <c r="Q74" s="13"/>
      <c r="R74" s="13">
        <v>27.955376342551801</v>
      </c>
      <c r="S74" s="13">
        <v>30.075806455061802</v>
      </c>
      <c r="T74" s="13"/>
      <c r="U74" s="13"/>
      <c r="V74" s="13"/>
      <c r="W74" s="13"/>
      <c r="X74" s="13">
        <v>28.408229712971501</v>
      </c>
    </row>
    <row r="75" spans="1:24" x14ac:dyDescent="0.2">
      <c r="A75" s="2">
        <v>39173</v>
      </c>
      <c r="B75" s="13">
        <v>30.867999999999999</v>
      </c>
      <c r="C75" s="13">
        <v>32.432999637533001</v>
      </c>
      <c r="D75" s="13">
        <v>28.1</v>
      </c>
      <c r="E75" s="13">
        <v>30.6</v>
      </c>
      <c r="F75" s="13">
        <v>29.818986958189502</v>
      </c>
      <c r="G75" s="13">
        <v>26.025250150781101</v>
      </c>
      <c r="H75" s="13">
        <v>24.843687571829001</v>
      </c>
      <c r="I75" s="13">
        <v>28.0062501694076</v>
      </c>
      <c r="J75" s="13">
        <v>29.350000175926802</v>
      </c>
      <c r="K75" s="13">
        <v>24.458487484755</v>
      </c>
      <c r="L75" s="13">
        <v>28.7156667336805</v>
      </c>
      <c r="M75" s="13">
        <v>29.059972052775599</v>
      </c>
      <c r="N75" s="13"/>
      <c r="O75" s="13"/>
      <c r="P75" s="13"/>
      <c r="Q75" s="13"/>
      <c r="R75" s="13">
        <v>28.0583334086256</v>
      </c>
      <c r="S75" s="13">
        <v>30.044444522634102</v>
      </c>
      <c r="T75" s="13"/>
      <c r="U75" s="13"/>
      <c r="V75" s="13"/>
      <c r="W75" s="13"/>
      <c r="X75" s="13">
        <v>27.436542747774201</v>
      </c>
    </row>
    <row r="76" spans="1:24" x14ac:dyDescent="0.2">
      <c r="A76" s="2">
        <v>39203</v>
      </c>
      <c r="B76" s="13">
        <v>29.867999999999999</v>
      </c>
      <c r="C76" s="13">
        <v>30.433000113371801</v>
      </c>
      <c r="D76" s="13">
        <v>30.1</v>
      </c>
      <c r="E76" s="13">
        <v>33.6</v>
      </c>
      <c r="F76" s="13">
        <v>29.846381847433001</v>
      </c>
      <c r="G76" s="13">
        <v>22.1965853658537</v>
      </c>
      <c r="H76" s="13">
        <v>21.890183129993702</v>
      </c>
      <c r="I76" s="13">
        <v>27.612195121951199</v>
      </c>
      <c r="J76" s="13">
        <v>31.35</v>
      </c>
      <c r="K76" s="13">
        <v>24.561848715365699</v>
      </c>
      <c r="L76" s="13">
        <v>26.485978494623701</v>
      </c>
      <c r="M76" s="13">
        <v>26.666811980914702</v>
      </c>
      <c r="N76" s="13"/>
      <c r="O76" s="13"/>
      <c r="P76" s="13"/>
      <c r="Q76" s="13"/>
      <c r="R76" s="13">
        <v>29.003225806451599</v>
      </c>
      <c r="S76" s="13">
        <v>32.608064516128998</v>
      </c>
      <c r="T76" s="13"/>
      <c r="U76" s="13"/>
      <c r="V76" s="13"/>
      <c r="W76" s="13"/>
      <c r="X76" s="13">
        <v>27.516641434371099</v>
      </c>
    </row>
    <row r="77" spans="1:24" x14ac:dyDescent="0.2">
      <c r="A77" s="2">
        <v>39234</v>
      </c>
      <c r="B77" s="13">
        <v>33.868000252336302</v>
      </c>
      <c r="C77" s="13">
        <v>36.433000067861698</v>
      </c>
      <c r="D77" s="13">
        <v>35.100000261515397</v>
      </c>
      <c r="E77" s="13">
        <v>42.600000317394702</v>
      </c>
      <c r="F77" s="13">
        <v>35.043094325668001</v>
      </c>
      <c r="G77" s="13">
        <v>27.294947571784299</v>
      </c>
      <c r="H77" s="13">
        <v>31.081526137789101</v>
      </c>
      <c r="I77" s="13">
        <v>33.371052880212702</v>
      </c>
      <c r="J77" s="13">
        <v>31.350000233575699</v>
      </c>
      <c r="K77" s="13">
        <v>30.305012375290801</v>
      </c>
      <c r="L77" s="13">
        <v>31.092711342769899</v>
      </c>
      <c r="M77" s="13">
        <v>34.173488852942199</v>
      </c>
      <c r="N77" s="13"/>
      <c r="O77" s="13"/>
      <c r="P77" s="13"/>
      <c r="Q77" s="13"/>
      <c r="R77" s="13">
        <v>34.370000256076501</v>
      </c>
      <c r="S77" s="13">
        <v>37.850000282004501</v>
      </c>
      <c r="T77" s="13"/>
      <c r="U77" s="13"/>
      <c r="V77" s="13"/>
      <c r="W77" s="13"/>
      <c r="X77" s="13">
        <v>33.042570835508698</v>
      </c>
    </row>
    <row r="78" spans="1:24" x14ac:dyDescent="0.2">
      <c r="A78" s="2">
        <v>39264</v>
      </c>
      <c r="B78" s="13">
        <v>51.400000191479897</v>
      </c>
      <c r="C78" s="13">
        <v>57.899999892152799</v>
      </c>
      <c r="D78" s="13">
        <v>54.100000201538201</v>
      </c>
      <c r="E78" s="13">
        <v>64.600000240653699</v>
      </c>
      <c r="F78" s="13">
        <v>48.542337074248401</v>
      </c>
      <c r="G78" s="13">
        <v>41.945348412560897</v>
      </c>
      <c r="H78" s="13">
        <v>46.636045974705297</v>
      </c>
      <c r="I78" s="13">
        <v>38.476743823610398</v>
      </c>
      <c r="J78" s="13">
        <v>40.349999650585097</v>
      </c>
      <c r="K78" s="13">
        <v>34.430050616239598</v>
      </c>
      <c r="L78" s="13">
        <v>47.028494530259302</v>
      </c>
      <c r="M78" s="13">
        <v>52.6919351776341</v>
      </c>
      <c r="N78" s="13"/>
      <c r="O78" s="13"/>
      <c r="P78" s="13"/>
      <c r="Q78" s="13"/>
      <c r="R78" s="13">
        <v>46.876344026797398</v>
      </c>
      <c r="S78" s="13">
        <v>53.387634376428501</v>
      </c>
      <c r="T78" s="13"/>
      <c r="U78" s="13"/>
      <c r="V78" s="13"/>
      <c r="W78" s="13"/>
      <c r="X78" s="13">
        <v>42.017301400115301</v>
      </c>
    </row>
    <row r="79" spans="1:24" x14ac:dyDescent="0.2">
      <c r="A79" s="2">
        <v>39295</v>
      </c>
      <c r="B79" s="13">
        <v>71.399999202042807</v>
      </c>
      <c r="C79" s="13">
        <v>69.900000130198904</v>
      </c>
      <c r="D79" s="13">
        <v>66.099999261274903</v>
      </c>
      <c r="E79" s="13">
        <v>69.599999222159397</v>
      </c>
      <c r="F79" s="13">
        <v>55.344602441989302</v>
      </c>
      <c r="G79" s="13">
        <v>56.242307906741097</v>
      </c>
      <c r="H79" s="13">
        <v>52.811538481569102</v>
      </c>
      <c r="I79" s="13">
        <v>42.005128328674097</v>
      </c>
      <c r="J79" s="13">
        <v>42.350000116085802</v>
      </c>
      <c r="K79" s="13">
        <v>43.196372673760301</v>
      </c>
      <c r="L79" s="13">
        <v>65.043548013690497</v>
      </c>
      <c r="M79" s="13">
        <v>62.733871051741197</v>
      </c>
      <c r="N79" s="13"/>
      <c r="O79" s="13"/>
      <c r="P79" s="13"/>
      <c r="Q79" s="13"/>
      <c r="R79" s="13">
        <v>55.995698547603602</v>
      </c>
      <c r="S79" s="13">
        <v>58.172580242193</v>
      </c>
      <c r="T79" s="13"/>
      <c r="U79" s="13"/>
      <c r="V79" s="13"/>
      <c r="W79" s="13"/>
      <c r="X79" s="13">
        <v>50.250183506925502</v>
      </c>
    </row>
    <row r="80" spans="1:24" x14ac:dyDescent="0.2">
      <c r="A80" s="2">
        <v>39326</v>
      </c>
      <c r="B80" s="13">
        <v>51.399999617040201</v>
      </c>
      <c r="C80" s="13">
        <v>50.9</v>
      </c>
      <c r="D80" s="13">
        <v>53.099999604374197</v>
      </c>
      <c r="E80" s="13">
        <v>51.599999615549997</v>
      </c>
      <c r="F80" s="13">
        <v>46.063312505826602</v>
      </c>
      <c r="G80" s="13">
        <v>50.514285337924903</v>
      </c>
      <c r="H80" s="13">
        <v>42.573809287874496</v>
      </c>
      <c r="I80" s="13">
        <v>39.396428277902302</v>
      </c>
      <c r="J80" s="13">
        <v>38.349999714270197</v>
      </c>
      <c r="K80" s="13">
        <v>33.639713016585297</v>
      </c>
      <c r="L80" s="13">
        <v>50.986666286786402</v>
      </c>
      <c r="M80" s="13">
        <v>47.014444334341398</v>
      </c>
      <c r="N80" s="13"/>
      <c r="O80" s="13"/>
      <c r="P80" s="13"/>
      <c r="Q80" s="13"/>
      <c r="R80" s="13">
        <v>46.704999652020597</v>
      </c>
      <c r="S80" s="13">
        <v>45.416666328286098</v>
      </c>
      <c r="T80" s="13"/>
      <c r="U80" s="13"/>
      <c r="V80" s="13"/>
      <c r="W80" s="13"/>
      <c r="X80" s="13">
        <v>40.265632744180699</v>
      </c>
    </row>
    <row r="81" spans="1:24" x14ac:dyDescent="0.2">
      <c r="A81" s="2">
        <v>39356</v>
      </c>
      <c r="B81" s="13">
        <v>39.868000594079497</v>
      </c>
      <c r="C81" s="13">
        <v>37.433000139448801</v>
      </c>
      <c r="D81" s="13">
        <v>34.100000508129497</v>
      </c>
      <c r="E81" s="13">
        <v>35.600000530481303</v>
      </c>
      <c r="F81" s="13">
        <v>34.668448289546298</v>
      </c>
      <c r="G81" s="13">
        <v>34.173281933766503</v>
      </c>
      <c r="H81" s="13">
        <v>28.867897457351098</v>
      </c>
      <c r="I81" s="13">
        <v>31.671794753082299</v>
      </c>
      <c r="J81" s="13">
        <v>31.349999888843101</v>
      </c>
      <c r="K81" s="13">
        <v>30.910191686535899</v>
      </c>
      <c r="L81" s="13">
        <v>37.479892768787003</v>
      </c>
      <c r="M81" s="13">
        <v>33.841182885665901</v>
      </c>
      <c r="N81" s="13"/>
      <c r="O81" s="13"/>
      <c r="P81" s="13"/>
      <c r="Q81" s="13"/>
      <c r="R81" s="13">
        <v>33.081720675367798</v>
      </c>
      <c r="S81" s="13">
        <v>33.817742196891103</v>
      </c>
      <c r="T81" s="13"/>
      <c r="U81" s="13"/>
      <c r="V81" s="13"/>
      <c r="W81" s="13"/>
      <c r="X81" s="13">
        <v>33.092405197961298</v>
      </c>
    </row>
    <row r="82" spans="1:24" x14ac:dyDescent="0.2">
      <c r="A82" s="2">
        <v>39387</v>
      </c>
      <c r="B82" s="13">
        <v>33.868000000000002</v>
      </c>
      <c r="C82" s="13">
        <v>32.4330001208223</v>
      </c>
      <c r="D82" s="13">
        <v>28.1</v>
      </c>
      <c r="E82" s="13">
        <v>29.6</v>
      </c>
      <c r="F82" s="13">
        <v>33.140195549120101</v>
      </c>
      <c r="G82" s="13">
        <v>26.262749851640301</v>
      </c>
      <c r="H82" s="13">
        <v>25.993687522654199</v>
      </c>
      <c r="I82" s="13">
        <v>27.374999835295601</v>
      </c>
      <c r="J82" s="13">
        <v>28.349999830126698</v>
      </c>
      <c r="K82" s="13">
        <v>26.381225993427901</v>
      </c>
      <c r="L82" s="13">
        <v>30.487888822951302</v>
      </c>
      <c r="M82" s="13">
        <v>29.5710834105254</v>
      </c>
      <c r="N82" s="13"/>
      <c r="O82" s="13"/>
      <c r="P82" s="13"/>
      <c r="Q82" s="13"/>
      <c r="R82" s="13">
        <v>27.777777704575801</v>
      </c>
      <c r="S82" s="13">
        <v>29.0444443689452</v>
      </c>
      <c r="T82" s="13"/>
      <c r="U82" s="13"/>
      <c r="V82" s="13"/>
      <c r="W82" s="13"/>
      <c r="X82" s="13">
        <v>30.1362090799235</v>
      </c>
    </row>
    <row r="83" spans="1:24" x14ac:dyDescent="0.2">
      <c r="A83" s="2">
        <v>39417</v>
      </c>
      <c r="B83" s="13">
        <v>35.868000000000002</v>
      </c>
      <c r="C83" s="13">
        <v>38.433000143174098</v>
      </c>
      <c r="D83" s="13">
        <v>32.1</v>
      </c>
      <c r="E83" s="13">
        <v>29.6</v>
      </c>
      <c r="F83" s="13">
        <v>33.173398498672697</v>
      </c>
      <c r="G83" s="13">
        <v>30.043302325581401</v>
      </c>
      <c r="H83" s="13">
        <v>28.887139564850401</v>
      </c>
      <c r="I83" s="13">
        <v>27.2209302325581</v>
      </c>
      <c r="J83" s="13">
        <v>28.35</v>
      </c>
      <c r="K83" s="13">
        <v>26.503238535255399</v>
      </c>
      <c r="L83" s="13">
        <v>33.174860215053798</v>
      </c>
      <c r="M83" s="13">
        <v>34.019322671475997</v>
      </c>
      <c r="N83" s="13"/>
      <c r="O83" s="13"/>
      <c r="P83" s="13"/>
      <c r="Q83" s="13"/>
      <c r="R83" s="13">
        <v>29.844086021505401</v>
      </c>
      <c r="S83" s="13">
        <v>29.0220430107527</v>
      </c>
      <c r="T83" s="13"/>
      <c r="U83" s="13"/>
      <c r="V83" s="13"/>
      <c r="W83" s="13"/>
      <c r="X83" s="13">
        <v>30.089346042469</v>
      </c>
    </row>
    <row r="84" spans="1:24" x14ac:dyDescent="0.2">
      <c r="A84" s="2">
        <v>39448</v>
      </c>
      <c r="B84" s="13">
        <v>46.049999828450296</v>
      </c>
      <c r="C84" s="13">
        <v>42.550000158511097</v>
      </c>
      <c r="D84" s="13">
        <v>32.449999879114301</v>
      </c>
      <c r="E84" s="13">
        <v>33.949999873526302</v>
      </c>
      <c r="F84" s="13">
        <v>33.800353455619899</v>
      </c>
      <c r="G84" s="13">
        <v>38.645731450764998</v>
      </c>
      <c r="H84" s="13">
        <v>32.289634175337397</v>
      </c>
      <c r="I84" s="13">
        <v>30.5896339405442</v>
      </c>
      <c r="J84" s="13">
        <v>29.549999802970799</v>
      </c>
      <c r="K84" s="13">
        <v>26.266359982053</v>
      </c>
      <c r="L84" s="13">
        <v>42.785752479148201</v>
      </c>
      <c r="M84" s="13">
        <v>38.026613004638797</v>
      </c>
      <c r="N84" s="13"/>
      <c r="O84" s="13"/>
      <c r="P84" s="13"/>
      <c r="Q84" s="13"/>
      <c r="R84" s="13">
        <v>31.629838551357601</v>
      </c>
      <c r="S84" s="13">
        <v>32.010214896184699</v>
      </c>
      <c r="T84" s="13"/>
      <c r="U84" s="13"/>
      <c r="V84" s="13"/>
      <c r="W84" s="13"/>
      <c r="X84" s="13">
        <v>30.4789154726496</v>
      </c>
    </row>
    <row r="85" spans="1:24" x14ac:dyDescent="0.2">
      <c r="A85" s="2">
        <v>39479</v>
      </c>
      <c r="B85" s="13">
        <v>43.05</v>
      </c>
      <c r="C85" s="13">
        <v>39.549999557994298</v>
      </c>
      <c r="D85" s="13">
        <v>29.45</v>
      </c>
      <c r="E85" s="13">
        <v>31.95</v>
      </c>
      <c r="F85" s="13">
        <v>32.385407484019801</v>
      </c>
      <c r="G85" s="13">
        <v>36.675289354050499</v>
      </c>
      <c r="H85" s="13">
        <v>29.283204731920499</v>
      </c>
      <c r="I85" s="13">
        <v>28.943243063180802</v>
      </c>
      <c r="J85" s="13">
        <v>29.549999818437399</v>
      </c>
      <c r="K85" s="13">
        <v>26.371406239714599</v>
      </c>
      <c r="L85" s="13">
        <v>40.338916162067399</v>
      </c>
      <c r="M85" s="13">
        <v>35.183661528514598</v>
      </c>
      <c r="N85" s="13"/>
      <c r="O85" s="13"/>
      <c r="P85" s="13"/>
      <c r="Q85" s="13"/>
      <c r="R85" s="13">
        <v>29.234482682042401</v>
      </c>
      <c r="S85" s="13">
        <v>30.929310267611299</v>
      </c>
      <c r="T85" s="13"/>
      <c r="U85" s="13"/>
      <c r="V85" s="13"/>
      <c r="W85" s="13"/>
      <c r="X85" s="13">
        <v>29.827728793913</v>
      </c>
    </row>
    <row r="86" spans="1:24" x14ac:dyDescent="0.2">
      <c r="A86" s="2">
        <v>39508</v>
      </c>
      <c r="B86" s="13">
        <v>38.933499854961397</v>
      </c>
      <c r="C86" s="13">
        <v>34.998499608861302</v>
      </c>
      <c r="D86" s="13">
        <v>29.449999890290201</v>
      </c>
      <c r="E86" s="13">
        <v>30.949999884702201</v>
      </c>
      <c r="F86" s="13">
        <v>32.4141204688271</v>
      </c>
      <c r="G86" s="13">
        <v>30.7158842955983</v>
      </c>
      <c r="H86" s="13">
        <v>26.371676906503001</v>
      </c>
      <c r="I86" s="13">
        <v>26.3640245264646</v>
      </c>
      <c r="J86" s="13">
        <v>29.5500001568915</v>
      </c>
      <c r="K86" s="13">
        <v>24.942573009057199</v>
      </c>
      <c r="L86" s="13">
        <v>35.310680092231401</v>
      </c>
      <c r="M86" s="13">
        <v>31.195276697068898</v>
      </c>
      <c r="N86" s="13"/>
      <c r="O86" s="13"/>
      <c r="P86" s="13"/>
      <c r="Q86" s="13"/>
      <c r="R86" s="13">
        <v>28.089516127743401</v>
      </c>
      <c r="S86" s="13">
        <v>30.332795703624399</v>
      </c>
      <c r="T86" s="13"/>
      <c r="U86" s="13"/>
      <c r="V86" s="13"/>
      <c r="W86" s="13"/>
      <c r="X86" s="13">
        <v>29.120212448928498</v>
      </c>
    </row>
    <row r="87" spans="1:24" x14ac:dyDescent="0.2">
      <c r="A87" s="2">
        <v>39539</v>
      </c>
      <c r="B87" s="13">
        <v>31.433499999999999</v>
      </c>
      <c r="C87" s="13">
        <v>32.998499631213001</v>
      </c>
      <c r="D87" s="13">
        <v>28.45</v>
      </c>
      <c r="E87" s="13">
        <v>30.95</v>
      </c>
      <c r="F87" s="13">
        <v>30.991985560040099</v>
      </c>
      <c r="G87" s="13">
        <v>26.700026477741599</v>
      </c>
      <c r="H87" s="13">
        <v>25.355026407649898</v>
      </c>
      <c r="I87" s="13">
        <v>28.584210705816002</v>
      </c>
      <c r="J87" s="13">
        <v>29.550000183754801</v>
      </c>
      <c r="K87" s="13">
        <v>25.0388446412726</v>
      </c>
      <c r="L87" s="13">
        <v>29.434922290602</v>
      </c>
      <c r="M87" s="13">
        <v>29.771255381264201</v>
      </c>
      <c r="N87" s="13"/>
      <c r="O87" s="13"/>
      <c r="P87" s="13"/>
      <c r="Q87" s="13"/>
      <c r="R87" s="13">
        <v>28.5066667424556</v>
      </c>
      <c r="S87" s="13">
        <v>30.3588889664743</v>
      </c>
      <c r="T87" s="13"/>
      <c r="U87" s="13"/>
      <c r="V87" s="13"/>
      <c r="W87" s="13"/>
      <c r="X87" s="13">
        <v>28.478437172115999</v>
      </c>
    </row>
    <row r="88" spans="1:24" x14ac:dyDescent="0.2">
      <c r="A88" s="2">
        <v>39569</v>
      </c>
      <c r="B88" s="13">
        <v>30.433499999999999</v>
      </c>
      <c r="C88" s="13">
        <v>30.9985001154784</v>
      </c>
      <c r="D88" s="13">
        <v>30.45</v>
      </c>
      <c r="E88" s="13">
        <v>33.950000000000003</v>
      </c>
      <c r="F88" s="13">
        <v>31.018377907609398</v>
      </c>
      <c r="G88" s="13">
        <v>22.715884146341502</v>
      </c>
      <c r="H88" s="13">
        <v>22.371677037043099</v>
      </c>
      <c r="I88" s="13">
        <v>27.827439024390198</v>
      </c>
      <c r="J88" s="13">
        <v>31.55</v>
      </c>
      <c r="K88" s="13">
        <v>25.136282782335901</v>
      </c>
      <c r="L88" s="13">
        <v>27.031110215053801</v>
      </c>
      <c r="M88" s="13">
        <v>27.195277037888602</v>
      </c>
      <c r="N88" s="13"/>
      <c r="O88" s="13"/>
      <c r="P88" s="13"/>
      <c r="Q88" s="13"/>
      <c r="R88" s="13">
        <v>29.293817204301099</v>
      </c>
      <c r="S88" s="13">
        <v>32.891935483871002</v>
      </c>
      <c r="T88" s="13"/>
      <c r="U88" s="13"/>
      <c r="V88" s="13"/>
      <c r="W88" s="13"/>
      <c r="X88" s="13">
        <v>28.425196185714601</v>
      </c>
    </row>
    <row r="89" spans="1:24" x14ac:dyDescent="0.2">
      <c r="A89" s="2">
        <v>39600</v>
      </c>
      <c r="B89" s="13">
        <v>34.4335002565496</v>
      </c>
      <c r="C89" s="13">
        <v>36.998500068915099</v>
      </c>
      <c r="D89" s="13">
        <v>35.450000264123098</v>
      </c>
      <c r="E89" s="13">
        <v>42.950000320002403</v>
      </c>
      <c r="F89" s="13">
        <v>35.897598760296603</v>
      </c>
      <c r="G89" s="13">
        <v>27.718781456521</v>
      </c>
      <c r="H89" s="13">
        <v>31.374718580848</v>
      </c>
      <c r="I89" s="13">
        <v>33.234375247615397</v>
      </c>
      <c r="J89" s="13">
        <v>31.550000235065799</v>
      </c>
      <c r="K89" s="13">
        <v>30.466939465238699</v>
      </c>
      <c r="L89" s="13">
        <v>31.449180789870201</v>
      </c>
      <c r="M89" s="13">
        <v>34.499041629774197</v>
      </c>
      <c r="N89" s="13"/>
      <c r="O89" s="13"/>
      <c r="P89" s="13"/>
      <c r="Q89" s="13"/>
      <c r="R89" s="13">
        <v>34.465278034564101</v>
      </c>
      <c r="S89" s="13">
        <v>37.883333615586203</v>
      </c>
      <c r="T89" s="13"/>
      <c r="U89" s="13"/>
      <c r="V89" s="13"/>
      <c r="W89" s="13"/>
      <c r="X89" s="13">
        <v>33.483972406937497</v>
      </c>
    </row>
    <row r="90" spans="1:24" x14ac:dyDescent="0.2">
      <c r="A90" s="2">
        <v>39630</v>
      </c>
      <c r="B90" s="13">
        <v>52.050000193901397</v>
      </c>
      <c r="C90" s="13">
        <v>58.549999890942097</v>
      </c>
      <c r="D90" s="13">
        <v>54.450000202842098</v>
      </c>
      <c r="E90" s="13">
        <v>64.950000241957596</v>
      </c>
      <c r="F90" s="13">
        <v>48.570932324554398</v>
      </c>
      <c r="G90" s="13">
        <v>42.645731249195002</v>
      </c>
      <c r="H90" s="13">
        <v>47.289633581318299</v>
      </c>
      <c r="I90" s="13">
        <v>38.589633756837401</v>
      </c>
      <c r="J90" s="13">
        <v>40.5499996170606</v>
      </c>
      <c r="K90" s="13">
        <v>34.296068446174402</v>
      </c>
      <c r="L90" s="13">
        <v>47.904032164514703</v>
      </c>
      <c r="M90" s="13">
        <v>53.585752378097197</v>
      </c>
      <c r="N90" s="13"/>
      <c r="O90" s="13"/>
      <c r="P90" s="13"/>
      <c r="Q90" s="13"/>
      <c r="R90" s="13">
        <v>47.457795640624902</v>
      </c>
      <c r="S90" s="13">
        <v>54.193010719153598</v>
      </c>
      <c r="T90" s="13"/>
      <c r="U90" s="13"/>
      <c r="V90" s="13"/>
      <c r="W90" s="13"/>
      <c r="X90" s="13">
        <v>42.277712765268603</v>
      </c>
    </row>
    <row r="91" spans="1:24" x14ac:dyDescent="0.2">
      <c r="A91" s="2">
        <v>39661</v>
      </c>
      <c r="B91" s="13">
        <v>72.049999194778493</v>
      </c>
      <c r="C91" s="13">
        <v>70.550000131409604</v>
      </c>
      <c r="D91" s="13">
        <v>66.449999257363402</v>
      </c>
      <c r="E91" s="13">
        <v>69.949999218247797</v>
      </c>
      <c r="F91" s="13">
        <v>54.957235311677699</v>
      </c>
      <c r="G91" s="13">
        <v>56.645731883866297</v>
      </c>
      <c r="H91" s="13">
        <v>53.289634170379799</v>
      </c>
      <c r="I91" s="13">
        <v>42.589634237245399</v>
      </c>
      <c r="J91" s="13">
        <v>42.550000078683098</v>
      </c>
      <c r="K91" s="13">
        <v>42.431784421453202</v>
      </c>
      <c r="L91" s="13">
        <v>65.258870595344106</v>
      </c>
      <c r="M91" s="13">
        <v>62.940591481923299</v>
      </c>
      <c r="N91" s="13"/>
      <c r="O91" s="13"/>
      <c r="P91" s="13"/>
      <c r="Q91" s="13"/>
      <c r="R91" s="13">
        <v>55.930913603332897</v>
      </c>
      <c r="S91" s="13">
        <v>57.870429705106403</v>
      </c>
      <c r="T91" s="13"/>
      <c r="U91" s="13"/>
      <c r="V91" s="13"/>
      <c r="W91" s="13"/>
      <c r="X91" s="13">
        <v>49.435262338568002</v>
      </c>
    </row>
    <row r="92" spans="1:24" x14ac:dyDescent="0.2">
      <c r="A92" s="2">
        <v>39692</v>
      </c>
      <c r="B92" s="13">
        <v>52.049999612197297</v>
      </c>
      <c r="C92" s="13">
        <v>51.55</v>
      </c>
      <c r="D92" s="13">
        <v>53.4499996017665</v>
      </c>
      <c r="E92" s="13">
        <v>51.9499996129423</v>
      </c>
      <c r="F92" s="13">
        <v>46.244874897143497</v>
      </c>
      <c r="G92" s="13">
        <v>51.646874615200801</v>
      </c>
      <c r="H92" s="13">
        <v>43.290624749474198</v>
      </c>
      <c r="I92" s="13">
        <v>39.590624705026897</v>
      </c>
      <c r="J92" s="13">
        <v>38.5499997127801</v>
      </c>
      <c r="K92" s="13">
        <v>33.565665402542599</v>
      </c>
      <c r="L92" s="13">
        <v>51.870832946865498</v>
      </c>
      <c r="M92" s="13">
        <v>47.879166555321902</v>
      </c>
      <c r="N92" s="13"/>
      <c r="O92" s="13"/>
      <c r="P92" s="13"/>
      <c r="Q92" s="13"/>
      <c r="R92" s="13">
        <v>47.2902774254378</v>
      </c>
      <c r="S92" s="13">
        <v>45.9944441017591</v>
      </c>
      <c r="T92" s="13"/>
      <c r="U92" s="13"/>
      <c r="V92" s="13"/>
      <c r="W92" s="13"/>
      <c r="X92" s="13">
        <v>40.609670677320899</v>
      </c>
    </row>
    <row r="93" spans="1:24" x14ac:dyDescent="0.2">
      <c r="A93" s="2">
        <v>39722</v>
      </c>
      <c r="B93" s="13">
        <v>40.433500602506101</v>
      </c>
      <c r="C93" s="13">
        <v>37.998500141555397</v>
      </c>
      <c r="D93" s="13">
        <v>34.450000513345003</v>
      </c>
      <c r="E93" s="13">
        <v>35.950000535696702</v>
      </c>
      <c r="F93" s="13">
        <v>35.548486409267603</v>
      </c>
      <c r="G93" s="13">
        <v>34.697461418985199</v>
      </c>
      <c r="H93" s="13">
        <v>29.352333355111099</v>
      </c>
      <c r="I93" s="13">
        <v>31.884615265520701</v>
      </c>
      <c r="J93" s="13">
        <v>31.549999888556499</v>
      </c>
      <c r="K93" s="13">
        <v>31.034458627040301</v>
      </c>
      <c r="L93" s="13">
        <v>38.028064815868298</v>
      </c>
      <c r="M93" s="13">
        <v>34.372688263369099</v>
      </c>
      <c r="N93" s="13"/>
      <c r="O93" s="13"/>
      <c r="P93" s="13"/>
      <c r="Q93" s="13"/>
      <c r="R93" s="13">
        <v>33.374193796515499</v>
      </c>
      <c r="S93" s="13">
        <v>34.104838973992798</v>
      </c>
      <c r="T93" s="13"/>
      <c r="U93" s="13"/>
      <c r="V93" s="13"/>
      <c r="W93" s="13"/>
      <c r="X93" s="13">
        <v>33.655507016720698</v>
      </c>
    </row>
    <row r="94" spans="1:24" x14ac:dyDescent="0.2">
      <c r="A94" s="2">
        <v>39753</v>
      </c>
      <c r="B94" s="13">
        <v>34.433500000000002</v>
      </c>
      <c r="C94" s="13">
        <v>32.998500122929002</v>
      </c>
      <c r="D94" s="13">
        <v>28.45</v>
      </c>
      <c r="E94" s="13">
        <v>29.95</v>
      </c>
      <c r="F94" s="13">
        <v>34.1144900738987</v>
      </c>
      <c r="G94" s="13">
        <v>26.735749855778</v>
      </c>
      <c r="H94" s="13">
        <v>26.392535740627601</v>
      </c>
      <c r="I94" s="13">
        <v>27.292856984931401</v>
      </c>
      <c r="J94" s="13">
        <v>28.5499998351027</v>
      </c>
      <c r="K94" s="13">
        <v>26.833614240169901</v>
      </c>
      <c r="L94" s="13">
        <v>30.841216599363101</v>
      </c>
      <c r="M94" s="13">
        <v>29.915716744521699</v>
      </c>
      <c r="N94" s="13"/>
      <c r="O94" s="13"/>
      <c r="P94" s="13"/>
      <c r="Q94" s="13"/>
      <c r="R94" s="13">
        <v>27.9099999263013</v>
      </c>
      <c r="S94" s="13">
        <v>29.296666589714601</v>
      </c>
      <c r="T94" s="13"/>
      <c r="U94" s="13"/>
      <c r="V94" s="13"/>
      <c r="W94" s="13"/>
      <c r="X94" s="13">
        <v>30.716748018158601</v>
      </c>
    </row>
    <row r="95" spans="1:24" x14ac:dyDescent="0.2">
      <c r="A95" s="2">
        <v>39783</v>
      </c>
      <c r="B95" s="13">
        <v>36.433500000000002</v>
      </c>
      <c r="C95" s="13">
        <v>38.998500145280701</v>
      </c>
      <c r="D95" s="13">
        <v>32.450000000000003</v>
      </c>
      <c r="E95" s="13">
        <v>29.95</v>
      </c>
      <c r="F95" s="13">
        <v>34.146316645975602</v>
      </c>
      <c r="G95" s="13">
        <v>30.715884146341502</v>
      </c>
      <c r="H95" s="13">
        <v>29.371676855844001</v>
      </c>
      <c r="I95" s="13">
        <v>27.589634146341499</v>
      </c>
      <c r="J95" s="13">
        <v>28.55</v>
      </c>
      <c r="K95" s="13">
        <v>26.9483449439265</v>
      </c>
      <c r="L95" s="13">
        <v>33.9128306451613</v>
      </c>
      <c r="M95" s="13">
        <v>34.754416759615097</v>
      </c>
      <c r="N95" s="13"/>
      <c r="O95" s="13"/>
      <c r="P95" s="13"/>
      <c r="Q95" s="13"/>
      <c r="R95" s="13">
        <v>30.307258064516098</v>
      </c>
      <c r="S95" s="13">
        <v>29.332795698924699</v>
      </c>
      <c r="T95" s="13"/>
      <c r="U95" s="13"/>
      <c r="V95" s="13"/>
      <c r="W95" s="13"/>
      <c r="X95" s="13">
        <v>30.973017293459399</v>
      </c>
    </row>
    <row r="96" spans="1:24" x14ac:dyDescent="0.2">
      <c r="A96" s="2">
        <v>39814</v>
      </c>
      <c r="B96" s="13">
        <v>46.6999998260289</v>
      </c>
      <c r="C96" s="13">
        <v>43.200000160932497</v>
      </c>
      <c r="D96" s="13">
        <v>32.949999877251599</v>
      </c>
      <c r="E96" s="13">
        <v>34.449999871663699</v>
      </c>
      <c r="F96" s="13">
        <v>34.774950015653999</v>
      </c>
      <c r="G96" s="13">
        <v>39.180487544784597</v>
      </c>
      <c r="H96" s="13">
        <v>32.786585395292498</v>
      </c>
      <c r="I96" s="13">
        <v>30.832316865906002</v>
      </c>
      <c r="J96" s="13">
        <v>29.749999801821399</v>
      </c>
      <c r="K96" s="13">
        <v>26.730070630481901</v>
      </c>
      <c r="L96" s="13">
        <v>43.384946024620199</v>
      </c>
      <c r="M96" s="13">
        <v>38.609139887908498</v>
      </c>
      <c r="N96" s="13"/>
      <c r="O96" s="13"/>
      <c r="P96" s="13"/>
      <c r="Q96" s="13"/>
      <c r="R96" s="13">
        <v>32.016397689454102</v>
      </c>
      <c r="S96" s="13">
        <v>32.377956830120297</v>
      </c>
      <c r="T96" s="13"/>
      <c r="U96" s="13"/>
      <c r="V96" s="13"/>
      <c r="W96" s="13"/>
      <c r="X96" s="13">
        <v>31.228282759825401</v>
      </c>
    </row>
    <row r="97" spans="1:24" x14ac:dyDescent="0.2">
      <c r="A97" s="2">
        <v>39845</v>
      </c>
      <c r="B97" s="13">
        <v>43.7</v>
      </c>
      <c r="C97" s="13">
        <v>40.199999550729999</v>
      </c>
      <c r="D97" s="13">
        <v>29.95</v>
      </c>
      <c r="E97" s="13">
        <v>32.450000000000003</v>
      </c>
      <c r="F97" s="13">
        <v>33.4477958536608</v>
      </c>
      <c r="G97" s="13">
        <v>37.177777555046802</v>
      </c>
      <c r="H97" s="13">
        <v>29.7833334304392</v>
      </c>
      <c r="I97" s="13">
        <v>29.129597521307801</v>
      </c>
      <c r="J97" s="13">
        <v>29.749999818640401</v>
      </c>
      <c r="K97" s="13">
        <v>26.8290586488143</v>
      </c>
      <c r="L97" s="13">
        <v>40.904761809305803</v>
      </c>
      <c r="M97" s="13">
        <v>35.735714070605397</v>
      </c>
      <c r="N97" s="13"/>
      <c r="O97" s="13"/>
      <c r="P97" s="13"/>
      <c r="Q97" s="13"/>
      <c r="R97" s="13">
        <v>29.598398937703301</v>
      </c>
      <c r="S97" s="13">
        <v>31.292857065131599</v>
      </c>
      <c r="T97" s="13"/>
      <c r="U97" s="13"/>
      <c r="V97" s="13"/>
      <c r="W97" s="13"/>
      <c r="X97" s="13">
        <v>30.611194194440898</v>
      </c>
    </row>
    <row r="98" spans="1:24" x14ac:dyDescent="0.2">
      <c r="A98" s="2">
        <v>39873</v>
      </c>
      <c r="B98" s="13">
        <v>39.498999852854801</v>
      </c>
      <c r="C98" s="13">
        <v>35.563999602541301</v>
      </c>
      <c r="D98" s="13">
        <v>29.949999888427499</v>
      </c>
      <c r="E98" s="13">
        <v>31.449999882839599</v>
      </c>
      <c r="F98" s="13">
        <v>33.475408044816803</v>
      </c>
      <c r="G98" s="13">
        <v>31.2351830787991</v>
      </c>
      <c r="H98" s="13">
        <v>26.853170810602599</v>
      </c>
      <c r="I98" s="13">
        <v>26.6067074540798</v>
      </c>
      <c r="J98" s="13">
        <v>29.750000157359398</v>
      </c>
      <c r="K98" s="13">
        <v>25.504823880883102</v>
      </c>
      <c r="L98" s="13">
        <v>35.855811812679697</v>
      </c>
      <c r="M98" s="13">
        <v>31.723741748030701</v>
      </c>
      <c r="N98" s="13"/>
      <c r="O98" s="13"/>
      <c r="P98" s="13"/>
      <c r="Q98" s="13"/>
      <c r="R98" s="13">
        <v>28.476075266833401</v>
      </c>
      <c r="S98" s="13">
        <v>30.700537638273101</v>
      </c>
      <c r="T98" s="13"/>
      <c r="U98" s="13"/>
      <c r="V98" s="13"/>
      <c r="W98" s="13"/>
      <c r="X98" s="13">
        <v>29.9614945962009</v>
      </c>
    </row>
    <row r="99" spans="1:24" x14ac:dyDescent="0.2">
      <c r="A99" s="2">
        <v>39904</v>
      </c>
      <c r="B99" s="13">
        <v>31.998999999999999</v>
      </c>
      <c r="C99" s="13">
        <v>33.5639996248931</v>
      </c>
      <c r="D99" s="13">
        <v>29</v>
      </c>
      <c r="E99" s="13">
        <v>31.45</v>
      </c>
      <c r="F99" s="13">
        <v>32.141529531760597</v>
      </c>
      <c r="G99" s="13">
        <v>27.223526480976702</v>
      </c>
      <c r="H99" s="13">
        <v>25.839052725382501</v>
      </c>
      <c r="I99" s="13">
        <v>28.828947549097599</v>
      </c>
      <c r="J99" s="13">
        <v>29.750000184656798</v>
      </c>
      <c r="K99" s="13">
        <v>25.595676986232501</v>
      </c>
      <c r="L99" s="13">
        <v>29.982688958634601</v>
      </c>
      <c r="M99" s="13">
        <v>30.302355378433099</v>
      </c>
      <c r="N99" s="13"/>
      <c r="O99" s="13"/>
      <c r="P99" s="13"/>
      <c r="Q99" s="13"/>
      <c r="R99" s="13">
        <v>28.9277778540634</v>
      </c>
      <c r="S99" s="13">
        <v>30.732222300188401</v>
      </c>
      <c r="T99" s="13"/>
      <c r="U99" s="13"/>
      <c r="V99" s="13"/>
      <c r="W99" s="13"/>
      <c r="X99" s="13">
        <v>29.377725123648801</v>
      </c>
    </row>
    <row r="100" spans="1:24" x14ac:dyDescent="0.2">
      <c r="A100" s="2">
        <v>39934</v>
      </c>
      <c r="B100" s="13">
        <v>30.998999999999999</v>
      </c>
      <c r="C100" s="13">
        <v>31.564000117585099</v>
      </c>
      <c r="D100" s="13">
        <v>31</v>
      </c>
      <c r="E100" s="13">
        <v>34.450000000000003</v>
      </c>
      <c r="F100" s="13">
        <v>32.166971088990202</v>
      </c>
      <c r="G100" s="13">
        <v>23.2358372093023</v>
      </c>
      <c r="H100" s="13">
        <v>22.89130253219</v>
      </c>
      <c r="I100" s="13">
        <v>27.854651162790699</v>
      </c>
      <c r="J100" s="13">
        <v>31.75</v>
      </c>
      <c r="K100" s="13">
        <v>25.687611562532901</v>
      </c>
      <c r="L100" s="13">
        <v>27.409580645161299</v>
      </c>
      <c r="M100" s="13">
        <v>27.554043169499199</v>
      </c>
      <c r="N100" s="13"/>
      <c r="O100" s="13"/>
      <c r="P100" s="13"/>
      <c r="Q100" s="13"/>
      <c r="R100" s="13">
        <v>29.545698924731202</v>
      </c>
      <c r="S100" s="13">
        <v>33.201612903225801</v>
      </c>
      <c r="T100" s="13"/>
      <c r="U100" s="13"/>
      <c r="V100" s="13"/>
      <c r="W100" s="13"/>
      <c r="X100" s="13">
        <v>29.1711381896605</v>
      </c>
    </row>
    <row r="101" spans="1:24" x14ac:dyDescent="0.2">
      <c r="A101" s="2">
        <v>39965</v>
      </c>
      <c r="B101" s="13">
        <v>34.999000260762898</v>
      </c>
      <c r="C101" s="13">
        <v>37.564000069968401</v>
      </c>
      <c r="D101" s="13">
        <v>36.000000268220901</v>
      </c>
      <c r="E101" s="13">
        <v>43.4500003237277</v>
      </c>
      <c r="F101" s="13">
        <v>36.746306682361997</v>
      </c>
      <c r="G101" s="13">
        <v>28.341947579585</v>
      </c>
      <c r="H101" s="13">
        <v>32.049578763818701</v>
      </c>
      <c r="I101" s="13">
        <v>33.828947620466302</v>
      </c>
      <c r="J101" s="13">
        <v>31.750000236555898</v>
      </c>
      <c r="K101" s="13">
        <v>30.635139455552</v>
      </c>
      <c r="L101" s="13">
        <v>32.188244684265598</v>
      </c>
      <c r="M101" s="13">
        <v>35.235688851816299</v>
      </c>
      <c r="N101" s="13"/>
      <c r="O101" s="13"/>
      <c r="P101" s="13"/>
      <c r="Q101" s="13"/>
      <c r="R101" s="13">
        <v>35.0833335947245</v>
      </c>
      <c r="S101" s="13">
        <v>38.510000286921901</v>
      </c>
      <c r="T101" s="13"/>
      <c r="U101" s="13"/>
      <c r="V101" s="13"/>
      <c r="W101" s="13"/>
      <c r="X101" s="13">
        <v>34.166036075486701</v>
      </c>
    </row>
    <row r="102" spans="1:24" x14ac:dyDescent="0.2">
      <c r="A102" s="2">
        <v>39995</v>
      </c>
      <c r="B102" s="13">
        <v>52.700000196322797</v>
      </c>
      <c r="C102" s="13">
        <v>59.199999889731401</v>
      </c>
      <c r="D102" s="13">
        <v>55.000000204890902</v>
      </c>
      <c r="E102" s="13">
        <v>65.450000243820298</v>
      </c>
      <c r="F102" s="13">
        <v>48.639548044202897</v>
      </c>
      <c r="G102" s="13">
        <v>43.180487341002198</v>
      </c>
      <c r="H102" s="13">
        <v>47.786584794975603</v>
      </c>
      <c r="I102" s="13">
        <v>38.841463023251499</v>
      </c>
      <c r="J102" s="13">
        <v>40.749999615783999</v>
      </c>
      <c r="K102" s="13">
        <v>34.189437779787099</v>
      </c>
      <c r="L102" s="13">
        <v>48.503225711719097</v>
      </c>
      <c r="M102" s="13">
        <v>54.168279256559501</v>
      </c>
      <c r="N102" s="13"/>
      <c r="O102" s="13"/>
      <c r="P102" s="13"/>
      <c r="Q102" s="13"/>
      <c r="R102" s="13">
        <v>47.876344028039199</v>
      </c>
      <c r="S102" s="13">
        <v>54.560752655116097</v>
      </c>
      <c r="T102" s="13"/>
      <c r="U102" s="13"/>
      <c r="V102" s="13"/>
      <c r="W102" s="13"/>
      <c r="X102" s="13">
        <v>42.269069325482</v>
      </c>
    </row>
    <row r="103" spans="1:24" x14ac:dyDescent="0.2">
      <c r="A103" s="2">
        <v>40026</v>
      </c>
      <c r="B103" s="13">
        <v>72.699999187514194</v>
      </c>
      <c r="C103" s="13">
        <v>71.200000132620303</v>
      </c>
      <c r="D103" s="13">
        <v>66.999999251216593</v>
      </c>
      <c r="E103" s="13">
        <v>70.449999212659904</v>
      </c>
      <c r="F103" s="13">
        <v>54.632974798596898</v>
      </c>
      <c r="G103" s="13">
        <v>57.180487983196798</v>
      </c>
      <c r="H103" s="13">
        <v>53.786585390113501</v>
      </c>
      <c r="I103" s="13">
        <v>42.841463505540297</v>
      </c>
      <c r="J103" s="13">
        <v>42.750000078469597</v>
      </c>
      <c r="K103" s="13">
        <v>41.7394735092359</v>
      </c>
      <c r="L103" s="13">
        <v>65.8580641404495</v>
      </c>
      <c r="M103" s="13">
        <v>63.523118364418401</v>
      </c>
      <c r="N103" s="13"/>
      <c r="O103" s="13"/>
      <c r="P103" s="13"/>
      <c r="Q103" s="13"/>
      <c r="R103" s="13">
        <v>56.349461986993802</v>
      </c>
      <c r="S103" s="13">
        <v>58.2381716373717</v>
      </c>
      <c r="T103" s="13"/>
      <c r="U103" s="13"/>
      <c r="V103" s="13"/>
      <c r="W103" s="13"/>
      <c r="X103" s="13">
        <v>48.948743047373199</v>
      </c>
    </row>
    <row r="104" spans="1:24" x14ac:dyDescent="0.2">
      <c r="A104" s="2">
        <v>40057</v>
      </c>
      <c r="B104" s="13">
        <v>52.6999996073544</v>
      </c>
      <c r="C104" s="13">
        <v>52.2</v>
      </c>
      <c r="D104" s="13">
        <v>53.999999597668598</v>
      </c>
      <c r="E104" s="13">
        <v>52.449999609217102</v>
      </c>
      <c r="F104" s="13">
        <v>46.457982105812498</v>
      </c>
      <c r="G104" s="13">
        <v>52.1812496112194</v>
      </c>
      <c r="H104" s="13">
        <v>43.787499746680297</v>
      </c>
      <c r="I104" s="13">
        <v>39.843749703140901</v>
      </c>
      <c r="J104" s="13">
        <v>38.749999711290002</v>
      </c>
      <c r="K104" s="13">
        <v>33.514704583363397</v>
      </c>
      <c r="L104" s="13">
        <v>52.469444053516597</v>
      </c>
      <c r="M104" s="13">
        <v>48.461110998524603</v>
      </c>
      <c r="N104" s="13"/>
      <c r="O104" s="13"/>
      <c r="P104" s="13"/>
      <c r="Q104" s="13"/>
      <c r="R104" s="13">
        <v>47.708332977878499</v>
      </c>
      <c r="S104" s="13">
        <v>46.361110765693901</v>
      </c>
      <c r="T104" s="13"/>
      <c r="U104" s="13"/>
      <c r="V104" s="13"/>
      <c r="W104" s="13"/>
      <c r="X104" s="13">
        <v>40.7054143180574</v>
      </c>
    </row>
    <row r="105" spans="1:24" x14ac:dyDescent="0.2">
      <c r="A105" s="2">
        <v>40087</v>
      </c>
      <c r="B105" s="13">
        <v>40.999000610932697</v>
      </c>
      <c r="C105" s="13">
        <v>38.564000143662099</v>
      </c>
      <c r="D105" s="13">
        <v>35.000000521540599</v>
      </c>
      <c r="E105" s="13">
        <v>36.450000543147297</v>
      </c>
      <c r="F105" s="13">
        <v>36.421307028771302</v>
      </c>
      <c r="G105" s="13">
        <v>35.221640904203802</v>
      </c>
      <c r="H105" s="13">
        <v>29.8367692528711</v>
      </c>
      <c r="I105" s="13">
        <v>32.1282050091869</v>
      </c>
      <c r="J105" s="13">
        <v>31.749999888785801</v>
      </c>
      <c r="K105" s="13">
        <v>31.1676842971405</v>
      </c>
      <c r="L105" s="13">
        <v>38.5762368629496</v>
      </c>
      <c r="M105" s="13">
        <v>34.904193641072297</v>
      </c>
      <c r="N105" s="13"/>
      <c r="O105" s="13"/>
      <c r="P105" s="13"/>
      <c r="Q105" s="13"/>
      <c r="R105" s="13">
        <v>33.795699177650398</v>
      </c>
      <c r="S105" s="13">
        <v>34.4790325268022</v>
      </c>
      <c r="T105" s="13"/>
      <c r="U105" s="13"/>
      <c r="V105" s="13"/>
      <c r="W105" s="13"/>
      <c r="X105" s="13">
        <v>34.2181749155068</v>
      </c>
    </row>
    <row r="106" spans="1:24" x14ac:dyDescent="0.2">
      <c r="A106" s="2">
        <v>40118</v>
      </c>
      <c r="B106" s="13">
        <v>34.999000000000002</v>
      </c>
      <c r="C106" s="13">
        <v>33.564000125035598</v>
      </c>
      <c r="D106" s="13">
        <v>29</v>
      </c>
      <c r="E106" s="13">
        <v>30.45</v>
      </c>
      <c r="F106" s="13">
        <v>35.076333557856202</v>
      </c>
      <c r="G106" s="13">
        <v>27.249785567136701</v>
      </c>
      <c r="H106" s="13">
        <v>26.870857169650499</v>
      </c>
      <c r="I106" s="13">
        <v>27.553571269581401</v>
      </c>
      <c r="J106" s="13">
        <v>28.749999834410801</v>
      </c>
      <c r="K106" s="13">
        <v>27.27158051856</v>
      </c>
      <c r="L106" s="13">
        <v>31.3826999313305</v>
      </c>
      <c r="M106" s="13">
        <v>30.440533412522601</v>
      </c>
      <c r="N106" s="13"/>
      <c r="O106" s="13"/>
      <c r="P106" s="13"/>
      <c r="Q106" s="13"/>
      <c r="R106" s="13">
        <v>28.324999925804601</v>
      </c>
      <c r="S106" s="13">
        <v>29.656666589391701</v>
      </c>
      <c r="T106" s="13"/>
      <c r="U106" s="13"/>
      <c r="V106" s="13"/>
      <c r="W106" s="13"/>
      <c r="X106" s="13">
        <v>31.4341154728513</v>
      </c>
    </row>
    <row r="107" spans="1:24" x14ac:dyDescent="0.2">
      <c r="A107" s="2">
        <v>40148</v>
      </c>
      <c r="B107" s="13">
        <v>36.999000000000002</v>
      </c>
      <c r="C107" s="13">
        <v>39.564000147387397</v>
      </c>
      <c r="D107" s="13">
        <v>33</v>
      </c>
      <c r="E107" s="13">
        <v>30.45</v>
      </c>
      <c r="F107" s="13">
        <v>35.106858140643297</v>
      </c>
      <c r="G107" s="13">
        <v>31.2351829268293</v>
      </c>
      <c r="H107" s="13">
        <v>29.853170758668401</v>
      </c>
      <c r="I107" s="13">
        <v>27.841463414634099</v>
      </c>
      <c r="J107" s="13">
        <v>28.75</v>
      </c>
      <c r="K107" s="13">
        <v>27.379546936919098</v>
      </c>
      <c r="L107" s="13">
        <v>34.457962365591399</v>
      </c>
      <c r="M107" s="13">
        <v>35.282881814726302</v>
      </c>
      <c r="N107" s="13"/>
      <c r="O107" s="13"/>
      <c r="P107" s="13"/>
      <c r="Q107" s="13"/>
      <c r="R107" s="13">
        <v>30.7258064516129</v>
      </c>
      <c r="S107" s="13">
        <v>29.700537634408601</v>
      </c>
      <c r="T107" s="13"/>
      <c r="U107" s="13"/>
      <c r="V107" s="13"/>
      <c r="W107" s="13"/>
      <c r="X107" s="13">
        <v>31.700194061582099</v>
      </c>
    </row>
    <row r="108" spans="1:24" x14ac:dyDescent="0.2">
      <c r="A108" s="2">
        <v>40179</v>
      </c>
      <c r="B108" s="13">
        <v>47.349999823607497</v>
      </c>
      <c r="C108" s="13">
        <v>43.700000162795199</v>
      </c>
      <c r="D108" s="13">
        <v>33.449999875388997</v>
      </c>
      <c r="E108" s="13">
        <v>34.949999869801097</v>
      </c>
      <c r="F108" s="13">
        <v>35.736955531973102</v>
      </c>
      <c r="G108" s="13">
        <v>39.519767184334597</v>
      </c>
      <c r="H108" s="13">
        <v>33.233720964306002</v>
      </c>
      <c r="I108" s="13">
        <v>30.8325579358958</v>
      </c>
      <c r="J108" s="13">
        <v>29.999999803733498</v>
      </c>
      <c r="K108" s="13">
        <v>27.1785495417001</v>
      </c>
      <c r="L108" s="13">
        <v>43.729569678567302</v>
      </c>
      <c r="M108" s="13">
        <v>38.8607527914507</v>
      </c>
      <c r="N108" s="13"/>
      <c r="O108" s="13"/>
      <c r="P108" s="13"/>
      <c r="Q108" s="13"/>
      <c r="R108" s="13">
        <v>32.239784785085703</v>
      </c>
      <c r="S108" s="13">
        <v>32.661290161834401</v>
      </c>
      <c r="T108" s="13"/>
      <c r="U108" s="13"/>
      <c r="V108" s="13"/>
      <c r="W108" s="13"/>
      <c r="X108" s="13">
        <v>31.779843084857699</v>
      </c>
    </row>
    <row r="109" spans="1:24" x14ac:dyDescent="0.2">
      <c r="A109" s="2">
        <v>40210</v>
      </c>
      <c r="B109" s="13">
        <v>44.35</v>
      </c>
      <c r="C109" s="13">
        <v>40.699999545142099</v>
      </c>
      <c r="D109" s="13">
        <v>30.45</v>
      </c>
      <c r="E109" s="13">
        <v>32.950000000000003</v>
      </c>
      <c r="F109" s="13">
        <v>34.492668805574702</v>
      </c>
      <c r="G109" s="13">
        <v>37.713888662970703</v>
      </c>
      <c r="H109" s="13">
        <v>30.255555654627599</v>
      </c>
      <c r="I109" s="13">
        <v>29.4073752976369</v>
      </c>
      <c r="J109" s="13">
        <v>29.999999817398699</v>
      </c>
      <c r="K109" s="13">
        <v>27.271909675399801</v>
      </c>
      <c r="L109" s="13">
        <v>41.505952284130302</v>
      </c>
      <c r="M109" s="13">
        <v>36.223809306350098</v>
      </c>
      <c r="N109" s="13"/>
      <c r="O109" s="13"/>
      <c r="P109" s="13"/>
      <c r="Q109" s="13"/>
      <c r="R109" s="13">
        <v>30.003160841844402</v>
      </c>
      <c r="S109" s="13">
        <v>31.685714207456599</v>
      </c>
      <c r="T109" s="13"/>
      <c r="U109" s="13"/>
      <c r="V109" s="13"/>
      <c r="W109" s="13"/>
      <c r="X109" s="13">
        <v>31.398057749785501</v>
      </c>
    </row>
    <row r="110" spans="1:24" x14ac:dyDescent="0.2">
      <c r="A110" s="2">
        <v>40238</v>
      </c>
      <c r="B110" s="13">
        <v>40.064499850748099</v>
      </c>
      <c r="C110" s="13">
        <v>35.998999597679799</v>
      </c>
      <c r="D110" s="13">
        <v>30.4499998865649</v>
      </c>
      <c r="E110" s="13">
        <v>31.9499998809769</v>
      </c>
      <c r="F110" s="13">
        <v>34.5192392336266</v>
      </c>
      <c r="G110" s="13">
        <v>31.841974527330098</v>
      </c>
      <c r="H110" s="13">
        <v>27.3267693312105</v>
      </c>
      <c r="I110" s="13">
        <v>27.094871944389698</v>
      </c>
      <c r="J110" s="13">
        <v>30.0000001685837</v>
      </c>
      <c r="K110" s="13">
        <v>26.044815498458199</v>
      </c>
      <c r="L110" s="13">
        <v>36.616344069959901</v>
      </c>
      <c r="M110" s="13">
        <v>32.362257873031403</v>
      </c>
      <c r="N110" s="13"/>
      <c r="O110" s="13"/>
      <c r="P110" s="13"/>
      <c r="Q110" s="13"/>
      <c r="R110" s="13">
        <v>29.043010749523699</v>
      </c>
      <c r="S110" s="13">
        <v>31.132258066102398</v>
      </c>
      <c r="T110" s="13"/>
      <c r="U110" s="13"/>
      <c r="V110" s="13"/>
      <c r="W110" s="13"/>
      <c r="X110" s="13">
        <v>30.965448635007601</v>
      </c>
    </row>
    <row r="111" spans="1:24" x14ac:dyDescent="0.2">
      <c r="A111" s="2">
        <v>40269</v>
      </c>
      <c r="B111" s="13">
        <v>32.564500000000002</v>
      </c>
      <c r="C111" s="13">
        <v>33.998999620031597</v>
      </c>
      <c r="D111" s="13">
        <v>29.75</v>
      </c>
      <c r="E111" s="13">
        <v>31.95</v>
      </c>
      <c r="F111" s="13">
        <v>33.268664423066497</v>
      </c>
      <c r="G111" s="13">
        <v>27.747026484211801</v>
      </c>
      <c r="H111" s="13">
        <v>26.302473780187501</v>
      </c>
      <c r="I111" s="13">
        <v>29.1447370242524</v>
      </c>
      <c r="J111" s="13">
        <v>30.000000185931199</v>
      </c>
      <c r="K111" s="13">
        <v>26.130634217597699</v>
      </c>
      <c r="L111" s="13">
        <v>30.530455626667202</v>
      </c>
      <c r="M111" s="13">
        <v>30.749355376541899</v>
      </c>
      <c r="N111" s="13"/>
      <c r="O111" s="13"/>
      <c r="P111" s="13"/>
      <c r="Q111" s="13"/>
      <c r="R111" s="13">
        <v>29.494444521350999</v>
      </c>
      <c r="S111" s="13">
        <v>31.126666745170901</v>
      </c>
      <c r="T111" s="13"/>
      <c r="U111" s="13"/>
      <c r="V111" s="13"/>
      <c r="W111" s="13"/>
      <c r="X111" s="13">
        <v>30.2548294474241</v>
      </c>
    </row>
    <row r="112" spans="1:24" x14ac:dyDescent="0.2">
      <c r="A112" s="2">
        <v>40299</v>
      </c>
      <c r="B112" s="13">
        <v>31.564499999999999</v>
      </c>
      <c r="C112" s="13">
        <v>31.999000119205601</v>
      </c>
      <c r="D112" s="13">
        <v>31.75</v>
      </c>
      <c r="E112" s="13">
        <v>34.950000000000003</v>
      </c>
      <c r="F112" s="13">
        <v>33.293205077415699</v>
      </c>
      <c r="G112" s="13">
        <v>23.7507093023256</v>
      </c>
      <c r="H112" s="13">
        <v>23.342814164464599</v>
      </c>
      <c r="I112" s="13">
        <v>28.191860465116299</v>
      </c>
      <c r="J112" s="13">
        <v>32</v>
      </c>
      <c r="K112" s="13">
        <v>26.2174555352331</v>
      </c>
      <c r="L112" s="13">
        <v>27.951672043010799</v>
      </c>
      <c r="M112" s="13">
        <v>27.996677580991999</v>
      </c>
      <c r="N112" s="13"/>
      <c r="O112" s="13"/>
      <c r="P112" s="13"/>
      <c r="Q112" s="13"/>
      <c r="R112" s="13">
        <v>30.104838709677399</v>
      </c>
      <c r="S112" s="13">
        <v>33.586021505376301</v>
      </c>
      <c r="T112" s="13"/>
      <c r="U112" s="13"/>
      <c r="V112" s="13"/>
      <c r="W112" s="13"/>
      <c r="X112" s="13">
        <v>30.0216219557614</v>
      </c>
    </row>
    <row r="113" spans="1:24" x14ac:dyDescent="0.2">
      <c r="A113" s="2">
        <v>40330</v>
      </c>
      <c r="B113" s="13">
        <v>35.564500264976203</v>
      </c>
      <c r="C113" s="13">
        <v>37.999000070778699</v>
      </c>
      <c r="D113" s="13">
        <v>36.750000273808801</v>
      </c>
      <c r="E113" s="13">
        <v>43.950000327452997</v>
      </c>
      <c r="F113" s="13">
        <v>37.589476705501703</v>
      </c>
      <c r="G113" s="13">
        <v>28.865447583485398</v>
      </c>
      <c r="H113" s="13">
        <v>32.512999813637201</v>
      </c>
      <c r="I113" s="13">
        <v>34.144737096503398</v>
      </c>
      <c r="J113" s="13">
        <v>32.0000002384186</v>
      </c>
      <c r="K113" s="13">
        <v>30.809172375381099</v>
      </c>
      <c r="L113" s="13">
        <v>32.736011355013403</v>
      </c>
      <c r="M113" s="13">
        <v>35.6826888510967</v>
      </c>
      <c r="N113" s="13"/>
      <c r="O113" s="13"/>
      <c r="P113" s="13"/>
      <c r="Q113" s="13"/>
      <c r="R113" s="13">
        <v>35.650000265613201</v>
      </c>
      <c r="S113" s="13">
        <v>38.904444734305102</v>
      </c>
      <c r="T113" s="13"/>
      <c r="U113" s="13"/>
      <c r="V113" s="13"/>
      <c r="W113" s="13"/>
      <c r="X113" s="13">
        <v>34.726681543895197</v>
      </c>
    </row>
    <row r="114" spans="1:24" x14ac:dyDescent="0.2">
      <c r="A114" s="2">
        <v>40360</v>
      </c>
      <c r="B114" s="13">
        <v>53.350000198744198</v>
      </c>
      <c r="C114" s="13">
        <v>59.6999998888001</v>
      </c>
      <c r="D114" s="13">
        <v>55.750000207684899</v>
      </c>
      <c r="E114" s="13">
        <v>65.950000245682901</v>
      </c>
      <c r="F114" s="13">
        <v>48.746397948497098</v>
      </c>
      <c r="G114" s="13">
        <v>43.715243432809402</v>
      </c>
      <c r="H114" s="13">
        <v>48.256096984293897</v>
      </c>
      <c r="I114" s="13">
        <v>39.167682533140997</v>
      </c>
      <c r="J114" s="13">
        <v>40.999999613762398</v>
      </c>
      <c r="K114" s="13">
        <v>34.1082398462189</v>
      </c>
      <c r="L114" s="13">
        <v>49.102419258923497</v>
      </c>
      <c r="M114" s="13">
        <v>54.654838393265102</v>
      </c>
      <c r="N114" s="13"/>
      <c r="O114" s="13"/>
      <c r="P114" s="13"/>
      <c r="Q114" s="13"/>
      <c r="R114" s="13">
        <v>48.439516071595698</v>
      </c>
      <c r="S114" s="13">
        <v>54.950537601502901</v>
      </c>
      <c r="T114" s="13"/>
      <c r="U114" s="13"/>
      <c r="V114" s="13"/>
      <c r="W114" s="13"/>
      <c r="X114" s="13">
        <v>42.293016419535803</v>
      </c>
    </row>
    <row r="115" spans="1:24" x14ac:dyDescent="0.2">
      <c r="A115" s="2">
        <v>40391</v>
      </c>
      <c r="B115" s="13">
        <v>73.349999180249895</v>
      </c>
      <c r="C115" s="13">
        <v>71.700000133551697</v>
      </c>
      <c r="D115" s="13">
        <v>67.749999242834704</v>
      </c>
      <c r="E115" s="13">
        <v>70.949999207071997</v>
      </c>
      <c r="F115" s="13">
        <v>54.369002993606003</v>
      </c>
      <c r="G115" s="13">
        <v>57.715244082527299</v>
      </c>
      <c r="H115" s="13">
        <v>54.256097585405797</v>
      </c>
      <c r="I115" s="13">
        <v>43.1676830176105</v>
      </c>
      <c r="J115" s="13">
        <v>43.000000078628602</v>
      </c>
      <c r="K115" s="13">
        <v>41.114368922430501</v>
      </c>
      <c r="L115" s="13">
        <v>66.457257685554893</v>
      </c>
      <c r="M115" s="13">
        <v>64.0096775047992</v>
      </c>
      <c r="N115" s="13"/>
      <c r="O115" s="13"/>
      <c r="P115" s="13"/>
      <c r="Q115" s="13"/>
      <c r="R115" s="13">
        <v>56.912634025262797</v>
      </c>
      <c r="S115" s="13">
        <v>58.627956580553899</v>
      </c>
      <c r="T115" s="13"/>
      <c r="U115" s="13"/>
      <c r="V115" s="13"/>
      <c r="W115" s="13"/>
      <c r="X115" s="13">
        <v>48.525562166528601</v>
      </c>
    </row>
    <row r="116" spans="1:24" x14ac:dyDescent="0.2">
      <c r="A116" s="2">
        <v>40422</v>
      </c>
      <c r="B116" s="13">
        <v>53.349999602511502</v>
      </c>
      <c r="C116" s="13">
        <v>52.7</v>
      </c>
      <c r="D116" s="13">
        <v>54.749999592080698</v>
      </c>
      <c r="E116" s="13">
        <v>52.949999605491797</v>
      </c>
      <c r="F116" s="13">
        <v>46.7012249617527</v>
      </c>
      <c r="G116" s="13">
        <v>52.715624607237999</v>
      </c>
      <c r="H116" s="13">
        <v>44.256249743886301</v>
      </c>
      <c r="I116" s="13">
        <v>40.1718747006962</v>
      </c>
      <c r="J116" s="13">
        <v>38.999999709427399</v>
      </c>
      <c r="K116" s="13">
        <v>33.4852105688135</v>
      </c>
      <c r="L116" s="13">
        <v>53.068055160167702</v>
      </c>
      <c r="M116" s="13">
        <v>48.947222108393902</v>
      </c>
      <c r="N116" s="13"/>
      <c r="O116" s="13"/>
      <c r="P116" s="13"/>
      <c r="Q116" s="13"/>
      <c r="R116" s="13">
        <v>48.270832973687597</v>
      </c>
      <c r="S116" s="13">
        <v>46.7499996516853</v>
      </c>
      <c r="T116" s="13"/>
      <c r="U116" s="13"/>
      <c r="V116" s="13"/>
      <c r="W116" s="13"/>
      <c r="X116" s="13">
        <v>40.827440787112998</v>
      </c>
    </row>
    <row r="117" spans="1:24" x14ac:dyDescent="0.2">
      <c r="A117" s="2">
        <v>40452</v>
      </c>
      <c r="B117" s="13">
        <v>41.564500619359301</v>
      </c>
      <c r="C117" s="13">
        <v>38.999000145282601</v>
      </c>
      <c r="D117" s="13">
        <v>35.750000532716498</v>
      </c>
      <c r="E117" s="13">
        <v>36.950000550597899</v>
      </c>
      <c r="F117" s="13">
        <v>37.287232704143896</v>
      </c>
      <c r="G117" s="13">
        <v>35.522774295524798</v>
      </c>
      <c r="H117" s="13">
        <v>30.249817099746799</v>
      </c>
      <c r="I117" s="13">
        <v>32.1676828333336</v>
      </c>
      <c r="J117" s="13">
        <v>31.999999912660101</v>
      </c>
      <c r="K117" s="13">
        <v>31.309239995724301</v>
      </c>
      <c r="L117" s="13">
        <v>38.900943852937601</v>
      </c>
      <c r="M117" s="13">
        <v>35.141833426283</v>
      </c>
      <c r="N117" s="13"/>
      <c r="O117" s="13"/>
      <c r="P117" s="13"/>
      <c r="Q117" s="13"/>
      <c r="R117" s="13">
        <v>34.170699181375603</v>
      </c>
      <c r="S117" s="13">
        <v>34.767742204840403</v>
      </c>
      <c r="T117" s="13"/>
      <c r="U117" s="13"/>
      <c r="V117" s="13"/>
      <c r="W117" s="13"/>
      <c r="X117" s="13">
        <v>34.651773553120201</v>
      </c>
    </row>
    <row r="118" spans="1:24" x14ac:dyDescent="0.2">
      <c r="A118" s="2">
        <v>40483</v>
      </c>
      <c r="B118" s="13">
        <v>35.564500000000002</v>
      </c>
      <c r="C118" s="13">
        <v>33.999000126656099</v>
      </c>
      <c r="D118" s="13">
        <v>29.75</v>
      </c>
      <c r="E118" s="13">
        <v>30.95</v>
      </c>
      <c r="F118" s="13">
        <v>36.026282682583201</v>
      </c>
      <c r="G118" s="13">
        <v>27.818343592420199</v>
      </c>
      <c r="H118" s="13">
        <v>27.412312523748</v>
      </c>
      <c r="I118" s="13">
        <v>28.171874831663398</v>
      </c>
      <c r="J118" s="13">
        <v>28.999999827169798</v>
      </c>
      <c r="K118" s="13">
        <v>27.696137057963501</v>
      </c>
      <c r="L118" s="13">
        <v>32.121763818853402</v>
      </c>
      <c r="M118" s="13">
        <v>31.071583414252501</v>
      </c>
      <c r="N118" s="13"/>
      <c r="O118" s="13"/>
      <c r="P118" s="13"/>
      <c r="Q118" s="13"/>
      <c r="R118" s="13">
        <v>29.048611036294901</v>
      </c>
      <c r="S118" s="13">
        <v>30.0833332565199</v>
      </c>
      <c r="T118" s="13"/>
      <c r="U118" s="13"/>
      <c r="V118" s="13"/>
      <c r="W118" s="13"/>
      <c r="X118" s="13">
        <v>32.323995738307701</v>
      </c>
    </row>
    <row r="119" spans="1:24" x14ac:dyDescent="0.2">
      <c r="A119" s="2">
        <v>40513</v>
      </c>
      <c r="B119" s="13">
        <v>37.564500000000002</v>
      </c>
      <c r="C119" s="13">
        <v>39.999000149007898</v>
      </c>
      <c r="D119" s="13">
        <v>33.75</v>
      </c>
      <c r="E119" s="13">
        <v>30.95</v>
      </c>
      <c r="F119" s="13">
        <v>36.055576570972597</v>
      </c>
      <c r="G119" s="13">
        <v>31.754481707317101</v>
      </c>
      <c r="H119" s="13">
        <v>30.310792710184401</v>
      </c>
      <c r="I119" s="13">
        <v>28.167682926829301</v>
      </c>
      <c r="J119" s="13">
        <v>29</v>
      </c>
      <c r="K119" s="13">
        <v>27.797820536970701</v>
      </c>
      <c r="L119" s="13">
        <v>35.003094086021498</v>
      </c>
      <c r="M119" s="13">
        <v>35.727854934042703</v>
      </c>
      <c r="N119" s="13"/>
      <c r="O119" s="13"/>
      <c r="P119" s="13"/>
      <c r="Q119" s="13"/>
      <c r="R119" s="13">
        <v>31.288978494623699</v>
      </c>
      <c r="S119" s="13">
        <v>30.0903225806452</v>
      </c>
      <c r="T119" s="13"/>
      <c r="U119" s="13"/>
      <c r="V119" s="13"/>
      <c r="W119" s="13"/>
      <c r="X119" s="13">
        <v>32.415060469960999</v>
      </c>
    </row>
    <row r="120" spans="1:24" x14ac:dyDescent="0.2">
      <c r="A120" s="2">
        <v>40544</v>
      </c>
      <c r="B120" s="13">
        <v>47.999999821186002</v>
      </c>
      <c r="C120" s="13">
        <v>44.200000164657801</v>
      </c>
      <c r="D120" s="13">
        <v>33.949999873526302</v>
      </c>
      <c r="E120" s="13">
        <v>35.449999867938402</v>
      </c>
      <c r="F120" s="13">
        <v>36.686947153605402</v>
      </c>
      <c r="G120" s="13">
        <v>40.0523253204084</v>
      </c>
      <c r="H120" s="13">
        <v>33.518604685626102</v>
      </c>
      <c r="I120" s="13">
        <v>31.117441655093302</v>
      </c>
      <c r="J120" s="13">
        <v>30.2499998022607</v>
      </c>
      <c r="K120" s="13">
        <v>27.561424720535801</v>
      </c>
      <c r="L120" s="13">
        <v>44.325268600396399</v>
      </c>
      <c r="M120" s="13">
        <v>39.261290427040997</v>
      </c>
      <c r="N120" s="13"/>
      <c r="O120" s="13"/>
      <c r="P120" s="13"/>
      <c r="Q120" s="13"/>
      <c r="R120" s="13">
        <v>32.640322417691699</v>
      </c>
      <c r="S120" s="13">
        <v>33.0456987623025</v>
      </c>
      <c r="T120" s="13"/>
      <c r="U120" s="13"/>
      <c r="V120" s="13"/>
      <c r="W120" s="13"/>
      <c r="X120" s="13">
        <v>32.467619577024799</v>
      </c>
    </row>
    <row r="121" spans="1:24" x14ac:dyDescent="0.2">
      <c r="A121" s="2">
        <v>40575</v>
      </c>
      <c r="B121" s="13">
        <v>45</v>
      </c>
      <c r="C121" s="13">
        <v>41.199999539554099</v>
      </c>
      <c r="D121" s="13">
        <v>30.95</v>
      </c>
      <c r="E121" s="13">
        <v>33.450000000000003</v>
      </c>
      <c r="F121" s="13">
        <v>35.520829520978197</v>
      </c>
      <c r="G121" s="13">
        <v>38.249999770894597</v>
      </c>
      <c r="H121" s="13">
        <v>30.533333432922799</v>
      </c>
      <c r="I121" s="13">
        <v>29.6851530739659</v>
      </c>
      <c r="J121" s="13">
        <v>30.249999816156901</v>
      </c>
      <c r="K121" s="13">
        <v>27.651020268380599</v>
      </c>
      <c r="L121" s="13">
        <v>42.107142758954801</v>
      </c>
      <c r="M121" s="13">
        <v>36.628571208140698</v>
      </c>
      <c r="N121" s="13"/>
      <c r="O121" s="13"/>
      <c r="P121" s="13"/>
      <c r="Q121" s="13"/>
      <c r="R121" s="13">
        <v>30.407922745985399</v>
      </c>
      <c r="S121" s="13">
        <v>32.078571349781498</v>
      </c>
      <c r="T121" s="13"/>
      <c r="U121" s="13"/>
      <c r="V121" s="13"/>
      <c r="W121" s="13"/>
      <c r="X121" s="13">
        <v>32.148054127007804</v>
      </c>
    </row>
    <row r="122" spans="1:24" x14ac:dyDescent="0.2">
      <c r="A122" s="2">
        <v>40603</v>
      </c>
      <c r="B122" s="13">
        <v>40.629999848641503</v>
      </c>
      <c r="C122" s="13">
        <v>36.433999592818303</v>
      </c>
      <c r="D122" s="13">
        <v>30.949999884702201</v>
      </c>
      <c r="E122" s="13">
        <v>32.449999879114301</v>
      </c>
      <c r="F122" s="13">
        <v>35.546414816665397</v>
      </c>
      <c r="G122" s="13">
        <v>32.366154017442703</v>
      </c>
      <c r="H122" s="13">
        <v>27.5924103575842</v>
      </c>
      <c r="I122" s="13">
        <v>27.370512971224699</v>
      </c>
      <c r="J122" s="13">
        <v>30.250000169586698</v>
      </c>
      <c r="K122" s="13">
        <v>26.488964760593099</v>
      </c>
      <c r="L122" s="13">
        <v>37.164516112977502</v>
      </c>
      <c r="M122" s="13">
        <v>32.726236365139499</v>
      </c>
      <c r="N122" s="13"/>
      <c r="O122" s="13"/>
      <c r="P122" s="13"/>
      <c r="Q122" s="13"/>
      <c r="R122" s="13">
        <v>29.4489247274375</v>
      </c>
      <c r="S122" s="13">
        <v>31.527419355764</v>
      </c>
      <c r="T122" s="13"/>
      <c r="U122" s="13"/>
      <c r="V122" s="13"/>
      <c r="W122" s="13"/>
      <c r="X122" s="13">
        <v>31.748129309280198</v>
      </c>
    </row>
    <row r="123" spans="1:24" x14ac:dyDescent="0.2">
      <c r="A123" s="2">
        <v>40634</v>
      </c>
      <c r="B123" s="13">
        <v>33.130000000000003</v>
      </c>
      <c r="C123" s="13">
        <v>34.433999615170102</v>
      </c>
      <c r="D123" s="13">
        <v>30.25</v>
      </c>
      <c r="E123" s="13">
        <v>32.450000000000003</v>
      </c>
      <c r="F123" s="13">
        <v>34.374418605351302</v>
      </c>
      <c r="G123" s="13">
        <v>28.270526487446901</v>
      </c>
      <c r="H123" s="13">
        <v>26.568526412469399</v>
      </c>
      <c r="I123" s="13">
        <v>29.4210528151965</v>
      </c>
      <c r="J123" s="13">
        <v>30.2500001872056</v>
      </c>
      <c r="K123" s="13">
        <v>26.5714175360364</v>
      </c>
      <c r="L123" s="13">
        <v>31.078222294699799</v>
      </c>
      <c r="M123" s="13">
        <v>31.1130220406964</v>
      </c>
      <c r="N123" s="13"/>
      <c r="O123" s="13"/>
      <c r="P123" s="13"/>
      <c r="Q123" s="13"/>
      <c r="R123" s="13">
        <v>29.900000077527402</v>
      </c>
      <c r="S123" s="13">
        <v>31.521111190153501</v>
      </c>
      <c r="T123" s="13"/>
      <c r="U123" s="13"/>
      <c r="V123" s="13"/>
      <c r="W123" s="13"/>
      <c r="X123" s="13">
        <v>31.079818153862799</v>
      </c>
    </row>
    <row r="124" spans="1:24" x14ac:dyDescent="0.2">
      <c r="A124" s="2">
        <v>40664</v>
      </c>
      <c r="B124" s="13">
        <v>32.130000000000003</v>
      </c>
      <c r="C124" s="13">
        <v>32.434000120826099</v>
      </c>
      <c r="D124" s="13">
        <v>32.25</v>
      </c>
      <c r="E124" s="13">
        <v>35.450000000000003</v>
      </c>
      <c r="F124" s="13">
        <v>34.398106347415499</v>
      </c>
      <c r="G124" s="13">
        <v>24.2655813953488</v>
      </c>
      <c r="H124" s="13">
        <v>23.6140932365855</v>
      </c>
      <c r="I124" s="13">
        <v>28.476744186046499</v>
      </c>
      <c r="J124" s="13">
        <v>32.25</v>
      </c>
      <c r="K124" s="13">
        <v>26.654819922858099</v>
      </c>
      <c r="L124" s="13">
        <v>28.493763440860199</v>
      </c>
      <c r="M124" s="13">
        <v>28.355978658220199</v>
      </c>
      <c r="N124" s="13"/>
      <c r="O124" s="13"/>
      <c r="P124" s="13"/>
      <c r="Q124" s="13"/>
      <c r="R124" s="13">
        <v>30.505376344085999</v>
      </c>
      <c r="S124" s="13">
        <v>33.970430107526902</v>
      </c>
      <c r="T124" s="13"/>
      <c r="U124" s="13"/>
      <c r="V124" s="13"/>
      <c r="W124" s="13"/>
      <c r="X124" s="13">
        <v>30.8178771403621</v>
      </c>
    </row>
    <row r="125" spans="1:24" x14ac:dyDescent="0.2">
      <c r="A125" s="2">
        <v>40695</v>
      </c>
      <c r="B125" s="13">
        <v>36.130000269189502</v>
      </c>
      <c r="C125" s="13">
        <v>38.434000071588898</v>
      </c>
      <c r="D125" s="13">
        <v>37.250000277534099</v>
      </c>
      <c r="E125" s="13">
        <v>44.450000331178302</v>
      </c>
      <c r="F125" s="13">
        <v>38.4273631628513</v>
      </c>
      <c r="G125" s="13">
        <v>29.3889475873858</v>
      </c>
      <c r="H125" s="13">
        <v>32.779052443873503</v>
      </c>
      <c r="I125" s="13">
        <v>34.421052888035803</v>
      </c>
      <c r="J125" s="13">
        <v>32.250000240281203</v>
      </c>
      <c r="K125" s="13">
        <v>31.008308800334799</v>
      </c>
      <c r="L125" s="13">
        <v>33.283778025761301</v>
      </c>
      <c r="M125" s="13">
        <v>36.046355517664601</v>
      </c>
      <c r="N125" s="13"/>
      <c r="O125" s="13"/>
      <c r="P125" s="13"/>
      <c r="Q125" s="13"/>
      <c r="R125" s="13">
        <v>36.0555558241903</v>
      </c>
      <c r="S125" s="13">
        <v>39.298889181688402</v>
      </c>
      <c r="T125" s="13"/>
      <c r="U125" s="13"/>
      <c r="V125" s="13"/>
      <c r="W125" s="13"/>
      <c r="X125" s="13">
        <v>35.294873543122101</v>
      </c>
    </row>
    <row r="126" spans="1:24" x14ac:dyDescent="0.2">
      <c r="A126" s="2">
        <v>40725</v>
      </c>
      <c r="B126" s="13">
        <v>54.000000201165598</v>
      </c>
      <c r="C126" s="13">
        <v>60.199999887868799</v>
      </c>
      <c r="D126" s="13">
        <v>56.250000209547501</v>
      </c>
      <c r="E126" s="13">
        <v>66.450000247545503</v>
      </c>
      <c r="F126" s="13">
        <v>48.889725427287999</v>
      </c>
      <c r="G126" s="13">
        <v>44.075580949093698</v>
      </c>
      <c r="H126" s="13">
        <v>48.379069210822799</v>
      </c>
      <c r="I126" s="13">
        <v>39.575581024920702</v>
      </c>
      <c r="J126" s="13">
        <v>41.249999644386399</v>
      </c>
      <c r="K126" s="13">
        <v>34.136481809190599</v>
      </c>
      <c r="L126" s="13">
        <v>49.411290224401199</v>
      </c>
      <c r="M126" s="13">
        <v>54.734408284503402</v>
      </c>
      <c r="N126" s="13"/>
      <c r="O126" s="13"/>
      <c r="P126" s="13"/>
      <c r="Q126" s="13"/>
      <c r="R126" s="13">
        <v>48.5403225220319</v>
      </c>
      <c r="S126" s="13">
        <v>54.798387065439698</v>
      </c>
      <c r="T126" s="13"/>
      <c r="U126" s="13"/>
      <c r="V126" s="13"/>
      <c r="W126" s="13"/>
      <c r="X126" s="13">
        <v>42.068333216769801</v>
      </c>
    </row>
    <row r="127" spans="1:24" x14ac:dyDescent="0.2">
      <c r="A127" s="2">
        <v>40756</v>
      </c>
      <c r="B127" s="13">
        <v>73.999999172985497</v>
      </c>
      <c r="C127" s="13">
        <v>72.200000134483005</v>
      </c>
      <c r="D127" s="13">
        <v>68.249999237246797</v>
      </c>
      <c r="E127" s="13">
        <v>71.449999201484005</v>
      </c>
      <c r="F127" s="13">
        <v>54.162548970676497</v>
      </c>
      <c r="G127" s="13">
        <v>58.391025864017699</v>
      </c>
      <c r="H127" s="13">
        <v>54.5564102770999</v>
      </c>
      <c r="I127" s="13">
        <v>43.051282176461399</v>
      </c>
      <c r="J127" s="13">
        <v>43.250000117489897</v>
      </c>
      <c r="K127" s="13">
        <v>40.778416889798201</v>
      </c>
      <c r="L127" s="13">
        <v>67.454300688579593</v>
      </c>
      <c r="M127" s="13">
        <v>64.801075355580394</v>
      </c>
      <c r="N127" s="13"/>
      <c r="O127" s="13"/>
      <c r="P127" s="13"/>
      <c r="Q127" s="13"/>
      <c r="R127" s="13">
        <v>57.682795308530302</v>
      </c>
      <c r="S127" s="13">
        <v>59.624193134002603</v>
      </c>
      <c r="T127" s="13"/>
      <c r="U127" s="13"/>
      <c r="V127" s="13"/>
      <c r="W127" s="13"/>
      <c r="X127" s="13">
        <v>48.549848420630703</v>
      </c>
    </row>
    <row r="128" spans="1:24" x14ac:dyDescent="0.2">
      <c r="A128" s="2">
        <v>40787</v>
      </c>
      <c r="B128" s="13">
        <v>53.999999597668598</v>
      </c>
      <c r="C128" s="13">
        <v>53.2</v>
      </c>
      <c r="D128" s="13">
        <v>55.249999588355401</v>
      </c>
      <c r="E128" s="13">
        <v>53.4499996017665</v>
      </c>
      <c r="F128" s="13">
        <v>46.973217875265199</v>
      </c>
      <c r="G128" s="13">
        <v>53.249999603256498</v>
      </c>
      <c r="H128" s="13">
        <v>44.537499742489302</v>
      </c>
      <c r="I128" s="13">
        <v>40.453124698600703</v>
      </c>
      <c r="J128" s="13">
        <v>39.249999707564697</v>
      </c>
      <c r="K128" s="13">
        <v>33.548062681238299</v>
      </c>
      <c r="L128" s="13">
        <v>53.666666266818801</v>
      </c>
      <c r="M128" s="13">
        <v>49.349999885550801</v>
      </c>
      <c r="N128" s="13"/>
      <c r="O128" s="13"/>
      <c r="P128" s="13"/>
      <c r="Q128" s="13"/>
      <c r="R128" s="13">
        <v>48.673610748464398</v>
      </c>
      <c r="S128" s="13">
        <v>47.138888537676799</v>
      </c>
      <c r="T128" s="13"/>
      <c r="U128" s="13"/>
      <c r="V128" s="13"/>
      <c r="W128" s="13"/>
      <c r="X128" s="13">
        <v>41.006482233475502</v>
      </c>
    </row>
    <row r="129" spans="1:24" x14ac:dyDescent="0.2">
      <c r="A129" s="2">
        <v>40817</v>
      </c>
      <c r="B129" s="13">
        <v>42.130000627785897</v>
      </c>
      <c r="C129" s="13">
        <v>39.434000146903102</v>
      </c>
      <c r="D129" s="13">
        <v>36.250000540167001</v>
      </c>
      <c r="E129" s="13">
        <v>37.450000558048401</v>
      </c>
      <c r="F129" s="13">
        <v>38.146580574499403</v>
      </c>
      <c r="G129" s="13">
        <v>36.042073074455701</v>
      </c>
      <c r="H129" s="13">
        <v>30.518414661018902</v>
      </c>
      <c r="I129" s="13">
        <v>32.448170638166197</v>
      </c>
      <c r="J129" s="13">
        <v>32.249999912841801</v>
      </c>
      <c r="K129" s="13">
        <v>31.486624474738001</v>
      </c>
      <c r="L129" s="13">
        <v>39.446075577393003</v>
      </c>
      <c r="M129" s="13">
        <v>35.503473212266002</v>
      </c>
      <c r="N129" s="13"/>
      <c r="O129" s="13"/>
      <c r="P129" s="13"/>
      <c r="Q129" s="13"/>
      <c r="R129" s="13">
        <v>34.573924991973101</v>
      </c>
      <c r="S129" s="13">
        <v>35.157527155323002</v>
      </c>
      <c r="T129" s="13"/>
      <c r="U129" s="13"/>
      <c r="V129" s="13"/>
      <c r="W129" s="13"/>
      <c r="X129" s="13">
        <v>35.210470896109904</v>
      </c>
    </row>
    <row r="130" spans="1:24" x14ac:dyDescent="0.2">
      <c r="A130" s="2">
        <v>40848</v>
      </c>
      <c r="B130" s="13">
        <v>36.130000000000003</v>
      </c>
      <c r="C130" s="13">
        <v>34.434000128276701</v>
      </c>
      <c r="D130" s="13">
        <v>30.25</v>
      </c>
      <c r="E130" s="13">
        <v>31.45</v>
      </c>
      <c r="F130" s="13">
        <v>36.964884747277203</v>
      </c>
      <c r="G130" s="13">
        <v>28.336874839346901</v>
      </c>
      <c r="H130" s="13">
        <v>27.681375024051899</v>
      </c>
      <c r="I130" s="13">
        <v>28.4531248302664</v>
      </c>
      <c r="J130" s="13">
        <v>29.249999826005698</v>
      </c>
      <c r="K130" s="13">
        <v>28.0630248392468</v>
      </c>
      <c r="L130" s="13">
        <v>32.666388817487501</v>
      </c>
      <c r="M130" s="13">
        <v>31.432833415287899</v>
      </c>
      <c r="N130" s="13"/>
      <c r="O130" s="13"/>
      <c r="P130" s="13"/>
      <c r="Q130" s="13"/>
      <c r="R130" s="13">
        <v>29.4513888134518</v>
      </c>
      <c r="S130" s="13">
        <v>30.472222144891401</v>
      </c>
      <c r="T130" s="13"/>
      <c r="U130" s="13"/>
      <c r="V130" s="13"/>
      <c r="W130" s="13"/>
      <c r="X130" s="13">
        <v>33.008502565930399</v>
      </c>
    </row>
    <row r="131" spans="1:24" x14ac:dyDescent="0.2">
      <c r="A131" s="2">
        <v>40878</v>
      </c>
      <c r="B131" s="13">
        <v>38.130000000000003</v>
      </c>
      <c r="C131" s="13">
        <v>40.4340001506284</v>
      </c>
      <c r="D131" s="13">
        <v>34.25</v>
      </c>
      <c r="E131" s="13">
        <v>31.45</v>
      </c>
      <c r="F131" s="13">
        <v>36.993016161709498</v>
      </c>
      <c r="G131" s="13">
        <v>32.273780487804899</v>
      </c>
      <c r="H131" s="13">
        <v>30.579390271456401</v>
      </c>
      <c r="I131" s="13">
        <v>28.4481707317073</v>
      </c>
      <c r="J131" s="13">
        <v>29.25</v>
      </c>
      <c r="K131" s="13">
        <v>28.160503751496801</v>
      </c>
      <c r="L131" s="13">
        <v>35.548225806451597</v>
      </c>
      <c r="M131" s="13">
        <v>36.089494720025698</v>
      </c>
      <c r="N131" s="13"/>
      <c r="O131" s="13"/>
      <c r="P131" s="13"/>
      <c r="Q131" s="13"/>
      <c r="R131" s="13">
        <v>31.6922043010753</v>
      </c>
      <c r="S131" s="13">
        <v>30.480107526881699</v>
      </c>
      <c r="T131" s="13"/>
      <c r="U131" s="13"/>
      <c r="V131" s="13"/>
      <c r="W131" s="13"/>
      <c r="X131" s="13">
        <v>33.099112841078103</v>
      </c>
    </row>
    <row r="132" spans="1:24" x14ac:dyDescent="0.2">
      <c r="A132" s="2">
        <v>40909</v>
      </c>
      <c r="B132" s="13">
        <v>47.999999821186002</v>
      </c>
      <c r="C132" s="13">
        <v>44.700000166520503</v>
      </c>
      <c r="D132" s="13">
        <v>34.199999872595001</v>
      </c>
      <c r="E132" s="13">
        <v>35.699999867007101</v>
      </c>
      <c r="F132" s="13">
        <v>37.625490268414197</v>
      </c>
      <c r="G132" s="13">
        <v>40.0523253204084</v>
      </c>
      <c r="H132" s="13">
        <v>33.803488406946101</v>
      </c>
      <c r="I132" s="13">
        <v>31.349999793090401</v>
      </c>
      <c r="J132" s="13">
        <v>30.499999800592999</v>
      </c>
      <c r="K132" s="13">
        <v>27.937537099741299</v>
      </c>
      <c r="L132" s="13">
        <v>44.325268600396399</v>
      </c>
      <c r="M132" s="13">
        <v>39.661828062631301</v>
      </c>
      <c r="N132" s="13"/>
      <c r="O132" s="13"/>
      <c r="P132" s="13"/>
      <c r="Q132" s="13"/>
      <c r="R132" s="13">
        <v>32.882257900351</v>
      </c>
      <c r="S132" s="13">
        <v>33.2956987610307</v>
      </c>
      <c r="T132" s="13"/>
      <c r="U132" s="13"/>
      <c r="V132" s="13"/>
      <c r="W132" s="13"/>
      <c r="X132" s="13">
        <v>33.146114072146098</v>
      </c>
    </row>
    <row r="133" spans="1:24" x14ac:dyDescent="0.2">
      <c r="A133" s="2">
        <v>40940</v>
      </c>
      <c r="B133" s="13">
        <v>45</v>
      </c>
      <c r="C133" s="13">
        <v>41.699999533966199</v>
      </c>
      <c r="D133" s="13">
        <v>31.2</v>
      </c>
      <c r="E133" s="13">
        <v>33.700000000000003</v>
      </c>
      <c r="F133" s="13">
        <v>36.533064770767197</v>
      </c>
      <c r="G133" s="13">
        <v>38.2847488038745</v>
      </c>
      <c r="H133" s="13">
        <v>30.8075290611078</v>
      </c>
      <c r="I133" s="13">
        <v>29.9716214360115</v>
      </c>
      <c r="J133" s="13">
        <v>30.4999998134737</v>
      </c>
      <c r="K133" s="13">
        <v>28.023558718739999</v>
      </c>
      <c r="L133" s="13">
        <v>42.144088571762701</v>
      </c>
      <c r="M133" s="13">
        <v>37.067569562750599</v>
      </c>
      <c r="N133" s="13"/>
      <c r="O133" s="13"/>
      <c r="P133" s="13"/>
      <c r="Q133" s="13"/>
      <c r="R133" s="13">
        <v>30.6775861279589</v>
      </c>
      <c r="S133" s="13">
        <v>32.339080380442802</v>
      </c>
      <c r="T133" s="13"/>
      <c r="U133" s="13"/>
      <c r="V133" s="13"/>
      <c r="W133" s="13"/>
      <c r="X133" s="13">
        <v>32.914079438295801</v>
      </c>
    </row>
    <row r="134" spans="1:24" x14ac:dyDescent="0.2">
      <c r="A134" s="2">
        <v>40969</v>
      </c>
      <c r="B134" s="13">
        <v>40.629999848641503</v>
      </c>
      <c r="C134" s="13">
        <v>36.8689995879568</v>
      </c>
      <c r="D134" s="13">
        <v>31.1999998837709</v>
      </c>
      <c r="E134" s="13">
        <v>32.699999878183</v>
      </c>
      <c r="F134" s="13">
        <v>36.557719171194201</v>
      </c>
      <c r="G134" s="13">
        <v>32.366154017442703</v>
      </c>
      <c r="H134" s="13">
        <v>27.8580513839578</v>
      </c>
      <c r="I134" s="13">
        <v>27.6076924597415</v>
      </c>
      <c r="J134" s="13">
        <v>30.500000171019501</v>
      </c>
      <c r="K134" s="13">
        <v>26.923229775835601</v>
      </c>
      <c r="L134" s="13">
        <v>37.164516112977502</v>
      </c>
      <c r="M134" s="13">
        <v>33.090214857247602</v>
      </c>
      <c r="N134" s="13"/>
      <c r="O134" s="13"/>
      <c r="P134" s="13"/>
      <c r="Q134" s="13"/>
      <c r="R134" s="13">
        <v>29.6935483833715</v>
      </c>
      <c r="S134" s="13">
        <v>31.777419355824101</v>
      </c>
      <c r="T134" s="13"/>
      <c r="U134" s="13"/>
      <c r="V134" s="13"/>
      <c r="W134" s="13"/>
      <c r="X134" s="13">
        <v>32.517449424753501</v>
      </c>
    </row>
    <row r="135" spans="1:24" x14ac:dyDescent="0.2">
      <c r="A135" s="2">
        <v>41000</v>
      </c>
      <c r="B135" s="13">
        <v>33.130000000000003</v>
      </c>
      <c r="C135" s="13">
        <v>34.868999610308599</v>
      </c>
      <c r="D135" s="13">
        <v>30.5</v>
      </c>
      <c r="E135" s="13">
        <v>32.700000000000003</v>
      </c>
      <c r="F135" s="13">
        <v>35.459799328700498</v>
      </c>
      <c r="G135" s="13">
        <v>28.099375163074601</v>
      </c>
      <c r="H135" s="13">
        <v>26.800437577900201</v>
      </c>
      <c r="I135" s="13">
        <v>29.318750175833699</v>
      </c>
      <c r="J135" s="13">
        <v>30.500000181561301</v>
      </c>
      <c r="K135" s="13">
        <v>27.002486553865101</v>
      </c>
      <c r="L135" s="13">
        <v>30.8941667391443</v>
      </c>
      <c r="M135" s="13">
        <v>31.2829720403493</v>
      </c>
      <c r="N135" s="13"/>
      <c r="O135" s="13"/>
      <c r="P135" s="13"/>
      <c r="Q135" s="13"/>
      <c r="R135" s="13">
        <v>29.975000078148302</v>
      </c>
      <c r="S135" s="13">
        <v>31.722222302916101</v>
      </c>
      <c r="T135" s="13"/>
      <c r="U135" s="13"/>
      <c r="V135" s="13"/>
      <c r="W135" s="13"/>
      <c r="X135" s="13">
        <v>31.700993650995802</v>
      </c>
    </row>
    <row r="136" spans="1:24" x14ac:dyDescent="0.2">
      <c r="A136" s="2">
        <v>41030</v>
      </c>
      <c r="B136" s="13">
        <v>32.130000000000003</v>
      </c>
      <c r="C136" s="13">
        <v>32.8690001224466</v>
      </c>
      <c r="D136" s="13">
        <v>32.5</v>
      </c>
      <c r="E136" s="13">
        <v>35.700000000000003</v>
      </c>
      <c r="F136" s="13">
        <v>35.4826802364299</v>
      </c>
      <c r="G136" s="13">
        <v>24.273780487804899</v>
      </c>
      <c r="H136" s="13">
        <v>23.8479880266026</v>
      </c>
      <c r="I136" s="13">
        <v>28.920731707317099</v>
      </c>
      <c r="J136" s="13">
        <v>32.5</v>
      </c>
      <c r="K136" s="13">
        <v>27.082642752186899</v>
      </c>
      <c r="L136" s="13">
        <v>28.666505376344102</v>
      </c>
      <c r="M136" s="13">
        <v>28.8919947898702</v>
      </c>
      <c r="N136" s="13"/>
      <c r="O136" s="13"/>
      <c r="P136" s="13"/>
      <c r="Q136" s="13"/>
      <c r="R136" s="13">
        <v>30.922043010752699</v>
      </c>
      <c r="S136" s="13">
        <v>34.289247311827999</v>
      </c>
      <c r="T136" s="13"/>
      <c r="U136" s="13"/>
      <c r="V136" s="13"/>
      <c r="W136" s="13"/>
      <c r="X136" s="13">
        <v>31.7794379046668</v>
      </c>
    </row>
    <row r="137" spans="1:24" x14ac:dyDescent="0.2">
      <c r="A137" s="2">
        <v>41061</v>
      </c>
      <c r="B137" s="13">
        <v>36.130000269189502</v>
      </c>
      <c r="C137" s="13">
        <v>38.869000072399203</v>
      </c>
      <c r="D137" s="13">
        <v>37.500000279396701</v>
      </c>
      <c r="E137" s="13">
        <v>44.700000333040897</v>
      </c>
      <c r="F137" s="13">
        <v>39.260215136798301</v>
      </c>
      <c r="G137" s="13">
        <v>29.3889475873858</v>
      </c>
      <c r="H137" s="13">
        <v>33.045105074109898</v>
      </c>
      <c r="I137" s="13">
        <v>34.657894995063501</v>
      </c>
      <c r="J137" s="13">
        <v>32.500000242143898</v>
      </c>
      <c r="K137" s="13">
        <v>31.210035833058399</v>
      </c>
      <c r="L137" s="13">
        <v>33.283778025761301</v>
      </c>
      <c r="M137" s="13">
        <v>36.410022184232602</v>
      </c>
      <c r="N137" s="13"/>
      <c r="O137" s="13"/>
      <c r="P137" s="13"/>
      <c r="Q137" s="13"/>
      <c r="R137" s="13">
        <v>36.300000270456103</v>
      </c>
      <c r="S137" s="13">
        <v>39.548889183551097</v>
      </c>
      <c r="T137" s="13"/>
      <c r="U137" s="13"/>
      <c r="V137" s="13"/>
      <c r="W137" s="13"/>
      <c r="X137" s="13">
        <v>35.861250541885902</v>
      </c>
    </row>
    <row r="138" spans="1:24" x14ac:dyDescent="0.2">
      <c r="A138" s="2">
        <v>41091</v>
      </c>
      <c r="B138" s="13">
        <v>54.000000201165598</v>
      </c>
      <c r="C138" s="13">
        <v>60.699999886937398</v>
      </c>
      <c r="D138" s="13">
        <v>56.500000210478902</v>
      </c>
      <c r="E138" s="13">
        <v>66.700000248476897</v>
      </c>
      <c r="F138" s="13">
        <v>49.067810229268702</v>
      </c>
      <c r="G138" s="13">
        <v>44.075580949093698</v>
      </c>
      <c r="H138" s="13">
        <v>48.663952928872497</v>
      </c>
      <c r="I138" s="13">
        <v>39.808139161964803</v>
      </c>
      <c r="J138" s="13">
        <v>41.499999641635704</v>
      </c>
      <c r="K138" s="13">
        <v>34.176020054891602</v>
      </c>
      <c r="L138" s="13">
        <v>49.411290224401199</v>
      </c>
      <c r="M138" s="13">
        <v>55.134945917079399</v>
      </c>
      <c r="N138" s="13"/>
      <c r="O138" s="13"/>
      <c r="P138" s="13"/>
      <c r="Q138" s="13"/>
      <c r="R138" s="13">
        <v>48.782258005251997</v>
      </c>
      <c r="S138" s="13">
        <v>55.048387064668603</v>
      </c>
      <c r="T138" s="13"/>
      <c r="U138" s="13"/>
      <c r="V138" s="13"/>
      <c r="W138" s="13"/>
      <c r="X138" s="13">
        <v>42.1823588583202</v>
      </c>
    </row>
    <row r="139" spans="1:24" x14ac:dyDescent="0.2">
      <c r="A139" s="2">
        <v>41122</v>
      </c>
      <c r="B139" s="13">
        <v>73.999999172985497</v>
      </c>
      <c r="C139" s="13">
        <v>72.7000001354143</v>
      </c>
      <c r="D139" s="13">
        <v>68.499999234452801</v>
      </c>
      <c r="E139" s="13">
        <v>71.699999198690094</v>
      </c>
      <c r="F139" s="13">
        <v>54.010899304212501</v>
      </c>
      <c r="G139" s="13">
        <v>58.391025864017699</v>
      </c>
      <c r="H139" s="13">
        <v>54.832051302884203</v>
      </c>
      <c r="I139" s="13">
        <v>43.288461664691603</v>
      </c>
      <c r="J139" s="13">
        <v>43.500000118636201</v>
      </c>
      <c r="K139" s="13">
        <v>40.472317367627099</v>
      </c>
      <c r="L139" s="13">
        <v>67.454300688579593</v>
      </c>
      <c r="M139" s="13">
        <v>65.206989334675896</v>
      </c>
      <c r="N139" s="13"/>
      <c r="O139" s="13"/>
      <c r="P139" s="13"/>
      <c r="Q139" s="13"/>
      <c r="R139" s="13">
        <v>57.927418963262603</v>
      </c>
      <c r="S139" s="13">
        <v>59.874193132861002</v>
      </c>
      <c r="T139" s="13"/>
      <c r="U139" s="13"/>
      <c r="V139" s="13"/>
      <c r="W139" s="13"/>
      <c r="X139" s="13">
        <v>48.333429459838001</v>
      </c>
    </row>
    <row r="140" spans="1:24" x14ac:dyDescent="0.2">
      <c r="A140" s="2">
        <v>41153</v>
      </c>
      <c r="B140" s="13">
        <v>53.999999597668598</v>
      </c>
      <c r="C140" s="13">
        <v>53.7</v>
      </c>
      <c r="D140" s="13">
        <v>55.499999586492699</v>
      </c>
      <c r="E140" s="13">
        <v>53.699999599903798</v>
      </c>
      <c r="F140" s="13">
        <v>47.272604082860497</v>
      </c>
      <c r="G140" s="13">
        <v>52.6428567506372</v>
      </c>
      <c r="H140" s="13">
        <v>44.602380705802197</v>
      </c>
      <c r="I140" s="13">
        <v>40.732142553664701</v>
      </c>
      <c r="J140" s="13">
        <v>39.499999705702002</v>
      </c>
      <c r="K140" s="13">
        <v>33.620450790851798</v>
      </c>
      <c r="L140" s="13">
        <v>53.366666269054001</v>
      </c>
      <c r="M140" s="13">
        <v>49.454444329374397</v>
      </c>
      <c r="N140" s="13"/>
      <c r="O140" s="13"/>
      <c r="P140" s="13"/>
      <c r="Q140" s="13"/>
      <c r="R140" s="13">
        <v>48.608332971172999</v>
      </c>
      <c r="S140" s="13">
        <v>47.073332982609699</v>
      </c>
      <c r="T140" s="13"/>
      <c r="U140" s="13"/>
      <c r="V140" s="13"/>
      <c r="W140" s="13"/>
      <c r="X140" s="13">
        <v>40.901599213256503</v>
      </c>
    </row>
    <row r="141" spans="1:24" x14ac:dyDescent="0.2">
      <c r="A141" s="2">
        <v>41183</v>
      </c>
      <c r="B141" s="13">
        <v>42.130000627785897</v>
      </c>
      <c r="C141" s="13">
        <v>39.869000148523597</v>
      </c>
      <c r="D141" s="13">
        <v>36.500000543892298</v>
      </c>
      <c r="E141" s="13">
        <v>37.700000561773699</v>
      </c>
      <c r="F141" s="13">
        <v>38.999661164335997</v>
      </c>
      <c r="G141" s="13">
        <v>36.269999874641101</v>
      </c>
      <c r="H141" s="13">
        <v>30.832410279259999</v>
      </c>
      <c r="I141" s="13">
        <v>32.955128085106999</v>
      </c>
      <c r="J141" s="13">
        <v>32.499999887496202</v>
      </c>
      <c r="K141" s="13">
        <v>31.667709548217999</v>
      </c>
      <c r="L141" s="13">
        <v>39.672580957112302</v>
      </c>
      <c r="M141" s="13">
        <v>36.079462461413101</v>
      </c>
      <c r="N141" s="13"/>
      <c r="O141" s="13"/>
      <c r="P141" s="13"/>
      <c r="Q141" s="13"/>
      <c r="R141" s="13">
        <v>35.013441125692097</v>
      </c>
      <c r="S141" s="13">
        <v>35.519355117721901</v>
      </c>
      <c r="T141" s="13"/>
      <c r="U141" s="13"/>
      <c r="V141" s="13"/>
      <c r="W141" s="13"/>
      <c r="X141" s="13">
        <v>35.924971776931699</v>
      </c>
    </row>
    <row r="142" spans="1:24" x14ac:dyDescent="0.2">
      <c r="A142" s="2">
        <v>41214</v>
      </c>
      <c r="B142" s="13">
        <v>36.130000000000003</v>
      </c>
      <c r="C142" s="13">
        <v>34.869000129897202</v>
      </c>
      <c r="D142" s="13">
        <v>30.5</v>
      </c>
      <c r="E142" s="13">
        <v>31.7</v>
      </c>
      <c r="F142" s="13">
        <v>37.892675607163</v>
      </c>
      <c r="G142" s="13">
        <v>28.336874839346901</v>
      </c>
      <c r="H142" s="13">
        <v>27.950437524355699</v>
      </c>
      <c r="I142" s="13">
        <v>28.687499828869399</v>
      </c>
      <c r="J142" s="13">
        <v>29.499999824492299</v>
      </c>
      <c r="K142" s="13">
        <v>28.423954993529101</v>
      </c>
      <c r="L142" s="13">
        <v>32.666388817487501</v>
      </c>
      <c r="M142" s="13">
        <v>31.7940834163232</v>
      </c>
      <c r="N142" s="13"/>
      <c r="O142" s="13"/>
      <c r="P142" s="13"/>
      <c r="Q142" s="13"/>
      <c r="R142" s="13">
        <v>29.694444368386399</v>
      </c>
      <c r="S142" s="13">
        <v>30.722222144218801</v>
      </c>
      <c r="T142" s="13"/>
      <c r="U142" s="13"/>
      <c r="V142" s="13"/>
      <c r="W142" s="13"/>
      <c r="X142" s="13">
        <v>33.684355334436802</v>
      </c>
    </row>
    <row r="143" spans="1:24" x14ac:dyDescent="0.2">
      <c r="A143" s="2">
        <v>41244</v>
      </c>
      <c r="B143" s="13">
        <v>38.130000000000003</v>
      </c>
      <c r="C143" s="13">
        <v>40.869000152248901</v>
      </c>
      <c r="D143" s="13">
        <v>34.5</v>
      </c>
      <c r="E143" s="13">
        <v>31.7</v>
      </c>
      <c r="F143" s="13">
        <v>37.919709729252602</v>
      </c>
      <c r="G143" s="13">
        <v>32.102790697674401</v>
      </c>
      <c r="H143" s="13">
        <v>30.838860496982299</v>
      </c>
      <c r="I143" s="13">
        <v>28.552325581395301</v>
      </c>
      <c r="J143" s="13">
        <v>29.5</v>
      </c>
      <c r="K143" s="13">
        <v>28.517442830230401</v>
      </c>
      <c r="L143" s="13">
        <v>35.343225806451599</v>
      </c>
      <c r="M143" s="13">
        <v>36.231408698738498</v>
      </c>
      <c r="N143" s="13"/>
      <c r="O143" s="13"/>
      <c r="P143" s="13"/>
      <c r="Q143" s="13"/>
      <c r="R143" s="13">
        <v>31.75</v>
      </c>
      <c r="S143" s="13">
        <v>30.6827956989247</v>
      </c>
      <c r="T143" s="13"/>
      <c r="U143" s="13"/>
      <c r="V143" s="13"/>
      <c r="W143" s="13"/>
      <c r="X143" s="13">
        <v>33.572425034005803</v>
      </c>
    </row>
    <row r="144" spans="1:24" x14ac:dyDescent="0.2">
      <c r="A144" s="2">
        <v>41275</v>
      </c>
      <c r="B144" s="13">
        <v>47.999999821186002</v>
      </c>
      <c r="C144" s="13">
        <v>45.200000168383099</v>
      </c>
      <c r="D144" s="13">
        <v>34.949999869801097</v>
      </c>
      <c r="E144" s="13">
        <v>35.9499998660758</v>
      </c>
      <c r="F144" s="13">
        <v>38.323155810347203</v>
      </c>
      <c r="G144" s="13">
        <v>40.249999732824001</v>
      </c>
      <c r="H144" s="13">
        <v>34.097561006411503</v>
      </c>
      <c r="I144" s="13">
        <v>31.954268078421901</v>
      </c>
      <c r="J144" s="13">
        <v>30.749999795392998</v>
      </c>
      <c r="K144" s="13">
        <v>28.307219860685699</v>
      </c>
      <c r="L144" s="13">
        <v>44.583333115564102</v>
      </c>
      <c r="M144" s="13">
        <v>40.305376451815</v>
      </c>
      <c r="N144" s="13"/>
      <c r="O144" s="13"/>
      <c r="P144" s="13"/>
      <c r="Q144" s="13"/>
      <c r="R144" s="13">
        <v>33.6293009080103</v>
      </c>
      <c r="S144" s="13">
        <v>33.657526716634997</v>
      </c>
      <c r="T144" s="13"/>
      <c r="U144" s="13"/>
      <c r="V144" s="13"/>
      <c r="W144" s="13"/>
      <c r="X144" s="13">
        <v>33.907528133614697</v>
      </c>
    </row>
    <row r="145" spans="1:24" x14ac:dyDescent="0.2">
      <c r="A145" s="2">
        <v>41306</v>
      </c>
      <c r="B145" s="13">
        <v>45</v>
      </c>
      <c r="C145" s="13">
        <v>42.1999995283782</v>
      </c>
      <c r="D145" s="13">
        <v>31.95</v>
      </c>
      <c r="E145" s="13">
        <v>33.950000000000003</v>
      </c>
      <c r="F145" s="13">
        <v>37.210299751069797</v>
      </c>
      <c r="G145" s="13">
        <v>38.249999770894597</v>
      </c>
      <c r="H145" s="13">
        <v>31.088888989513102</v>
      </c>
      <c r="I145" s="13">
        <v>30.240708626623999</v>
      </c>
      <c r="J145" s="13">
        <v>30.749999813052501</v>
      </c>
      <c r="K145" s="13">
        <v>28.3898488776214</v>
      </c>
      <c r="L145" s="13">
        <v>42.107142758954801</v>
      </c>
      <c r="M145" s="13">
        <v>37.438095011721799</v>
      </c>
      <c r="N145" s="13"/>
      <c r="O145" s="13"/>
      <c r="P145" s="13"/>
      <c r="Q145" s="13"/>
      <c r="R145" s="13">
        <v>31.217446554267401</v>
      </c>
      <c r="S145" s="13">
        <v>32.578571348451099</v>
      </c>
      <c r="T145" s="13"/>
      <c r="U145" s="13"/>
      <c r="V145" s="13"/>
      <c r="W145" s="13"/>
      <c r="X145" s="13">
        <v>33.430106519591902</v>
      </c>
    </row>
    <row r="146" spans="1:24" x14ac:dyDescent="0.2">
      <c r="A146" s="2">
        <v>41334</v>
      </c>
      <c r="B146" s="13">
        <v>40.629999848641503</v>
      </c>
      <c r="C146" s="13">
        <v>37.303999583095298</v>
      </c>
      <c r="D146" s="13">
        <v>31.9499998809769</v>
      </c>
      <c r="E146" s="13">
        <v>32.949999877251599</v>
      </c>
      <c r="F146" s="13">
        <v>37.235236746567701</v>
      </c>
      <c r="G146" s="13">
        <v>32.273780645200702</v>
      </c>
      <c r="H146" s="13">
        <v>28.116585448233501</v>
      </c>
      <c r="I146" s="13">
        <v>27.728658677862501</v>
      </c>
      <c r="J146" s="13">
        <v>30.7500001617435</v>
      </c>
      <c r="K146" s="13">
        <v>27.348097697212399</v>
      </c>
      <c r="L146" s="13">
        <v>36.946075253576197</v>
      </c>
      <c r="M146" s="13">
        <v>33.253634211812098</v>
      </c>
      <c r="N146" s="13"/>
      <c r="O146" s="13"/>
      <c r="P146" s="13"/>
      <c r="Q146" s="13"/>
      <c r="R146" s="13">
        <v>30.088978490356599</v>
      </c>
      <c r="S146" s="13">
        <v>31.980107529554498</v>
      </c>
      <c r="T146" s="13"/>
      <c r="U146" s="13"/>
      <c r="V146" s="13"/>
      <c r="W146" s="13"/>
      <c r="X146" s="13">
        <v>32.876390499002497</v>
      </c>
    </row>
    <row r="147" spans="1:24" x14ac:dyDescent="0.2">
      <c r="A147" s="2">
        <v>41365</v>
      </c>
      <c r="B147" s="13">
        <v>33.130000000000003</v>
      </c>
      <c r="C147" s="13">
        <v>35.303999605447103</v>
      </c>
      <c r="D147" s="13">
        <v>31.25</v>
      </c>
      <c r="E147" s="13">
        <v>32.950000000000003</v>
      </c>
      <c r="F147" s="13">
        <v>36.1168002426651</v>
      </c>
      <c r="G147" s="13">
        <v>28.270526487446901</v>
      </c>
      <c r="H147" s="13">
        <v>27.1006316770331</v>
      </c>
      <c r="I147" s="13">
        <v>29.973684397084899</v>
      </c>
      <c r="J147" s="13">
        <v>30.7500001903427</v>
      </c>
      <c r="K147" s="13">
        <v>27.424320224728302</v>
      </c>
      <c r="L147" s="13">
        <v>31.078222294699799</v>
      </c>
      <c r="M147" s="13">
        <v>31.8403553690056</v>
      </c>
      <c r="N147" s="13"/>
      <c r="O147" s="13"/>
      <c r="P147" s="13"/>
      <c r="Q147" s="13"/>
      <c r="R147" s="13">
        <v>30.711111189880299</v>
      </c>
      <c r="S147" s="13">
        <v>32.021111191477999</v>
      </c>
      <c r="T147" s="13"/>
      <c r="U147" s="13"/>
      <c r="V147" s="13"/>
      <c r="W147" s="13"/>
      <c r="X147" s="13">
        <v>32.446642012869603</v>
      </c>
    </row>
    <row r="148" spans="1:24" x14ac:dyDescent="0.2">
      <c r="A148" s="2">
        <v>41395</v>
      </c>
      <c r="B148" s="13">
        <v>32.130000000000003</v>
      </c>
      <c r="C148" s="13">
        <v>33.304000124067102</v>
      </c>
      <c r="D148" s="13">
        <v>33.25</v>
      </c>
      <c r="E148" s="13">
        <v>35.950000000000003</v>
      </c>
      <c r="F148" s="13">
        <v>36.139935954727598</v>
      </c>
      <c r="G148" s="13">
        <v>24.273780487804899</v>
      </c>
      <c r="H148" s="13">
        <v>24.1165855899871</v>
      </c>
      <c r="I148" s="13">
        <v>29.246951219512201</v>
      </c>
      <c r="J148" s="13">
        <v>32.75</v>
      </c>
      <c r="K148" s="13">
        <v>27.501394486081999</v>
      </c>
      <c r="L148" s="13">
        <v>28.666505376344102</v>
      </c>
      <c r="M148" s="13">
        <v>29.253634576784499</v>
      </c>
      <c r="N148" s="13"/>
      <c r="O148" s="13"/>
      <c r="P148" s="13"/>
      <c r="Q148" s="13"/>
      <c r="R148" s="13">
        <v>31.485215053763401</v>
      </c>
      <c r="S148" s="13">
        <v>34.539247311827999</v>
      </c>
      <c r="T148" s="13"/>
      <c r="U148" s="13"/>
      <c r="V148" s="13"/>
      <c r="W148" s="13"/>
      <c r="X148" s="13">
        <v>32.331546705109602</v>
      </c>
    </row>
    <row r="149" spans="1:24" x14ac:dyDescent="0.2">
      <c r="A149" s="2">
        <v>41426</v>
      </c>
      <c r="B149" s="13">
        <v>36.130000269189502</v>
      </c>
      <c r="C149" s="13">
        <v>39.304000073209401</v>
      </c>
      <c r="D149" s="13">
        <v>38.250000284984701</v>
      </c>
      <c r="E149" s="13">
        <v>44.950000334903599</v>
      </c>
      <c r="F149" s="13">
        <v>39.987256157850098</v>
      </c>
      <c r="G149" s="13">
        <v>29.2743752181111</v>
      </c>
      <c r="H149" s="13">
        <v>33.1194998218743</v>
      </c>
      <c r="I149" s="13">
        <v>34.659375258232501</v>
      </c>
      <c r="J149" s="13">
        <v>32.7500002440065</v>
      </c>
      <c r="K149" s="13">
        <v>31.414225720363799</v>
      </c>
      <c r="L149" s="13">
        <v>33.083055802043503</v>
      </c>
      <c r="M149" s="13">
        <v>36.555333294838299</v>
      </c>
      <c r="N149" s="13"/>
      <c r="O149" s="13"/>
      <c r="P149" s="13"/>
      <c r="Q149" s="13"/>
      <c r="R149" s="13">
        <v>36.654166939761502</v>
      </c>
      <c r="S149" s="13">
        <v>39.527778072282601</v>
      </c>
      <c r="T149" s="13"/>
      <c r="U149" s="13"/>
      <c r="V149" s="13"/>
      <c r="W149" s="13"/>
      <c r="X149" s="13">
        <v>36.177020407856197</v>
      </c>
    </row>
    <row r="150" spans="1:24" x14ac:dyDescent="0.2">
      <c r="A150" s="2">
        <v>41456</v>
      </c>
      <c r="B150" s="13">
        <v>54.000000201165598</v>
      </c>
      <c r="C150" s="13">
        <v>61.199999886006097</v>
      </c>
      <c r="D150" s="13">
        <v>57.250000213272799</v>
      </c>
      <c r="E150" s="13">
        <v>66.950000249408205</v>
      </c>
      <c r="F150" s="13">
        <v>49.976239732099103</v>
      </c>
      <c r="G150" s="13">
        <v>44.249999524616598</v>
      </c>
      <c r="H150" s="13">
        <v>49.097560389966901</v>
      </c>
      <c r="I150" s="13">
        <v>40.009145940347302</v>
      </c>
      <c r="J150" s="13">
        <v>41.7499996059938</v>
      </c>
      <c r="K150" s="13">
        <v>34.226297357785</v>
      </c>
      <c r="L150" s="13">
        <v>49.701612806127898</v>
      </c>
      <c r="M150" s="13">
        <v>55.864515807107097</v>
      </c>
      <c r="N150" s="13"/>
      <c r="O150" s="13"/>
      <c r="P150" s="13"/>
      <c r="Q150" s="13"/>
      <c r="R150" s="13">
        <v>49.6491934908003</v>
      </c>
      <c r="S150" s="13">
        <v>55.840322546397502</v>
      </c>
      <c r="T150" s="13"/>
      <c r="U150" s="13"/>
      <c r="V150" s="13"/>
      <c r="W150" s="13"/>
      <c r="X150" s="13">
        <v>43.032716749874602</v>
      </c>
    </row>
    <row r="151" spans="1:24" x14ac:dyDescent="0.2">
      <c r="A151" s="2">
        <v>41487</v>
      </c>
      <c r="B151" s="13">
        <v>73.999999172985497</v>
      </c>
      <c r="C151" s="13">
        <v>73.200000136345594</v>
      </c>
      <c r="D151" s="13">
        <v>69.249999226070898</v>
      </c>
      <c r="E151" s="13">
        <v>71.949999195896098</v>
      </c>
      <c r="F151" s="13">
        <v>55.010586900588699</v>
      </c>
      <c r="G151" s="13">
        <v>58.391025864017699</v>
      </c>
      <c r="H151" s="13">
        <v>55.107692328668499</v>
      </c>
      <c r="I151" s="13">
        <v>43.602564228985202</v>
      </c>
      <c r="J151" s="13">
        <v>43.750000119782399</v>
      </c>
      <c r="K151" s="13">
        <v>40.194597486552098</v>
      </c>
      <c r="L151" s="13">
        <v>67.454300688579593</v>
      </c>
      <c r="M151" s="13">
        <v>65.612903313771398</v>
      </c>
      <c r="N151" s="13"/>
      <c r="O151" s="13"/>
      <c r="P151" s="13"/>
      <c r="Q151" s="13"/>
      <c r="R151" s="13">
        <v>58.494623259551098</v>
      </c>
      <c r="S151" s="13">
        <v>60.124193131719402</v>
      </c>
      <c r="T151" s="13"/>
      <c r="U151" s="13"/>
      <c r="V151" s="13"/>
      <c r="W151" s="13"/>
      <c r="X151" s="13">
        <v>48.797430049541099</v>
      </c>
    </row>
    <row r="152" spans="1:24" x14ac:dyDescent="0.2">
      <c r="A152" s="2">
        <v>41518</v>
      </c>
      <c r="B152" s="13">
        <v>53.999999597668598</v>
      </c>
      <c r="C152" s="13">
        <v>54.2</v>
      </c>
      <c r="D152" s="13">
        <v>56.249999580904799</v>
      </c>
      <c r="E152" s="13">
        <v>53.949999598041202</v>
      </c>
      <c r="F152" s="13">
        <v>48.1473477204771</v>
      </c>
      <c r="G152" s="13">
        <v>52.6428567506372</v>
      </c>
      <c r="H152" s="13">
        <v>44.888094990185998</v>
      </c>
      <c r="I152" s="13">
        <v>41.071428265422497</v>
      </c>
      <c r="J152" s="13">
        <v>39.7499997038394</v>
      </c>
      <c r="K152" s="13">
        <v>33.701904293589898</v>
      </c>
      <c r="L152" s="13">
        <v>53.366666269054001</v>
      </c>
      <c r="M152" s="13">
        <v>49.854444328753502</v>
      </c>
      <c r="N152" s="13"/>
      <c r="O152" s="13"/>
      <c r="P152" s="13"/>
      <c r="Q152" s="13"/>
      <c r="R152" s="13">
        <v>49.166666300346499</v>
      </c>
      <c r="S152" s="13">
        <v>47.323332980746997</v>
      </c>
      <c r="T152" s="13"/>
      <c r="U152" s="13"/>
      <c r="V152" s="13"/>
      <c r="W152" s="13"/>
      <c r="X152" s="13">
        <v>41.4061407879298</v>
      </c>
    </row>
    <row r="153" spans="1:24" x14ac:dyDescent="0.2">
      <c r="A153" s="2">
        <v>41548</v>
      </c>
      <c r="B153" s="13">
        <v>42.130000627785897</v>
      </c>
      <c r="C153" s="13">
        <v>40.304000150144098</v>
      </c>
      <c r="D153" s="13">
        <v>37.250000555068198</v>
      </c>
      <c r="E153" s="13">
        <v>37.950000565499003</v>
      </c>
      <c r="F153" s="13">
        <v>39.721134854940402</v>
      </c>
      <c r="G153" s="13">
        <v>36.269999874641101</v>
      </c>
      <c r="H153" s="13">
        <v>31.098051305150399</v>
      </c>
      <c r="I153" s="13">
        <v>33.269230649448403</v>
      </c>
      <c r="J153" s="13">
        <v>32.749999886493299</v>
      </c>
      <c r="K153" s="13">
        <v>31.852312568484798</v>
      </c>
      <c r="L153" s="13">
        <v>39.672580957112302</v>
      </c>
      <c r="M153" s="13">
        <v>36.443440957082203</v>
      </c>
      <c r="N153" s="13"/>
      <c r="O153" s="13"/>
      <c r="P153" s="13"/>
      <c r="Q153" s="13"/>
      <c r="R153" s="13">
        <v>35.5806454333567</v>
      </c>
      <c r="S153" s="13">
        <v>35.7693551194644</v>
      </c>
      <c r="T153" s="13"/>
      <c r="U153" s="13"/>
      <c r="V153" s="13"/>
      <c r="W153" s="13"/>
      <c r="X153" s="13">
        <v>36.421306154168697</v>
      </c>
    </row>
    <row r="154" spans="1:24" x14ac:dyDescent="0.2">
      <c r="A154" s="2">
        <v>41579</v>
      </c>
      <c r="B154" s="13">
        <v>36.130000000000003</v>
      </c>
      <c r="C154" s="13">
        <v>35.304000131517697</v>
      </c>
      <c r="D154" s="13">
        <v>31.25</v>
      </c>
      <c r="E154" s="13">
        <v>31.95</v>
      </c>
      <c r="F154" s="13">
        <v>38.593490568302499</v>
      </c>
      <c r="G154" s="13">
        <v>28.336874839346901</v>
      </c>
      <c r="H154" s="13">
        <v>28.219500024659599</v>
      </c>
      <c r="I154" s="13">
        <v>29.015624827472401</v>
      </c>
      <c r="J154" s="13">
        <v>29.7499998229789</v>
      </c>
      <c r="K154" s="13">
        <v>28.779221639888501</v>
      </c>
      <c r="L154" s="13">
        <v>32.666388817487501</v>
      </c>
      <c r="M154" s="13">
        <v>32.155333417358499</v>
      </c>
      <c r="N154" s="13"/>
      <c r="O154" s="13"/>
      <c r="P154" s="13"/>
      <c r="Q154" s="13"/>
      <c r="R154" s="13">
        <v>30.256944367765598</v>
      </c>
      <c r="S154" s="13">
        <v>30.972222143546201</v>
      </c>
      <c r="T154" s="13"/>
      <c r="U154" s="13"/>
      <c r="V154" s="13"/>
      <c r="W154" s="13"/>
      <c r="X154" s="13">
        <v>34.231593266785197</v>
      </c>
    </row>
    <row r="155" spans="1:24" x14ac:dyDescent="0.2">
      <c r="A155" s="2">
        <v>41609</v>
      </c>
      <c r="B155" s="13">
        <v>38.130000000000003</v>
      </c>
      <c r="C155" s="13">
        <v>41.304000153869403</v>
      </c>
      <c r="D155" s="13">
        <v>35.25</v>
      </c>
      <c r="E155" s="13">
        <v>31.95</v>
      </c>
      <c r="F155" s="13">
        <v>38.620844577867501</v>
      </c>
      <c r="G155" s="13">
        <v>32.102790697674401</v>
      </c>
      <c r="H155" s="13">
        <v>31.1101395670889</v>
      </c>
      <c r="I155" s="13">
        <v>28.889534883720899</v>
      </c>
      <c r="J155" s="13">
        <v>29.75</v>
      </c>
      <c r="K155" s="13">
        <v>28.868921402813399</v>
      </c>
      <c r="L155" s="13">
        <v>35.343225806451599</v>
      </c>
      <c r="M155" s="13">
        <v>36.5907097750354</v>
      </c>
      <c r="N155" s="13"/>
      <c r="O155" s="13"/>
      <c r="P155" s="13"/>
      <c r="Q155" s="13"/>
      <c r="R155" s="13">
        <v>32.309139784946197</v>
      </c>
      <c r="S155" s="13">
        <v>30.9327956989247</v>
      </c>
      <c r="T155" s="13"/>
      <c r="U155" s="13"/>
      <c r="V155" s="13"/>
      <c r="W155" s="13"/>
      <c r="X155" s="13">
        <v>34.1118908517672</v>
      </c>
    </row>
    <row r="156" spans="1:24" x14ac:dyDescent="0.2">
      <c r="A156" s="2">
        <v>41640</v>
      </c>
      <c r="B156" s="13">
        <v>47.999999821186002</v>
      </c>
      <c r="C156" s="13">
        <v>45.700000170245801</v>
      </c>
      <c r="D156" s="13">
        <v>35.699999867007101</v>
      </c>
      <c r="E156" s="13">
        <v>36.199999865144399</v>
      </c>
      <c r="F156" s="13">
        <v>39.020821352280201</v>
      </c>
      <c r="G156" s="13">
        <v>40.249999732824001</v>
      </c>
      <c r="H156" s="13">
        <v>34.3780488116303</v>
      </c>
      <c r="I156" s="13">
        <v>32.280487588697603</v>
      </c>
      <c r="J156" s="13">
        <v>30.999999793700699</v>
      </c>
      <c r="K156" s="13">
        <v>28.6269953232996</v>
      </c>
      <c r="L156" s="13">
        <v>44.583333115564102</v>
      </c>
      <c r="M156" s="13">
        <v>40.708602259458303</v>
      </c>
      <c r="N156" s="13"/>
      <c r="O156" s="13"/>
      <c r="P156" s="13"/>
      <c r="Q156" s="13"/>
      <c r="R156" s="13">
        <v>34.192472948612597</v>
      </c>
      <c r="S156" s="13">
        <v>33.907526715368199</v>
      </c>
      <c r="T156" s="13"/>
      <c r="U156" s="13"/>
      <c r="V156" s="13"/>
      <c r="W156" s="13"/>
      <c r="X156" s="13">
        <v>34.438596973912396</v>
      </c>
    </row>
    <row r="157" spans="1:24" x14ac:dyDescent="0.2">
      <c r="A157" s="2">
        <v>41671</v>
      </c>
      <c r="B157" s="13">
        <v>45</v>
      </c>
      <c r="C157" s="13">
        <v>42.6999995227903</v>
      </c>
      <c r="D157" s="13">
        <v>32.700000000000003</v>
      </c>
      <c r="E157" s="13">
        <v>34.200000000000003</v>
      </c>
      <c r="F157" s="13">
        <v>37.887534731372298</v>
      </c>
      <c r="G157" s="13">
        <v>38.249999770894597</v>
      </c>
      <c r="H157" s="13">
        <v>31.366666767808301</v>
      </c>
      <c r="I157" s="13">
        <v>30.560153069619801</v>
      </c>
      <c r="J157" s="13">
        <v>30.999999811500299</v>
      </c>
      <c r="K157" s="13">
        <v>28.707650458018499</v>
      </c>
      <c r="L157" s="13">
        <v>42.107142758954801</v>
      </c>
      <c r="M157" s="13">
        <v>37.8428569135123</v>
      </c>
      <c r="N157" s="13"/>
      <c r="O157" s="13"/>
      <c r="P157" s="13"/>
      <c r="Q157" s="13"/>
      <c r="R157" s="13">
        <v>31.7829227441228</v>
      </c>
      <c r="S157" s="13">
        <v>32.828571347785797</v>
      </c>
      <c r="T157" s="13"/>
      <c r="U157" s="13"/>
      <c r="V157" s="13"/>
      <c r="W157" s="13"/>
      <c r="X157" s="13">
        <v>33.953298614220699</v>
      </c>
    </row>
    <row r="158" spans="1:24" x14ac:dyDescent="0.2">
      <c r="A158" s="2">
        <v>41699</v>
      </c>
      <c r="B158" s="13">
        <v>40.629999848641503</v>
      </c>
      <c r="C158" s="13">
        <v>37.738999578233802</v>
      </c>
      <c r="D158" s="13">
        <v>32.699999878183</v>
      </c>
      <c r="E158" s="13">
        <v>33.199999876320298</v>
      </c>
      <c r="F158" s="13">
        <v>37.9127543219413</v>
      </c>
      <c r="G158" s="13">
        <v>32.273780645200702</v>
      </c>
      <c r="H158" s="13">
        <v>28.385183009728099</v>
      </c>
      <c r="I158" s="13">
        <v>28.054878190954799</v>
      </c>
      <c r="J158" s="13">
        <v>31.000000163094999</v>
      </c>
      <c r="K158" s="13">
        <v>27.700058378323799</v>
      </c>
      <c r="L158" s="13">
        <v>36.946075253576197</v>
      </c>
      <c r="M158" s="13">
        <v>33.615273994268897</v>
      </c>
      <c r="N158" s="13"/>
      <c r="O158" s="13"/>
      <c r="P158" s="13"/>
      <c r="Q158" s="13"/>
      <c r="R158" s="13">
        <v>30.6521505322007</v>
      </c>
      <c r="S158" s="13">
        <v>32.230107529629599</v>
      </c>
      <c r="T158" s="13"/>
      <c r="U158" s="13"/>
      <c r="V158" s="13"/>
      <c r="W158" s="13"/>
      <c r="X158" s="13">
        <v>33.410382991959402</v>
      </c>
    </row>
    <row r="159" spans="1:24" x14ac:dyDescent="0.2">
      <c r="A159" s="2">
        <v>41730</v>
      </c>
      <c r="B159" s="13">
        <v>33.130000000000003</v>
      </c>
      <c r="C159" s="13">
        <v>35.738999600585601</v>
      </c>
      <c r="D159" s="13">
        <v>32</v>
      </c>
      <c r="E159" s="13">
        <v>33.200000000000003</v>
      </c>
      <c r="F159" s="13">
        <v>36.773801156629602</v>
      </c>
      <c r="G159" s="13">
        <v>28.270526487446901</v>
      </c>
      <c r="H159" s="13">
        <v>27.366684309314898</v>
      </c>
      <c r="I159" s="13">
        <v>30.2894738722397</v>
      </c>
      <c r="J159" s="13">
        <v>31.000000191911301</v>
      </c>
      <c r="K159" s="13">
        <v>27.7745176121493</v>
      </c>
      <c r="L159" s="13">
        <v>31.078222294699799</v>
      </c>
      <c r="M159" s="13">
        <v>32.2040220331602</v>
      </c>
      <c r="N159" s="13"/>
      <c r="O159" s="13"/>
      <c r="P159" s="13"/>
      <c r="Q159" s="13"/>
      <c r="R159" s="13">
        <v>31.277777857167901</v>
      </c>
      <c r="S159" s="13">
        <v>32.271111192140303</v>
      </c>
      <c r="T159" s="13"/>
      <c r="U159" s="13"/>
      <c r="V159" s="13"/>
      <c r="W159" s="13"/>
      <c r="X159" s="13">
        <v>32.9741036600713</v>
      </c>
    </row>
    <row r="160" spans="1:24" x14ac:dyDescent="0.2">
      <c r="A160" s="2">
        <v>41760</v>
      </c>
      <c r="B160" s="13">
        <v>32.130000000000003</v>
      </c>
      <c r="C160" s="13">
        <v>33.739000125687603</v>
      </c>
      <c r="D160" s="13">
        <v>34</v>
      </c>
      <c r="E160" s="13">
        <v>36.200000000000003</v>
      </c>
      <c r="F160" s="13">
        <v>36.797191673025203</v>
      </c>
      <c r="G160" s="13">
        <v>24.273780487804899</v>
      </c>
      <c r="H160" s="13">
        <v>24.385183153371699</v>
      </c>
      <c r="I160" s="13">
        <v>29.5731707317073</v>
      </c>
      <c r="J160" s="13">
        <v>33</v>
      </c>
      <c r="K160" s="13">
        <v>27.849800588744799</v>
      </c>
      <c r="L160" s="13">
        <v>28.666505376344102</v>
      </c>
      <c r="M160" s="13">
        <v>29.615274363698799</v>
      </c>
      <c r="N160" s="13"/>
      <c r="O160" s="13"/>
      <c r="P160" s="13"/>
      <c r="Q160" s="13"/>
      <c r="R160" s="13">
        <v>32.048387096774199</v>
      </c>
      <c r="S160" s="13">
        <v>34.7892473118279</v>
      </c>
      <c r="T160" s="13"/>
      <c r="U160" s="13"/>
      <c r="V160" s="13"/>
      <c r="W160" s="13"/>
      <c r="X160" s="13">
        <v>32.852642915439198</v>
      </c>
    </row>
    <row r="161" spans="1:24" x14ac:dyDescent="0.2">
      <c r="A161" s="2">
        <v>41791</v>
      </c>
      <c r="B161" s="13">
        <v>36.130000269189502</v>
      </c>
      <c r="C161" s="13">
        <v>39.7390000740197</v>
      </c>
      <c r="D161" s="13">
        <v>39.000000290572601</v>
      </c>
      <c r="E161" s="13">
        <v>45.200000336766202</v>
      </c>
      <c r="F161" s="13">
        <v>40.714297178901901</v>
      </c>
      <c r="G161" s="13">
        <v>29.2743752181111</v>
      </c>
      <c r="H161" s="13">
        <v>33.388562320629198</v>
      </c>
      <c r="I161" s="13">
        <v>34.987500260677201</v>
      </c>
      <c r="J161" s="13">
        <v>33.000000245869103</v>
      </c>
      <c r="K161" s="13">
        <v>31.637510373634999</v>
      </c>
      <c r="L161" s="13">
        <v>33.083055802043503</v>
      </c>
      <c r="M161" s="13">
        <v>36.916583294734998</v>
      </c>
      <c r="N161" s="13"/>
      <c r="O161" s="13"/>
      <c r="P161" s="13"/>
      <c r="Q161" s="13"/>
      <c r="R161" s="13">
        <v>37.216666943952397</v>
      </c>
      <c r="S161" s="13">
        <v>39.777778074145303</v>
      </c>
      <c r="T161" s="13"/>
      <c r="U161" s="13"/>
      <c r="V161" s="13"/>
      <c r="W161" s="13"/>
      <c r="X161" s="13">
        <v>36.6801697098944</v>
      </c>
    </row>
    <row r="162" spans="1:24" x14ac:dyDescent="0.2">
      <c r="A162" s="2">
        <v>41821</v>
      </c>
      <c r="B162" s="13">
        <v>54.000000201165598</v>
      </c>
      <c r="C162" s="13">
        <v>61.699999885074803</v>
      </c>
      <c r="D162" s="13">
        <v>58.000000216066802</v>
      </c>
      <c r="E162" s="13">
        <v>67.2000002503395</v>
      </c>
      <c r="F162" s="13">
        <v>50.884669234929497</v>
      </c>
      <c r="G162" s="13">
        <v>44.249999524616598</v>
      </c>
      <c r="H162" s="13">
        <v>49.3780481918579</v>
      </c>
      <c r="I162" s="13">
        <v>40.3353654502369</v>
      </c>
      <c r="J162" s="13">
        <v>41.999999603120301</v>
      </c>
      <c r="K162" s="13">
        <v>34.359817118989</v>
      </c>
      <c r="L162" s="13">
        <v>49.701612806127898</v>
      </c>
      <c r="M162" s="13">
        <v>56.2677416117211</v>
      </c>
      <c r="N162" s="13"/>
      <c r="O162" s="13"/>
      <c r="P162" s="13"/>
      <c r="Q162" s="13"/>
      <c r="R162" s="13">
        <v>50.212365534356799</v>
      </c>
      <c r="S162" s="13">
        <v>56.090322545651503</v>
      </c>
      <c r="T162" s="13"/>
      <c r="U162" s="13"/>
      <c r="V162" s="13"/>
      <c r="W162" s="13"/>
      <c r="X162" s="13">
        <v>43.599519377364302</v>
      </c>
    </row>
    <row r="163" spans="1:24" x14ac:dyDescent="0.2">
      <c r="A163" s="2">
        <v>41852</v>
      </c>
      <c r="B163" s="13">
        <v>73.999999172985497</v>
      </c>
      <c r="C163" s="13">
        <v>73.700000137276902</v>
      </c>
      <c r="D163" s="13">
        <v>69.999999217688995</v>
      </c>
      <c r="E163" s="13">
        <v>72.199999193102101</v>
      </c>
      <c r="F163" s="13">
        <v>56.010274496964897</v>
      </c>
      <c r="G163" s="13">
        <v>58.2500001818578</v>
      </c>
      <c r="H163" s="13">
        <v>55.378048805599398</v>
      </c>
      <c r="I163" s="13">
        <v>44.335365945473299</v>
      </c>
      <c r="J163" s="13">
        <v>44.000000081820097</v>
      </c>
      <c r="K163" s="13">
        <v>40.136807976064603</v>
      </c>
      <c r="L163" s="13">
        <v>67.0564512306604</v>
      </c>
      <c r="M163" s="13">
        <v>65.622580732988993</v>
      </c>
      <c r="N163" s="13"/>
      <c r="O163" s="13"/>
      <c r="P163" s="13"/>
      <c r="Q163" s="13"/>
      <c r="R163" s="13">
        <v>58.685483474023997</v>
      </c>
      <c r="S163" s="13">
        <v>59.767741520386402</v>
      </c>
      <c r="T163" s="13"/>
      <c r="U163" s="13"/>
      <c r="V163" s="13"/>
      <c r="W163" s="13"/>
      <c r="X163" s="13">
        <v>49.012294632912003</v>
      </c>
    </row>
    <row r="164" spans="1:24" x14ac:dyDescent="0.2">
      <c r="A164" s="2">
        <v>41883</v>
      </c>
      <c r="B164" s="13">
        <v>53.999999597668598</v>
      </c>
      <c r="C164" s="13">
        <v>54.7</v>
      </c>
      <c r="D164" s="13">
        <v>56.999999575316899</v>
      </c>
      <c r="E164" s="13">
        <v>54.1999995961785</v>
      </c>
      <c r="F164" s="13">
        <v>49.022091358093597</v>
      </c>
      <c r="G164" s="13">
        <v>53.249999603256498</v>
      </c>
      <c r="H164" s="13">
        <v>45.381249738298401</v>
      </c>
      <c r="I164" s="13">
        <v>41.343749691965002</v>
      </c>
      <c r="J164" s="13">
        <v>39.999999701976698</v>
      </c>
      <c r="K164" s="13">
        <v>33.8535947761982</v>
      </c>
      <c r="L164" s="13">
        <v>53.666666266818801</v>
      </c>
      <c r="M164" s="13">
        <v>50.558333217021499</v>
      </c>
      <c r="N164" s="13"/>
      <c r="O164" s="13"/>
      <c r="P164" s="13"/>
      <c r="Q164" s="13"/>
      <c r="R164" s="13">
        <v>50.041666293827198</v>
      </c>
      <c r="S164" s="13">
        <v>47.888888532088899</v>
      </c>
      <c r="T164" s="13"/>
      <c r="U164" s="13"/>
      <c r="V164" s="13"/>
      <c r="W164" s="13"/>
      <c r="X164" s="13">
        <v>42.280537321695697</v>
      </c>
    </row>
    <row r="165" spans="1:24" x14ac:dyDescent="0.2">
      <c r="A165" s="2">
        <v>41913</v>
      </c>
      <c r="B165" s="13">
        <v>42.130000627785897</v>
      </c>
      <c r="C165" s="13">
        <v>40.7390001517646</v>
      </c>
      <c r="D165" s="13">
        <v>38.000000566244097</v>
      </c>
      <c r="E165" s="13">
        <v>38.200000569224301</v>
      </c>
      <c r="F165" s="13">
        <v>40.442608545544701</v>
      </c>
      <c r="G165" s="13">
        <v>36.269999874641101</v>
      </c>
      <c r="H165" s="13">
        <v>31.363692331040699</v>
      </c>
      <c r="I165" s="13">
        <v>33.5833332137897</v>
      </c>
      <c r="J165" s="13">
        <v>32.999999885490297</v>
      </c>
      <c r="K165" s="13">
        <v>32.064165701485301</v>
      </c>
      <c r="L165" s="13">
        <v>39.672580957112302</v>
      </c>
      <c r="M165" s="13">
        <v>36.807419452751397</v>
      </c>
      <c r="N165" s="13"/>
      <c r="O165" s="13"/>
      <c r="P165" s="13"/>
      <c r="Q165" s="13"/>
      <c r="R165" s="13">
        <v>36.147849741021297</v>
      </c>
      <c r="S165" s="13">
        <v>36.0193551212068</v>
      </c>
      <c r="T165" s="13"/>
      <c r="U165" s="13"/>
      <c r="V165" s="13"/>
      <c r="W165" s="13"/>
      <c r="X165" s="13">
        <v>36.929067998035897</v>
      </c>
    </row>
    <row r="166" spans="1:24" x14ac:dyDescent="0.2">
      <c r="A166" s="2">
        <v>41944</v>
      </c>
      <c r="B166" s="13">
        <v>36.130000000000003</v>
      </c>
      <c r="C166" s="13">
        <v>35.739000133138198</v>
      </c>
      <c r="D166" s="13">
        <v>32</v>
      </c>
      <c r="E166" s="13">
        <v>32.200000000000003</v>
      </c>
      <c r="F166" s="13">
        <v>39.2943055294419</v>
      </c>
      <c r="G166" s="13">
        <v>28.2778569898542</v>
      </c>
      <c r="H166" s="13">
        <v>28.408357171386701</v>
      </c>
      <c r="I166" s="13">
        <v>29.0892855486433</v>
      </c>
      <c r="J166" s="13">
        <v>29.9999998278916</v>
      </c>
      <c r="K166" s="13">
        <v>29.090628565919499</v>
      </c>
      <c r="L166" s="13">
        <v>32.465666595265297</v>
      </c>
      <c r="M166" s="13">
        <v>32.318033417654199</v>
      </c>
      <c r="N166" s="13"/>
      <c r="O166" s="13"/>
      <c r="P166" s="13"/>
      <c r="Q166" s="13"/>
      <c r="R166" s="13">
        <v>30.641666589366899</v>
      </c>
      <c r="S166" s="13">
        <v>31.1733332530161</v>
      </c>
      <c r="T166" s="13"/>
      <c r="U166" s="13"/>
      <c r="V166" s="13"/>
      <c r="W166" s="13"/>
      <c r="X166" s="13">
        <v>34.532589613131499</v>
      </c>
    </row>
    <row r="167" spans="1:24" x14ac:dyDescent="0.2">
      <c r="A167" s="2">
        <v>41974</v>
      </c>
      <c r="B167" s="13">
        <v>38.130000000000003</v>
      </c>
      <c r="C167" s="13">
        <v>41.739000155489897</v>
      </c>
      <c r="D167" s="13">
        <v>36</v>
      </c>
      <c r="E167" s="13">
        <v>32.200000000000003</v>
      </c>
      <c r="F167" s="13">
        <v>39.321979426482301</v>
      </c>
      <c r="G167" s="13">
        <v>32.273780487804899</v>
      </c>
      <c r="H167" s="13">
        <v>31.385182955272501</v>
      </c>
      <c r="I167" s="13">
        <v>29.335365853658502</v>
      </c>
      <c r="J167" s="13">
        <v>30</v>
      </c>
      <c r="K167" s="13">
        <v>29.1781220123951</v>
      </c>
      <c r="L167" s="13">
        <v>35.548225806451597</v>
      </c>
      <c r="M167" s="13">
        <v>37.174414077974703</v>
      </c>
      <c r="N167" s="13"/>
      <c r="O167" s="13"/>
      <c r="P167" s="13"/>
      <c r="Q167" s="13"/>
      <c r="R167" s="13">
        <v>33.061827956989198</v>
      </c>
      <c r="S167" s="13">
        <v>31.230107526881699</v>
      </c>
      <c r="T167" s="13"/>
      <c r="U167" s="13"/>
      <c r="V167" s="13"/>
      <c r="W167" s="13"/>
      <c r="X167" s="13">
        <v>34.8499562654331</v>
      </c>
    </row>
    <row r="168" spans="1:24" x14ac:dyDescent="0.2">
      <c r="A168" s="2">
        <v>42005</v>
      </c>
      <c r="B168" s="13">
        <v>47.999999821186002</v>
      </c>
      <c r="C168" s="13">
        <v>46.200000172108403</v>
      </c>
      <c r="D168" s="13">
        <v>36.449999864213098</v>
      </c>
      <c r="E168" s="13">
        <v>36.449999864213098</v>
      </c>
      <c r="F168" s="13">
        <v>39.7184868942132</v>
      </c>
      <c r="G168" s="13">
        <v>40.249999732824001</v>
      </c>
      <c r="H168" s="13">
        <v>34.658536616849098</v>
      </c>
      <c r="I168" s="13">
        <v>32.606707098973303</v>
      </c>
      <c r="J168" s="13">
        <v>31.440853449123001</v>
      </c>
      <c r="K168" s="13">
        <v>28.9034833164162</v>
      </c>
      <c r="L168" s="13">
        <v>44.583333115564102</v>
      </c>
      <c r="M168" s="13">
        <v>41.111828067101598</v>
      </c>
      <c r="N168" s="13"/>
      <c r="O168" s="13"/>
      <c r="P168" s="13"/>
      <c r="Q168" s="13"/>
      <c r="R168" s="13">
        <v>34.755644989215</v>
      </c>
      <c r="S168" s="13">
        <v>34.241666498420699</v>
      </c>
      <c r="T168" s="13"/>
      <c r="U168" s="13"/>
      <c r="V168" s="13"/>
      <c r="W168" s="13"/>
      <c r="X168" s="13">
        <v>34.950582091098397</v>
      </c>
    </row>
    <row r="169" spans="1:24" x14ac:dyDescent="0.2">
      <c r="A169" s="2">
        <v>42036</v>
      </c>
      <c r="B169" s="13">
        <v>45</v>
      </c>
      <c r="C169" s="13">
        <v>43.1999995172024</v>
      </c>
      <c r="D169" s="13">
        <v>33.450000000000003</v>
      </c>
      <c r="E169" s="13">
        <v>34.450000000000003</v>
      </c>
      <c r="F169" s="13">
        <v>38.564769711674899</v>
      </c>
      <c r="G169" s="13">
        <v>38.249999770894597</v>
      </c>
      <c r="H169" s="13">
        <v>31.6444445461035</v>
      </c>
      <c r="I169" s="13">
        <v>30.879597512615501</v>
      </c>
      <c r="J169" s="13">
        <v>31.550694252152201</v>
      </c>
      <c r="K169" s="13">
        <v>29.028950067892399</v>
      </c>
      <c r="L169" s="13">
        <v>42.107142758954801</v>
      </c>
      <c r="M169" s="13">
        <v>38.2476188153029</v>
      </c>
      <c r="N169" s="13"/>
      <c r="O169" s="13"/>
      <c r="P169" s="13"/>
      <c r="Q169" s="13"/>
      <c r="R169" s="13">
        <v>32.348398933978103</v>
      </c>
      <c r="S169" s="13">
        <v>33.2074403937795</v>
      </c>
      <c r="T169" s="13"/>
      <c r="U169" s="13"/>
      <c r="V169" s="13"/>
      <c r="W169" s="13"/>
      <c r="X169" s="13">
        <v>34.477989864339598</v>
      </c>
    </row>
    <row r="170" spans="1:24" x14ac:dyDescent="0.2">
      <c r="A170" s="2">
        <v>42064</v>
      </c>
      <c r="B170" s="13">
        <v>40.629999848641503</v>
      </c>
      <c r="C170" s="13">
        <v>38.173999573372299</v>
      </c>
      <c r="D170" s="13">
        <v>33.449999875388997</v>
      </c>
      <c r="E170" s="13">
        <v>33.449999875388997</v>
      </c>
      <c r="F170" s="13">
        <v>38.5902718973147</v>
      </c>
      <c r="G170" s="13">
        <v>32.273780645200702</v>
      </c>
      <c r="H170" s="13">
        <v>28.6537805712228</v>
      </c>
      <c r="I170" s="13">
        <v>28.3810977040472</v>
      </c>
      <c r="J170" s="13">
        <v>31.2500001644466</v>
      </c>
      <c r="K170" s="13">
        <v>28.048938582089299</v>
      </c>
      <c r="L170" s="13">
        <v>36.946075253576197</v>
      </c>
      <c r="M170" s="13">
        <v>33.976913776725702</v>
      </c>
      <c r="N170" s="13"/>
      <c r="O170" s="13"/>
      <c r="P170" s="13"/>
      <c r="Q170" s="13"/>
      <c r="R170" s="13">
        <v>31.215322574044801</v>
      </c>
      <c r="S170" s="13">
        <v>32.480107529704703</v>
      </c>
      <c r="T170" s="13"/>
      <c r="U170" s="13"/>
      <c r="V170" s="13"/>
      <c r="W170" s="13"/>
      <c r="X170" s="13">
        <v>33.943017425011</v>
      </c>
    </row>
    <row r="171" spans="1:24" x14ac:dyDescent="0.2">
      <c r="A171" s="2">
        <v>42095</v>
      </c>
      <c r="B171" s="13">
        <v>33.130000000000003</v>
      </c>
      <c r="C171" s="13">
        <v>36.173999595724098</v>
      </c>
      <c r="D171" s="13">
        <v>32.75</v>
      </c>
      <c r="E171" s="13">
        <v>33.450000000000003</v>
      </c>
      <c r="F171" s="13">
        <v>37.430802070594297</v>
      </c>
      <c r="G171" s="13">
        <v>28.270526487446901</v>
      </c>
      <c r="H171" s="13">
        <v>27.6327369415968</v>
      </c>
      <c r="I171" s="13">
        <v>30.605263347394398</v>
      </c>
      <c r="J171" s="13">
        <v>31.574342301159501</v>
      </c>
      <c r="K171" s="13">
        <v>28.124244068193899</v>
      </c>
      <c r="L171" s="13">
        <v>31.078222294699799</v>
      </c>
      <c r="M171" s="13">
        <v>32.5676886973148</v>
      </c>
      <c r="N171" s="13"/>
      <c r="O171" s="13"/>
      <c r="P171" s="13"/>
      <c r="Q171" s="13"/>
      <c r="R171" s="13">
        <v>31.844444524455401</v>
      </c>
      <c r="S171" s="13">
        <v>32.6580556382673</v>
      </c>
      <c r="T171" s="13"/>
      <c r="U171" s="13"/>
      <c r="V171" s="13"/>
      <c r="W171" s="13"/>
      <c r="X171" s="13">
        <v>33.501366469580802</v>
      </c>
    </row>
    <row r="172" spans="1:24" x14ac:dyDescent="0.2">
      <c r="A172" s="2">
        <v>42125</v>
      </c>
      <c r="B172" s="13">
        <v>32.130000000000003</v>
      </c>
      <c r="C172" s="13">
        <v>34.174000127308098</v>
      </c>
      <c r="D172" s="13">
        <v>34.75</v>
      </c>
      <c r="E172" s="13">
        <v>36.450000000000003</v>
      </c>
      <c r="F172" s="13">
        <v>37.454447391322901</v>
      </c>
      <c r="G172" s="13">
        <v>24.2655813953488</v>
      </c>
      <c r="H172" s="13">
        <v>24.699209525069001</v>
      </c>
      <c r="I172" s="13">
        <v>29.7209302325581</v>
      </c>
      <c r="J172" s="13">
        <v>33.25</v>
      </c>
      <c r="K172" s="13">
        <v>28.195231965276001</v>
      </c>
      <c r="L172" s="13">
        <v>28.493763440860199</v>
      </c>
      <c r="M172" s="13">
        <v>29.793182967132999</v>
      </c>
      <c r="N172" s="13"/>
      <c r="O172" s="13"/>
      <c r="P172" s="13"/>
      <c r="Q172" s="13"/>
      <c r="R172" s="13">
        <v>32.424731182795703</v>
      </c>
      <c r="S172" s="13">
        <v>34.970430107526902</v>
      </c>
      <c r="T172" s="13"/>
      <c r="U172" s="13"/>
      <c r="V172" s="13"/>
      <c r="W172" s="13"/>
      <c r="X172" s="13">
        <v>33.173304774978597</v>
      </c>
    </row>
    <row r="173" spans="1:24" x14ac:dyDescent="0.2">
      <c r="A173" s="2">
        <v>42156</v>
      </c>
      <c r="B173" s="13">
        <v>36.130000269189502</v>
      </c>
      <c r="C173" s="13">
        <v>40.174000074829898</v>
      </c>
      <c r="D173" s="13">
        <v>39.750000296160501</v>
      </c>
      <c r="E173" s="13">
        <v>45.450000338628897</v>
      </c>
      <c r="F173" s="13">
        <v>41.441338199953698</v>
      </c>
      <c r="G173" s="13">
        <v>29.3889475873858</v>
      </c>
      <c r="H173" s="13">
        <v>33.843262964818997</v>
      </c>
      <c r="I173" s="13">
        <v>35.605263423174598</v>
      </c>
      <c r="J173" s="13">
        <v>33.250000247731798</v>
      </c>
      <c r="K173" s="13">
        <v>31.861602815098799</v>
      </c>
      <c r="L173" s="13">
        <v>33.283778025761301</v>
      </c>
      <c r="M173" s="13">
        <v>37.501022183936399</v>
      </c>
      <c r="N173" s="13"/>
      <c r="O173" s="13"/>
      <c r="P173" s="13"/>
      <c r="Q173" s="13"/>
      <c r="R173" s="13">
        <v>38.000000283121999</v>
      </c>
      <c r="S173" s="13">
        <v>40.298889189138997</v>
      </c>
      <c r="T173" s="13"/>
      <c r="U173" s="13"/>
      <c r="V173" s="13"/>
      <c r="W173" s="13"/>
      <c r="X173" s="13">
        <v>37.396561037459399</v>
      </c>
    </row>
    <row r="174" spans="1:24" x14ac:dyDescent="0.2">
      <c r="A174" s="2">
        <v>42186</v>
      </c>
      <c r="B174" s="13">
        <v>54.000000201165598</v>
      </c>
      <c r="C174" s="13">
        <v>62.199999884143502</v>
      </c>
      <c r="D174" s="13">
        <v>58.750000218860798</v>
      </c>
      <c r="E174" s="13">
        <v>67.450000251270794</v>
      </c>
      <c r="F174" s="13">
        <v>51.793098737759898</v>
      </c>
      <c r="G174" s="13">
        <v>44.249999524616598</v>
      </c>
      <c r="H174" s="13">
        <v>49.658535993748899</v>
      </c>
      <c r="I174" s="13">
        <v>40.661584960126397</v>
      </c>
      <c r="J174" s="13">
        <v>42.249999600246802</v>
      </c>
      <c r="K174" s="13">
        <v>34.496859889579397</v>
      </c>
      <c r="L174" s="13">
        <v>49.701612806127898</v>
      </c>
      <c r="M174" s="13">
        <v>56.670967416335102</v>
      </c>
      <c r="N174" s="13"/>
      <c r="O174" s="13"/>
      <c r="P174" s="13"/>
      <c r="Q174" s="13"/>
      <c r="R174" s="13">
        <v>50.775537577913397</v>
      </c>
      <c r="S174" s="13">
        <v>56.340322544905398</v>
      </c>
      <c r="T174" s="13"/>
      <c r="U174" s="13"/>
      <c r="V174" s="13"/>
      <c r="W174" s="13"/>
      <c r="X174" s="13">
        <v>44.1678751595298</v>
      </c>
    </row>
    <row r="175" spans="1:24" x14ac:dyDescent="0.2">
      <c r="A175" s="2">
        <v>42217</v>
      </c>
      <c r="B175" s="13">
        <v>73.999999172985497</v>
      </c>
      <c r="C175" s="13">
        <v>74.200000138208296</v>
      </c>
      <c r="D175" s="13">
        <v>70.749999209307106</v>
      </c>
      <c r="E175" s="13">
        <v>72.449999190308205</v>
      </c>
      <c r="F175" s="13">
        <v>57.009962093341002</v>
      </c>
      <c r="G175" s="13">
        <v>58.2500001818578</v>
      </c>
      <c r="H175" s="13">
        <v>55.6585366106479</v>
      </c>
      <c r="I175" s="13">
        <v>44.661585457543502</v>
      </c>
      <c r="J175" s="13">
        <v>44.250000082830901</v>
      </c>
      <c r="K175" s="13">
        <v>40.088330275815302</v>
      </c>
      <c r="L175" s="13">
        <v>67.0564512306604</v>
      </c>
      <c r="M175" s="13">
        <v>66.025806540036498</v>
      </c>
      <c r="N175" s="13"/>
      <c r="O175" s="13"/>
      <c r="P175" s="13"/>
      <c r="Q175" s="13"/>
      <c r="R175" s="13">
        <v>59.248655512293098</v>
      </c>
      <c r="S175" s="13">
        <v>60.017741519269798</v>
      </c>
      <c r="T175" s="13"/>
      <c r="U175" s="13"/>
      <c r="V175" s="13"/>
      <c r="W175" s="13"/>
      <c r="X175" s="13">
        <v>49.549887851206101</v>
      </c>
    </row>
    <row r="176" spans="1:24" x14ac:dyDescent="0.2">
      <c r="A176" s="2">
        <v>42248</v>
      </c>
      <c r="B176" s="13">
        <v>53.999999597668598</v>
      </c>
      <c r="C176" s="13">
        <v>55.2</v>
      </c>
      <c r="D176" s="13">
        <v>57.749999569728899</v>
      </c>
      <c r="E176" s="13">
        <v>54.449999594315898</v>
      </c>
      <c r="F176" s="13">
        <v>49.896834995710201</v>
      </c>
      <c r="G176" s="13">
        <v>53.249999603256498</v>
      </c>
      <c r="H176" s="13">
        <v>45.662499736901403</v>
      </c>
      <c r="I176" s="13">
        <v>41.671874689520301</v>
      </c>
      <c r="J176" s="13">
        <v>40.249999700114103</v>
      </c>
      <c r="K176" s="13">
        <v>34.008260315207899</v>
      </c>
      <c r="L176" s="13">
        <v>53.666666266818801</v>
      </c>
      <c r="M176" s="13">
        <v>50.961110994178398</v>
      </c>
      <c r="N176" s="13"/>
      <c r="O176" s="13"/>
      <c r="P176" s="13"/>
      <c r="Q176" s="13"/>
      <c r="R176" s="13">
        <v>50.604166289636197</v>
      </c>
      <c r="S176" s="13">
        <v>48.138888530226197</v>
      </c>
      <c r="T176" s="13"/>
      <c r="U176" s="13"/>
      <c r="V176" s="13"/>
      <c r="W176" s="13"/>
      <c r="X176" s="13">
        <v>42.835246248820297</v>
      </c>
    </row>
    <row r="177" spans="1:24" x14ac:dyDescent="0.2">
      <c r="A177" s="2">
        <v>42278</v>
      </c>
      <c r="B177" s="13">
        <v>42.130000627785897</v>
      </c>
      <c r="C177" s="13">
        <v>41.174000153385101</v>
      </c>
      <c r="D177" s="13">
        <v>38.750000577419897</v>
      </c>
      <c r="E177" s="13">
        <v>38.450000572949598</v>
      </c>
      <c r="F177" s="13">
        <v>41.164082236149</v>
      </c>
      <c r="G177" s="13">
        <v>36.269999874641101</v>
      </c>
      <c r="H177" s="13">
        <v>31.629333356930999</v>
      </c>
      <c r="I177" s="13">
        <v>33.897435778131097</v>
      </c>
      <c r="J177" s="13">
        <v>33.476281934083502</v>
      </c>
      <c r="K177" s="13">
        <v>32.349179292255897</v>
      </c>
      <c r="L177" s="13">
        <v>39.672580957112302</v>
      </c>
      <c r="M177" s="13">
        <v>37.171397948420498</v>
      </c>
      <c r="N177" s="13"/>
      <c r="O177" s="13"/>
      <c r="P177" s="13"/>
      <c r="Q177" s="13"/>
      <c r="R177" s="13">
        <v>36.7150540486859</v>
      </c>
      <c r="S177" s="13">
        <v>36.364247595360602</v>
      </c>
      <c r="T177" s="13"/>
      <c r="U177" s="13"/>
      <c r="V177" s="13"/>
      <c r="W177" s="13"/>
      <c r="X177" s="13">
        <v>37.467510033871299</v>
      </c>
    </row>
    <row r="178" spans="1:24" x14ac:dyDescent="0.2">
      <c r="A178" s="2">
        <v>42309</v>
      </c>
      <c r="B178" s="13">
        <v>36.130000000000003</v>
      </c>
      <c r="C178" s="13">
        <v>36.1740001347587</v>
      </c>
      <c r="D178" s="13">
        <v>32.75</v>
      </c>
      <c r="E178" s="13">
        <v>32.450000000000003</v>
      </c>
      <c r="F178" s="13">
        <v>39.995120490581201</v>
      </c>
      <c r="G178" s="13">
        <v>28.2778569898542</v>
      </c>
      <c r="H178" s="13">
        <v>28.680142886019699</v>
      </c>
      <c r="I178" s="13">
        <v>29.428571261598599</v>
      </c>
      <c r="J178" s="13">
        <v>30.531547443377999</v>
      </c>
      <c r="K178" s="13">
        <v>29.371787412725901</v>
      </c>
      <c r="L178" s="13">
        <v>32.465666595265297</v>
      </c>
      <c r="M178" s="13">
        <v>32.676866752013801</v>
      </c>
      <c r="N178" s="13"/>
      <c r="O178" s="13"/>
      <c r="P178" s="13"/>
      <c r="Q178" s="13"/>
      <c r="R178" s="13">
        <v>31.1999999220793</v>
      </c>
      <c r="S178" s="13">
        <v>31.554722140243101</v>
      </c>
      <c r="T178" s="13"/>
      <c r="U178" s="13"/>
      <c r="V178" s="13"/>
      <c r="W178" s="13"/>
      <c r="X178" s="13">
        <v>35.037565054248702</v>
      </c>
    </row>
    <row r="179" spans="1:24" x14ac:dyDescent="0.2">
      <c r="A179" s="2">
        <v>42339</v>
      </c>
      <c r="B179" s="13">
        <v>38.130000000000003</v>
      </c>
      <c r="C179" s="13">
        <v>42.174000157110399</v>
      </c>
      <c r="D179" s="13">
        <v>36.75</v>
      </c>
      <c r="E179" s="13">
        <v>32.450000000000003</v>
      </c>
      <c r="F179" s="13">
        <v>40.0231142750971</v>
      </c>
      <c r="G179" s="13">
        <v>32.273780487804899</v>
      </c>
      <c r="H179" s="13">
        <v>31.6537805165446</v>
      </c>
      <c r="I179" s="13">
        <v>29.6615853658537</v>
      </c>
      <c r="J179" s="13">
        <v>30.25</v>
      </c>
      <c r="K179" s="13">
        <v>29.4855296358765</v>
      </c>
      <c r="L179" s="13">
        <v>35.548225806451597</v>
      </c>
      <c r="M179" s="13">
        <v>37.536053863957697</v>
      </c>
      <c r="N179" s="13"/>
      <c r="O179" s="13"/>
      <c r="P179" s="13"/>
      <c r="Q179" s="13"/>
      <c r="R179" s="13">
        <v>33.625</v>
      </c>
      <c r="S179" s="13">
        <v>31.480107526881699</v>
      </c>
      <c r="T179" s="13"/>
      <c r="U179" s="13"/>
      <c r="V179" s="13"/>
      <c r="W179" s="13"/>
      <c r="X179" s="13">
        <v>35.377512444903097</v>
      </c>
    </row>
    <row r="180" spans="1:24" x14ac:dyDescent="0.2">
      <c r="A180" s="2">
        <v>42370</v>
      </c>
      <c r="B180" s="13">
        <v>47.999999821186002</v>
      </c>
      <c r="C180" s="13">
        <v>46.700000173971098</v>
      </c>
      <c r="D180" s="13">
        <v>36.499999864026897</v>
      </c>
      <c r="E180" s="13">
        <v>36.699999863281803</v>
      </c>
      <c r="F180" s="13">
        <v>40.416152436146199</v>
      </c>
      <c r="G180" s="13">
        <v>40.0523253204084</v>
      </c>
      <c r="H180" s="13">
        <v>34.943023292226499</v>
      </c>
      <c r="I180" s="13">
        <v>32.552325367321103</v>
      </c>
      <c r="J180" s="13">
        <v>31.684883513474901</v>
      </c>
      <c r="K180" s="13">
        <v>29.211359987947301</v>
      </c>
      <c r="L180" s="13">
        <v>44.325268600396399</v>
      </c>
      <c r="M180" s="13">
        <v>41.263978604992403</v>
      </c>
      <c r="N180" s="13"/>
      <c r="O180" s="13"/>
      <c r="P180" s="13"/>
      <c r="Q180" s="13"/>
      <c r="R180" s="13">
        <v>34.674731010711298</v>
      </c>
      <c r="S180" s="13">
        <v>34.381182626274303</v>
      </c>
      <c r="T180" s="13"/>
      <c r="U180" s="13"/>
      <c r="V180" s="13"/>
      <c r="W180" s="13"/>
      <c r="X180" s="13">
        <v>35.235441949344597</v>
      </c>
    </row>
    <row r="181" spans="1:24" x14ac:dyDescent="0.2">
      <c r="A181" s="2">
        <v>42401</v>
      </c>
      <c r="B181" s="13">
        <v>45</v>
      </c>
      <c r="C181" s="13">
        <v>43.699999511614401</v>
      </c>
      <c r="D181" s="13">
        <v>33.5</v>
      </c>
      <c r="E181" s="13">
        <v>34.700000000000003</v>
      </c>
      <c r="F181" s="13">
        <v>39.242004691977499</v>
      </c>
      <c r="G181" s="13">
        <v>38.2847488038745</v>
      </c>
      <c r="H181" s="13">
        <v>31.915637171431001</v>
      </c>
      <c r="I181" s="13">
        <v>31.1283781869287</v>
      </c>
      <c r="J181" s="13">
        <v>31.795945750972301</v>
      </c>
      <c r="K181" s="13">
        <v>29.332065931404902</v>
      </c>
      <c r="L181" s="13">
        <v>42.144088571762701</v>
      </c>
      <c r="M181" s="13">
        <v>38.688259206019197</v>
      </c>
      <c r="N181" s="13"/>
      <c r="O181" s="13"/>
      <c r="P181" s="13"/>
      <c r="Q181" s="13"/>
      <c r="R181" s="13">
        <v>32.491379228923698</v>
      </c>
      <c r="S181" s="13">
        <v>33.464942445815801</v>
      </c>
      <c r="T181" s="13"/>
      <c r="U181" s="13"/>
      <c r="V181" s="13"/>
      <c r="W181" s="13"/>
      <c r="X181" s="13">
        <v>35.027433035182298</v>
      </c>
    </row>
    <row r="182" spans="1:24" x14ac:dyDescent="0.2">
      <c r="A182" s="2">
        <v>42430</v>
      </c>
      <c r="B182" s="13">
        <v>40.629999848641503</v>
      </c>
      <c r="C182" s="13">
        <v>38.608999568510797</v>
      </c>
      <c r="D182" s="13">
        <v>33.499999875202697</v>
      </c>
      <c r="E182" s="13">
        <v>33.699999874457703</v>
      </c>
      <c r="F182" s="13">
        <v>39.2677894726882</v>
      </c>
      <c r="G182" s="13">
        <v>32.366154017442703</v>
      </c>
      <c r="H182" s="13">
        <v>28.920615489452501</v>
      </c>
      <c r="I182" s="13">
        <v>28.756410413063499</v>
      </c>
      <c r="J182" s="13">
        <v>31.819230948359898</v>
      </c>
      <c r="K182" s="13">
        <v>28.340666712431101</v>
      </c>
      <c r="L182" s="13">
        <v>37.164516112977502</v>
      </c>
      <c r="M182" s="13">
        <v>34.546128825679901</v>
      </c>
      <c r="N182" s="13"/>
      <c r="O182" s="13"/>
      <c r="P182" s="13"/>
      <c r="Q182" s="13"/>
      <c r="R182" s="13">
        <v>31.510752681402401</v>
      </c>
      <c r="S182" s="13">
        <v>32.911290324803801</v>
      </c>
      <c r="T182" s="13"/>
      <c r="U182" s="13"/>
      <c r="V182" s="13"/>
      <c r="W182" s="13"/>
      <c r="X182" s="13">
        <v>34.685447669999697</v>
      </c>
    </row>
    <row r="183" spans="1:24" x14ac:dyDescent="0.2">
      <c r="A183" s="2">
        <v>42461</v>
      </c>
      <c r="B183" s="13">
        <v>33.130000000000003</v>
      </c>
      <c r="C183" s="13">
        <v>36.608999590862602</v>
      </c>
      <c r="D183" s="13">
        <v>32.799999999999997</v>
      </c>
      <c r="E183" s="13">
        <v>33.700000000000003</v>
      </c>
      <c r="F183" s="13">
        <v>38.087802984558898</v>
      </c>
      <c r="G183" s="13">
        <v>28.270526487446901</v>
      </c>
      <c r="H183" s="13">
        <v>27.898789573878599</v>
      </c>
      <c r="I183" s="13">
        <v>30.810526506759601</v>
      </c>
      <c r="J183" s="13">
        <v>31.500000195048401</v>
      </c>
      <c r="K183" s="13">
        <v>28.4659102045973</v>
      </c>
      <c r="L183" s="13">
        <v>31.078222294699799</v>
      </c>
      <c r="M183" s="13">
        <v>32.9313553614694</v>
      </c>
      <c r="N183" s="13"/>
      <c r="O183" s="13"/>
      <c r="P183" s="13"/>
      <c r="Q183" s="13"/>
      <c r="R183" s="13">
        <v>31.960000080631801</v>
      </c>
      <c r="S183" s="13">
        <v>32.771111193464897</v>
      </c>
      <c r="T183" s="13"/>
      <c r="U183" s="13"/>
      <c r="V183" s="13"/>
      <c r="W183" s="13"/>
      <c r="X183" s="13">
        <v>34.025226033019599</v>
      </c>
    </row>
    <row r="184" spans="1:24" x14ac:dyDescent="0.2">
      <c r="A184" s="2">
        <v>42491</v>
      </c>
      <c r="B184" s="13">
        <v>32.130000000000003</v>
      </c>
      <c r="C184" s="13">
        <v>34.609000128928599</v>
      </c>
      <c r="D184" s="13">
        <v>34.799999999999997</v>
      </c>
      <c r="E184" s="13">
        <v>36.700000000000003</v>
      </c>
      <c r="F184" s="13">
        <v>38.111703109620599</v>
      </c>
      <c r="G184" s="13">
        <v>24.2655813953488</v>
      </c>
      <c r="H184" s="13">
        <v>24.970488597189899</v>
      </c>
      <c r="I184" s="13">
        <v>29.911627906976701</v>
      </c>
      <c r="J184" s="13">
        <v>33.5</v>
      </c>
      <c r="K184" s="13">
        <v>28.537769158007599</v>
      </c>
      <c r="L184" s="13">
        <v>28.493763440860199</v>
      </c>
      <c r="M184" s="13">
        <v>30.152484044361199</v>
      </c>
      <c r="N184" s="13"/>
      <c r="O184" s="13"/>
      <c r="P184" s="13"/>
      <c r="Q184" s="13"/>
      <c r="R184" s="13">
        <v>32.539784946236601</v>
      </c>
      <c r="S184" s="13">
        <v>35.220430107526902</v>
      </c>
      <c r="T184" s="13"/>
      <c r="U184" s="13"/>
      <c r="V184" s="13"/>
      <c r="W184" s="13"/>
      <c r="X184" s="13">
        <v>33.685045476079097</v>
      </c>
    </row>
    <row r="185" spans="1:24" x14ac:dyDescent="0.2">
      <c r="A185" s="2">
        <v>42522</v>
      </c>
      <c r="B185" s="13">
        <v>36.130000269189502</v>
      </c>
      <c r="C185" s="13">
        <v>40.609000075640203</v>
      </c>
      <c r="D185" s="13">
        <v>39.800000296533099</v>
      </c>
      <c r="E185" s="13">
        <v>45.700000340491499</v>
      </c>
      <c r="F185" s="13">
        <v>42.168379221005502</v>
      </c>
      <c r="G185" s="13">
        <v>29.3889475873858</v>
      </c>
      <c r="H185" s="13">
        <v>34.109315595055399</v>
      </c>
      <c r="I185" s="13">
        <v>35.810526582598698</v>
      </c>
      <c r="J185" s="13">
        <v>33.5000002495944</v>
      </c>
      <c r="K185" s="13">
        <v>32.086481187991502</v>
      </c>
      <c r="L185" s="13">
        <v>33.283778025761301</v>
      </c>
      <c r="M185" s="13">
        <v>37.8646888505044</v>
      </c>
      <c r="N185" s="13"/>
      <c r="O185" s="13"/>
      <c r="P185" s="13"/>
      <c r="Q185" s="13"/>
      <c r="R185" s="13">
        <v>38.115555839538601</v>
      </c>
      <c r="S185" s="13">
        <v>40.548889191001699</v>
      </c>
      <c r="T185" s="13"/>
      <c r="U185" s="13"/>
      <c r="V185" s="13"/>
      <c r="W185" s="13"/>
      <c r="X185" s="13">
        <v>37.911577829288497</v>
      </c>
    </row>
    <row r="186" spans="1:24" x14ac:dyDescent="0.2">
      <c r="A186" s="2"/>
    </row>
  </sheetData>
  <mergeCells count="3">
    <mergeCell ref="B4:F4"/>
    <mergeCell ref="G4:K4"/>
    <mergeCell ref="L4:X4"/>
  </mergeCells>
  <phoneticPr fontId="0" type="noConversion"/>
  <pageMargins left="0.75" right="0.75" top="1" bottom="1" header="0.5" footer="0.5"/>
  <pageSetup scale="79" fitToHeight="99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Stranded Costs</vt:lpstr>
      <vt:lpstr>GasFP0618</vt:lpstr>
      <vt:lpstr>ElectricFP0622</vt:lpstr>
      <vt:lpstr>Gas Chart</vt:lpstr>
      <vt:lpstr>Peak Chart</vt:lpstr>
      <vt:lpstr>Off-Peak Chart</vt:lpstr>
      <vt:lpstr>Flat Chart w Retail</vt:lpstr>
      <vt:lpstr>Flat Chart Through 06</vt:lpstr>
      <vt:lpstr>Flat Chart</vt:lpstr>
      <vt:lpstr>Flat Chart Smoothed</vt:lpstr>
      <vt:lpstr>ElectricFP0622!Print_Titles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perry</dc:creator>
  <cp:lastModifiedBy>Jan Havlíček</cp:lastModifiedBy>
  <cp:lastPrinted>2001-01-09T07:23:19Z</cp:lastPrinted>
  <dcterms:created xsi:type="dcterms:W3CDTF">2000-12-22T17:38:04Z</dcterms:created>
  <dcterms:modified xsi:type="dcterms:W3CDTF">2023-09-19T15:04:20Z</dcterms:modified>
</cp:coreProperties>
</file>