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E19A726-C1FD-4571-A475-5BD02B2DCC38}" xr6:coauthVersionLast="47" xr6:coauthVersionMax="47" xr10:uidLastSave="{00000000-0000-0000-0000-000000000000}"/>
  <bookViews>
    <workbookView xWindow="-120" yWindow="-120" windowWidth="38640" windowHeight="15720" firstSheet="3" activeTab="4"/>
  </bookViews>
  <sheets>
    <sheet name="Mortgage Pricing Tool " sheetId="21" r:id="rId1"/>
    <sheet name="Data" sheetId="1" r:id="rId2"/>
    <sheet name="term structure" sheetId="2" r:id="rId3"/>
    <sheet name="BDT_Tree" sheetId="19" r:id="rId4"/>
    <sheet name="Rockefeller_ Monthly CF" sheetId="25" r:id="rId5"/>
    <sheet name="Rockefeller_Yearly_CF" sheetId="22"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14" i="25"/>
  <c r="C15" i="25"/>
  <c r="C16" i="25"/>
  <c r="C17" i="25"/>
  <c r="C19" i="25"/>
  <c r="C20" i="25"/>
  <c r="C21" i="25"/>
  <c r="C22" i="25"/>
  <c r="C23" i="25"/>
  <c r="L23" i="25"/>
  <c r="V23" i="25"/>
  <c r="AA23" i="25"/>
  <c r="AF23" i="25"/>
  <c r="AK23" i="25"/>
  <c r="AP23" i="25"/>
  <c r="AU23" i="25"/>
  <c r="AZ23" i="25"/>
  <c r="BE23" i="25"/>
  <c r="BJ23" i="25"/>
  <c r="BO23" i="25"/>
  <c r="BT23" i="25"/>
  <c r="BY23" i="25"/>
  <c r="CD23" i="25"/>
  <c r="C24" i="25"/>
  <c r="H24" i="25"/>
  <c r="L24" i="25"/>
  <c r="M24" i="25"/>
  <c r="P24" i="25"/>
  <c r="Q24" i="25"/>
  <c r="R24" i="25"/>
  <c r="S24" i="25"/>
  <c r="T24" i="25"/>
  <c r="U24" i="25"/>
  <c r="V24" i="25"/>
  <c r="W24" i="25"/>
  <c r="Y24" i="25"/>
  <c r="Z24" i="25"/>
  <c r="AA24" i="25"/>
  <c r="AB24" i="25"/>
  <c r="AD24" i="25"/>
  <c r="AE24" i="25"/>
  <c r="AF24" i="25"/>
  <c r="AG24" i="25"/>
  <c r="AI24" i="25"/>
  <c r="AK24" i="25"/>
  <c r="AP24" i="25"/>
  <c r="AQ24" i="25"/>
  <c r="AS24" i="25"/>
  <c r="AU24" i="25"/>
  <c r="AV24" i="25"/>
  <c r="AX24" i="25"/>
  <c r="AZ24" i="25"/>
  <c r="BA24" i="25"/>
  <c r="BC24" i="25"/>
  <c r="BE24" i="25"/>
  <c r="BF24" i="25"/>
  <c r="BH24" i="25"/>
  <c r="BJ24" i="25"/>
  <c r="BK24" i="25"/>
  <c r="BM24" i="25"/>
  <c r="BO24" i="25"/>
  <c r="BP24" i="25"/>
  <c r="BR24" i="25"/>
  <c r="BT24" i="25"/>
  <c r="BU24" i="25"/>
  <c r="BW24" i="25"/>
  <c r="BY24" i="25"/>
  <c r="BZ24" i="25"/>
  <c r="CB24" i="25"/>
  <c r="CD24" i="25"/>
  <c r="CE24" i="25"/>
  <c r="CF24" i="25"/>
  <c r="CG24" i="25"/>
  <c r="CH24" i="25"/>
  <c r="CI24" i="25"/>
  <c r="C25" i="25"/>
  <c r="H25" i="25"/>
  <c r="L25" i="25"/>
  <c r="M25" i="25"/>
  <c r="P25" i="25"/>
  <c r="Q25" i="25"/>
  <c r="R25" i="25"/>
  <c r="S25" i="25"/>
  <c r="T25" i="25"/>
  <c r="U25" i="25"/>
  <c r="V25" i="25"/>
  <c r="W25" i="25"/>
  <c r="Y25" i="25"/>
  <c r="Z25" i="25"/>
  <c r="AA25" i="25"/>
  <c r="AB25" i="25"/>
  <c r="AD25" i="25"/>
  <c r="AE25" i="25"/>
  <c r="AF25" i="25"/>
  <c r="AG25" i="25"/>
  <c r="AI25" i="25"/>
  <c r="AK25" i="25"/>
  <c r="AP25" i="25"/>
  <c r="AQ25" i="25"/>
  <c r="AS25" i="25"/>
  <c r="AU25" i="25"/>
  <c r="AV25" i="25"/>
  <c r="AX25" i="25"/>
  <c r="AZ25" i="25"/>
  <c r="BA25" i="25"/>
  <c r="BC25" i="25"/>
  <c r="BE25" i="25"/>
  <c r="BF25" i="25"/>
  <c r="BH25" i="25"/>
  <c r="BJ25" i="25"/>
  <c r="BK25" i="25"/>
  <c r="BM25" i="25"/>
  <c r="BO25" i="25"/>
  <c r="BP25" i="25"/>
  <c r="BR25" i="25"/>
  <c r="BT25" i="25"/>
  <c r="BU25" i="25"/>
  <c r="BW25" i="25"/>
  <c r="BY25" i="25"/>
  <c r="BZ25" i="25"/>
  <c r="CB25" i="25"/>
  <c r="CD25" i="25"/>
  <c r="CE25" i="25"/>
  <c r="CF25" i="25"/>
  <c r="CG25" i="25"/>
  <c r="CH25" i="25"/>
  <c r="CI25" i="25"/>
  <c r="H26" i="25"/>
  <c r="L26" i="25"/>
  <c r="M26" i="25"/>
  <c r="P26" i="25"/>
  <c r="Q26" i="25"/>
  <c r="R26" i="25"/>
  <c r="S26" i="25"/>
  <c r="T26" i="25"/>
  <c r="U26" i="25"/>
  <c r="V26" i="25"/>
  <c r="W26" i="25"/>
  <c r="Y26" i="25"/>
  <c r="Z26" i="25"/>
  <c r="AA26" i="25"/>
  <c r="AB26" i="25"/>
  <c r="AD26" i="25"/>
  <c r="AE26" i="25"/>
  <c r="AF26" i="25"/>
  <c r="AG26" i="25"/>
  <c r="AI26" i="25"/>
  <c r="AK26" i="25"/>
  <c r="AP26" i="25"/>
  <c r="AQ26" i="25"/>
  <c r="AS26" i="25"/>
  <c r="AU26" i="25"/>
  <c r="AV26" i="25"/>
  <c r="AX26" i="25"/>
  <c r="AZ26" i="25"/>
  <c r="BA26" i="25"/>
  <c r="BC26" i="25"/>
  <c r="BE26" i="25"/>
  <c r="BF26" i="25"/>
  <c r="BH26" i="25"/>
  <c r="BJ26" i="25"/>
  <c r="BK26" i="25"/>
  <c r="BM26" i="25"/>
  <c r="BO26" i="25"/>
  <c r="BP26" i="25"/>
  <c r="BR26" i="25"/>
  <c r="BT26" i="25"/>
  <c r="BU26" i="25"/>
  <c r="BW26" i="25"/>
  <c r="BY26" i="25"/>
  <c r="BZ26" i="25"/>
  <c r="CB26" i="25"/>
  <c r="CD26" i="25"/>
  <c r="CE26" i="25"/>
  <c r="CF26" i="25"/>
  <c r="CG26" i="25"/>
  <c r="CH26" i="25"/>
  <c r="CI26" i="25"/>
  <c r="H27" i="25"/>
  <c r="L27" i="25"/>
  <c r="M27" i="25"/>
  <c r="P27" i="25"/>
  <c r="Q27" i="25"/>
  <c r="R27" i="25"/>
  <c r="S27" i="25"/>
  <c r="T27" i="25"/>
  <c r="U27" i="25"/>
  <c r="V27" i="25"/>
  <c r="W27" i="25"/>
  <c r="Y27" i="25"/>
  <c r="Z27" i="25"/>
  <c r="AA27" i="25"/>
  <c r="AB27" i="25"/>
  <c r="AD27" i="25"/>
  <c r="AE27" i="25"/>
  <c r="AF27" i="25"/>
  <c r="AG27" i="25"/>
  <c r="AI27" i="25"/>
  <c r="AK27" i="25"/>
  <c r="AP27" i="25"/>
  <c r="AQ27" i="25"/>
  <c r="AS27" i="25"/>
  <c r="AU27" i="25"/>
  <c r="AV27" i="25"/>
  <c r="AX27" i="25"/>
  <c r="AZ27" i="25"/>
  <c r="BA27" i="25"/>
  <c r="BC27" i="25"/>
  <c r="BE27" i="25"/>
  <c r="BF27" i="25"/>
  <c r="BH27" i="25"/>
  <c r="BJ27" i="25"/>
  <c r="BK27" i="25"/>
  <c r="BM27" i="25"/>
  <c r="BO27" i="25"/>
  <c r="BP27" i="25"/>
  <c r="BR27" i="25"/>
  <c r="BT27" i="25"/>
  <c r="BU27" i="25"/>
  <c r="BW27" i="25"/>
  <c r="BY27" i="25"/>
  <c r="BZ27" i="25"/>
  <c r="CB27" i="25"/>
  <c r="CD27" i="25"/>
  <c r="CE27" i="25"/>
  <c r="CF27" i="25"/>
  <c r="CG27" i="25"/>
  <c r="CH27" i="25"/>
  <c r="CI27" i="25"/>
  <c r="H28" i="25"/>
  <c r="L28" i="25"/>
  <c r="M28" i="25"/>
  <c r="P28" i="25"/>
  <c r="Q28" i="25"/>
  <c r="R28" i="25"/>
  <c r="S28" i="25"/>
  <c r="T28" i="25"/>
  <c r="U28" i="25"/>
  <c r="V28" i="25"/>
  <c r="W28" i="25"/>
  <c r="Y28" i="25"/>
  <c r="Z28" i="25"/>
  <c r="AA28" i="25"/>
  <c r="AB28" i="25"/>
  <c r="AD28" i="25"/>
  <c r="AE28" i="25"/>
  <c r="AF28" i="25"/>
  <c r="AG28" i="25"/>
  <c r="AI28" i="25"/>
  <c r="AK28" i="25"/>
  <c r="AP28" i="25"/>
  <c r="AQ28" i="25"/>
  <c r="AS28" i="25"/>
  <c r="AU28" i="25"/>
  <c r="AV28" i="25"/>
  <c r="AX28" i="25"/>
  <c r="AZ28" i="25"/>
  <c r="BA28" i="25"/>
  <c r="BC28" i="25"/>
  <c r="BE28" i="25"/>
  <c r="BF28" i="25"/>
  <c r="BH28" i="25"/>
  <c r="BJ28" i="25"/>
  <c r="BK28" i="25"/>
  <c r="BM28" i="25"/>
  <c r="BO28" i="25"/>
  <c r="BP28" i="25"/>
  <c r="BR28" i="25"/>
  <c r="BT28" i="25"/>
  <c r="BU28" i="25"/>
  <c r="BW28" i="25"/>
  <c r="BY28" i="25"/>
  <c r="BZ28" i="25"/>
  <c r="CB28" i="25"/>
  <c r="CD28" i="25"/>
  <c r="CE28" i="25"/>
  <c r="CF28" i="25"/>
  <c r="CG28" i="25"/>
  <c r="CH28" i="25"/>
  <c r="CI28" i="25"/>
  <c r="H29" i="25"/>
  <c r="L29" i="25"/>
  <c r="M29" i="25"/>
  <c r="P29" i="25"/>
  <c r="Q29" i="25"/>
  <c r="R29" i="25"/>
  <c r="S29" i="25"/>
  <c r="T29" i="25"/>
  <c r="U29" i="25"/>
  <c r="V29" i="25"/>
  <c r="W29" i="25"/>
  <c r="Y29" i="25"/>
  <c r="Z29" i="25"/>
  <c r="AA29" i="25"/>
  <c r="AB29" i="25"/>
  <c r="AD29" i="25"/>
  <c r="AE29" i="25"/>
  <c r="AF29" i="25"/>
  <c r="AG29" i="25"/>
  <c r="AI29" i="25"/>
  <c r="AK29" i="25"/>
  <c r="AP29" i="25"/>
  <c r="AQ29" i="25"/>
  <c r="AS29" i="25"/>
  <c r="AU29" i="25"/>
  <c r="AV29" i="25"/>
  <c r="AX29" i="25"/>
  <c r="AZ29" i="25"/>
  <c r="BA29" i="25"/>
  <c r="BC29" i="25"/>
  <c r="BE29" i="25"/>
  <c r="BF29" i="25"/>
  <c r="BH29" i="25"/>
  <c r="BJ29" i="25"/>
  <c r="BK29" i="25"/>
  <c r="BM29" i="25"/>
  <c r="BO29" i="25"/>
  <c r="BP29" i="25"/>
  <c r="BR29" i="25"/>
  <c r="BT29" i="25"/>
  <c r="BU29" i="25"/>
  <c r="BW29" i="25"/>
  <c r="BY29" i="25"/>
  <c r="BZ29" i="25"/>
  <c r="CB29" i="25"/>
  <c r="CD29" i="25"/>
  <c r="CE29" i="25"/>
  <c r="CF29" i="25"/>
  <c r="CG29" i="25"/>
  <c r="CH29" i="25"/>
  <c r="CI29" i="25"/>
  <c r="H30" i="25"/>
  <c r="L30" i="25"/>
  <c r="M30" i="25"/>
  <c r="P30" i="25"/>
  <c r="Q30" i="25"/>
  <c r="R30" i="25"/>
  <c r="S30" i="25"/>
  <c r="T30" i="25"/>
  <c r="U30" i="25"/>
  <c r="V30" i="25"/>
  <c r="W30" i="25"/>
  <c r="Y30" i="25"/>
  <c r="Z30" i="25"/>
  <c r="AA30" i="25"/>
  <c r="AB30" i="25"/>
  <c r="AD30" i="25"/>
  <c r="AE30" i="25"/>
  <c r="AF30" i="25"/>
  <c r="AG30" i="25"/>
  <c r="AI30" i="25"/>
  <c r="AK30" i="25"/>
  <c r="AP30" i="25"/>
  <c r="AQ30" i="25"/>
  <c r="AS30" i="25"/>
  <c r="AU30" i="25"/>
  <c r="AV30" i="25"/>
  <c r="AX30" i="25"/>
  <c r="AZ30" i="25"/>
  <c r="BA30" i="25"/>
  <c r="BC30" i="25"/>
  <c r="BE30" i="25"/>
  <c r="BF30" i="25"/>
  <c r="BH30" i="25"/>
  <c r="BJ30" i="25"/>
  <c r="BK30" i="25"/>
  <c r="BM30" i="25"/>
  <c r="BO30" i="25"/>
  <c r="BP30" i="25"/>
  <c r="BR30" i="25"/>
  <c r="BT30" i="25"/>
  <c r="BU30" i="25"/>
  <c r="BW30" i="25"/>
  <c r="BY30" i="25"/>
  <c r="BZ30" i="25"/>
  <c r="CB30" i="25"/>
  <c r="CD30" i="25"/>
  <c r="CE30" i="25"/>
  <c r="CF30" i="25"/>
  <c r="CG30" i="25"/>
  <c r="CH30" i="25"/>
  <c r="CI30" i="25"/>
  <c r="H31" i="25"/>
  <c r="L31" i="25"/>
  <c r="M31" i="25"/>
  <c r="P31" i="25"/>
  <c r="Q31" i="25"/>
  <c r="R31" i="25"/>
  <c r="S31" i="25"/>
  <c r="T31" i="25"/>
  <c r="U31" i="25"/>
  <c r="V31" i="25"/>
  <c r="W31" i="25"/>
  <c r="Y31" i="25"/>
  <c r="Z31" i="25"/>
  <c r="AA31" i="25"/>
  <c r="AB31" i="25"/>
  <c r="AD31" i="25"/>
  <c r="AE31" i="25"/>
  <c r="AF31" i="25"/>
  <c r="AG31" i="25"/>
  <c r="AI31" i="25"/>
  <c r="AK31" i="25"/>
  <c r="AP31" i="25"/>
  <c r="AQ31" i="25"/>
  <c r="AS31" i="25"/>
  <c r="AU31" i="25"/>
  <c r="AV31" i="25"/>
  <c r="AX31" i="25"/>
  <c r="AZ31" i="25"/>
  <c r="BA31" i="25"/>
  <c r="BC31" i="25"/>
  <c r="BE31" i="25"/>
  <c r="BF31" i="25"/>
  <c r="BH31" i="25"/>
  <c r="BJ31" i="25"/>
  <c r="BK31" i="25"/>
  <c r="BM31" i="25"/>
  <c r="BO31" i="25"/>
  <c r="BP31" i="25"/>
  <c r="BR31" i="25"/>
  <c r="BT31" i="25"/>
  <c r="BU31" i="25"/>
  <c r="BW31" i="25"/>
  <c r="BY31" i="25"/>
  <c r="BZ31" i="25"/>
  <c r="CB31" i="25"/>
  <c r="CD31" i="25"/>
  <c r="CE31" i="25"/>
  <c r="CF31" i="25"/>
  <c r="CG31" i="25"/>
  <c r="CH31" i="25"/>
  <c r="CI31" i="25"/>
  <c r="H32" i="25"/>
  <c r="L32" i="25"/>
  <c r="M32" i="25"/>
  <c r="P32" i="25"/>
  <c r="Q32" i="25"/>
  <c r="R32" i="25"/>
  <c r="S32" i="25"/>
  <c r="T32" i="25"/>
  <c r="U32" i="25"/>
  <c r="V32" i="25"/>
  <c r="W32" i="25"/>
  <c r="Y32" i="25"/>
  <c r="Z32" i="25"/>
  <c r="AA32" i="25"/>
  <c r="AB32" i="25"/>
  <c r="AD32" i="25"/>
  <c r="AE32" i="25"/>
  <c r="AF32" i="25"/>
  <c r="AG32" i="25"/>
  <c r="AI32" i="25"/>
  <c r="AK32" i="25"/>
  <c r="AP32" i="25"/>
  <c r="AQ32" i="25"/>
  <c r="AS32" i="25"/>
  <c r="AU32" i="25"/>
  <c r="AV32" i="25"/>
  <c r="AX32" i="25"/>
  <c r="AZ32" i="25"/>
  <c r="BA32" i="25"/>
  <c r="BC32" i="25"/>
  <c r="BE32" i="25"/>
  <c r="BF32" i="25"/>
  <c r="BH32" i="25"/>
  <c r="BJ32" i="25"/>
  <c r="BK32" i="25"/>
  <c r="BM32" i="25"/>
  <c r="BO32" i="25"/>
  <c r="BP32" i="25"/>
  <c r="BR32" i="25"/>
  <c r="BT32" i="25"/>
  <c r="BU32" i="25"/>
  <c r="BW32" i="25"/>
  <c r="BY32" i="25"/>
  <c r="BZ32" i="25"/>
  <c r="CB32" i="25"/>
  <c r="CD32" i="25"/>
  <c r="CE32" i="25"/>
  <c r="CF32" i="25"/>
  <c r="CG32" i="25"/>
  <c r="CH32" i="25"/>
  <c r="CI32" i="25"/>
  <c r="H33" i="25"/>
  <c r="L33" i="25"/>
  <c r="M33" i="25"/>
  <c r="P33" i="25"/>
  <c r="Q33" i="25"/>
  <c r="R33" i="25"/>
  <c r="S33" i="25"/>
  <c r="T33" i="25"/>
  <c r="U33" i="25"/>
  <c r="V33" i="25"/>
  <c r="W33" i="25"/>
  <c r="Y33" i="25"/>
  <c r="Z33" i="25"/>
  <c r="AA33" i="25"/>
  <c r="AB33" i="25"/>
  <c r="AD33" i="25"/>
  <c r="AE33" i="25"/>
  <c r="AF33" i="25"/>
  <c r="AG33" i="25"/>
  <c r="AI33" i="25"/>
  <c r="AK33" i="25"/>
  <c r="AP33" i="25"/>
  <c r="AQ33" i="25"/>
  <c r="AS33" i="25"/>
  <c r="AU33" i="25"/>
  <c r="AV33" i="25"/>
  <c r="AX33" i="25"/>
  <c r="AZ33" i="25"/>
  <c r="BA33" i="25"/>
  <c r="BC33" i="25"/>
  <c r="BE33" i="25"/>
  <c r="BF33" i="25"/>
  <c r="BH33" i="25"/>
  <c r="BJ33" i="25"/>
  <c r="BK33" i="25"/>
  <c r="BM33" i="25"/>
  <c r="BO33" i="25"/>
  <c r="BP33" i="25"/>
  <c r="BR33" i="25"/>
  <c r="BT33" i="25"/>
  <c r="BU33" i="25"/>
  <c r="BW33" i="25"/>
  <c r="BY33" i="25"/>
  <c r="BZ33" i="25"/>
  <c r="CB33" i="25"/>
  <c r="CD33" i="25"/>
  <c r="CE33" i="25"/>
  <c r="CF33" i="25"/>
  <c r="CG33" i="25"/>
  <c r="CH33" i="25"/>
  <c r="CI33" i="25"/>
  <c r="H34" i="25"/>
  <c r="L34" i="25"/>
  <c r="M34" i="25"/>
  <c r="P34" i="25"/>
  <c r="Q34" i="25"/>
  <c r="R34" i="25"/>
  <c r="S34" i="25"/>
  <c r="T34" i="25"/>
  <c r="U34" i="25"/>
  <c r="V34" i="25"/>
  <c r="W34" i="25"/>
  <c r="Y34" i="25"/>
  <c r="Z34" i="25"/>
  <c r="AA34" i="25"/>
  <c r="AB34" i="25"/>
  <c r="AD34" i="25"/>
  <c r="AE34" i="25"/>
  <c r="AF34" i="25"/>
  <c r="AG34" i="25"/>
  <c r="AI34" i="25"/>
  <c r="AK34" i="25"/>
  <c r="AP34" i="25"/>
  <c r="AQ34" i="25"/>
  <c r="AS34" i="25"/>
  <c r="AU34" i="25"/>
  <c r="AV34" i="25"/>
  <c r="AX34" i="25"/>
  <c r="AZ34" i="25"/>
  <c r="BA34" i="25"/>
  <c r="BC34" i="25"/>
  <c r="BE34" i="25"/>
  <c r="BF34" i="25"/>
  <c r="BH34" i="25"/>
  <c r="BJ34" i="25"/>
  <c r="BK34" i="25"/>
  <c r="BM34" i="25"/>
  <c r="BO34" i="25"/>
  <c r="BP34" i="25"/>
  <c r="BR34" i="25"/>
  <c r="BT34" i="25"/>
  <c r="BU34" i="25"/>
  <c r="BW34" i="25"/>
  <c r="BY34" i="25"/>
  <c r="BZ34" i="25"/>
  <c r="CB34" i="25"/>
  <c r="CD34" i="25"/>
  <c r="CE34" i="25"/>
  <c r="CF34" i="25"/>
  <c r="CG34" i="25"/>
  <c r="CH34" i="25"/>
  <c r="CI34" i="25"/>
  <c r="H35" i="25"/>
  <c r="L35" i="25"/>
  <c r="M35" i="25"/>
  <c r="P35" i="25"/>
  <c r="Q35" i="25"/>
  <c r="R35" i="25"/>
  <c r="S35" i="25"/>
  <c r="T35" i="25"/>
  <c r="U35" i="25"/>
  <c r="V35" i="25"/>
  <c r="W35" i="25"/>
  <c r="Y35" i="25"/>
  <c r="Z35" i="25"/>
  <c r="AA35" i="25"/>
  <c r="AB35" i="25"/>
  <c r="AD35" i="25"/>
  <c r="AE35" i="25"/>
  <c r="AF35" i="25"/>
  <c r="AG35" i="25"/>
  <c r="AI35" i="25"/>
  <c r="AK35" i="25"/>
  <c r="AP35" i="25"/>
  <c r="AQ35" i="25"/>
  <c r="AS35" i="25"/>
  <c r="AU35" i="25"/>
  <c r="AV35" i="25"/>
  <c r="AX35" i="25"/>
  <c r="AZ35" i="25"/>
  <c r="BA35" i="25"/>
  <c r="BC35" i="25"/>
  <c r="BE35" i="25"/>
  <c r="BF35" i="25"/>
  <c r="BH35" i="25"/>
  <c r="BJ35" i="25"/>
  <c r="BK35" i="25"/>
  <c r="BM35" i="25"/>
  <c r="BO35" i="25"/>
  <c r="BP35" i="25"/>
  <c r="BR35" i="25"/>
  <c r="BT35" i="25"/>
  <c r="BU35" i="25"/>
  <c r="BW35" i="25"/>
  <c r="BY35" i="25"/>
  <c r="BZ35" i="25"/>
  <c r="CB35" i="25"/>
  <c r="CD35" i="25"/>
  <c r="CE35" i="25"/>
  <c r="CF35" i="25"/>
  <c r="CG35" i="25"/>
  <c r="CH35" i="25"/>
  <c r="CI35" i="25"/>
  <c r="H36" i="25"/>
  <c r="L36" i="25"/>
  <c r="M36" i="25"/>
  <c r="P36" i="25"/>
  <c r="Q36" i="25"/>
  <c r="R36" i="25"/>
  <c r="S36" i="25"/>
  <c r="T36" i="25"/>
  <c r="U36" i="25"/>
  <c r="V36" i="25"/>
  <c r="W36" i="25"/>
  <c r="Y36" i="25"/>
  <c r="Z36" i="25"/>
  <c r="AA36" i="25"/>
  <c r="AB36" i="25"/>
  <c r="AD36" i="25"/>
  <c r="AE36" i="25"/>
  <c r="AF36" i="25"/>
  <c r="AG36" i="25"/>
  <c r="AI36" i="25"/>
  <c r="AK36" i="25"/>
  <c r="AP36" i="25"/>
  <c r="AQ36" i="25"/>
  <c r="AS36" i="25"/>
  <c r="AU36" i="25"/>
  <c r="AV36" i="25"/>
  <c r="AX36" i="25"/>
  <c r="AZ36" i="25"/>
  <c r="BA36" i="25"/>
  <c r="BC36" i="25"/>
  <c r="BE36" i="25"/>
  <c r="BF36" i="25"/>
  <c r="BH36" i="25"/>
  <c r="BJ36" i="25"/>
  <c r="BK36" i="25"/>
  <c r="BM36" i="25"/>
  <c r="BO36" i="25"/>
  <c r="BP36" i="25"/>
  <c r="BR36" i="25"/>
  <c r="BT36" i="25"/>
  <c r="BU36" i="25"/>
  <c r="BW36" i="25"/>
  <c r="BY36" i="25"/>
  <c r="BZ36" i="25"/>
  <c r="CB36" i="25"/>
  <c r="CD36" i="25"/>
  <c r="CE36" i="25"/>
  <c r="CF36" i="25"/>
  <c r="CG36" i="25"/>
  <c r="CH36" i="25"/>
  <c r="CI36" i="25"/>
  <c r="H37" i="25"/>
  <c r="L37" i="25"/>
  <c r="M37" i="25"/>
  <c r="P37" i="25"/>
  <c r="Q37" i="25"/>
  <c r="R37" i="25"/>
  <c r="S37" i="25"/>
  <c r="T37" i="25"/>
  <c r="U37" i="25"/>
  <c r="V37" i="25"/>
  <c r="W37" i="25"/>
  <c r="Y37" i="25"/>
  <c r="Z37" i="25"/>
  <c r="AA37" i="25"/>
  <c r="AB37" i="25"/>
  <c r="AD37" i="25"/>
  <c r="AE37" i="25"/>
  <c r="AF37" i="25"/>
  <c r="AG37" i="25"/>
  <c r="AI37" i="25"/>
  <c r="AK37" i="25"/>
  <c r="AP37" i="25"/>
  <c r="AQ37" i="25"/>
  <c r="AS37" i="25"/>
  <c r="AU37" i="25"/>
  <c r="AV37" i="25"/>
  <c r="AX37" i="25"/>
  <c r="AZ37" i="25"/>
  <c r="BA37" i="25"/>
  <c r="BC37" i="25"/>
  <c r="BE37" i="25"/>
  <c r="BF37" i="25"/>
  <c r="BH37" i="25"/>
  <c r="BJ37" i="25"/>
  <c r="BK37" i="25"/>
  <c r="BM37" i="25"/>
  <c r="BO37" i="25"/>
  <c r="BP37" i="25"/>
  <c r="BR37" i="25"/>
  <c r="BT37" i="25"/>
  <c r="BU37" i="25"/>
  <c r="BW37" i="25"/>
  <c r="BY37" i="25"/>
  <c r="BZ37" i="25"/>
  <c r="CB37" i="25"/>
  <c r="CD37" i="25"/>
  <c r="CE37" i="25"/>
  <c r="CF37" i="25"/>
  <c r="CG37" i="25"/>
  <c r="CH37" i="25"/>
  <c r="CI37" i="25"/>
  <c r="H38" i="25"/>
  <c r="L38" i="25"/>
  <c r="M38" i="25"/>
  <c r="P38" i="25"/>
  <c r="Q38" i="25"/>
  <c r="R38" i="25"/>
  <c r="S38" i="25"/>
  <c r="T38" i="25"/>
  <c r="U38" i="25"/>
  <c r="V38" i="25"/>
  <c r="W38" i="25"/>
  <c r="Y38" i="25"/>
  <c r="Z38" i="25"/>
  <c r="AA38" i="25"/>
  <c r="AB38" i="25"/>
  <c r="AD38" i="25"/>
  <c r="AE38" i="25"/>
  <c r="AF38" i="25"/>
  <c r="AG38" i="25"/>
  <c r="AI38" i="25"/>
  <c r="AK38" i="25"/>
  <c r="AP38" i="25"/>
  <c r="AQ38" i="25"/>
  <c r="AS38" i="25"/>
  <c r="AU38" i="25"/>
  <c r="AV38" i="25"/>
  <c r="AX38" i="25"/>
  <c r="AZ38" i="25"/>
  <c r="BA38" i="25"/>
  <c r="BC38" i="25"/>
  <c r="BE38" i="25"/>
  <c r="BF38" i="25"/>
  <c r="BH38" i="25"/>
  <c r="BJ38" i="25"/>
  <c r="BK38" i="25"/>
  <c r="BM38" i="25"/>
  <c r="BO38" i="25"/>
  <c r="BP38" i="25"/>
  <c r="BR38" i="25"/>
  <c r="BT38" i="25"/>
  <c r="BU38" i="25"/>
  <c r="BW38" i="25"/>
  <c r="BY38" i="25"/>
  <c r="BZ38" i="25"/>
  <c r="CB38" i="25"/>
  <c r="CD38" i="25"/>
  <c r="CE38" i="25"/>
  <c r="CF38" i="25"/>
  <c r="CG38" i="25"/>
  <c r="CH38" i="25"/>
  <c r="CI38" i="25"/>
  <c r="H39" i="25"/>
  <c r="L39" i="25"/>
  <c r="M39" i="25"/>
  <c r="P39" i="25"/>
  <c r="Q39" i="25"/>
  <c r="R39" i="25"/>
  <c r="S39" i="25"/>
  <c r="T39" i="25"/>
  <c r="U39" i="25"/>
  <c r="V39" i="25"/>
  <c r="W39" i="25"/>
  <c r="Y39" i="25"/>
  <c r="Z39" i="25"/>
  <c r="AA39" i="25"/>
  <c r="AB39" i="25"/>
  <c r="AD39" i="25"/>
  <c r="AE39" i="25"/>
  <c r="AF39" i="25"/>
  <c r="AG39" i="25"/>
  <c r="AI39" i="25"/>
  <c r="AK39" i="25"/>
  <c r="AP39" i="25"/>
  <c r="AQ39" i="25"/>
  <c r="AS39" i="25"/>
  <c r="AU39" i="25"/>
  <c r="AV39" i="25"/>
  <c r="AX39" i="25"/>
  <c r="AZ39" i="25"/>
  <c r="BA39" i="25"/>
  <c r="BC39" i="25"/>
  <c r="BE39" i="25"/>
  <c r="BF39" i="25"/>
  <c r="BH39" i="25"/>
  <c r="BJ39" i="25"/>
  <c r="BK39" i="25"/>
  <c r="BM39" i="25"/>
  <c r="BO39" i="25"/>
  <c r="BP39" i="25"/>
  <c r="BR39" i="25"/>
  <c r="BT39" i="25"/>
  <c r="BU39" i="25"/>
  <c r="BW39" i="25"/>
  <c r="BY39" i="25"/>
  <c r="BZ39" i="25"/>
  <c r="CB39" i="25"/>
  <c r="CD39" i="25"/>
  <c r="CE39" i="25"/>
  <c r="CF39" i="25"/>
  <c r="CG39" i="25"/>
  <c r="CH39" i="25"/>
  <c r="CI39" i="25"/>
  <c r="H40" i="25"/>
  <c r="L40" i="25"/>
  <c r="M40" i="25"/>
  <c r="P40" i="25"/>
  <c r="Q40" i="25"/>
  <c r="R40" i="25"/>
  <c r="S40" i="25"/>
  <c r="T40" i="25"/>
  <c r="U40" i="25"/>
  <c r="V40" i="25"/>
  <c r="W40" i="25"/>
  <c r="Y40" i="25"/>
  <c r="Z40" i="25"/>
  <c r="AA40" i="25"/>
  <c r="AB40" i="25"/>
  <c r="AD40" i="25"/>
  <c r="AE40" i="25"/>
  <c r="AF40" i="25"/>
  <c r="AG40" i="25"/>
  <c r="AI40" i="25"/>
  <c r="AK40" i="25"/>
  <c r="AP40" i="25"/>
  <c r="AQ40" i="25"/>
  <c r="AS40" i="25"/>
  <c r="AU40" i="25"/>
  <c r="AV40" i="25"/>
  <c r="AX40" i="25"/>
  <c r="AZ40" i="25"/>
  <c r="BA40" i="25"/>
  <c r="BC40" i="25"/>
  <c r="BE40" i="25"/>
  <c r="BF40" i="25"/>
  <c r="BH40" i="25"/>
  <c r="BJ40" i="25"/>
  <c r="BK40" i="25"/>
  <c r="BM40" i="25"/>
  <c r="BO40" i="25"/>
  <c r="BP40" i="25"/>
  <c r="BR40" i="25"/>
  <c r="BT40" i="25"/>
  <c r="BU40" i="25"/>
  <c r="BW40" i="25"/>
  <c r="BY40" i="25"/>
  <c r="BZ40" i="25"/>
  <c r="CB40" i="25"/>
  <c r="CD40" i="25"/>
  <c r="CE40" i="25"/>
  <c r="CF40" i="25"/>
  <c r="CG40" i="25"/>
  <c r="CH40" i="25"/>
  <c r="CI40" i="25"/>
  <c r="H41" i="25"/>
  <c r="L41" i="25"/>
  <c r="M41" i="25"/>
  <c r="P41" i="25"/>
  <c r="Q41" i="25"/>
  <c r="R41" i="25"/>
  <c r="S41" i="25"/>
  <c r="T41" i="25"/>
  <c r="U41" i="25"/>
  <c r="V41" i="25"/>
  <c r="W41" i="25"/>
  <c r="Y41" i="25"/>
  <c r="Z41" i="25"/>
  <c r="AA41" i="25"/>
  <c r="AB41" i="25"/>
  <c r="AD41" i="25"/>
  <c r="AE41" i="25"/>
  <c r="AF41" i="25"/>
  <c r="AG41" i="25"/>
  <c r="AI41" i="25"/>
  <c r="AK41" i="25"/>
  <c r="AP41" i="25"/>
  <c r="AQ41" i="25"/>
  <c r="AS41" i="25"/>
  <c r="AU41" i="25"/>
  <c r="AV41" i="25"/>
  <c r="AX41" i="25"/>
  <c r="AZ41" i="25"/>
  <c r="BA41" i="25"/>
  <c r="BC41" i="25"/>
  <c r="BE41" i="25"/>
  <c r="BF41" i="25"/>
  <c r="BH41" i="25"/>
  <c r="BJ41" i="25"/>
  <c r="BK41" i="25"/>
  <c r="BM41" i="25"/>
  <c r="BO41" i="25"/>
  <c r="BP41" i="25"/>
  <c r="BR41" i="25"/>
  <c r="BT41" i="25"/>
  <c r="BU41" i="25"/>
  <c r="BW41" i="25"/>
  <c r="BY41" i="25"/>
  <c r="BZ41" i="25"/>
  <c r="CB41" i="25"/>
  <c r="CD41" i="25"/>
  <c r="CE41" i="25"/>
  <c r="CF41" i="25"/>
  <c r="CG41" i="25"/>
  <c r="CH41" i="25"/>
  <c r="CI41" i="25"/>
  <c r="H42" i="25"/>
  <c r="L42" i="25"/>
  <c r="M42" i="25"/>
  <c r="P42" i="25"/>
  <c r="Q42" i="25"/>
  <c r="R42" i="25"/>
  <c r="S42" i="25"/>
  <c r="T42" i="25"/>
  <c r="U42" i="25"/>
  <c r="V42" i="25"/>
  <c r="W42" i="25"/>
  <c r="Y42" i="25"/>
  <c r="Z42" i="25"/>
  <c r="AA42" i="25"/>
  <c r="AB42" i="25"/>
  <c r="AD42" i="25"/>
  <c r="AE42" i="25"/>
  <c r="AF42" i="25"/>
  <c r="AG42" i="25"/>
  <c r="AI42" i="25"/>
  <c r="AK42" i="25"/>
  <c r="AP42" i="25"/>
  <c r="AQ42" i="25"/>
  <c r="AS42" i="25"/>
  <c r="AU42" i="25"/>
  <c r="AV42" i="25"/>
  <c r="AX42" i="25"/>
  <c r="AZ42" i="25"/>
  <c r="BA42" i="25"/>
  <c r="BC42" i="25"/>
  <c r="BE42" i="25"/>
  <c r="BF42" i="25"/>
  <c r="BH42" i="25"/>
  <c r="BJ42" i="25"/>
  <c r="BK42" i="25"/>
  <c r="BM42" i="25"/>
  <c r="BO42" i="25"/>
  <c r="BP42" i="25"/>
  <c r="BR42" i="25"/>
  <c r="BT42" i="25"/>
  <c r="BU42" i="25"/>
  <c r="BW42" i="25"/>
  <c r="BY42" i="25"/>
  <c r="BZ42" i="25"/>
  <c r="CB42" i="25"/>
  <c r="CD42" i="25"/>
  <c r="CE42" i="25"/>
  <c r="CF42" i="25"/>
  <c r="CG42" i="25"/>
  <c r="CH42" i="25"/>
  <c r="CI42" i="25"/>
  <c r="H43" i="25"/>
  <c r="L43" i="25"/>
  <c r="M43" i="25"/>
  <c r="P43" i="25"/>
  <c r="Q43" i="25"/>
  <c r="R43" i="25"/>
  <c r="S43" i="25"/>
  <c r="T43" i="25"/>
  <c r="U43" i="25"/>
  <c r="V43" i="25"/>
  <c r="W43" i="25"/>
  <c r="Y43" i="25"/>
  <c r="Z43" i="25"/>
  <c r="AA43" i="25"/>
  <c r="AB43" i="25"/>
  <c r="AD43" i="25"/>
  <c r="AE43" i="25"/>
  <c r="AF43" i="25"/>
  <c r="AG43" i="25"/>
  <c r="AI43" i="25"/>
  <c r="AK43" i="25"/>
  <c r="AP43" i="25"/>
  <c r="AQ43" i="25"/>
  <c r="AS43" i="25"/>
  <c r="AU43" i="25"/>
  <c r="AV43" i="25"/>
  <c r="AX43" i="25"/>
  <c r="AZ43" i="25"/>
  <c r="BA43" i="25"/>
  <c r="BC43" i="25"/>
  <c r="BE43" i="25"/>
  <c r="BF43" i="25"/>
  <c r="BH43" i="25"/>
  <c r="BJ43" i="25"/>
  <c r="BK43" i="25"/>
  <c r="BM43" i="25"/>
  <c r="BO43" i="25"/>
  <c r="BP43" i="25"/>
  <c r="BR43" i="25"/>
  <c r="BT43" i="25"/>
  <c r="BU43" i="25"/>
  <c r="BW43" i="25"/>
  <c r="BY43" i="25"/>
  <c r="BZ43" i="25"/>
  <c r="CB43" i="25"/>
  <c r="CD43" i="25"/>
  <c r="CE43" i="25"/>
  <c r="CF43" i="25"/>
  <c r="CG43" i="25"/>
  <c r="CH43" i="25"/>
  <c r="CI43" i="25"/>
  <c r="H44" i="25"/>
  <c r="L44" i="25"/>
  <c r="M44" i="25"/>
  <c r="P44" i="25"/>
  <c r="Q44" i="25"/>
  <c r="R44" i="25"/>
  <c r="S44" i="25"/>
  <c r="T44" i="25"/>
  <c r="U44" i="25"/>
  <c r="V44" i="25"/>
  <c r="W44" i="25"/>
  <c r="Y44" i="25"/>
  <c r="Z44" i="25"/>
  <c r="AA44" i="25"/>
  <c r="AB44" i="25"/>
  <c r="AD44" i="25"/>
  <c r="AE44" i="25"/>
  <c r="AF44" i="25"/>
  <c r="AG44" i="25"/>
  <c r="AI44" i="25"/>
  <c r="AK44" i="25"/>
  <c r="AP44" i="25"/>
  <c r="AQ44" i="25"/>
  <c r="AS44" i="25"/>
  <c r="AU44" i="25"/>
  <c r="AV44" i="25"/>
  <c r="AX44" i="25"/>
  <c r="AZ44" i="25"/>
  <c r="BA44" i="25"/>
  <c r="BC44" i="25"/>
  <c r="BE44" i="25"/>
  <c r="BF44" i="25"/>
  <c r="BH44" i="25"/>
  <c r="BJ44" i="25"/>
  <c r="BK44" i="25"/>
  <c r="BM44" i="25"/>
  <c r="BO44" i="25"/>
  <c r="BP44" i="25"/>
  <c r="BR44" i="25"/>
  <c r="BT44" i="25"/>
  <c r="BU44" i="25"/>
  <c r="BW44" i="25"/>
  <c r="BY44" i="25"/>
  <c r="BZ44" i="25"/>
  <c r="CB44" i="25"/>
  <c r="CD44" i="25"/>
  <c r="CE44" i="25"/>
  <c r="CF44" i="25"/>
  <c r="CG44" i="25"/>
  <c r="CH44" i="25"/>
  <c r="CI44" i="25"/>
  <c r="H45" i="25"/>
  <c r="L45" i="25"/>
  <c r="M45" i="25"/>
  <c r="P45" i="25"/>
  <c r="Q45" i="25"/>
  <c r="R45" i="25"/>
  <c r="S45" i="25"/>
  <c r="T45" i="25"/>
  <c r="U45" i="25"/>
  <c r="V45" i="25"/>
  <c r="W45" i="25"/>
  <c r="Y45" i="25"/>
  <c r="Z45" i="25"/>
  <c r="AA45" i="25"/>
  <c r="AB45" i="25"/>
  <c r="AD45" i="25"/>
  <c r="AE45" i="25"/>
  <c r="AF45" i="25"/>
  <c r="AG45" i="25"/>
  <c r="AI45" i="25"/>
  <c r="AK45" i="25"/>
  <c r="AP45" i="25"/>
  <c r="AQ45" i="25"/>
  <c r="AS45" i="25"/>
  <c r="AU45" i="25"/>
  <c r="AV45" i="25"/>
  <c r="AX45" i="25"/>
  <c r="AZ45" i="25"/>
  <c r="BA45" i="25"/>
  <c r="BC45" i="25"/>
  <c r="BE45" i="25"/>
  <c r="BF45" i="25"/>
  <c r="BH45" i="25"/>
  <c r="BJ45" i="25"/>
  <c r="BK45" i="25"/>
  <c r="BM45" i="25"/>
  <c r="BO45" i="25"/>
  <c r="BP45" i="25"/>
  <c r="BR45" i="25"/>
  <c r="BT45" i="25"/>
  <c r="BU45" i="25"/>
  <c r="BW45" i="25"/>
  <c r="BY45" i="25"/>
  <c r="BZ45" i="25"/>
  <c r="CB45" i="25"/>
  <c r="CD45" i="25"/>
  <c r="CE45" i="25"/>
  <c r="CF45" i="25"/>
  <c r="CG45" i="25"/>
  <c r="CH45" i="25"/>
  <c r="CI45" i="25"/>
  <c r="H46" i="25"/>
  <c r="L46" i="25"/>
  <c r="M46" i="25"/>
  <c r="P46" i="25"/>
  <c r="Q46" i="25"/>
  <c r="R46" i="25"/>
  <c r="S46" i="25"/>
  <c r="T46" i="25"/>
  <c r="U46" i="25"/>
  <c r="V46" i="25"/>
  <c r="W46" i="25"/>
  <c r="Y46" i="25"/>
  <c r="Z46" i="25"/>
  <c r="AA46" i="25"/>
  <c r="AB46" i="25"/>
  <c r="AD46" i="25"/>
  <c r="AE46" i="25"/>
  <c r="AF46" i="25"/>
  <c r="AG46" i="25"/>
  <c r="AI46" i="25"/>
  <c r="AK46" i="25"/>
  <c r="AP46" i="25"/>
  <c r="AQ46" i="25"/>
  <c r="AS46" i="25"/>
  <c r="AU46" i="25"/>
  <c r="AV46" i="25"/>
  <c r="AX46" i="25"/>
  <c r="AZ46" i="25"/>
  <c r="BA46" i="25"/>
  <c r="BC46" i="25"/>
  <c r="BE46" i="25"/>
  <c r="BF46" i="25"/>
  <c r="BH46" i="25"/>
  <c r="BJ46" i="25"/>
  <c r="BK46" i="25"/>
  <c r="BM46" i="25"/>
  <c r="BO46" i="25"/>
  <c r="BP46" i="25"/>
  <c r="BR46" i="25"/>
  <c r="BT46" i="25"/>
  <c r="BU46" i="25"/>
  <c r="BW46" i="25"/>
  <c r="BY46" i="25"/>
  <c r="BZ46" i="25"/>
  <c r="CB46" i="25"/>
  <c r="CD46" i="25"/>
  <c r="CE46" i="25"/>
  <c r="CF46" i="25"/>
  <c r="CG46" i="25"/>
  <c r="CH46" i="25"/>
  <c r="CI46" i="25"/>
  <c r="H47" i="25"/>
  <c r="L47" i="25"/>
  <c r="M47" i="25"/>
  <c r="P47" i="25"/>
  <c r="Q47" i="25"/>
  <c r="R47" i="25"/>
  <c r="S47" i="25"/>
  <c r="T47" i="25"/>
  <c r="U47" i="25"/>
  <c r="V47" i="25"/>
  <c r="W47" i="25"/>
  <c r="Y47" i="25"/>
  <c r="Z47" i="25"/>
  <c r="AA47" i="25"/>
  <c r="AB47" i="25"/>
  <c r="AD47" i="25"/>
  <c r="AE47" i="25"/>
  <c r="AF47" i="25"/>
  <c r="AG47" i="25"/>
  <c r="AI47" i="25"/>
  <c r="AK47" i="25"/>
  <c r="AP47" i="25"/>
  <c r="AQ47" i="25"/>
  <c r="AS47" i="25"/>
  <c r="AU47" i="25"/>
  <c r="AV47" i="25"/>
  <c r="AX47" i="25"/>
  <c r="AZ47" i="25"/>
  <c r="BA47" i="25"/>
  <c r="BC47" i="25"/>
  <c r="BE47" i="25"/>
  <c r="BF47" i="25"/>
  <c r="BH47" i="25"/>
  <c r="BJ47" i="25"/>
  <c r="BK47" i="25"/>
  <c r="BM47" i="25"/>
  <c r="BO47" i="25"/>
  <c r="BP47" i="25"/>
  <c r="BR47" i="25"/>
  <c r="BT47" i="25"/>
  <c r="BU47" i="25"/>
  <c r="BW47" i="25"/>
  <c r="BY47" i="25"/>
  <c r="BZ47" i="25"/>
  <c r="CB47" i="25"/>
  <c r="CD47" i="25"/>
  <c r="CE47" i="25"/>
  <c r="CF47" i="25"/>
  <c r="CG47" i="25"/>
  <c r="CH47" i="25"/>
  <c r="CI47" i="25"/>
  <c r="H48" i="25"/>
  <c r="L48" i="25"/>
  <c r="M48" i="25"/>
  <c r="O48" i="25"/>
  <c r="P48" i="25"/>
  <c r="Q48" i="25"/>
  <c r="R48" i="25"/>
  <c r="S48" i="25"/>
  <c r="T48" i="25"/>
  <c r="U48" i="25"/>
  <c r="V48" i="25"/>
  <c r="W48" i="25"/>
  <c r="X48" i="25"/>
  <c r="Y48" i="25"/>
  <c r="Z48" i="25"/>
  <c r="AA48" i="25"/>
  <c r="AB48" i="25"/>
  <c r="AC48" i="25"/>
  <c r="AD48" i="25"/>
  <c r="AE48" i="25"/>
  <c r="AF48" i="25"/>
  <c r="AG48" i="25"/>
  <c r="AI48" i="25"/>
  <c r="AK48" i="25"/>
  <c r="AP48" i="25"/>
  <c r="AQ48" i="25"/>
  <c r="AS48" i="25"/>
  <c r="AU48" i="25"/>
  <c r="AV48" i="25"/>
  <c r="AX48" i="25"/>
  <c r="AZ48" i="25"/>
  <c r="BA48" i="25"/>
  <c r="BC48" i="25"/>
  <c r="BE48" i="25"/>
  <c r="BF48" i="25"/>
  <c r="BH48" i="25"/>
  <c r="BJ48" i="25"/>
  <c r="BK48" i="25"/>
  <c r="BM48" i="25"/>
  <c r="BO48" i="25"/>
  <c r="BP48" i="25"/>
  <c r="BR48" i="25"/>
  <c r="BT48" i="25"/>
  <c r="BU48" i="25"/>
  <c r="BW48" i="25"/>
  <c r="BY48" i="25"/>
  <c r="BZ48" i="25"/>
  <c r="CB48" i="25"/>
  <c r="CD48" i="25"/>
  <c r="CE48" i="25"/>
  <c r="CF48" i="25"/>
  <c r="CG48" i="25"/>
  <c r="CH48" i="25"/>
  <c r="CI48" i="25"/>
  <c r="H49" i="25"/>
  <c r="L49" i="25"/>
  <c r="M49" i="25"/>
  <c r="O49" i="25"/>
  <c r="P49" i="25"/>
  <c r="Q49" i="25"/>
  <c r="R49" i="25"/>
  <c r="S49" i="25"/>
  <c r="T49" i="25"/>
  <c r="U49" i="25"/>
  <c r="V49" i="25"/>
  <c r="W49" i="25"/>
  <c r="X49" i="25"/>
  <c r="Y49" i="25"/>
  <c r="Z49" i="25"/>
  <c r="AA49" i="25"/>
  <c r="AB49" i="25"/>
  <c r="AC49" i="25"/>
  <c r="AD49" i="25"/>
  <c r="AE49" i="25"/>
  <c r="AF49" i="25"/>
  <c r="AG49" i="25"/>
  <c r="AI49" i="25"/>
  <c r="AK49" i="25"/>
  <c r="AP49" i="25"/>
  <c r="AQ49" i="25"/>
  <c r="AS49" i="25"/>
  <c r="AU49" i="25"/>
  <c r="AV49" i="25"/>
  <c r="AX49" i="25"/>
  <c r="AZ49" i="25"/>
  <c r="BA49" i="25"/>
  <c r="BC49" i="25"/>
  <c r="BE49" i="25"/>
  <c r="BF49" i="25"/>
  <c r="BH49" i="25"/>
  <c r="BJ49" i="25"/>
  <c r="BK49" i="25"/>
  <c r="BM49" i="25"/>
  <c r="BO49" i="25"/>
  <c r="BP49" i="25"/>
  <c r="BR49" i="25"/>
  <c r="BT49" i="25"/>
  <c r="BU49" i="25"/>
  <c r="BW49" i="25"/>
  <c r="BY49" i="25"/>
  <c r="BZ49" i="25"/>
  <c r="CB49" i="25"/>
  <c r="CD49" i="25"/>
  <c r="CE49" i="25"/>
  <c r="CF49" i="25"/>
  <c r="CG49" i="25"/>
  <c r="CH49" i="25"/>
  <c r="CI49" i="25"/>
  <c r="H50" i="25"/>
  <c r="L50" i="25"/>
  <c r="M50" i="25"/>
  <c r="O50" i="25"/>
  <c r="P50" i="25"/>
  <c r="Q50" i="25"/>
  <c r="R50" i="25"/>
  <c r="S50" i="25"/>
  <c r="T50" i="25"/>
  <c r="U50" i="25"/>
  <c r="V50" i="25"/>
  <c r="W50" i="25"/>
  <c r="X50" i="25"/>
  <c r="Y50" i="25"/>
  <c r="Z50" i="25"/>
  <c r="AA50" i="25"/>
  <c r="AB50" i="25"/>
  <c r="AC50" i="25"/>
  <c r="AD50" i="25"/>
  <c r="AE50" i="25"/>
  <c r="AF50" i="25"/>
  <c r="AG50" i="25"/>
  <c r="AI50" i="25"/>
  <c r="AK50" i="25"/>
  <c r="AP50" i="25"/>
  <c r="AQ50" i="25"/>
  <c r="AS50" i="25"/>
  <c r="AU50" i="25"/>
  <c r="AV50" i="25"/>
  <c r="AX50" i="25"/>
  <c r="AZ50" i="25"/>
  <c r="BA50" i="25"/>
  <c r="BC50" i="25"/>
  <c r="BE50" i="25"/>
  <c r="BF50" i="25"/>
  <c r="BH50" i="25"/>
  <c r="BJ50" i="25"/>
  <c r="BK50" i="25"/>
  <c r="BM50" i="25"/>
  <c r="BO50" i="25"/>
  <c r="BP50" i="25"/>
  <c r="BR50" i="25"/>
  <c r="BT50" i="25"/>
  <c r="BU50" i="25"/>
  <c r="BW50" i="25"/>
  <c r="BY50" i="25"/>
  <c r="BZ50" i="25"/>
  <c r="CB50" i="25"/>
  <c r="CD50" i="25"/>
  <c r="CE50" i="25"/>
  <c r="CF50" i="25"/>
  <c r="CG50" i="25"/>
  <c r="CH50" i="25"/>
  <c r="CI50" i="25"/>
  <c r="H51" i="25"/>
  <c r="L51" i="25"/>
  <c r="M51" i="25"/>
  <c r="O51" i="25"/>
  <c r="P51" i="25"/>
  <c r="Q51" i="25"/>
  <c r="R51" i="25"/>
  <c r="S51" i="25"/>
  <c r="T51" i="25"/>
  <c r="U51" i="25"/>
  <c r="V51" i="25"/>
  <c r="W51" i="25"/>
  <c r="X51" i="25"/>
  <c r="Y51" i="25"/>
  <c r="Z51" i="25"/>
  <c r="AA51" i="25"/>
  <c r="AB51" i="25"/>
  <c r="AC51" i="25"/>
  <c r="AD51" i="25"/>
  <c r="AE51" i="25"/>
  <c r="AF51" i="25"/>
  <c r="AG51" i="25"/>
  <c r="AI51" i="25"/>
  <c r="AK51" i="25"/>
  <c r="AP51" i="25"/>
  <c r="AQ51" i="25"/>
  <c r="AS51" i="25"/>
  <c r="AU51" i="25"/>
  <c r="AV51" i="25"/>
  <c r="AX51" i="25"/>
  <c r="AZ51" i="25"/>
  <c r="BA51" i="25"/>
  <c r="BC51" i="25"/>
  <c r="BE51" i="25"/>
  <c r="BF51" i="25"/>
  <c r="BH51" i="25"/>
  <c r="BJ51" i="25"/>
  <c r="BK51" i="25"/>
  <c r="BM51" i="25"/>
  <c r="BO51" i="25"/>
  <c r="BP51" i="25"/>
  <c r="BR51" i="25"/>
  <c r="BT51" i="25"/>
  <c r="BU51" i="25"/>
  <c r="BW51" i="25"/>
  <c r="BY51" i="25"/>
  <c r="BZ51" i="25"/>
  <c r="CB51" i="25"/>
  <c r="CD51" i="25"/>
  <c r="CE51" i="25"/>
  <c r="CF51" i="25"/>
  <c r="CG51" i="25"/>
  <c r="CH51" i="25"/>
  <c r="CI51" i="25"/>
  <c r="H52" i="25"/>
  <c r="L52" i="25"/>
  <c r="M52" i="25"/>
  <c r="O52" i="25"/>
  <c r="P52" i="25"/>
  <c r="Q52" i="25"/>
  <c r="R52" i="25"/>
  <c r="S52" i="25"/>
  <c r="T52" i="25"/>
  <c r="U52" i="25"/>
  <c r="V52" i="25"/>
  <c r="W52" i="25"/>
  <c r="X52" i="25"/>
  <c r="Y52" i="25"/>
  <c r="Z52" i="25"/>
  <c r="AA52" i="25"/>
  <c r="AB52" i="25"/>
  <c r="AC52" i="25"/>
  <c r="AD52" i="25"/>
  <c r="AE52" i="25"/>
  <c r="AF52" i="25"/>
  <c r="AG52" i="25"/>
  <c r="AI52" i="25"/>
  <c r="AK52" i="25"/>
  <c r="AP52" i="25"/>
  <c r="AQ52" i="25"/>
  <c r="AS52" i="25"/>
  <c r="AU52" i="25"/>
  <c r="AV52" i="25"/>
  <c r="AX52" i="25"/>
  <c r="AZ52" i="25"/>
  <c r="BA52" i="25"/>
  <c r="BC52" i="25"/>
  <c r="BE52" i="25"/>
  <c r="BF52" i="25"/>
  <c r="BH52" i="25"/>
  <c r="BJ52" i="25"/>
  <c r="BK52" i="25"/>
  <c r="BM52" i="25"/>
  <c r="BO52" i="25"/>
  <c r="BP52" i="25"/>
  <c r="BR52" i="25"/>
  <c r="BT52" i="25"/>
  <c r="BU52" i="25"/>
  <c r="BW52" i="25"/>
  <c r="BY52" i="25"/>
  <c r="BZ52" i="25"/>
  <c r="CB52" i="25"/>
  <c r="CD52" i="25"/>
  <c r="CE52" i="25"/>
  <c r="CF52" i="25"/>
  <c r="CG52" i="25"/>
  <c r="CH52" i="25"/>
  <c r="CI52" i="25"/>
  <c r="H53" i="25"/>
  <c r="L53" i="25"/>
  <c r="M53" i="25"/>
  <c r="O53" i="25"/>
  <c r="P53" i="25"/>
  <c r="Q53" i="25"/>
  <c r="R53" i="25"/>
  <c r="S53" i="25"/>
  <c r="T53" i="25"/>
  <c r="U53" i="25"/>
  <c r="V53" i="25"/>
  <c r="W53" i="25"/>
  <c r="X53" i="25"/>
  <c r="Y53" i="25"/>
  <c r="Z53" i="25"/>
  <c r="AA53" i="25"/>
  <c r="AB53" i="25"/>
  <c r="AC53" i="25"/>
  <c r="AD53" i="25"/>
  <c r="AE53" i="25"/>
  <c r="AF53" i="25"/>
  <c r="AG53" i="25"/>
  <c r="AI53" i="25"/>
  <c r="AK53" i="25"/>
  <c r="AP53" i="25"/>
  <c r="AQ53" i="25"/>
  <c r="AS53" i="25"/>
  <c r="AU53" i="25"/>
  <c r="AV53" i="25"/>
  <c r="AX53" i="25"/>
  <c r="AZ53" i="25"/>
  <c r="BA53" i="25"/>
  <c r="BC53" i="25"/>
  <c r="BE53" i="25"/>
  <c r="BF53" i="25"/>
  <c r="BH53" i="25"/>
  <c r="BJ53" i="25"/>
  <c r="BK53" i="25"/>
  <c r="BM53" i="25"/>
  <c r="BO53" i="25"/>
  <c r="BP53" i="25"/>
  <c r="BR53" i="25"/>
  <c r="BT53" i="25"/>
  <c r="BU53" i="25"/>
  <c r="BW53" i="25"/>
  <c r="BY53" i="25"/>
  <c r="BZ53" i="25"/>
  <c r="CB53" i="25"/>
  <c r="CD53" i="25"/>
  <c r="CE53" i="25"/>
  <c r="CF53" i="25"/>
  <c r="CG53" i="25"/>
  <c r="CH53" i="25"/>
  <c r="CI53" i="25"/>
  <c r="H54" i="25"/>
  <c r="L54" i="25"/>
  <c r="M54" i="25"/>
  <c r="O54" i="25"/>
  <c r="P54" i="25"/>
  <c r="Q54" i="25"/>
  <c r="R54" i="25"/>
  <c r="S54" i="25"/>
  <c r="T54" i="25"/>
  <c r="U54" i="25"/>
  <c r="V54" i="25"/>
  <c r="W54" i="25"/>
  <c r="X54" i="25"/>
  <c r="Y54" i="25"/>
  <c r="Z54" i="25"/>
  <c r="AA54" i="25"/>
  <c r="AB54" i="25"/>
  <c r="AC54" i="25"/>
  <c r="AD54" i="25"/>
  <c r="AE54" i="25"/>
  <c r="AF54" i="25"/>
  <c r="AG54" i="25"/>
  <c r="AI54" i="25"/>
  <c r="AK54" i="25"/>
  <c r="AP54" i="25"/>
  <c r="AQ54" i="25"/>
  <c r="AS54" i="25"/>
  <c r="AU54" i="25"/>
  <c r="AV54" i="25"/>
  <c r="AX54" i="25"/>
  <c r="AZ54" i="25"/>
  <c r="BA54" i="25"/>
  <c r="BC54" i="25"/>
  <c r="BE54" i="25"/>
  <c r="BF54" i="25"/>
  <c r="BH54" i="25"/>
  <c r="BJ54" i="25"/>
  <c r="BK54" i="25"/>
  <c r="BM54" i="25"/>
  <c r="BO54" i="25"/>
  <c r="BP54" i="25"/>
  <c r="BR54" i="25"/>
  <c r="BT54" i="25"/>
  <c r="BU54" i="25"/>
  <c r="BW54" i="25"/>
  <c r="BY54" i="25"/>
  <c r="BZ54" i="25"/>
  <c r="CB54" i="25"/>
  <c r="CD54" i="25"/>
  <c r="CE54" i="25"/>
  <c r="CF54" i="25"/>
  <c r="CG54" i="25"/>
  <c r="CH54" i="25"/>
  <c r="CI54" i="25"/>
  <c r="H55" i="25"/>
  <c r="L55" i="25"/>
  <c r="M55" i="25"/>
  <c r="O55" i="25"/>
  <c r="P55" i="25"/>
  <c r="Q55" i="25"/>
  <c r="R55" i="25"/>
  <c r="S55" i="25"/>
  <c r="T55" i="25"/>
  <c r="U55" i="25"/>
  <c r="V55" i="25"/>
  <c r="W55" i="25"/>
  <c r="X55" i="25"/>
  <c r="Y55" i="25"/>
  <c r="Z55" i="25"/>
  <c r="AA55" i="25"/>
  <c r="AB55" i="25"/>
  <c r="AC55" i="25"/>
  <c r="AD55" i="25"/>
  <c r="AE55" i="25"/>
  <c r="AF55" i="25"/>
  <c r="AG55" i="25"/>
  <c r="AI55" i="25"/>
  <c r="AK55" i="25"/>
  <c r="AP55" i="25"/>
  <c r="AQ55" i="25"/>
  <c r="AS55" i="25"/>
  <c r="AU55" i="25"/>
  <c r="AV55" i="25"/>
  <c r="AX55" i="25"/>
  <c r="AZ55" i="25"/>
  <c r="BA55" i="25"/>
  <c r="BC55" i="25"/>
  <c r="BE55" i="25"/>
  <c r="BF55" i="25"/>
  <c r="BH55" i="25"/>
  <c r="BJ55" i="25"/>
  <c r="BK55" i="25"/>
  <c r="BM55" i="25"/>
  <c r="BO55" i="25"/>
  <c r="BP55" i="25"/>
  <c r="BR55" i="25"/>
  <c r="BT55" i="25"/>
  <c r="BU55" i="25"/>
  <c r="BW55" i="25"/>
  <c r="BY55" i="25"/>
  <c r="BZ55" i="25"/>
  <c r="CB55" i="25"/>
  <c r="CD55" i="25"/>
  <c r="CE55" i="25"/>
  <c r="CF55" i="25"/>
  <c r="CG55" i="25"/>
  <c r="CH55" i="25"/>
  <c r="CI55" i="25"/>
  <c r="H56" i="25"/>
  <c r="L56" i="25"/>
  <c r="M56" i="25"/>
  <c r="O56" i="25"/>
  <c r="P56" i="25"/>
  <c r="Q56" i="25"/>
  <c r="R56" i="25"/>
  <c r="S56" i="25"/>
  <c r="T56" i="25"/>
  <c r="U56" i="25"/>
  <c r="V56" i="25"/>
  <c r="W56" i="25"/>
  <c r="X56" i="25"/>
  <c r="Y56" i="25"/>
  <c r="Z56" i="25"/>
  <c r="AA56" i="25"/>
  <c r="AB56" i="25"/>
  <c r="AC56" i="25"/>
  <c r="AD56" i="25"/>
  <c r="AE56" i="25"/>
  <c r="AF56" i="25"/>
  <c r="AG56" i="25"/>
  <c r="AI56" i="25"/>
  <c r="AK56" i="25"/>
  <c r="AP56" i="25"/>
  <c r="AQ56" i="25"/>
  <c r="AS56" i="25"/>
  <c r="AU56" i="25"/>
  <c r="AV56" i="25"/>
  <c r="AX56" i="25"/>
  <c r="AZ56" i="25"/>
  <c r="BA56" i="25"/>
  <c r="BC56" i="25"/>
  <c r="BE56" i="25"/>
  <c r="BF56" i="25"/>
  <c r="BH56" i="25"/>
  <c r="BJ56" i="25"/>
  <c r="BK56" i="25"/>
  <c r="BM56" i="25"/>
  <c r="BO56" i="25"/>
  <c r="BP56" i="25"/>
  <c r="BR56" i="25"/>
  <c r="BT56" i="25"/>
  <c r="BU56" i="25"/>
  <c r="BW56" i="25"/>
  <c r="BY56" i="25"/>
  <c r="BZ56" i="25"/>
  <c r="CB56" i="25"/>
  <c r="CD56" i="25"/>
  <c r="CE56" i="25"/>
  <c r="CF56" i="25"/>
  <c r="CG56" i="25"/>
  <c r="CH56" i="25"/>
  <c r="CI56" i="25"/>
  <c r="H57" i="25"/>
  <c r="L57" i="25"/>
  <c r="M57" i="25"/>
  <c r="O57" i="25"/>
  <c r="P57" i="25"/>
  <c r="Q57" i="25"/>
  <c r="R57" i="25"/>
  <c r="S57" i="25"/>
  <c r="T57" i="25"/>
  <c r="U57" i="25"/>
  <c r="V57" i="25"/>
  <c r="W57" i="25"/>
  <c r="X57" i="25"/>
  <c r="Y57" i="25"/>
  <c r="Z57" i="25"/>
  <c r="AA57" i="25"/>
  <c r="AB57" i="25"/>
  <c r="AC57" i="25"/>
  <c r="AD57" i="25"/>
  <c r="AE57" i="25"/>
  <c r="AF57" i="25"/>
  <c r="AG57" i="25"/>
  <c r="AI57" i="25"/>
  <c r="AK57" i="25"/>
  <c r="AP57" i="25"/>
  <c r="AQ57" i="25"/>
  <c r="AS57" i="25"/>
  <c r="AU57" i="25"/>
  <c r="AV57" i="25"/>
  <c r="AX57" i="25"/>
  <c r="AZ57" i="25"/>
  <c r="BA57" i="25"/>
  <c r="BC57" i="25"/>
  <c r="BE57" i="25"/>
  <c r="BF57" i="25"/>
  <c r="BH57" i="25"/>
  <c r="BJ57" i="25"/>
  <c r="BK57" i="25"/>
  <c r="BM57" i="25"/>
  <c r="BO57" i="25"/>
  <c r="BP57" i="25"/>
  <c r="BR57" i="25"/>
  <c r="BT57" i="25"/>
  <c r="BU57" i="25"/>
  <c r="BW57" i="25"/>
  <c r="BY57" i="25"/>
  <c r="BZ57" i="25"/>
  <c r="CB57" i="25"/>
  <c r="CD57" i="25"/>
  <c r="CE57" i="25"/>
  <c r="CF57" i="25"/>
  <c r="CG57" i="25"/>
  <c r="CH57" i="25"/>
  <c r="CI57" i="25"/>
  <c r="H58" i="25"/>
  <c r="L58" i="25"/>
  <c r="M58" i="25"/>
  <c r="O58" i="25"/>
  <c r="P58" i="25"/>
  <c r="Q58" i="25"/>
  <c r="R58" i="25"/>
  <c r="S58" i="25"/>
  <c r="T58" i="25"/>
  <c r="U58" i="25"/>
  <c r="V58" i="25"/>
  <c r="W58" i="25"/>
  <c r="X58" i="25"/>
  <c r="Y58" i="25"/>
  <c r="Z58" i="25"/>
  <c r="AA58" i="25"/>
  <c r="AB58" i="25"/>
  <c r="AC58" i="25"/>
  <c r="AD58" i="25"/>
  <c r="AE58" i="25"/>
  <c r="AF58" i="25"/>
  <c r="AG58" i="25"/>
  <c r="AI58" i="25"/>
  <c r="AK58" i="25"/>
  <c r="AP58" i="25"/>
  <c r="AQ58" i="25"/>
  <c r="AS58" i="25"/>
  <c r="AU58" i="25"/>
  <c r="AV58" i="25"/>
  <c r="AX58" i="25"/>
  <c r="AZ58" i="25"/>
  <c r="BA58" i="25"/>
  <c r="BC58" i="25"/>
  <c r="BE58" i="25"/>
  <c r="BF58" i="25"/>
  <c r="BH58" i="25"/>
  <c r="BJ58" i="25"/>
  <c r="BK58" i="25"/>
  <c r="BM58" i="25"/>
  <c r="BO58" i="25"/>
  <c r="BP58" i="25"/>
  <c r="BR58" i="25"/>
  <c r="BT58" i="25"/>
  <c r="BU58" i="25"/>
  <c r="BW58" i="25"/>
  <c r="BY58" i="25"/>
  <c r="BZ58" i="25"/>
  <c r="CB58" i="25"/>
  <c r="CD58" i="25"/>
  <c r="CE58" i="25"/>
  <c r="CF58" i="25"/>
  <c r="CG58" i="25"/>
  <c r="CH58" i="25"/>
  <c r="CI58" i="25"/>
  <c r="H59" i="25"/>
  <c r="L59" i="25"/>
  <c r="M59" i="25"/>
  <c r="O59" i="25"/>
  <c r="P59" i="25"/>
  <c r="Q59" i="25"/>
  <c r="R59" i="25"/>
  <c r="S59" i="25"/>
  <c r="T59" i="25"/>
  <c r="U59" i="25"/>
  <c r="V59" i="25"/>
  <c r="W59" i="25"/>
  <c r="X59" i="25"/>
  <c r="Y59" i="25"/>
  <c r="Z59" i="25"/>
  <c r="AA59" i="25"/>
  <c r="AB59" i="25"/>
  <c r="AC59" i="25"/>
  <c r="AD59" i="25"/>
  <c r="AE59" i="25"/>
  <c r="AF59" i="25"/>
  <c r="AG59" i="25"/>
  <c r="AI59" i="25"/>
  <c r="AK59" i="25"/>
  <c r="AP59" i="25"/>
  <c r="AQ59" i="25"/>
  <c r="AS59" i="25"/>
  <c r="AU59" i="25"/>
  <c r="AV59" i="25"/>
  <c r="AX59" i="25"/>
  <c r="AZ59" i="25"/>
  <c r="BA59" i="25"/>
  <c r="BC59" i="25"/>
  <c r="BE59" i="25"/>
  <c r="BF59" i="25"/>
  <c r="BH59" i="25"/>
  <c r="BJ59" i="25"/>
  <c r="BK59" i="25"/>
  <c r="BM59" i="25"/>
  <c r="BO59" i="25"/>
  <c r="BP59" i="25"/>
  <c r="BR59" i="25"/>
  <c r="BT59" i="25"/>
  <c r="BU59" i="25"/>
  <c r="BW59" i="25"/>
  <c r="BY59" i="25"/>
  <c r="BZ59" i="25"/>
  <c r="CB59" i="25"/>
  <c r="CD59" i="25"/>
  <c r="CE59" i="25"/>
  <c r="CF59" i="25"/>
  <c r="CG59" i="25"/>
  <c r="CH59" i="25"/>
  <c r="CI59" i="25"/>
  <c r="H60" i="25"/>
  <c r="L60" i="25"/>
  <c r="M60" i="25"/>
  <c r="O60" i="25"/>
  <c r="P60" i="25"/>
  <c r="Q60" i="25"/>
  <c r="R60" i="25"/>
  <c r="S60" i="25"/>
  <c r="T60" i="25"/>
  <c r="U60" i="25"/>
  <c r="V60" i="25"/>
  <c r="W60" i="25"/>
  <c r="X60" i="25"/>
  <c r="Y60" i="25"/>
  <c r="Z60" i="25"/>
  <c r="AA60" i="25"/>
  <c r="AB60" i="25"/>
  <c r="AC60" i="25"/>
  <c r="AD60" i="25"/>
  <c r="AE60" i="25"/>
  <c r="AF60" i="25"/>
  <c r="AG60" i="25"/>
  <c r="AI60" i="25"/>
  <c r="AK60" i="25"/>
  <c r="AP60" i="25"/>
  <c r="AQ60" i="25"/>
  <c r="AS60" i="25"/>
  <c r="AU60" i="25"/>
  <c r="AV60" i="25"/>
  <c r="AX60" i="25"/>
  <c r="AZ60" i="25"/>
  <c r="BA60" i="25"/>
  <c r="BC60" i="25"/>
  <c r="BE60" i="25"/>
  <c r="BF60" i="25"/>
  <c r="BH60" i="25"/>
  <c r="BJ60" i="25"/>
  <c r="BK60" i="25"/>
  <c r="BM60" i="25"/>
  <c r="BO60" i="25"/>
  <c r="BP60" i="25"/>
  <c r="BR60" i="25"/>
  <c r="BT60" i="25"/>
  <c r="BU60" i="25"/>
  <c r="BW60" i="25"/>
  <c r="BY60" i="25"/>
  <c r="BZ60" i="25"/>
  <c r="CB60" i="25"/>
  <c r="CD60" i="25"/>
  <c r="CE60" i="25"/>
  <c r="CF60" i="25"/>
  <c r="CG60" i="25"/>
  <c r="CH60" i="25"/>
  <c r="CI60" i="25"/>
  <c r="H61" i="25"/>
  <c r="L61" i="25"/>
  <c r="M61" i="25"/>
  <c r="O61" i="25"/>
  <c r="P61" i="25"/>
  <c r="Q61" i="25"/>
  <c r="R61" i="25"/>
  <c r="S61" i="25"/>
  <c r="T61" i="25"/>
  <c r="U61" i="25"/>
  <c r="V61" i="25"/>
  <c r="W61" i="25"/>
  <c r="X61" i="25"/>
  <c r="Y61" i="25"/>
  <c r="Z61" i="25"/>
  <c r="AA61" i="25"/>
  <c r="AB61" i="25"/>
  <c r="AC61" i="25"/>
  <c r="AD61" i="25"/>
  <c r="AE61" i="25"/>
  <c r="AF61" i="25"/>
  <c r="AG61" i="25"/>
  <c r="AI61" i="25"/>
  <c r="AK61" i="25"/>
  <c r="AP61" i="25"/>
  <c r="AQ61" i="25"/>
  <c r="AS61" i="25"/>
  <c r="AU61" i="25"/>
  <c r="AV61" i="25"/>
  <c r="AX61" i="25"/>
  <c r="AZ61" i="25"/>
  <c r="BA61" i="25"/>
  <c r="BC61" i="25"/>
  <c r="BE61" i="25"/>
  <c r="BF61" i="25"/>
  <c r="BH61" i="25"/>
  <c r="BJ61" i="25"/>
  <c r="BK61" i="25"/>
  <c r="BM61" i="25"/>
  <c r="BO61" i="25"/>
  <c r="BP61" i="25"/>
  <c r="BR61" i="25"/>
  <c r="BT61" i="25"/>
  <c r="BU61" i="25"/>
  <c r="BW61" i="25"/>
  <c r="BY61" i="25"/>
  <c r="BZ61" i="25"/>
  <c r="CB61" i="25"/>
  <c r="CD61" i="25"/>
  <c r="CE61" i="25"/>
  <c r="CF61" i="25"/>
  <c r="CG61" i="25"/>
  <c r="CH61" i="25"/>
  <c r="CI61" i="25"/>
  <c r="H62" i="25"/>
  <c r="L62" i="25"/>
  <c r="M62" i="25"/>
  <c r="O62" i="25"/>
  <c r="P62" i="25"/>
  <c r="Q62" i="25"/>
  <c r="R62" i="25"/>
  <c r="S62" i="25"/>
  <c r="T62" i="25"/>
  <c r="U62" i="25"/>
  <c r="V62" i="25"/>
  <c r="W62" i="25"/>
  <c r="X62" i="25"/>
  <c r="Y62" i="25"/>
  <c r="Z62" i="25"/>
  <c r="AA62" i="25"/>
  <c r="AB62" i="25"/>
  <c r="AC62" i="25"/>
  <c r="AD62" i="25"/>
  <c r="AE62" i="25"/>
  <c r="AF62" i="25"/>
  <c r="AG62" i="25"/>
  <c r="AI62" i="25"/>
  <c r="AK62" i="25"/>
  <c r="AP62" i="25"/>
  <c r="AQ62" i="25"/>
  <c r="AS62" i="25"/>
  <c r="AU62" i="25"/>
  <c r="AV62" i="25"/>
  <c r="AX62" i="25"/>
  <c r="AZ62" i="25"/>
  <c r="BA62" i="25"/>
  <c r="BC62" i="25"/>
  <c r="BE62" i="25"/>
  <c r="BF62" i="25"/>
  <c r="BH62" i="25"/>
  <c r="BJ62" i="25"/>
  <c r="BK62" i="25"/>
  <c r="BM62" i="25"/>
  <c r="BO62" i="25"/>
  <c r="BP62" i="25"/>
  <c r="BR62" i="25"/>
  <c r="BT62" i="25"/>
  <c r="BU62" i="25"/>
  <c r="BW62" i="25"/>
  <c r="BY62" i="25"/>
  <c r="BZ62" i="25"/>
  <c r="CB62" i="25"/>
  <c r="CD62" i="25"/>
  <c r="CE62" i="25"/>
  <c r="CF62" i="25"/>
  <c r="CG62" i="25"/>
  <c r="CH62" i="25"/>
  <c r="CI62" i="25"/>
  <c r="H63" i="25"/>
  <c r="L63" i="25"/>
  <c r="M63" i="25"/>
  <c r="O63" i="25"/>
  <c r="P63" i="25"/>
  <c r="Q63" i="25"/>
  <c r="R63" i="25"/>
  <c r="S63" i="25"/>
  <c r="T63" i="25"/>
  <c r="U63" i="25"/>
  <c r="V63" i="25"/>
  <c r="W63" i="25"/>
  <c r="X63" i="25"/>
  <c r="Y63" i="25"/>
  <c r="Z63" i="25"/>
  <c r="AA63" i="25"/>
  <c r="AB63" i="25"/>
  <c r="AC63" i="25"/>
  <c r="AD63" i="25"/>
  <c r="AE63" i="25"/>
  <c r="AF63" i="25"/>
  <c r="AG63" i="25"/>
  <c r="AI63" i="25"/>
  <c r="AK63" i="25"/>
  <c r="AP63" i="25"/>
  <c r="AQ63" i="25"/>
  <c r="AS63" i="25"/>
  <c r="AU63" i="25"/>
  <c r="AV63" i="25"/>
  <c r="AX63" i="25"/>
  <c r="AZ63" i="25"/>
  <c r="BA63" i="25"/>
  <c r="BC63" i="25"/>
  <c r="BE63" i="25"/>
  <c r="BF63" i="25"/>
  <c r="BH63" i="25"/>
  <c r="BJ63" i="25"/>
  <c r="BK63" i="25"/>
  <c r="BM63" i="25"/>
  <c r="BO63" i="25"/>
  <c r="BP63" i="25"/>
  <c r="BR63" i="25"/>
  <c r="BT63" i="25"/>
  <c r="BU63" i="25"/>
  <c r="BW63" i="25"/>
  <c r="BY63" i="25"/>
  <c r="BZ63" i="25"/>
  <c r="CB63" i="25"/>
  <c r="CD63" i="25"/>
  <c r="CE63" i="25"/>
  <c r="CF63" i="25"/>
  <c r="CG63" i="25"/>
  <c r="CH63" i="25"/>
  <c r="CI63" i="25"/>
  <c r="H64" i="25"/>
  <c r="L64" i="25"/>
  <c r="M64" i="25"/>
  <c r="O64" i="25"/>
  <c r="P64" i="25"/>
  <c r="Q64" i="25"/>
  <c r="R64" i="25"/>
  <c r="S64" i="25"/>
  <c r="T64" i="25"/>
  <c r="U64" i="25"/>
  <c r="V64" i="25"/>
  <c r="W64" i="25"/>
  <c r="X64" i="25"/>
  <c r="Y64" i="25"/>
  <c r="Z64" i="25"/>
  <c r="AA64" i="25"/>
  <c r="AB64" i="25"/>
  <c r="AC64" i="25"/>
  <c r="AD64" i="25"/>
  <c r="AE64" i="25"/>
  <c r="AF64" i="25"/>
  <c r="AG64" i="25"/>
  <c r="AI64" i="25"/>
  <c r="AK64" i="25"/>
  <c r="AP64" i="25"/>
  <c r="AQ64" i="25"/>
  <c r="AS64" i="25"/>
  <c r="AU64" i="25"/>
  <c r="AV64" i="25"/>
  <c r="AX64" i="25"/>
  <c r="AZ64" i="25"/>
  <c r="BA64" i="25"/>
  <c r="BC64" i="25"/>
  <c r="BE64" i="25"/>
  <c r="BF64" i="25"/>
  <c r="BH64" i="25"/>
  <c r="BJ64" i="25"/>
  <c r="BK64" i="25"/>
  <c r="BM64" i="25"/>
  <c r="BO64" i="25"/>
  <c r="BP64" i="25"/>
  <c r="BR64" i="25"/>
  <c r="BT64" i="25"/>
  <c r="BU64" i="25"/>
  <c r="BW64" i="25"/>
  <c r="BY64" i="25"/>
  <c r="BZ64" i="25"/>
  <c r="CB64" i="25"/>
  <c r="CD64" i="25"/>
  <c r="CE64" i="25"/>
  <c r="CF64" i="25"/>
  <c r="CG64" i="25"/>
  <c r="CH64" i="25"/>
  <c r="CI64" i="25"/>
  <c r="H65" i="25"/>
  <c r="L65" i="25"/>
  <c r="M65" i="25"/>
  <c r="O65" i="25"/>
  <c r="P65" i="25"/>
  <c r="Q65" i="25"/>
  <c r="R65" i="25"/>
  <c r="S65" i="25"/>
  <c r="T65" i="25"/>
  <c r="U65" i="25"/>
  <c r="V65" i="25"/>
  <c r="W65" i="25"/>
  <c r="X65" i="25"/>
  <c r="Y65" i="25"/>
  <c r="Z65" i="25"/>
  <c r="AA65" i="25"/>
  <c r="AB65" i="25"/>
  <c r="AC65" i="25"/>
  <c r="AD65" i="25"/>
  <c r="AE65" i="25"/>
  <c r="AF65" i="25"/>
  <c r="AG65" i="25"/>
  <c r="AI65" i="25"/>
  <c r="AK65" i="25"/>
  <c r="AP65" i="25"/>
  <c r="AQ65" i="25"/>
  <c r="AS65" i="25"/>
  <c r="AU65" i="25"/>
  <c r="AV65" i="25"/>
  <c r="AX65" i="25"/>
  <c r="AZ65" i="25"/>
  <c r="BA65" i="25"/>
  <c r="BC65" i="25"/>
  <c r="BE65" i="25"/>
  <c r="BF65" i="25"/>
  <c r="BH65" i="25"/>
  <c r="BJ65" i="25"/>
  <c r="BK65" i="25"/>
  <c r="BM65" i="25"/>
  <c r="BO65" i="25"/>
  <c r="BP65" i="25"/>
  <c r="BR65" i="25"/>
  <c r="BT65" i="25"/>
  <c r="BU65" i="25"/>
  <c r="BW65" i="25"/>
  <c r="BY65" i="25"/>
  <c r="BZ65" i="25"/>
  <c r="CB65" i="25"/>
  <c r="CD65" i="25"/>
  <c r="CE65" i="25"/>
  <c r="CF65" i="25"/>
  <c r="CG65" i="25"/>
  <c r="CH65" i="25"/>
  <c r="CI65" i="25"/>
  <c r="H66" i="25"/>
  <c r="L66" i="25"/>
  <c r="M66" i="25"/>
  <c r="O66" i="25"/>
  <c r="P66" i="25"/>
  <c r="Q66" i="25"/>
  <c r="R66" i="25"/>
  <c r="S66" i="25"/>
  <c r="T66" i="25"/>
  <c r="U66" i="25"/>
  <c r="V66" i="25"/>
  <c r="W66" i="25"/>
  <c r="X66" i="25"/>
  <c r="Y66" i="25"/>
  <c r="Z66" i="25"/>
  <c r="AA66" i="25"/>
  <c r="AB66" i="25"/>
  <c r="AC66" i="25"/>
  <c r="AD66" i="25"/>
  <c r="AE66" i="25"/>
  <c r="AF66" i="25"/>
  <c r="AG66" i="25"/>
  <c r="AI66" i="25"/>
  <c r="AK66" i="25"/>
  <c r="AP66" i="25"/>
  <c r="AQ66" i="25"/>
  <c r="AS66" i="25"/>
  <c r="AU66" i="25"/>
  <c r="AV66" i="25"/>
  <c r="AX66" i="25"/>
  <c r="AZ66" i="25"/>
  <c r="BA66" i="25"/>
  <c r="BC66" i="25"/>
  <c r="BE66" i="25"/>
  <c r="BF66" i="25"/>
  <c r="BH66" i="25"/>
  <c r="BJ66" i="25"/>
  <c r="BK66" i="25"/>
  <c r="BM66" i="25"/>
  <c r="BO66" i="25"/>
  <c r="BP66" i="25"/>
  <c r="BR66" i="25"/>
  <c r="BT66" i="25"/>
  <c r="BU66" i="25"/>
  <c r="BW66" i="25"/>
  <c r="BY66" i="25"/>
  <c r="BZ66" i="25"/>
  <c r="CB66" i="25"/>
  <c r="CD66" i="25"/>
  <c r="CE66" i="25"/>
  <c r="CF66" i="25"/>
  <c r="CG66" i="25"/>
  <c r="CH66" i="25"/>
  <c r="CI66" i="25"/>
  <c r="H67" i="25"/>
  <c r="L67" i="25"/>
  <c r="M67" i="25"/>
  <c r="O67" i="25"/>
  <c r="P67" i="25"/>
  <c r="Q67" i="25"/>
  <c r="R67" i="25"/>
  <c r="S67" i="25"/>
  <c r="T67" i="25"/>
  <c r="U67" i="25"/>
  <c r="V67" i="25"/>
  <c r="W67" i="25"/>
  <c r="X67" i="25"/>
  <c r="Y67" i="25"/>
  <c r="Z67" i="25"/>
  <c r="AA67" i="25"/>
  <c r="AB67" i="25"/>
  <c r="AC67" i="25"/>
  <c r="AD67" i="25"/>
  <c r="AE67" i="25"/>
  <c r="AF67" i="25"/>
  <c r="AG67" i="25"/>
  <c r="AI67" i="25"/>
  <c r="AK67" i="25"/>
  <c r="AP67" i="25"/>
  <c r="AQ67" i="25"/>
  <c r="AS67" i="25"/>
  <c r="AU67" i="25"/>
  <c r="AV67" i="25"/>
  <c r="AX67" i="25"/>
  <c r="AZ67" i="25"/>
  <c r="BA67" i="25"/>
  <c r="BC67" i="25"/>
  <c r="BE67" i="25"/>
  <c r="BF67" i="25"/>
  <c r="BH67" i="25"/>
  <c r="BJ67" i="25"/>
  <c r="BK67" i="25"/>
  <c r="BM67" i="25"/>
  <c r="BO67" i="25"/>
  <c r="BP67" i="25"/>
  <c r="BR67" i="25"/>
  <c r="BT67" i="25"/>
  <c r="BU67" i="25"/>
  <c r="BW67" i="25"/>
  <c r="BY67" i="25"/>
  <c r="BZ67" i="25"/>
  <c r="CB67" i="25"/>
  <c r="CD67" i="25"/>
  <c r="CE67" i="25"/>
  <c r="CF67" i="25"/>
  <c r="CG67" i="25"/>
  <c r="CH67" i="25"/>
  <c r="CI67" i="25"/>
  <c r="H68" i="25"/>
  <c r="L68" i="25"/>
  <c r="M68" i="25"/>
  <c r="O68" i="25"/>
  <c r="P68" i="25"/>
  <c r="Q68" i="25"/>
  <c r="R68" i="25"/>
  <c r="S68" i="25"/>
  <c r="T68" i="25"/>
  <c r="U68" i="25"/>
  <c r="V68" i="25"/>
  <c r="W68" i="25"/>
  <c r="X68" i="25"/>
  <c r="Y68" i="25"/>
  <c r="Z68" i="25"/>
  <c r="AA68" i="25"/>
  <c r="AB68" i="25"/>
  <c r="AC68" i="25"/>
  <c r="AD68" i="25"/>
  <c r="AE68" i="25"/>
  <c r="AF68" i="25"/>
  <c r="AG68" i="25"/>
  <c r="AI68" i="25"/>
  <c r="AK68" i="25"/>
  <c r="AP68" i="25"/>
  <c r="AQ68" i="25"/>
  <c r="AS68" i="25"/>
  <c r="AU68" i="25"/>
  <c r="AV68" i="25"/>
  <c r="AX68" i="25"/>
  <c r="AZ68" i="25"/>
  <c r="BA68" i="25"/>
  <c r="BC68" i="25"/>
  <c r="BE68" i="25"/>
  <c r="BF68" i="25"/>
  <c r="BH68" i="25"/>
  <c r="BJ68" i="25"/>
  <c r="BK68" i="25"/>
  <c r="BM68" i="25"/>
  <c r="BO68" i="25"/>
  <c r="BP68" i="25"/>
  <c r="BR68" i="25"/>
  <c r="BT68" i="25"/>
  <c r="BU68" i="25"/>
  <c r="BW68" i="25"/>
  <c r="BY68" i="25"/>
  <c r="BZ68" i="25"/>
  <c r="CB68" i="25"/>
  <c r="CD68" i="25"/>
  <c r="CE68" i="25"/>
  <c r="CF68" i="25"/>
  <c r="CG68" i="25"/>
  <c r="CH68" i="25"/>
  <c r="CI68" i="25"/>
  <c r="H69" i="25"/>
  <c r="L69" i="25"/>
  <c r="M69" i="25"/>
  <c r="O69" i="25"/>
  <c r="P69" i="25"/>
  <c r="Q69" i="25"/>
  <c r="R69" i="25"/>
  <c r="S69" i="25"/>
  <c r="T69" i="25"/>
  <c r="U69" i="25"/>
  <c r="V69" i="25"/>
  <c r="W69" i="25"/>
  <c r="X69" i="25"/>
  <c r="Y69" i="25"/>
  <c r="Z69" i="25"/>
  <c r="AA69" i="25"/>
  <c r="AB69" i="25"/>
  <c r="AC69" i="25"/>
  <c r="AD69" i="25"/>
  <c r="AE69" i="25"/>
  <c r="AF69" i="25"/>
  <c r="AG69" i="25"/>
  <c r="AI69" i="25"/>
  <c r="AK69" i="25"/>
  <c r="AP69" i="25"/>
  <c r="AQ69" i="25"/>
  <c r="AS69" i="25"/>
  <c r="AU69" i="25"/>
  <c r="AV69" i="25"/>
  <c r="AX69" i="25"/>
  <c r="AZ69" i="25"/>
  <c r="BA69" i="25"/>
  <c r="BC69" i="25"/>
  <c r="BE69" i="25"/>
  <c r="BF69" i="25"/>
  <c r="BH69" i="25"/>
  <c r="BJ69" i="25"/>
  <c r="BK69" i="25"/>
  <c r="BM69" i="25"/>
  <c r="BO69" i="25"/>
  <c r="BP69" i="25"/>
  <c r="BR69" i="25"/>
  <c r="BT69" i="25"/>
  <c r="BU69" i="25"/>
  <c r="BW69" i="25"/>
  <c r="BY69" i="25"/>
  <c r="BZ69" i="25"/>
  <c r="CB69" i="25"/>
  <c r="CD69" i="25"/>
  <c r="CE69" i="25"/>
  <c r="CF69" i="25"/>
  <c r="CG69" i="25"/>
  <c r="CH69" i="25"/>
  <c r="CI69" i="25"/>
  <c r="H70" i="25"/>
  <c r="L70" i="25"/>
  <c r="M70" i="25"/>
  <c r="O70" i="25"/>
  <c r="P70" i="25"/>
  <c r="Q70" i="25"/>
  <c r="R70" i="25"/>
  <c r="S70" i="25"/>
  <c r="T70" i="25"/>
  <c r="U70" i="25"/>
  <c r="V70" i="25"/>
  <c r="W70" i="25"/>
  <c r="X70" i="25"/>
  <c r="Y70" i="25"/>
  <c r="Z70" i="25"/>
  <c r="AA70" i="25"/>
  <c r="AB70" i="25"/>
  <c r="AC70" i="25"/>
  <c r="AD70" i="25"/>
  <c r="AE70" i="25"/>
  <c r="AF70" i="25"/>
  <c r="AG70" i="25"/>
  <c r="AI70" i="25"/>
  <c r="AK70" i="25"/>
  <c r="AP70" i="25"/>
  <c r="AQ70" i="25"/>
  <c r="AS70" i="25"/>
  <c r="AU70" i="25"/>
  <c r="AV70" i="25"/>
  <c r="AX70" i="25"/>
  <c r="AZ70" i="25"/>
  <c r="BA70" i="25"/>
  <c r="BC70" i="25"/>
  <c r="BE70" i="25"/>
  <c r="BF70" i="25"/>
  <c r="BH70" i="25"/>
  <c r="BJ70" i="25"/>
  <c r="BK70" i="25"/>
  <c r="BM70" i="25"/>
  <c r="BO70" i="25"/>
  <c r="BP70" i="25"/>
  <c r="BR70" i="25"/>
  <c r="BT70" i="25"/>
  <c r="BU70" i="25"/>
  <c r="BW70" i="25"/>
  <c r="BY70" i="25"/>
  <c r="BZ70" i="25"/>
  <c r="CB70" i="25"/>
  <c r="CD70" i="25"/>
  <c r="CE70" i="25"/>
  <c r="CF70" i="25"/>
  <c r="CG70" i="25"/>
  <c r="CH70" i="25"/>
  <c r="CI70" i="25"/>
  <c r="H71" i="25"/>
  <c r="L71" i="25"/>
  <c r="M71" i="25"/>
  <c r="O71" i="25"/>
  <c r="P71" i="25"/>
  <c r="Q71" i="25"/>
  <c r="R71" i="25"/>
  <c r="S71" i="25"/>
  <c r="T71" i="25"/>
  <c r="U71" i="25"/>
  <c r="V71" i="25"/>
  <c r="W71" i="25"/>
  <c r="X71" i="25"/>
  <c r="Y71" i="25"/>
  <c r="Z71" i="25"/>
  <c r="AA71" i="25"/>
  <c r="AB71" i="25"/>
  <c r="AC71" i="25"/>
  <c r="AD71" i="25"/>
  <c r="AE71" i="25"/>
  <c r="AF71" i="25"/>
  <c r="AG71" i="25"/>
  <c r="AI71" i="25"/>
  <c r="AK71" i="25"/>
  <c r="AP71" i="25"/>
  <c r="AQ71" i="25"/>
  <c r="AS71" i="25"/>
  <c r="AU71" i="25"/>
  <c r="AV71" i="25"/>
  <c r="AX71" i="25"/>
  <c r="AZ71" i="25"/>
  <c r="BA71" i="25"/>
  <c r="BC71" i="25"/>
  <c r="BE71" i="25"/>
  <c r="BF71" i="25"/>
  <c r="BH71" i="25"/>
  <c r="BJ71" i="25"/>
  <c r="BK71" i="25"/>
  <c r="BM71" i="25"/>
  <c r="BO71" i="25"/>
  <c r="BP71" i="25"/>
  <c r="BR71" i="25"/>
  <c r="BT71" i="25"/>
  <c r="BU71" i="25"/>
  <c r="BW71" i="25"/>
  <c r="BY71" i="25"/>
  <c r="BZ71" i="25"/>
  <c r="CB71" i="25"/>
  <c r="CD71" i="25"/>
  <c r="CE71" i="25"/>
  <c r="CF71" i="25"/>
  <c r="CG71" i="25"/>
  <c r="CH71" i="25"/>
  <c r="CI71" i="25"/>
  <c r="H72" i="25"/>
  <c r="L72" i="25"/>
  <c r="M72" i="25"/>
  <c r="O72" i="25"/>
  <c r="P72" i="25"/>
  <c r="Q72" i="25"/>
  <c r="R72" i="25"/>
  <c r="S72" i="25"/>
  <c r="T72" i="25"/>
  <c r="U72" i="25"/>
  <c r="V72" i="25"/>
  <c r="W72" i="25"/>
  <c r="X72" i="25"/>
  <c r="Y72" i="25"/>
  <c r="Z72" i="25"/>
  <c r="AA72" i="25"/>
  <c r="AB72" i="25"/>
  <c r="AC72" i="25"/>
  <c r="AD72" i="25"/>
  <c r="AE72" i="25"/>
  <c r="AF72" i="25"/>
  <c r="AG72" i="25"/>
  <c r="AI72" i="25"/>
  <c r="AK72" i="25"/>
  <c r="AP72" i="25"/>
  <c r="AQ72" i="25"/>
  <c r="AS72" i="25"/>
  <c r="AU72" i="25"/>
  <c r="AV72" i="25"/>
  <c r="AX72" i="25"/>
  <c r="AZ72" i="25"/>
  <c r="BA72" i="25"/>
  <c r="BC72" i="25"/>
  <c r="BE72" i="25"/>
  <c r="BF72" i="25"/>
  <c r="BH72" i="25"/>
  <c r="BJ72" i="25"/>
  <c r="BK72" i="25"/>
  <c r="BM72" i="25"/>
  <c r="BO72" i="25"/>
  <c r="BP72" i="25"/>
  <c r="BR72" i="25"/>
  <c r="BT72" i="25"/>
  <c r="BU72" i="25"/>
  <c r="BW72" i="25"/>
  <c r="BY72" i="25"/>
  <c r="BZ72" i="25"/>
  <c r="CB72" i="25"/>
  <c r="CD72" i="25"/>
  <c r="CE72" i="25"/>
  <c r="CF72" i="25"/>
  <c r="CG72" i="25"/>
  <c r="CH72" i="25"/>
  <c r="CI72" i="25"/>
  <c r="H73" i="25"/>
  <c r="L73" i="25"/>
  <c r="M73" i="25"/>
  <c r="O73" i="25"/>
  <c r="P73" i="25"/>
  <c r="Q73" i="25"/>
  <c r="R73" i="25"/>
  <c r="S73" i="25"/>
  <c r="T73" i="25"/>
  <c r="U73" i="25"/>
  <c r="V73" i="25"/>
  <c r="W73" i="25"/>
  <c r="X73" i="25"/>
  <c r="Y73" i="25"/>
  <c r="Z73" i="25"/>
  <c r="AA73" i="25"/>
  <c r="AB73" i="25"/>
  <c r="AC73" i="25"/>
  <c r="AD73" i="25"/>
  <c r="AE73" i="25"/>
  <c r="AF73" i="25"/>
  <c r="AG73" i="25"/>
  <c r="AI73" i="25"/>
  <c r="AK73" i="25"/>
  <c r="AP73" i="25"/>
  <c r="AQ73" i="25"/>
  <c r="AS73" i="25"/>
  <c r="AU73" i="25"/>
  <c r="AV73" i="25"/>
  <c r="AX73" i="25"/>
  <c r="AZ73" i="25"/>
  <c r="BA73" i="25"/>
  <c r="BC73" i="25"/>
  <c r="BE73" i="25"/>
  <c r="BF73" i="25"/>
  <c r="BH73" i="25"/>
  <c r="BJ73" i="25"/>
  <c r="BK73" i="25"/>
  <c r="BM73" i="25"/>
  <c r="BO73" i="25"/>
  <c r="BP73" i="25"/>
  <c r="BR73" i="25"/>
  <c r="BT73" i="25"/>
  <c r="BU73" i="25"/>
  <c r="BW73" i="25"/>
  <c r="BY73" i="25"/>
  <c r="BZ73" i="25"/>
  <c r="CB73" i="25"/>
  <c r="CD73" i="25"/>
  <c r="CE73" i="25"/>
  <c r="CF73" i="25"/>
  <c r="CG73" i="25"/>
  <c r="CH73" i="25"/>
  <c r="CI73" i="25"/>
  <c r="H74" i="25"/>
  <c r="L74" i="25"/>
  <c r="M74" i="25"/>
  <c r="O74" i="25"/>
  <c r="P74" i="25"/>
  <c r="Q74" i="25"/>
  <c r="R74" i="25"/>
  <c r="S74" i="25"/>
  <c r="T74" i="25"/>
  <c r="U74" i="25"/>
  <c r="V74" i="25"/>
  <c r="W74" i="25"/>
  <c r="X74" i="25"/>
  <c r="Y74" i="25"/>
  <c r="Z74" i="25"/>
  <c r="AA74" i="25"/>
  <c r="AB74" i="25"/>
  <c r="AC74" i="25"/>
  <c r="AD74" i="25"/>
  <c r="AE74" i="25"/>
  <c r="AF74" i="25"/>
  <c r="AG74" i="25"/>
  <c r="AI74" i="25"/>
  <c r="AK74" i="25"/>
  <c r="AP74" i="25"/>
  <c r="AQ74" i="25"/>
  <c r="AS74" i="25"/>
  <c r="AU74" i="25"/>
  <c r="AV74" i="25"/>
  <c r="AX74" i="25"/>
  <c r="AZ74" i="25"/>
  <c r="BA74" i="25"/>
  <c r="BC74" i="25"/>
  <c r="BE74" i="25"/>
  <c r="BF74" i="25"/>
  <c r="BH74" i="25"/>
  <c r="BJ74" i="25"/>
  <c r="BK74" i="25"/>
  <c r="BM74" i="25"/>
  <c r="BO74" i="25"/>
  <c r="BP74" i="25"/>
  <c r="BR74" i="25"/>
  <c r="BT74" i="25"/>
  <c r="BU74" i="25"/>
  <c r="BW74" i="25"/>
  <c r="BY74" i="25"/>
  <c r="BZ74" i="25"/>
  <c r="CB74" i="25"/>
  <c r="CD74" i="25"/>
  <c r="CE74" i="25"/>
  <c r="CF74" i="25"/>
  <c r="CG74" i="25"/>
  <c r="CH74" i="25"/>
  <c r="CI74" i="25"/>
  <c r="H75" i="25"/>
  <c r="L75" i="25"/>
  <c r="M75" i="25"/>
  <c r="O75" i="25"/>
  <c r="P75" i="25"/>
  <c r="Q75" i="25"/>
  <c r="R75" i="25"/>
  <c r="S75" i="25"/>
  <c r="T75" i="25"/>
  <c r="U75" i="25"/>
  <c r="V75" i="25"/>
  <c r="W75" i="25"/>
  <c r="X75" i="25"/>
  <c r="Y75" i="25"/>
  <c r="Z75" i="25"/>
  <c r="AA75" i="25"/>
  <c r="AB75" i="25"/>
  <c r="AC75" i="25"/>
  <c r="AD75" i="25"/>
  <c r="AE75" i="25"/>
  <c r="AF75" i="25"/>
  <c r="AG75" i="25"/>
  <c r="AI75" i="25"/>
  <c r="AK75" i="25"/>
  <c r="AP75" i="25"/>
  <c r="AQ75" i="25"/>
  <c r="AS75" i="25"/>
  <c r="AU75" i="25"/>
  <c r="AV75" i="25"/>
  <c r="AX75" i="25"/>
  <c r="AZ75" i="25"/>
  <c r="BA75" i="25"/>
  <c r="BC75" i="25"/>
  <c r="BE75" i="25"/>
  <c r="BF75" i="25"/>
  <c r="BH75" i="25"/>
  <c r="BJ75" i="25"/>
  <c r="BK75" i="25"/>
  <c r="BM75" i="25"/>
  <c r="BO75" i="25"/>
  <c r="BP75" i="25"/>
  <c r="BR75" i="25"/>
  <c r="BT75" i="25"/>
  <c r="BU75" i="25"/>
  <c r="BW75" i="25"/>
  <c r="BY75" i="25"/>
  <c r="BZ75" i="25"/>
  <c r="CB75" i="25"/>
  <c r="CD75" i="25"/>
  <c r="CE75" i="25"/>
  <c r="CF75" i="25"/>
  <c r="CG75" i="25"/>
  <c r="CH75" i="25"/>
  <c r="CI75" i="25"/>
  <c r="H76" i="25"/>
  <c r="L76" i="25"/>
  <c r="M76" i="25"/>
  <c r="O76" i="25"/>
  <c r="P76" i="25"/>
  <c r="Q76" i="25"/>
  <c r="R76" i="25"/>
  <c r="S76" i="25"/>
  <c r="T76" i="25"/>
  <c r="U76" i="25"/>
  <c r="V76" i="25"/>
  <c r="W76" i="25"/>
  <c r="X76" i="25"/>
  <c r="Y76" i="25"/>
  <c r="Z76" i="25"/>
  <c r="AA76" i="25"/>
  <c r="AB76" i="25"/>
  <c r="AC76" i="25"/>
  <c r="AD76" i="25"/>
  <c r="AE76" i="25"/>
  <c r="AF76" i="25"/>
  <c r="AG76" i="25"/>
  <c r="AI76" i="25"/>
  <c r="AK76" i="25"/>
  <c r="AP76" i="25"/>
  <c r="AQ76" i="25"/>
  <c r="AS76" i="25"/>
  <c r="AU76" i="25"/>
  <c r="AV76" i="25"/>
  <c r="AX76" i="25"/>
  <c r="AZ76" i="25"/>
  <c r="BA76" i="25"/>
  <c r="BC76" i="25"/>
  <c r="BE76" i="25"/>
  <c r="BF76" i="25"/>
  <c r="BH76" i="25"/>
  <c r="BJ76" i="25"/>
  <c r="BK76" i="25"/>
  <c r="BM76" i="25"/>
  <c r="BO76" i="25"/>
  <c r="BP76" i="25"/>
  <c r="BR76" i="25"/>
  <c r="BT76" i="25"/>
  <c r="BU76" i="25"/>
  <c r="BW76" i="25"/>
  <c r="BY76" i="25"/>
  <c r="BZ76" i="25"/>
  <c r="CB76" i="25"/>
  <c r="CD76" i="25"/>
  <c r="CE76" i="25"/>
  <c r="CF76" i="25"/>
  <c r="CG76" i="25"/>
  <c r="CH76" i="25"/>
  <c r="CI76" i="25"/>
  <c r="H77" i="25"/>
  <c r="L77" i="25"/>
  <c r="M77" i="25"/>
  <c r="O77" i="25"/>
  <c r="P77" i="25"/>
  <c r="Q77" i="25"/>
  <c r="R77" i="25"/>
  <c r="S77" i="25"/>
  <c r="T77" i="25"/>
  <c r="U77" i="25"/>
  <c r="V77" i="25"/>
  <c r="W77" i="25"/>
  <c r="X77" i="25"/>
  <c r="Y77" i="25"/>
  <c r="Z77" i="25"/>
  <c r="AA77" i="25"/>
  <c r="AB77" i="25"/>
  <c r="AC77" i="25"/>
  <c r="AD77" i="25"/>
  <c r="AE77" i="25"/>
  <c r="AF77" i="25"/>
  <c r="AG77" i="25"/>
  <c r="AI77" i="25"/>
  <c r="AK77" i="25"/>
  <c r="AP77" i="25"/>
  <c r="AQ77" i="25"/>
  <c r="AS77" i="25"/>
  <c r="AU77" i="25"/>
  <c r="AV77" i="25"/>
  <c r="AX77" i="25"/>
  <c r="AZ77" i="25"/>
  <c r="BA77" i="25"/>
  <c r="BC77" i="25"/>
  <c r="BE77" i="25"/>
  <c r="BF77" i="25"/>
  <c r="BH77" i="25"/>
  <c r="BJ77" i="25"/>
  <c r="BK77" i="25"/>
  <c r="BM77" i="25"/>
  <c r="BO77" i="25"/>
  <c r="BP77" i="25"/>
  <c r="BR77" i="25"/>
  <c r="BT77" i="25"/>
  <c r="BU77" i="25"/>
  <c r="BW77" i="25"/>
  <c r="BY77" i="25"/>
  <c r="BZ77" i="25"/>
  <c r="CB77" i="25"/>
  <c r="CD77" i="25"/>
  <c r="CE77" i="25"/>
  <c r="CF77" i="25"/>
  <c r="CG77" i="25"/>
  <c r="CH77" i="25"/>
  <c r="CI77" i="25"/>
  <c r="H78" i="25"/>
  <c r="L78" i="25"/>
  <c r="M78" i="25"/>
  <c r="O78" i="25"/>
  <c r="P78" i="25"/>
  <c r="Q78" i="25"/>
  <c r="R78" i="25"/>
  <c r="S78" i="25"/>
  <c r="T78" i="25"/>
  <c r="U78" i="25"/>
  <c r="V78" i="25"/>
  <c r="W78" i="25"/>
  <c r="X78" i="25"/>
  <c r="Y78" i="25"/>
  <c r="Z78" i="25"/>
  <c r="AA78" i="25"/>
  <c r="AB78" i="25"/>
  <c r="AC78" i="25"/>
  <c r="AD78" i="25"/>
  <c r="AE78" i="25"/>
  <c r="AF78" i="25"/>
  <c r="AG78" i="25"/>
  <c r="AI78" i="25"/>
  <c r="AK78" i="25"/>
  <c r="AP78" i="25"/>
  <c r="AQ78" i="25"/>
  <c r="AS78" i="25"/>
  <c r="AU78" i="25"/>
  <c r="AV78" i="25"/>
  <c r="AX78" i="25"/>
  <c r="AZ78" i="25"/>
  <c r="BA78" i="25"/>
  <c r="BC78" i="25"/>
  <c r="BE78" i="25"/>
  <c r="BF78" i="25"/>
  <c r="BH78" i="25"/>
  <c r="BJ78" i="25"/>
  <c r="BK78" i="25"/>
  <c r="BM78" i="25"/>
  <c r="BO78" i="25"/>
  <c r="BP78" i="25"/>
  <c r="BR78" i="25"/>
  <c r="BT78" i="25"/>
  <c r="BU78" i="25"/>
  <c r="BW78" i="25"/>
  <c r="BY78" i="25"/>
  <c r="BZ78" i="25"/>
  <c r="CB78" i="25"/>
  <c r="CD78" i="25"/>
  <c r="CE78" i="25"/>
  <c r="CF78" i="25"/>
  <c r="CG78" i="25"/>
  <c r="CH78" i="25"/>
  <c r="CI78" i="25"/>
  <c r="H79" i="25"/>
  <c r="L79" i="25"/>
  <c r="M79" i="25"/>
  <c r="O79" i="25"/>
  <c r="P79" i="25"/>
  <c r="Q79" i="25"/>
  <c r="R79" i="25"/>
  <c r="S79" i="25"/>
  <c r="T79" i="25"/>
  <c r="U79" i="25"/>
  <c r="V79" i="25"/>
  <c r="W79" i="25"/>
  <c r="X79" i="25"/>
  <c r="Y79" i="25"/>
  <c r="Z79" i="25"/>
  <c r="AA79" i="25"/>
  <c r="AB79" i="25"/>
  <c r="AC79" i="25"/>
  <c r="AD79" i="25"/>
  <c r="AE79" i="25"/>
  <c r="AF79" i="25"/>
  <c r="AG79" i="25"/>
  <c r="AI79" i="25"/>
  <c r="AK79" i="25"/>
  <c r="AP79" i="25"/>
  <c r="AQ79" i="25"/>
  <c r="AS79" i="25"/>
  <c r="AU79" i="25"/>
  <c r="AV79" i="25"/>
  <c r="AX79" i="25"/>
  <c r="AZ79" i="25"/>
  <c r="BA79" i="25"/>
  <c r="BC79" i="25"/>
  <c r="BE79" i="25"/>
  <c r="BF79" i="25"/>
  <c r="BH79" i="25"/>
  <c r="BJ79" i="25"/>
  <c r="BK79" i="25"/>
  <c r="BM79" i="25"/>
  <c r="BO79" i="25"/>
  <c r="BP79" i="25"/>
  <c r="BR79" i="25"/>
  <c r="BT79" i="25"/>
  <c r="BU79" i="25"/>
  <c r="BW79" i="25"/>
  <c r="BY79" i="25"/>
  <c r="BZ79" i="25"/>
  <c r="CB79" i="25"/>
  <c r="CD79" i="25"/>
  <c r="CE79" i="25"/>
  <c r="CF79" i="25"/>
  <c r="CG79" i="25"/>
  <c r="CH79" i="25"/>
  <c r="CI79" i="25"/>
  <c r="H80" i="25"/>
  <c r="L80" i="25"/>
  <c r="M80" i="25"/>
  <c r="O80" i="25"/>
  <c r="P80" i="25"/>
  <c r="Q80" i="25"/>
  <c r="R80" i="25"/>
  <c r="S80" i="25"/>
  <c r="T80" i="25"/>
  <c r="U80" i="25"/>
  <c r="V80" i="25"/>
  <c r="W80" i="25"/>
  <c r="X80" i="25"/>
  <c r="Y80" i="25"/>
  <c r="Z80" i="25"/>
  <c r="AA80" i="25"/>
  <c r="AB80" i="25"/>
  <c r="AC80" i="25"/>
  <c r="AD80" i="25"/>
  <c r="AE80" i="25"/>
  <c r="AF80" i="25"/>
  <c r="AG80" i="25"/>
  <c r="AI80" i="25"/>
  <c r="AK80" i="25"/>
  <c r="AP80" i="25"/>
  <c r="AQ80" i="25"/>
  <c r="AS80" i="25"/>
  <c r="AU80" i="25"/>
  <c r="AV80" i="25"/>
  <c r="AX80" i="25"/>
  <c r="AZ80" i="25"/>
  <c r="BA80" i="25"/>
  <c r="BC80" i="25"/>
  <c r="BE80" i="25"/>
  <c r="BF80" i="25"/>
  <c r="BH80" i="25"/>
  <c r="BJ80" i="25"/>
  <c r="BK80" i="25"/>
  <c r="BM80" i="25"/>
  <c r="BO80" i="25"/>
  <c r="BP80" i="25"/>
  <c r="BR80" i="25"/>
  <c r="BT80" i="25"/>
  <c r="BU80" i="25"/>
  <c r="BW80" i="25"/>
  <c r="BY80" i="25"/>
  <c r="BZ80" i="25"/>
  <c r="CB80" i="25"/>
  <c r="CD80" i="25"/>
  <c r="CE80" i="25"/>
  <c r="CF80" i="25"/>
  <c r="CG80" i="25"/>
  <c r="CH80" i="25"/>
  <c r="CI80" i="25"/>
  <c r="H81" i="25"/>
  <c r="L81" i="25"/>
  <c r="M81" i="25"/>
  <c r="O81" i="25"/>
  <c r="P81" i="25"/>
  <c r="Q81" i="25"/>
  <c r="R81" i="25"/>
  <c r="S81" i="25"/>
  <c r="T81" i="25"/>
  <c r="U81" i="25"/>
  <c r="V81" i="25"/>
  <c r="W81" i="25"/>
  <c r="X81" i="25"/>
  <c r="Y81" i="25"/>
  <c r="Z81" i="25"/>
  <c r="AA81" i="25"/>
  <c r="AB81" i="25"/>
  <c r="AC81" i="25"/>
  <c r="AD81" i="25"/>
  <c r="AE81" i="25"/>
  <c r="AF81" i="25"/>
  <c r="AG81" i="25"/>
  <c r="AI81" i="25"/>
  <c r="AK81" i="25"/>
  <c r="AP81" i="25"/>
  <c r="AQ81" i="25"/>
  <c r="AS81" i="25"/>
  <c r="AU81" i="25"/>
  <c r="AV81" i="25"/>
  <c r="AX81" i="25"/>
  <c r="AZ81" i="25"/>
  <c r="BA81" i="25"/>
  <c r="BC81" i="25"/>
  <c r="BE81" i="25"/>
  <c r="BF81" i="25"/>
  <c r="BH81" i="25"/>
  <c r="BJ81" i="25"/>
  <c r="BK81" i="25"/>
  <c r="BM81" i="25"/>
  <c r="BO81" i="25"/>
  <c r="BP81" i="25"/>
  <c r="BR81" i="25"/>
  <c r="BT81" i="25"/>
  <c r="BU81" i="25"/>
  <c r="BW81" i="25"/>
  <c r="BY81" i="25"/>
  <c r="BZ81" i="25"/>
  <c r="CB81" i="25"/>
  <c r="CD81" i="25"/>
  <c r="CE81" i="25"/>
  <c r="CF81" i="25"/>
  <c r="CG81" i="25"/>
  <c r="CH81" i="25"/>
  <c r="CI81" i="25"/>
  <c r="H82" i="25"/>
  <c r="L82" i="25"/>
  <c r="M82" i="25"/>
  <c r="O82" i="25"/>
  <c r="P82" i="25"/>
  <c r="Q82" i="25"/>
  <c r="R82" i="25"/>
  <c r="S82" i="25"/>
  <c r="T82" i="25"/>
  <c r="U82" i="25"/>
  <c r="V82" i="25"/>
  <c r="W82" i="25"/>
  <c r="X82" i="25"/>
  <c r="Y82" i="25"/>
  <c r="Z82" i="25"/>
  <c r="AA82" i="25"/>
  <c r="AB82" i="25"/>
  <c r="AC82" i="25"/>
  <c r="AD82" i="25"/>
  <c r="AE82" i="25"/>
  <c r="AF82" i="25"/>
  <c r="AG82" i="25"/>
  <c r="AI82" i="25"/>
  <c r="AK82" i="25"/>
  <c r="AP82" i="25"/>
  <c r="AQ82" i="25"/>
  <c r="AS82" i="25"/>
  <c r="AU82" i="25"/>
  <c r="AV82" i="25"/>
  <c r="AX82" i="25"/>
  <c r="AZ82" i="25"/>
  <c r="BA82" i="25"/>
  <c r="BC82" i="25"/>
  <c r="BE82" i="25"/>
  <c r="BF82" i="25"/>
  <c r="BH82" i="25"/>
  <c r="BJ82" i="25"/>
  <c r="BK82" i="25"/>
  <c r="BM82" i="25"/>
  <c r="BO82" i="25"/>
  <c r="BP82" i="25"/>
  <c r="BR82" i="25"/>
  <c r="BT82" i="25"/>
  <c r="BU82" i="25"/>
  <c r="BW82" i="25"/>
  <c r="BY82" i="25"/>
  <c r="BZ82" i="25"/>
  <c r="CB82" i="25"/>
  <c r="CD82" i="25"/>
  <c r="CE82" i="25"/>
  <c r="CF82" i="25"/>
  <c r="CG82" i="25"/>
  <c r="CH82" i="25"/>
  <c r="CI82" i="25"/>
  <c r="H83" i="25"/>
  <c r="L83" i="25"/>
  <c r="M83" i="25"/>
  <c r="O83" i="25"/>
  <c r="P83" i="25"/>
  <c r="Q83" i="25"/>
  <c r="R83" i="25"/>
  <c r="S83" i="25"/>
  <c r="T83" i="25"/>
  <c r="U83" i="25"/>
  <c r="V83" i="25"/>
  <c r="W83" i="25"/>
  <c r="X83" i="25"/>
  <c r="Y83" i="25"/>
  <c r="Z83" i="25"/>
  <c r="AA83" i="25"/>
  <c r="AB83" i="25"/>
  <c r="AC83" i="25"/>
  <c r="AD83" i="25"/>
  <c r="AE83" i="25"/>
  <c r="AF83" i="25"/>
  <c r="AG83" i="25"/>
  <c r="AI83" i="25"/>
  <c r="AK83" i="25"/>
  <c r="AP83" i="25"/>
  <c r="AQ83" i="25"/>
  <c r="AS83" i="25"/>
  <c r="AU83" i="25"/>
  <c r="AV83" i="25"/>
  <c r="AX83" i="25"/>
  <c r="AZ83" i="25"/>
  <c r="BA83" i="25"/>
  <c r="BC83" i="25"/>
  <c r="BE83" i="25"/>
  <c r="BF83" i="25"/>
  <c r="BH83" i="25"/>
  <c r="BJ83" i="25"/>
  <c r="BK83" i="25"/>
  <c r="BM83" i="25"/>
  <c r="BO83" i="25"/>
  <c r="BP83" i="25"/>
  <c r="BR83" i="25"/>
  <c r="BT83" i="25"/>
  <c r="BU83" i="25"/>
  <c r="BW83" i="25"/>
  <c r="BY83" i="25"/>
  <c r="BZ83" i="25"/>
  <c r="CB83" i="25"/>
  <c r="CD83" i="25"/>
  <c r="CE83" i="25"/>
  <c r="CF83" i="25"/>
  <c r="CG83" i="25"/>
  <c r="CH83" i="25"/>
  <c r="CI83" i="25"/>
  <c r="H84" i="25"/>
  <c r="L84" i="25"/>
  <c r="M84" i="25"/>
  <c r="O84" i="25"/>
  <c r="P84" i="25"/>
  <c r="Q84" i="25"/>
  <c r="R84" i="25"/>
  <c r="S84" i="25"/>
  <c r="T84" i="25"/>
  <c r="U84" i="25"/>
  <c r="V84" i="25"/>
  <c r="W84" i="25"/>
  <c r="X84" i="25"/>
  <c r="Y84" i="25"/>
  <c r="Z84" i="25"/>
  <c r="AA84" i="25"/>
  <c r="AB84" i="25"/>
  <c r="AC84" i="25"/>
  <c r="AD84" i="25"/>
  <c r="AE84" i="25"/>
  <c r="AF84" i="25"/>
  <c r="AG84" i="25"/>
  <c r="AI84" i="25"/>
  <c r="AK84" i="25"/>
  <c r="AP84" i="25"/>
  <c r="AQ84" i="25"/>
  <c r="AS84" i="25"/>
  <c r="AU84" i="25"/>
  <c r="AV84" i="25"/>
  <c r="AX84" i="25"/>
  <c r="AZ84" i="25"/>
  <c r="BA84" i="25"/>
  <c r="BC84" i="25"/>
  <c r="BE84" i="25"/>
  <c r="BF84" i="25"/>
  <c r="BH84" i="25"/>
  <c r="BJ84" i="25"/>
  <c r="BK84" i="25"/>
  <c r="BM84" i="25"/>
  <c r="BO84" i="25"/>
  <c r="BP84" i="25"/>
  <c r="BR84" i="25"/>
  <c r="BT84" i="25"/>
  <c r="BU84" i="25"/>
  <c r="BW84" i="25"/>
  <c r="BY84" i="25"/>
  <c r="BZ84" i="25"/>
  <c r="CB84" i="25"/>
  <c r="CD84" i="25"/>
  <c r="CE84" i="25"/>
  <c r="CF84" i="25"/>
  <c r="CG84" i="25"/>
  <c r="CH84" i="25"/>
  <c r="CI84" i="25"/>
  <c r="H85" i="25"/>
  <c r="L85" i="25"/>
  <c r="M85" i="25"/>
  <c r="O85" i="25"/>
  <c r="P85" i="25"/>
  <c r="Q85" i="25"/>
  <c r="R85" i="25"/>
  <c r="S85" i="25"/>
  <c r="T85" i="25"/>
  <c r="U85" i="25"/>
  <c r="V85" i="25"/>
  <c r="W85" i="25"/>
  <c r="X85" i="25"/>
  <c r="Y85" i="25"/>
  <c r="Z85" i="25"/>
  <c r="AA85" i="25"/>
  <c r="AB85" i="25"/>
  <c r="AC85" i="25"/>
  <c r="AD85" i="25"/>
  <c r="AE85" i="25"/>
  <c r="AF85" i="25"/>
  <c r="AG85" i="25"/>
  <c r="AI85" i="25"/>
  <c r="AK85" i="25"/>
  <c r="AP85" i="25"/>
  <c r="AQ85" i="25"/>
  <c r="AS85" i="25"/>
  <c r="AU85" i="25"/>
  <c r="AV85" i="25"/>
  <c r="AX85" i="25"/>
  <c r="AZ85" i="25"/>
  <c r="BA85" i="25"/>
  <c r="BC85" i="25"/>
  <c r="BE85" i="25"/>
  <c r="BF85" i="25"/>
  <c r="BH85" i="25"/>
  <c r="BJ85" i="25"/>
  <c r="BK85" i="25"/>
  <c r="BM85" i="25"/>
  <c r="BO85" i="25"/>
  <c r="BP85" i="25"/>
  <c r="BR85" i="25"/>
  <c r="BT85" i="25"/>
  <c r="BU85" i="25"/>
  <c r="BW85" i="25"/>
  <c r="BY85" i="25"/>
  <c r="BZ85" i="25"/>
  <c r="CB85" i="25"/>
  <c r="CD85" i="25"/>
  <c r="CE85" i="25"/>
  <c r="CF85" i="25"/>
  <c r="CG85" i="25"/>
  <c r="CH85" i="25"/>
  <c r="CI85" i="25"/>
  <c r="H86" i="25"/>
  <c r="L86" i="25"/>
  <c r="M86" i="25"/>
  <c r="O86" i="25"/>
  <c r="P86" i="25"/>
  <c r="Q86" i="25"/>
  <c r="R86" i="25"/>
  <c r="S86" i="25"/>
  <c r="T86" i="25"/>
  <c r="U86" i="25"/>
  <c r="V86" i="25"/>
  <c r="W86" i="25"/>
  <c r="X86" i="25"/>
  <c r="Y86" i="25"/>
  <c r="Z86" i="25"/>
  <c r="AA86" i="25"/>
  <c r="AB86" i="25"/>
  <c r="AC86" i="25"/>
  <c r="AD86" i="25"/>
  <c r="AE86" i="25"/>
  <c r="AF86" i="25"/>
  <c r="AG86" i="25"/>
  <c r="AI86" i="25"/>
  <c r="AK86" i="25"/>
  <c r="AP86" i="25"/>
  <c r="AQ86" i="25"/>
  <c r="AS86" i="25"/>
  <c r="AU86" i="25"/>
  <c r="AV86" i="25"/>
  <c r="AX86" i="25"/>
  <c r="AZ86" i="25"/>
  <c r="BA86" i="25"/>
  <c r="BC86" i="25"/>
  <c r="BE86" i="25"/>
  <c r="BF86" i="25"/>
  <c r="BH86" i="25"/>
  <c r="BJ86" i="25"/>
  <c r="BK86" i="25"/>
  <c r="BM86" i="25"/>
  <c r="BO86" i="25"/>
  <c r="BP86" i="25"/>
  <c r="BR86" i="25"/>
  <c r="BT86" i="25"/>
  <c r="BU86" i="25"/>
  <c r="BW86" i="25"/>
  <c r="BY86" i="25"/>
  <c r="BZ86" i="25"/>
  <c r="CB86" i="25"/>
  <c r="CD86" i="25"/>
  <c r="CE86" i="25"/>
  <c r="CF86" i="25"/>
  <c r="CG86" i="25"/>
  <c r="CH86" i="25"/>
  <c r="CI86" i="25"/>
  <c r="H87" i="25"/>
  <c r="L87" i="25"/>
  <c r="M87" i="25"/>
  <c r="O87" i="25"/>
  <c r="P87" i="25"/>
  <c r="Q87" i="25"/>
  <c r="R87" i="25"/>
  <c r="S87" i="25"/>
  <c r="T87" i="25"/>
  <c r="U87" i="25"/>
  <c r="V87" i="25"/>
  <c r="W87" i="25"/>
  <c r="X87" i="25"/>
  <c r="Y87" i="25"/>
  <c r="Z87" i="25"/>
  <c r="AA87" i="25"/>
  <c r="AB87" i="25"/>
  <c r="AC87" i="25"/>
  <c r="AD87" i="25"/>
  <c r="AE87" i="25"/>
  <c r="AF87" i="25"/>
  <c r="AG87" i="25"/>
  <c r="AI87" i="25"/>
  <c r="AK87" i="25"/>
  <c r="AP87" i="25"/>
  <c r="AQ87" i="25"/>
  <c r="AS87" i="25"/>
  <c r="AU87" i="25"/>
  <c r="AV87" i="25"/>
  <c r="AX87" i="25"/>
  <c r="AZ87" i="25"/>
  <c r="BA87" i="25"/>
  <c r="BC87" i="25"/>
  <c r="BE87" i="25"/>
  <c r="BF87" i="25"/>
  <c r="BH87" i="25"/>
  <c r="BJ87" i="25"/>
  <c r="BK87" i="25"/>
  <c r="BM87" i="25"/>
  <c r="BO87" i="25"/>
  <c r="BP87" i="25"/>
  <c r="BR87" i="25"/>
  <c r="BT87" i="25"/>
  <c r="BU87" i="25"/>
  <c r="BW87" i="25"/>
  <c r="BY87" i="25"/>
  <c r="BZ87" i="25"/>
  <c r="CB87" i="25"/>
  <c r="CD87" i="25"/>
  <c r="CE87" i="25"/>
  <c r="CF87" i="25"/>
  <c r="CG87" i="25"/>
  <c r="CH87" i="25"/>
  <c r="CI87" i="25"/>
  <c r="H88" i="25"/>
  <c r="L88" i="25"/>
  <c r="M88" i="25"/>
  <c r="O88" i="25"/>
  <c r="P88" i="25"/>
  <c r="Q88" i="25"/>
  <c r="R88" i="25"/>
  <c r="S88" i="25"/>
  <c r="T88" i="25"/>
  <c r="U88" i="25"/>
  <c r="V88" i="25"/>
  <c r="W88" i="25"/>
  <c r="X88" i="25"/>
  <c r="Y88" i="25"/>
  <c r="Z88" i="25"/>
  <c r="AA88" i="25"/>
  <c r="AB88" i="25"/>
  <c r="AC88" i="25"/>
  <c r="AD88" i="25"/>
  <c r="AE88" i="25"/>
  <c r="AF88" i="25"/>
  <c r="AG88" i="25"/>
  <c r="AI88" i="25"/>
  <c r="AK88" i="25"/>
  <c r="AP88" i="25"/>
  <c r="AQ88" i="25"/>
  <c r="AS88" i="25"/>
  <c r="AU88" i="25"/>
  <c r="AV88" i="25"/>
  <c r="AX88" i="25"/>
  <c r="AZ88" i="25"/>
  <c r="BA88" i="25"/>
  <c r="BC88" i="25"/>
  <c r="BE88" i="25"/>
  <c r="BF88" i="25"/>
  <c r="BH88" i="25"/>
  <c r="BJ88" i="25"/>
  <c r="BK88" i="25"/>
  <c r="BM88" i="25"/>
  <c r="BO88" i="25"/>
  <c r="BP88" i="25"/>
  <c r="BR88" i="25"/>
  <c r="BT88" i="25"/>
  <c r="BU88" i="25"/>
  <c r="BW88" i="25"/>
  <c r="BY88" i="25"/>
  <c r="BZ88" i="25"/>
  <c r="CB88" i="25"/>
  <c r="CD88" i="25"/>
  <c r="CE88" i="25"/>
  <c r="CF88" i="25"/>
  <c r="CG88" i="25"/>
  <c r="CH88" i="25"/>
  <c r="CI88" i="25"/>
  <c r="H89" i="25"/>
  <c r="L89" i="25"/>
  <c r="M89" i="25"/>
  <c r="O89" i="25"/>
  <c r="P89" i="25"/>
  <c r="Q89" i="25"/>
  <c r="R89" i="25"/>
  <c r="S89" i="25"/>
  <c r="T89" i="25"/>
  <c r="U89" i="25"/>
  <c r="V89" i="25"/>
  <c r="W89" i="25"/>
  <c r="X89" i="25"/>
  <c r="Y89" i="25"/>
  <c r="Z89" i="25"/>
  <c r="AA89" i="25"/>
  <c r="AB89" i="25"/>
  <c r="AC89" i="25"/>
  <c r="AD89" i="25"/>
  <c r="AE89" i="25"/>
  <c r="AF89" i="25"/>
  <c r="AG89" i="25"/>
  <c r="AI89" i="25"/>
  <c r="AK89" i="25"/>
  <c r="AP89" i="25"/>
  <c r="AQ89" i="25"/>
  <c r="AS89" i="25"/>
  <c r="AU89" i="25"/>
  <c r="AV89" i="25"/>
  <c r="AX89" i="25"/>
  <c r="AZ89" i="25"/>
  <c r="BA89" i="25"/>
  <c r="BC89" i="25"/>
  <c r="BE89" i="25"/>
  <c r="BF89" i="25"/>
  <c r="BH89" i="25"/>
  <c r="BJ89" i="25"/>
  <c r="BK89" i="25"/>
  <c r="BM89" i="25"/>
  <c r="BO89" i="25"/>
  <c r="BP89" i="25"/>
  <c r="BR89" i="25"/>
  <c r="BT89" i="25"/>
  <c r="BU89" i="25"/>
  <c r="BW89" i="25"/>
  <c r="BY89" i="25"/>
  <c r="BZ89" i="25"/>
  <c r="CB89" i="25"/>
  <c r="CD89" i="25"/>
  <c r="CE89" i="25"/>
  <c r="CF89" i="25"/>
  <c r="CG89" i="25"/>
  <c r="CH89" i="25"/>
  <c r="CI89" i="25"/>
  <c r="H90" i="25"/>
  <c r="L90" i="25"/>
  <c r="M90" i="25"/>
  <c r="O90" i="25"/>
  <c r="P90" i="25"/>
  <c r="Q90" i="25"/>
  <c r="R90" i="25"/>
  <c r="S90" i="25"/>
  <c r="T90" i="25"/>
  <c r="U90" i="25"/>
  <c r="V90" i="25"/>
  <c r="W90" i="25"/>
  <c r="X90" i="25"/>
  <c r="Y90" i="25"/>
  <c r="Z90" i="25"/>
  <c r="AA90" i="25"/>
  <c r="AB90" i="25"/>
  <c r="AC90" i="25"/>
  <c r="AD90" i="25"/>
  <c r="AE90" i="25"/>
  <c r="AF90" i="25"/>
  <c r="AG90" i="25"/>
  <c r="AI90" i="25"/>
  <c r="AK90" i="25"/>
  <c r="AP90" i="25"/>
  <c r="AQ90" i="25"/>
  <c r="AS90" i="25"/>
  <c r="AU90" i="25"/>
  <c r="AV90" i="25"/>
  <c r="AX90" i="25"/>
  <c r="AZ90" i="25"/>
  <c r="BA90" i="25"/>
  <c r="BC90" i="25"/>
  <c r="BE90" i="25"/>
  <c r="BF90" i="25"/>
  <c r="BH90" i="25"/>
  <c r="BJ90" i="25"/>
  <c r="BK90" i="25"/>
  <c r="BM90" i="25"/>
  <c r="BO90" i="25"/>
  <c r="BP90" i="25"/>
  <c r="BR90" i="25"/>
  <c r="BT90" i="25"/>
  <c r="BU90" i="25"/>
  <c r="BW90" i="25"/>
  <c r="BY90" i="25"/>
  <c r="BZ90" i="25"/>
  <c r="CB90" i="25"/>
  <c r="CD90" i="25"/>
  <c r="CE90" i="25"/>
  <c r="CF90" i="25"/>
  <c r="CG90" i="25"/>
  <c r="CH90" i="25"/>
  <c r="CI90" i="25"/>
  <c r="H91" i="25"/>
  <c r="L91" i="25"/>
  <c r="M91" i="25"/>
  <c r="O91" i="25"/>
  <c r="P91" i="25"/>
  <c r="Q91" i="25"/>
  <c r="R91" i="25"/>
  <c r="S91" i="25"/>
  <c r="T91" i="25"/>
  <c r="U91" i="25"/>
  <c r="V91" i="25"/>
  <c r="W91" i="25"/>
  <c r="X91" i="25"/>
  <c r="Y91" i="25"/>
  <c r="Z91" i="25"/>
  <c r="AA91" i="25"/>
  <c r="AB91" i="25"/>
  <c r="AC91" i="25"/>
  <c r="AD91" i="25"/>
  <c r="AE91" i="25"/>
  <c r="AF91" i="25"/>
  <c r="AG91" i="25"/>
  <c r="AI91" i="25"/>
  <c r="AK91" i="25"/>
  <c r="AP91" i="25"/>
  <c r="AQ91" i="25"/>
  <c r="AS91" i="25"/>
  <c r="AU91" i="25"/>
  <c r="AV91" i="25"/>
  <c r="AX91" i="25"/>
  <c r="AZ91" i="25"/>
  <c r="BA91" i="25"/>
  <c r="BC91" i="25"/>
  <c r="BE91" i="25"/>
  <c r="BF91" i="25"/>
  <c r="BH91" i="25"/>
  <c r="BJ91" i="25"/>
  <c r="BK91" i="25"/>
  <c r="BM91" i="25"/>
  <c r="BO91" i="25"/>
  <c r="BP91" i="25"/>
  <c r="BR91" i="25"/>
  <c r="BT91" i="25"/>
  <c r="BU91" i="25"/>
  <c r="BW91" i="25"/>
  <c r="BY91" i="25"/>
  <c r="BZ91" i="25"/>
  <c r="CB91" i="25"/>
  <c r="CD91" i="25"/>
  <c r="CE91" i="25"/>
  <c r="CF91" i="25"/>
  <c r="CG91" i="25"/>
  <c r="CH91" i="25"/>
  <c r="CI91" i="25"/>
  <c r="H92" i="25"/>
  <c r="L92" i="25"/>
  <c r="M92" i="25"/>
  <c r="O92" i="25"/>
  <c r="P92" i="25"/>
  <c r="Q92" i="25"/>
  <c r="R92" i="25"/>
  <c r="S92" i="25"/>
  <c r="T92" i="25"/>
  <c r="U92" i="25"/>
  <c r="V92" i="25"/>
  <c r="W92" i="25"/>
  <c r="X92" i="25"/>
  <c r="Y92" i="25"/>
  <c r="Z92" i="25"/>
  <c r="AA92" i="25"/>
  <c r="AB92" i="25"/>
  <c r="AC92" i="25"/>
  <c r="AD92" i="25"/>
  <c r="AE92" i="25"/>
  <c r="AF92" i="25"/>
  <c r="AG92" i="25"/>
  <c r="AI92" i="25"/>
  <c r="AK92" i="25"/>
  <c r="AP92" i="25"/>
  <c r="AQ92" i="25"/>
  <c r="AS92" i="25"/>
  <c r="AU92" i="25"/>
  <c r="AV92" i="25"/>
  <c r="AX92" i="25"/>
  <c r="AZ92" i="25"/>
  <c r="BA92" i="25"/>
  <c r="BC92" i="25"/>
  <c r="BE92" i="25"/>
  <c r="BF92" i="25"/>
  <c r="BH92" i="25"/>
  <c r="BJ92" i="25"/>
  <c r="BK92" i="25"/>
  <c r="BM92" i="25"/>
  <c r="BO92" i="25"/>
  <c r="BP92" i="25"/>
  <c r="BR92" i="25"/>
  <c r="BT92" i="25"/>
  <c r="BU92" i="25"/>
  <c r="BW92" i="25"/>
  <c r="BY92" i="25"/>
  <c r="BZ92" i="25"/>
  <c r="CB92" i="25"/>
  <c r="CD92" i="25"/>
  <c r="CE92" i="25"/>
  <c r="CF92" i="25"/>
  <c r="CG92" i="25"/>
  <c r="CH92" i="25"/>
  <c r="CI92" i="25"/>
  <c r="H93" i="25"/>
  <c r="L93" i="25"/>
  <c r="M93" i="25"/>
  <c r="O93" i="25"/>
  <c r="P93" i="25"/>
  <c r="Q93" i="25"/>
  <c r="R93" i="25"/>
  <c r="S93" i="25"/>
  <c r="T93" i="25"/>
  <c r="U93" i="25"/>
  <c r="V93" i="25"/>
  <c r="W93" i="25"/>
  <c r="X93" i="25"/>
  <c r="Y93" i="25"/>
  <c r="Z93" i="25"/>
  <c r="AA93" i="25"/>
  <c r="AB93" i="25"/>
  <c r="AC93" i="25"/>
  <c r="AD93" i="25"/>
  <c r="AE93" i="25"/>
  <c r="AF93" i="25"/>
  <c r="AG93" i="25"/>
  <c r="AI93" i="25"/>
  <c r="AK93" i="25"/>
  <c r="AP93" i="25"/>
  <c r="AQ93" i="25"/>
  <c r="AS93" i="25"/>
  <c r="AU93" i="25"/>
  <c r="AV93" i="25"/>
  <c r="AX93" i="25"/>
  <c r="AZ93" i="25"/>
  <c r="BA93" i="25"/>
  <c r="BC93" i="25"/>
  <c r="BE93" i="25"/>
  <c r="BF93" i="25"/>
  <c r="BH93" i="25"/>
  <c r="BJ93" i="25"/>
  <c r="BK93" i="25"/>
  <c r="BM93" i="25"/>
  <c r="BO93" i="25"/>
  <c r="BP93" i="25"/>
  <c r="BR93" i="25"/>
  <c r="BT93" i="25"/>
  <c r="BU93" i="25"/>
  <c r="BW93" i="25"/>
  <c r="BY93" i="25"/>
  <c r="BZ93" i="25"/>
  <c r="CB93" i="25"/>
  <c r="CD93" i="25"/>
  <c r="CE93" i="25"/>
  <c r="CF93" i="25"/>
  <c r="CG93" i="25"/>
  <c r="CH93" i="25"/>
  <c r="CI93" i="25"/>
  <c r="H94" i="25"/>
  <c r="L94" i="25"/>
  <c r="M94" i="25"/>
  <c r="O94" i="25"/>
  <c r="P94" i="25"/>
  <c r="Q94" i="25"/>
  <c r="R94" i="25"/>
  <c r="S94" i="25"/>
  <c r="T94" i="25"/>
  <c r="U94" i="25"/>
  <c r="V94" i="25"/>
  <c r="W94" i="25"/>
  <c r="X94" i="25"/>
  <c r="Y94" i="25"/>
  <c r="Z94" i="25"/>
  <c r="AA94" i="25"/>
  <c r="AB94" i="25"/>
  <c r="AC94" i="25"/>
  <c r="AD94" i="25"/>
  <c r="AE94" i="25"/>
  <c r="AF94" i="25"/>
  <c r="AG94" i="25"/>
  <c r="AI94" i="25"/>
  <c r="AK94" i="25"/>
  <c r="AP94" i="25"/>
  <c r="AQ94" i="25"/>
  <c r="AS94" i="25"/>
  <c r="AU94" i="25"/>
  <c r="AV94" i="25"/>
  <c r="AX94" i="25"/>
  <c r="AZ94" i="25"/>
  <c r="BA94" i="25"/>
  <c r="BC94" i="25"/>
  <c r="BE94" i="25"/>
  <c r="BF94" i="25"/>
  <c r="BH94" i="25"/>
  <c r="BJ94" i="25"/>
  <c r="BK94" i="25"/>
  <c r="BM94" i="25"/>
  <c r="BO94" i="25"/>
  <c r="BP94" i="25"/>
  <c r="BR94" i="25"/>
  <c r="BT94" i="25"/>
  <c r="BU94" i="25"/>
  <c r="BW94" i="25"/>
  <c r="BY94" i="25"/>
  <c r="BZ94" i="25"/>
  <c r="CB94" i="25"/>
  <c r="CD94" i="25"/>
  <c r="CE94" i="25"/>
  <c r="CF94" i="25"/>
  <c r="CG94" i="25"/>
  <c r="CH94" i="25"/>
  <c r="CI94" i="25"/>
  <c r="H95" i="25"/>
  <c r="L95" i="25"/>
  <c r="M95" i="25"/>
  <c r="O95" i="25"/>
  <c r="P95" i="25"/>
  <c r="Q95" i="25"/>
  <c r="R95" i="25"/>
  <c r="S95" i="25"/>
  <c r="T95" i="25"/>
  <c r="U95" i="25"/>
  <c r="V95" i="25"/>
  <c r="W95" i="25"/>
  <c r="X95" i="25"/>
  <c r="Y95" i="25"/>
  <c r="Z95" i="25"/>
  <c r="AA95" i="25"/>
  <c r="AB95" i="25"/>
  <c r="AC95" i="25"/>
  <c r="AD95" i="25"/>
  <c r="AE95" i="25"/>
  <c r="AF95" i="25"/>
  <c r="AG95" i="25"/>
  <c r="AI95" i="25"/>
  <c r="AK95" i="25"/>
  <c r="AP95" i="25"/>
  <c r="AQ95" i="25"/>
  <c r="AS95" i="25"/>
  <c r="AU95" i="25"/>
  <c r="AV95" i="25"/>
  <c r="AX95" i="25"/>
  <c r="AZ95" i="25"/>
  <c r="BA95" i="25"/>
  <c r="BC95" i="25"/>
  <c r="BE95" i="25"/>
  <c r="BF95" i="25"/>
  <c r="BH95" i="25"/>
  <c r="BJ95" i="25"/>
  <c r="BK95" i="25"/>
  <c r="BM95" i="25"/>
  <c r="BO95" i="25"/>
  <c r="BP95" i="25"/>
  <c r="BR95" i="25"/>
  <c r="BT95" i="25"/>
  <c r="BU95" i="25"/>
  <c r="BW95" i="25"/>
  <c r="BY95" i="25"/>
  <c r="BZ95" i="25"/>
  <c r="CB95" i="25"/>
  <c r="CD95" i="25"/>
  <c r="CE95" i="25"/>
  <c r="CF95" i="25"/>
  <c r="CG95" i="25"/>
  <c r="CH95" i="25"/>
  <c r="CI95" i="25"/>
  <c r="H96" i="25"/>
  <c r="L96" i="25"/>
  <c r="M96" i="25"/>
  <c r="O96" i="25"/>
  <c r="P96" i="25"/>
  <c r="Q96" i="25"/>
  <c r="R96" i="25"/>
  <c r="S96" i="25"/>
  <c r="T96" i="25"/>
  <c r="U96" i="25"/>
  <c r="V96" i="25"/>
  <c r="W96" i="25"/>
  <c r="X96" i="25"/>
  <c r="Y96" i="25"/>
  <c r="Z96" i="25"/>
  <c r="AA96" i="25"/>
  <c r="AB96" i="25"/>
  <c r="AC96" i="25"/>
  <c r="AD96" i="25"/>
  <c r="AE96" i="25"/>
  <c r="AF96" i="25"/>
  <c r="AG96" i="25"/>
  <c r="AI96" i="25"/>
  <c r="AK96" i="25"/>
  <c r="AP96" i="25"/>
  <c r="AQ96" i="25"/>
  <c r="AS96" i="25"/>
  <c r="AU96" i="25"/>
  <c r="AV96" i="25"/>
  <c r="AX96" i="25"/>
  <c r="AZ96" i="25"/>
  <c r="BA96" i="25"/>
  <c r="BC96" i="25"/>
  <c r="BE96" i="25"/>
  <c r="BF96" i="25"/>
  <c r="BH96" i="25"/>
  <c r="BJ96" i="25"/>
  <c r="BK96" i="25"/>
  <c r="BM96" i="25"/>
  <c r="BO96" i="25"/>
  <c r="BP96" i="25"/>
  <c r="BR96" i="25"/>
  <c r="BT96" i="25"/>
  <c r="BU96" i="25"/>
  <c r="BW96" i="25"/>
  <c r="BY96" i="25"/>
  <c r="BZ96" i="25"/>
  <c r="CB96" i="25"/>
  <c r="CD96" i="25"/>
  <c r="CE96" i="25"/>
  <c r="CF96" i="25"/>
  <c r="CG96" i="25"/>
  <c r="CH96" i="25"/>
  <c r="CI96" i="25"/>
  <c r="H97" i="25"/>
  <c r="L97" i="25"/>
  <c r="M97" i="25"/>
  <c r="O97" i="25"/>
  <c r="P97" i="25"/>
  <c r="Q97" i="25"/>
  <c r="R97" i="25"/>
  <c r="S97" i="25"/>
  <c r="T97" i="25"/>
  <c r="U97" i="25"/>
  <c r="V97" i="25"/>
  <c r="W97" i="25"/>
  <c r="X97" i="25"/>
  <c r="Y97" i="25"/>
  <c r="Z97" i="25"/>
  <c r="AA97" i="25"/>
  <c r="AB97" i="25"/>
  <c r="AC97" i="25"/>
  <c r="AD97" i="25"/>
  <c r="AE97" i="25"/>
  <c r="AF97" i="25"/>
  <c r="AG97" i="25"/>
  <c r="AI97" i="25"/>
  <c r="AK97" i="25"/>
  <c r="AP97" i="25"/>
  <c r="AQ97" i="25"/>
  <c r="AS97" i="25"/>
  <c r="AU97" i="25"/>
  <c r="AV97" i="25"/>
  <c r="AX97" i="25"/>
  <c r="AZ97" i="25"/>
  <c r="BA97" i="25"/>
  <c r="BC97" i="25"/>
  <c r="BE97" i="25"/>
  <c r="BF97" i="25"/>
  <c r="BH97" i="25"/>
  <c r="BJ97" i="25"/>
  <c r="BK97" i="25"/>
  <c r="BM97" i="25"/>
  <c r="BO97" i="25"/>
  <c r="BP97" i="25"/>
  <c r="BR97" i="25"/>
  <c r="BT97" i="25"/>
  <c r="BU97" i="25"/>
  <c r="BW97" i="25"/>
  <c r="BY97" i="25"/>
  <c r="BZ97" i="25"/>
  <c r="CB97" i="25"/>
  <c r="CD97" i="25"/>
  <c r="CE97" i="25"/>
  <c r="CF97" i="25"/>
  <c r="CG97" i="25"/>
  <c r="CH97" i="25"/>
  <c r="CI97" i="25"/>
  <c r="H98" i="25"/>
  <c r="L98" i="25"/>
  <c r="M98" i="25"/>
  <c r="O98" i="25"/>
  <c r="P98" i="25"/>
  <c r="Q98" i="25"/>
  <c r="R98" i="25"/>
  <c r="S98" i="25"/>
  <c r="T98" i="25"/>
  <c r="U98" i="25"/>
  <c r="V98" i="25"/>
  <c r="W98" i="25"/>
  <c r="X98" i="25"/>
  <c r="Y98" i="25"/>
  <c r="Z98" i="25"/>
  <c r="AA98" i="25"/>
  <c r="AB98" i="25"/>
  <c r="AC98" i="25"/>
  <c r="AD98" i="25"/>
  <c r="AE98" i="25"/>
  <c r="AF98" i="25"/>
  <c r="AG98" i="25"/>
  <c r="AI98" i="25"/>
  <c r="AK98" i="25"/>
  <c r="AP98" i="25"/>
  <c r="AQ98" i="25"/>
  <c r="AS98" i="25"/>
  <c r="AU98" i="25"/>
  <c r="AV98" i="25"/>
  <c r="AX98" i="25"/>
  <c r="AZ98" i="25"/>
  <c r="BA98" i="25"/>
  <c r="BC98" i="25"/>
  <c r="BE98" i="25"/>
  <c r="BF98" i="25"/>
  <c r="BH98" i="25"/>
  <c r="BJ98" i="25"/>
  <c r="BK98" i="25"/>
  <c r="BM98" i="25"/>
  <c r="BO98" i="25"/>
  <c r="BP98" i="25"/>
  <c r="BR98" i="25"/>
  <c r="BT98" i="25"/>
  <c r="BU98" i="25"/>
  <c r="BW98" i="25"/>
  <c r="BY98" i="25"/>
  <c r="BZ98" i="25"/>
  <c r="CB98" i="25"/>
  <c r="CD98" i="25"/>
  <c r="CE98" i="25"/>
  <c r="CF98" i="25"/>
  <c r="CG98" i="25"/>
  <c r="CH98" i="25"/>
  <c r="CI98" i="25"/>
  <c r="H99" i="25"/>
  <c r="L99" i="25"/>
  <c r="M99" i="25"/>
  <c r="O99" i="25"/>
  <c r="P99" i="25"/>
  <c r="Q99" i="25"/>
  <c r="R99" i="25"/>
  <c r="S99" i="25"/>
  <c r="T99" i="25"/>
  <c r="U99" i="25"/>
  <c r="V99" i="25"/>
  <c r="W99" i="25"/>
  <c r="X99" i="25"/>
  <c r="Y99" i="25"/>
  <c r="Z99" i="25"/>
  <c r="AA99" i="25"/>
  <c r="AB99" i="25"/>
  <c r="AC99" i="25"/>
  <c r="AD99" i="25"/>
  <c r="AE99" i="25"/>
  <c r="AF99" i="25"/>
  <c r="AG99" i="25"/>
  <c r="AI99" i="25"/>
  <c r="AK99" i="25"/>
  <c r="AP99" i="25"/>
  <c r="AQ99" i="25"/>
  <c r="AS99" i="25"/>
  <c r="AU99" i="25"/>
  <c r="AV99" i="25"/>
  <c r="AX99" i="25"/>
  <c r="AZ99" i="25"/>
  <c r="BA99" i="25"/>
  <c r="BC99" i="25"/>
  <c r="BE99" i="25"/>
  <c r="BF99" i="25"/>
  <c r="BH99" i="25"/>
  <c r="BJ99" i="25"/>
  <c r="BK99" i="25"/>
  <c r="BM99" i="25"/>
  <c r="BO99" i="25"/>
  <c r="BP99" i="25"/>
  <c r="BR99" i="25"/>
  <c r="BT99" i="25"/>
  <c r="BU99" i="25"/>
  <c r="BW99" i="25"/>
  <c r="BY99" i="25"/>
  <c r="BZ99" i="25"/>
  <c r="CB99" i="25"/>
  <c r="CD99" i="25"/>
  <c r="CE99" i="25"/>
  <c r="CF99" i="25"/>
  <c r="CG99" i="25"/>
  <c r="CH99" i="25"/>
  <c r="CI99" i="25"/>
  <c r="H100" i="25"/>
  <c r="L100" i="25"/>
  <c r="M100" i="25"/>
  <c r="O100" i="25"/>
  <c r="P100" i="25"/>
  <c r="Q100" i="25"/>
  <c r="R100" i="25"/>
  <c r="S100" i="25"/>
  <c r="T100" i="25"/>
  <c r="U100" i="25"/>
  <c r="V100" i="25"/>
  <c r="W100" i="25"/>
  <c r="X100" i="25"/>
  <c r="Y100" i="25"/>
  <c r="Z100" i="25"/>
  <c r="AA100" i="25"/>
  <c r="AB100" i="25"/>
  <c r="AC100" i="25"/>
  <c r="AD100" i="25"/>
  <c r="AE100" i="25"/>
  <c r="AF100" i="25"/>
  <c r="AG100" i="25"/>
  <c r="AI100" i="25"/>
  <c r="AK100" i="25"/>
  <c r="AP100" i="25"/>
  <c r="AQ100" i="25"/>
  <c r="AS100" i="25"/>
  <c r="AU100" i="25"/>
  <c r="AV100" i="25"/>
  <c r="AX100" i="25"/>
  <c r="AZ100" i="25"/>
  <c r="BA100" i="25"/>
  <c r="BC100" i="25"/>
  <c r="BE100" i="25"/>
  <c r="BF100" i="25"/>
  <c r="BH100" i="25"/>
  <c r="BJ100" i="25"/>
  <c r="BK100" i="25"/>
  <c r="BM100" i="25"/>
  <c r="BO100" i="25"/>
  <c r="BP100" i="25"/>
  <c r="BR100" i="25"/>
  <c r="BT100" i="25"/>
  <c r="BU100" i="25"/>
  <c r="BW100" i="25"/>
  <c r="BY100" i="25"/>
  <c r="BZ100" i="25"/>
  <c r="CB100" i="25"/>
  <c r="CD100" i="25"/>
  <c r="CE100" i="25"/>
  <c r="CF100" i="25"/>
  <c r="CG100" i="25"/>
  <c r="CH100" i="25"/>
  <c r="CI100" i="25"/>
  <c r="H101" i="25"/>
  <c r="L101" i="25"/>
  <c r="M101" i="25"/>
  <c r="O101" i="25"/>
  <c r="P101" i="25"/>
  <c r="Q101" i="25"/>
  <c r="R101" i="25"/>
  <c r="S101" i="25"/>
  <c r="T101" i="25"/>
  <c r="U101" i="25"/>
  <c r="V101" i="25"/>
  <c r="W101" i="25"/>
  <c r="X101" i="25"/>
  <c r="Y101" i="25"/>
  <c r="Z101" i="25"/>
  <c r="AA101" i="25"/>
  <c r="AB101" i="25"/>
  <c r="AC101" i="25"/>
  <c r="AD101" i="25"/>
  <c r="AE101" i="25"/>
  <c r="AF101" i="25"/>
  <c r="AG101" i="25"/>
  <c r="AI101" i="25"/>
  <c r="AK101" i="25"/>
  <c r="AP101" i="25"/>
  <c r="AQ101" i="25"/>
  <c r="AS101" i="25"/>
  <c r="AU101" i="25"/>
  <c r="AV101" i="25"/>
  <c r="AX101" i="25"/>
  <c r="AZ101" i="25"/>
  <c r="BA101" i="25"/>
  <c r="BC101" i="25"/>
  <c r="BE101" i="25"/>
  <c r="BF101" i="25"/>
  <c r="BH101" i="25"/>
  <c r="BJ101" i="25"/>
  <c r="BK101" i="25"/>
  <c r="BM101" i="25"/>
  <c r="BO101" i="25"/>
  <c r="BP101" i="25"/>
  <c r="BR101" i="25"/>
  <c r="BT101" i="25"/>
  <c r="BU101" i="25"/>
  <c r="BW101" i="25"/>
  <c r="BY101" i="25"/>
  <c r="BZ101" i="25"/>
  <c r="CB101" i="25"/>
  <c r="CD101" i="25"/>
  <c r="CE101" i="25"/>
  <c r="CF101" i="25"/>
  <c r="CG101" i="25"/>
  <c r="CH101" i="25"/>
  <c r="CI101" i="25"/>
  <c r="H102" i="25"/>
  <c r="L102" i="25"/>
  <c r="M102" i="25"/>
  <c r="O102" i="25"/>
  <c r="P102" i="25"/>
  <c r="Q102" i="25"/>
  <c r="R102" i="25"/>
  <c r="S102" i="25"/>
  <c r="T102" i="25"/>
  <c r="U102" i="25"/>
  <c r="V102" i="25"/>
  <c r="W102" i="25"/>
  <c r="X102" i="25"/>
  <c r="Y102" i="25"/>
  <c r="Z102" i="25"/>
  <c r="AA102" i="25"/>
  <c r="AB102" i="25"/>
  <c r="AC102" i="25"/>
  <c r="AD102" i="25"/>
  <c r="AE102" i="25"/>
  <c r="AF102" i="25"/>
  <c r="AG102" i="25"/>
  <c r="AI102" i="25"/>
  <c r="AK102" i="25"/>
  <c r="AP102" i="25"/>
  <c r="AQ102" i="25"/>
  <c r="AS102" i="25"/>
  <c r="AU102" i="25"/>
  <c r="AV102" i="25"/>
  <c r="AX102" i="25"/>
  <c r="AZ102" i="25"/>
  <c r="BA102" i="25"/>
  <c r="BC102" i="25"/>
  <c r="BE102" i="25"/>
  <c r="BF102" i="25"/>
  <c r="BH102" i="25"/>
  <c r="BJ102" i="25"/>
  <c r="BK102" i="25"/>
  <c r="BM102" i="25"/>
  <c r="BO102" i="25"/>
  <c r="BP102" i="25"/>
  <c r="BR102" i="25"/>
  <c r="BT102" i="25"/>
  <c r="BU102" i="25"/>
  <c r="BW102" i="25"/>
  <c r="BY102" i="25"/>
  <c r="BZ102" i="25"/>
  <c r="CB102" i="25"/>
  <c r="CD102" i="25"/>
  <c r="CE102" i="25"/>
  <c r="CF102" i="25"/>
  <c r="CG102" i="25"/>
  <c r="CH102" i="25"/>
  <c r="CI102" i="25"/>
  <c r="H103" i="25"/>
  <c r="L103" i="25"/>
  <c r="M103" i="25"/>
  <c r="O103" i="25"/>
  <c r="P103" i="25"/>
  <c r="Q103" i="25"/>
  <c r="R103" i="25"/>
  <c r="S103" i="25"/>
  <c r="T103" i="25"/>
  <c r="U103" i="25"/>
  <c r="V103" i="25"/>
  <c r="W103" i="25"/>
  <c r="X103" i="25"/>
  <c r="Y103" i="25"/>
  <c r="Z103" i="25"/>
  <c r="AA103" i="25"/>
  <c r="AB103" i="25"/>
  <c r="AC103" i="25"/>
  <c r="AD103" i="25"/>
  <c r="AE103" i="25"/>
  <c r="AF103" i="25"/>
  <c r="AG103" i="25"/>
  <c r="AI103" i="25"/>
  <c r="AK103" i="25"/>
  <c r="AP103" i="25"/>
  <c r="AQ103" i="25"/>
  <c r="AS103" i="25"/>
  <c r="AU103" i="25"/>
  <c r="AV103" i="25"/>
  <c r="AX103" i="25"/>
  <c r="AZ103" i="25"/>
  <c r="BA103" i="25"/>
  <c r="BC103" i="25"/>
  <c r="BE103" i="25"/>
  <c r="BF103" i="25"/>
  <c r="BH103" i="25"/>
  <c r="BJ103" i="25"/>
  <c r="BK103" i="25"/>
  <c r="BM103" i="25"/>
  <c r="BO103" i="25"/>
  <c r="BP103" i="25"/>
  <c r="BR103" i="25"/>
  <c r="BT103" i="25"/>
  <c r="BU103" i="25"/>
  <c r="BW103" i="25"/>
  <c r="BY103" i="25"/>
  <c r="BZ103" i="25"/>
  <c r="CB103" i="25"/>
  <c r="CD103" i="25"/>
  <c r="CE103" i="25"/>
  <c r="CF103" i="25"/>
  <c r="CG103" i="25"/>
  <c r="CH103" i="25"/>
  <c r="CI103" i="25"/>
  <c r="H104" i="25"/>
  <c r="L104" i="25"/>
  <c r="M104" i="25"/>
  <c r="O104" i="25"/>
  <c r="P104" i="25"/>
  <c r="Q104" i="25"/>
  <c r="R104" i="25"/>
  <c r="S104" i="25"/>
  <c r="T104" i="25"/>
  <c r="U104" i="25"/>
  <c r="V104" i="25"/>
  <c r="W104" i="25"/>
  <c r="X104" i="25"/>
  <c r="Y104" i="25"/>
  <c r="Z104" i="25"/>
  <c r="AA104" i="25"/>
  <c r="AB104" i="25"/>
  <c r="AC104" i="25"/>
  <c r="AD104" i="25"/>
  <c r="AE104" i="25"/>
  <c r="AF104" i="25"/>
  <c r="AG104" i="25"/>
  <c r="AI104" i="25"/>
  <c r="AK104" i="25"/>
  <c r="AP104" i="25"/>
  <c r="AQ104" i="25"/>
  <c r="AS104" i="25"/>
  <c r="AU104" i="25"/>
  <c r="AV104" i="25"/>
  <c r="AX104" i="25"/>
  <c r="AZ104" i="25"/>
  <c r="BA104" i="25"/>
  <c r="BC104" i="25"/>
  <c r="BE104" i="25"/>
  <c r="BF104" i="25"/>
  <c r="BH104" i="25"/>
  <c r="BJ104" i="25"/>
  <c r="BK104" i="25"/>
  <c r="BM104" i="25"/>
  <c r="BO104" i="25"/>
  <c r="BP104" i="25"/>
  <c r="BR104" i="25"/>
  <c r="BT104" i="25"/>
  <c r="BU104" i="25"/>
  <c r="BW104" i="25"/>
  <c r="BY104" i="25"/>
  <c r="BZ104" i="25"/>
  <c r="CB104" i="25"/>
  <c r="CD104" i="25"/>
  <c r="CE104" i="25"/>
  <c r="CF104" i="25"/>
  <c r="CG104" i="25"/>
  <c r="CH104" i="25"/>
  <c r="CI104" i="25"/>
  <c r="H105" i="25"/>
  <c r="L105" i="25"/>
  <c r="M105" i="25"/>
  <c r="O105" i="25"/>
  <c r="P105" i="25"/>
  <c r="Q105" i="25"/>
  <c r="R105" i="25"/>
  <c r="S105" i="25"/>
  <c r="T105" i="25"/>
  <c r="U105" i="25"/>
  <c r="V105" i="25"/>
  <c r="W105" i="25"/>
  <c r="X105" i="25"/>
  <c r="Y105" i="25"/>
  <c r="Z105" i="25"/>
  <c r="AA105" i="25"/>
  <c r="AB105" i="25"/>
  <c r="AC105" i="25"/>
  <c r="AD105" i="25"/>
  <c r="AE105" i="25"/>
  <c r="AF105" i="25"/>
  <c r="AG105" i="25"/>
  <c r="AI105" i="25"/>
  <c r="AK105" i="25"/>
  <c r="AP105" i="25"/>
  <c r="AQ105" i="25"/>
  <c r="AS105" i="25"/>
  <c r="AU105" i="25"/>
  <c r="AV105" i="25"/>
  <c r="AX105" i="25"/>
  <c r="AZ105" i="25"/>
  <c r="BA105" i="25"/>
  <c r="BC105" i="25"/>
  <c r="BE105" i="25"/>
  <c r="BF105" i="25"/>
  <c r="BH105" i="25"/>
  <c r="BJ105" i="25"/>
  <c r="BK105" i="25"/>
  <c r="BM105" i="25"/>
  <c r="BO105" i="25"/>
  <c r="BP105" i="25"/>
  <c r="BR105" i="25"/>
  <c r="BT105" i="25"/>
  <c r="BU105" i="25"/>
  <c r="BW105" i="25"/>
  <c r="BY105" i="25"/>
  <c r="BZ105" i="25"/>
  <c r="CB105" i="25"/>
  <c r="CD105" i="25"/>
  <c r="CE105" i="25"/>
  <c r="CF105" i="25"/>
  <c r="CG105" i="25"/>
  <c r="CH105" i="25"/>
  <c r="CI105" i="25"/>
  <c r="H106" i="25"/>
  <c r="L106" i="25"/>
  <c r="M106" i="25"/>
  <c r="O106" i="25"/>
  <c r="P106" i="25"/>
  <c r="Q106" i="25"/>
  <c r="R106" i="25"/>
  <c r="S106" i="25"/>
  <c r="T106" i="25"/>
  <c r="U106" i="25"/>
  <c r="V106" i="25"/>
  <c r="W106" i="25"/>
  <c r="X106" i="25"/>
  <c r="Y106" i="25"/>
  <c r="Z106" i="25"/>
  <c r="AA106" i="25"/>
  <c r="AB106" i="25"/>
  <c r="AC106" i="25"/>
  <c r="AD106" i="25"/>
  <c r="AE106" i="25"/>
  <c r="AF106" i="25"/>
  <c r="AG106" i="25"/>
  <c r="AI106" i="25"/>
  <c r="AK106" i="25"/>
  <c r="AP106" i="25"/>
  <c r="AQ106" i="25"/>
  <c r="AS106" i="25"/>
  <c r="AU106" i="25"/>
  <c r="AV106" i="25"/>
  <c r="AX106" i="25"/>
  <c r="AZ106" i="25"/>
  <c r="BA106" i="25"/>
  <c r="BC106" i="25"/>
  <c r="BE106" i="25"/>
  <c r="BF106" i="25"/>
  <c r="BH106" i="25"/>
  <c r="BJ106" i="25"/>
  <c r="BK106" i="25"/>
  <c r="BM106" i="25"/>
  <c r="BO106" i="25"/>
  <c r="BP106" i="25"/>
  <c r="BR106" i="25"/>
  <c r="BT106" i="25"/>
  <c r="BU106" i="25"/>
  <c r="BW106" i="25"/>
  <c r="BY106" i="25"/>
  <c r="BZ106" i="25"/>
  <c r="CB106" i="25"/>
  <c r="CD106" i="25"/>
  <c r="CE106" i="25"/>
  <c r="CF106" i="25"/>
  <c r="CG106" i="25"/>
  <c r="CH106" i="25"/>
  <c r="CI106" i="25"/>
  <c r="H107" i="25"/>
  <c r="L107" i="25"/>
  <c r="M107" i="25"/>
  <c r="O107" i="25"/>
  <c r="P107" i="25"/>
  <c r="Q107" i="25"/>
  <c r="R107" i="25"/>
  <c r="S107" i="25"/>
  <c r="T107" i="25"/>
  <c r="U107" i="25"/>
  <c r="V107" i="25"/>
  <c r="W107" i="25"/>
  <c r="X107" i="25"/>
  <c r="Y107" i="25"/>
  <c r="Z107" i="25"/>
  <c r="AA107" i="25"/>
  <c r="AB107" i="25"/>
  <c r="AC107" i="25"/>
  <c r="AD107" i="25"/>
  <c r="AE107" i="25"/>
  <c r="AF107" i="25"/>
  <c r="AG107" i="25"/>
  <c r="AI107" i="25"/>
  <c r="AK107" i="25"/>
  <c r="AP107" i="25"/>
  <c r="AQ107" i="25"/>
  <c r="AS107" i="25"/>
  <c r="AU107" i="25"/>
  <c r="AV107" i="25"/>
  <c r="AX107" i="25"/>
  <c r="AZ107" i="25"/>
  <c r="BA107" i="25"/>
  <c r="BC107" i="25"/>
  <c r="BE107" i="25"/>
  <c r="BF107" i="25"/>
  <c r="BH107" i="25"/>
  <c r="BJ107" i="25"/>
  <c r="BK107" i="25"/>
  <c r="BM107" i="25"/>
  <c r="BO107" i="25"/>
  <c r="BP107" i="25"/>
  <c r="BR107" i="25"/>
  <c r="BT107" i="25"/>
  <c r="BU107" i="25"/>
  <c r="BW107" i="25"/>
  <c r="BY107" i="25"/>
  <c r="BZ107" i="25"/>
  <c r="CB107" i="25"/>
  <c r="CD107" i="25"/>
  <c r="CE107" i="25"/>
  <c r="CF107" i="25"/>
  <c r="CG107" i="25"/>
  <c r="CH107" i="25"/>
  <c r="CI107" i="25"/>
  <c r="H108" i="25"/>
  <c r="L108" i="25"/>
  <c r="M108" i="25"/>
  <c r="O108" i="25"/>
  <c r="P108" i="25"/>
  <c r="Q108" i="25"/>
  <c r="R108" i="25"/>
  <c r="S108" i="25"/>
  <c r="T108" i="25"/>
  <c r="U108" i="25"/>
  <c r="V108" i="25"/>
  <c r="W108" i="25"/>
  <c r="X108" i="25"/>
  <c r="Y108" i="25"/>
  <c r="Z108" i="25"/>
  <c r="AA108" i="25"/>
  <c r="AB108" i="25"/>
  <c r="AC108" i="25"/>
  <c r="AD108" i="25"/>
  <c r="AE108" i="25"/>
  <c r="AF108" i="25"/>
  <c r="AG108" i="25"/>
  <c r="AI108" i="25"/>
  <c r="AK108" i="25"/>
  <c r="AP108" i="25"/>
  <c r="AQ108" i="25"/>
  <c r="AS108" i="25"/>
  <c r="AU108" i="25"/>
  <c r="AV108" i="25"/>
  <c r="AX108" i="25"/>
  <c r="AZ108" i="25"/>
  <c r="BA108" i="25"/>
  <c r="BC108" i="25"/>
  <c r="BE108" i="25"/>
  <c r="BF108" i="25"/>
  <c r="BH108" i="25"/>
  <c r="BJ108" i="25"/>
  <c r="BK108" i="25"/>
  <c r="BM108" i="25"/>
  <c r="BO108" i="25"/>
  <c r="BP108" i="25"/>
  <c r="BR108" i="25"/>
  <c r="BT108" i="25"/>
  <c r="BU108" i="25"/>
  <c r="BW108" i="25"/>
  <c r="BY108" i="25"/>
  <c r="BZ108" i="25"/>
  <c r="CB108" i="25"/>
  <c r="CD108" i="25"/>
  <c r="CE108" i="25"/>
  <c r="CF108" i="25"/>
  <c r="CG108" i="25"/>
  <c r="CH108" i="25"/>
  <c r="CI108" i="25"/>
  <c r="H109" i="25"/>
  <c r="L109" i="25"/>
  <c r="M109" i="25"/>
  <c r="O109" i="25"/>
  <c r="P109" i="25"/>
  <c r="Q109" i="25"/>
  <c r="R109" i="25"/>
  <c r="S109" i="25"/>
  <c r="T109" i="25"/>
  <c r="U109" i="25"/>
  <c r="V109" i="25"/>
  <c r="W109" i="25"/>
  <c r="X109" i="25"/>
  <c r="Y109" i="25"/>
  <c r="Z109" i="25"/>
  <c r="AA109" i="25"/>
  <c r="AB109" i="25"/>
  <c r="AC109" i="25"/>
  <c r="AD109" i="25"/>
  <c r="AE109" i="25"/>
  <c r="AF109" i="25"/>
  <c r="AG109" i="25"/>
  <c r="AI109" i="25"/>
  <c r="AK109" i="25"/>
  <c r="AP109" i="25"/>
  <c r="AQ109" i="25"/>
  <c r="AS109" i="25"/>
  <c r="AU109" i="25"/>
  <c r="AV109" i="25"/>
  <c r="AX109" i="25"/>
  <c r="AZ109" i="25"/>
  <c r="BA109" i="25"/>
  <c r="BC109" i="25"/>
  <c r="BE109" i="25"/>
  <c r="BF109" i="25"/>
  <c r="BH109" i="25"/>
  <c r="BJ109" i="25"/>
  <c r="BK109" i="25"/>
  <c r="BM109" i="25"/>
  <c r="BO109" i="25"/>
  <c r="BP109" i="25"/>
  <c r="BR109" i="25"/>
  <c r="BT109" i="25"/>
  <c r="BU109" i="25"/>
  <c r="BW109" i="25"/>
  <c r="BY109" i="25"/>
  <c r="BZ109" i="25"/>
  <c r="CB109" i="25"/>
  <c r="CD109" i="25"/>
  <c r="CE109" i="25"/>
  <c r="CF109" i="25"/>
  <c r="CG109" i="25"/>
  <c r="CH109" i="25"/>
  <c r="CI109" i="25"/>
  <c r="H110" i="25"/>
  <c r="L110" i="25"/>
  <c r="M110" i="25"/>
  <c r="O110" i="25"/>
  <c r="P110" i="25"/>
  <c r="Q110" i="25"/>
  <c r="R110" i="25"/>
  <c r="S110" i="25"/>
  <c r="T110" i="25"/>
  <c r="U110" i="25"/>
  <c r="V110" i="25"/>
  <c r="W110" i="25"/>
  <c r="X110" i="25"/>
  <c r="Y110" i="25"/>
  <c r="Z110" i="25"/>
  <c r="AA110" i="25"/>
  <c r="AB110" i="25"/>
  <c r="AC110" i="25"/>
  <c r="AD110" i="25"/>
  <c r="AE110" i="25"/>
  <c r="AF110" i="25"/>
  <c r="AG110" i="25"/>
  <c r="AI110" i="25"/>
  <c r="AK110" i="25"/>
  <c r="AP110" i="25"/>
  <c r="AQ110" i="25"/>
  <c r="AS110" i="25"/>
  <c r="AU110" i="25"/>
  <c r="AV110" i="25"/>
  <c r="AX110" i="25"/>
  <c r="AZ110" i="25"/>
  <c r="BA110" i="25"/>
  <c r="BC110" i="25"/>
  <c r="BE110" i="25"/>
  <c r="BF110" i="25"/>
  <c r="BH110" i="25"/>
  <c r="BJ110" i="25"/>
  <c r="BK110" i="25"/>
  <c r="BM110" i="25"/>
  <c r="BO110" i="25"/>
  <c r="BP110" i="25"/>
  <c r="BR110" i="25"/>
  <c r="BT110" i="25"/>
  <c r="BU110" i="25"/>
  <c r="BW110" i="25"/>
  <c r="BY110" i="25"/>
  <c r="BZ110" i="25"/>
  <c r="CB110" i="25"/>
  <c r="CD110" i="25"/>
  <c r="CE110" i="25"/>
  <c r="CF110" i="25"/>
  <c r="CG110" i="25"/>
  <c r="CH110" i="25"/>
  <c r="CI110" i="25"/>
  <c r="H111" i="25"/>
  <c r="L111" i="25"/>
  <c r="M111" i="25"/>
  <c r="O111" i="25"/>
  <c r="P111" i="25"/>
  <c r="Q111" i="25"/>
  <c r="R111" i="25"/>
  <c r="S111" i="25"/>
  <c r="T111" i="25"/>
  <c r="U111" i="25"/>
  <c r="V111" i="25"/>
  <c r="W111" i="25"/>
  <c r="X111" i="25"/>
  <c r="Y111" i="25"/>
  <c r="Z111" i="25"/>
  <c r="AA111" i="25"/>
  <c r="AB111" i="25"/>
  <c r="AC111" i="25"/>
  <c r="AD111" i="25"/>
  <c r="AE111" i="25"/>
  <c r="AF111" i="25"/>
  <c r="AG111" i="25"/>
  <c r="AI111" i="25"/>
  <c r="AK111" i="25"/>
  <c r="AP111" i="25"/>
  <c r="AQ111" i="25"/>
  <c r="AS111" i="25"/>
  <c r="AU111" i="25"/>
  <c r="AV111" i="25"/>
  <c r="AX111" i="25"/>
  <c r="AZ111" i="25"/>
  <c r="BA111" i="25"/>
  <c r="BC111" i="25"/>
  <c r="BE111" i="25"/>
  <c r="BF111" i="25"/>
  <c r="BH111" i="25"/>
  <c r="BJ111" i="25"/>
  <c r="BK111" i="25"/>
  <c r="BM111" i="25"/>
  <c r="BO111" i="25"/>
  <c r="BP111" i="25"/>
  <c r="BR111" i="25"/>
  <c r="BT111" i="25"/>
  <c r="BU111" i="25"/>
  <c r="BW111" i="25"/>
  <c r="BY111" i="25"/>
  <c r="BZ111" i="25"/>
  <c r="CB111" i="25"/>
  <c r="CD111" i="25"/>
  <c r="CE111" i="25"/>
  <c r="CF111" i="25"/>
  <c r="CG111" i="25"/>
  <c r="CH111" i="25"/>
  <c r="CI111" i="25"/>
  <c r="H112" i="25"/>
  <c r="L112" i="25"/>
  <c r="M112" i="25"/>
  <c r="O112" i="25"/>
  <c r="P112" i="25"/>
  <c r="Q112" i="25"/>
  <c r="R112" i="25"/>
  <c r="S112" i="25"/>
  <c r="T112" i="25"/>
  <c r="U112" i="25"/>
  <c r="V112" i="25"/>
  <c r="W112" i="25"/>
  <c r="X112" i="25"/>
  <c r="Y112" i="25"/>
  <c r="Z112" i="25"/>
  <c r="AA112" i="25"/>
  <c r="AB112" i="25"/>
  <c r="AC112" i="25"/>
  <c r="AD112" i="25"/>
  <c r="AE112" i="25"/>
  <c r="AF112" i="25"/>
  <c r="AG112" i="25"/>
  <c r="AI112" i="25"/>
  <c r="AK112" i="25"/>
  <c r="AP112" i="25"/>
  <c r="AQ112" i="25"/>
  <c r="AS112" i="25"/>
  <c r="AU112" i="25"/>
  <c r="AV112" i="25"/>
  <c r="AX112" i="25"/>
  <c r="AZ112" i="25"/>
  <c r="BA112" i="25"/>
  <c r="BC112" i="25"/>
  <c r="BE112" i="25"/>
  <c r="BF112" i="25"/>
  <c r="BH112" i="25"/>
  <c r="BJ112" i="25"/>
  <c r="BK112" i="25"/>
  <c r="BM112" i="25"/>
  <c r="BO112" i="25"/>
  <c r="BP112" i="25"/>
  <c r="BR112" i="25"/>
  <c r="BT112" i="25"/>
  <c r="BU112" i="25"/>
  <c r="BW112" i="25"/>
  <c r="BY112" i="25"/>
  <c r="BZ112" i="25"/>
  <c r="CB112" i="25"/>
  <c r="CD112" i="25"/>
  <c r="CE112" i="25"/>
  <c r="CF112" i="25"/>
  <c r="CG112" i="25"/>
  <c r="CH112" i="25"/>
  <c r="CI112" i="25"/>
  <c r="H113" i="25"/>
  <c r="L113" i="25"/>
  <c r="M113" i="25"/>
  <c r="O113" i="25"/>
  <c r="P113" i="25"/>
  <c r="Q113" i="25"/>
  <c r="R113" i="25"/>
  <c r="S113" i="25"/>
  <c r="T113" i="25"/>
  <c r="U113" i="25"/>
  <c r="V113" i="25"/>
  <c r="W113" i="25"/>
  <c r="X113" i="25"/>
  <c r="Y113" i="25"/>
  <c r="Z113" i="25"/>
  <c r="AA113" i="25"/>
  <c r="AB113" i="25"/>
  <c r="AC113" i="25"/>
  <c r="AD113" i="25"/>
  <c r="AE113" i="25"/>
  <c r="AF113" i="25"/>
  <c r="AG113" i="25"/>
  <c r="AI113" i="25"/>
  <c r="AK113" i="25"/>
  <c r="AP113" i="25"/>
  <c r="AQ113" i="25"/>
  <c r="AS113" i="25"/>
  <c r="AU113" i="25"/>
  <c r="AV113" i="25"/>
  <c r="AX113" i="25"/>
  <c r="AZ113" i="25"/>
  <c r="BA113" i="25"/>
  <c r="BC113" i="25"/>
  <c r="BE113" i="25"/>
  <c r="BF113" i="25"/>
  <c r="BH113" i="25"/>
  <c r="BJ113" i="25"/>
  <c r="BK113" i="25"/>
  <c r="BM113" i="25"/>
  <c r="BO113" i="25"/>
  <c r="BP113" i="25"/>
  <c r="BR113" i="25"/>
  <c r="BT113" i="25"/>
  <c r="BU113" i="25"/>
  <c r="BW113" i="25"/>
  <c r="BY113" i="25"/>
  <c r="BZ113" i="25"/>
  <c r="CB113" i="25"/>
  <c r="CD113" i="25"/>
  <c r="CE113" i="25"/>
  <c r="CF113" i="25"/>
  <c r="CG113" i="25"/>
  <c r="CH113" i="25"/>
  <c r="CI113" i="25"/>
  <c r="H114" i="25"/>
  <c r="L114" i="25"/>
  <c r="M114" i="25"/>
  <c r="O114" i="25"/>
  <c r="P114" i="25"/>
  <c r="Q114" i="25"/>
  <c r="R114" i="25"/>
  <c r="S114" i="25"/>
  <c r="T114" i="25"/>
  <c r="U114" i="25"/>
  <c r="V114" i="25"/>
  <c r="W114" i="25"/>
  <c r="X114" i="25"/>
  <c r="Y114" i="25"/>
  <c r="Z114" i="25"/>
  <c r="AA114" i="25"/>
  <c r="AB114" i="25"/>
  <c r="AC114" i="25"/>
  <c r="AD114" i="25"/>
  <c r="AE114" i="25"/>
  <c r="AF114" i="25"/>
  <c r="AG114" i="25"/>
  <c r="AI114" i="25"/>
  <c r="AK114" i="25"/>
  <c r="AP114" i="25"/>
  <c r="AQ114" i="25"/>
  <c r="AS114" i="25"/>
  <c r="AU114" i="25"/>
  <c r="AV114" i="25"/>
  <c r="AX114" i="25"/>
  <c r="AZ114" i="25"/>
  <c r="BA114" i="25"/>
  <c r="BC114" i="25"/>
  <c r="BE114" i="25"/>
  <c r="BF114" i="25"/>
  <c r="BH114" i="25"/>
  <c r="BJ114" i="25"/>
  <c r="BK114" i="25"/>
  <c r="BM114" i="25"/>
  <c r="BO114" i="25"/>
  <c r="BP114" i="25"/>
  <c r="BR114" i="25"/>
  <c r="BT114" i="25"/>
  <c r="BU114" i="25"/>
  <c r="BW114" i="25"/>
  <c r="BY114" i="25"/>
  <c r="BZ114" i="25"/>
  <c r="CB114" i="25"/>
  <c r="CD114" i="25"/>
  <c r="CE114" i="25"/>
  <c r="CF114" i="25"/>
  <c r="CG114" i="25"/>
  <c r="CH114" i="25"/>
  <c r="CI114" i="25"/>
  <c r="H115" i="25"/>
  <c r="L115" i="25"/>
  <c r="M115" i="25"/>
  <c r="O115" i="25"/>
  <c r="P115" i="25"/>
  <c r="Q115" i="25"/>
  <c r="R115" i="25"/>
  <c r="S115" i="25"/>
  <c r="T115" i="25"/>
  <c r="U115" i="25"/>
  <c r="V115" i="25"/>
  <c r="W115" i="25"/>
  <c r="X115" i="25"/>
  <c r="Y115" i="25"/>
  <c r="Z115" i="25"/>
  <c r="AA115" i="25"/>
  <c r="AB115" i="25"/>
  <c r="AC115" i="25"/>
  <c r="AD115" i="25"/>
  <c r="AE115" i="25"/>
  <c r="AF115" i="25"/>
  <c r="AG115" i="25"/>
  <c r="AI115" i="25"/>
  <c r="AK115" i="25"/>
  <c r="AP115" i="25"/>
  <c r="AQ115" i="25"/>
  <c r="AS115" i="25"/>
  <c r="AU115" i="25"/>
  <c r="AV115" i="25"/>
  <c r="AX115" i="25"/>
  <c r="AZ115" i="25"/>
  <c r="BA115" i="25"/>
  <c r="BC115" i="25"/>
  <c r="BE115" i="25"/>
  <c r="BF115" i="25"/>
  <c r="BH115" i="25"/>
  <c r="BJ115" i="25"/>
  <c r="BK115" i="25"/>
  <c r="BM115" i="25"/>
  <c r="BO115" i="25"/>
  <c r="BP115" i="25"/>
  <c r="BR115" i="25"/>
  <c r="BT115" i="25"/>
  <c r="BU115" i="25"/>
  <c r="BW115" i="25"/>
  <c r="BY115" i="25"/>
  <c r="BZ115" i="25"/>
  <c r="CB115" i="25"/>
  <c r="CD115" i="25"/>
  <c r="CE115" i="25"/>
  <c r="CF115" i="25"/>
  <c r="CG115" i="25"/>
  <c r="CH115" i="25"/>
  <c r="CI115" i="25"/>
  <c r="H116" i="25"/>
  <c r="L116" i="25"/>
  <c r="M116" i="25"/>
  <c r="O116" i="25"/>
  <c r="P116" i="25"/>
  <c r="Q116" i="25"/>
  <c r="R116" i="25"/>
  <c r="S116" i="25"/>
  <c r="T116" i="25"/>
  <c r="U116" i="25"/>
  <c r="V116" i="25"/>
  <c r="W116" i="25"/>
  <c r="X116" i="25"/>
  <c r="Y116" i="25"/>
  <c r="Z116" i="25"/>
  <c r="AA116" i="25"/>
  <c r="AB116" i="25"/>
  <c r="AC116" i="25"/>
  <c r="AD116" i="25"/>
  <c r="AE116" i="25"/>
  <c r="AF116" i="25"/>
  <c r="AG116" i="25"/>
  <c r="AI116" i="25"/>
  <c r="AK116" i="25"/>
  <c r="AP116" i="25"/>
  <c r="AQ116" i="25"/>
  <c r="AS116" i="25"/>
  <c r="AU116" i="25"/>
  <c r="AV116" i="25"/>
  <c r="AX116" i="25"/>
  <c r="AZ116" i="25"/>
  <c r="BA116" i="25"/>
  <c r="BC116" i="25"/>
  <c r="BE116" i="25"/>
  <c r="BF116" i="25"/>
  <c r="BH116" i="25"/>
  <c r="BJ116" i="25"/>
  <c r="BK116" i="25"/>
  <c r="BM116" i="25"/>
  <c r="BO116" i="25"/>
  <c r="BP116" i="25"/>
  <c r="BR116" i="25"/>
  <c r="BT116" i="25"/>
  <c r="BU116" i="25"/>
  <c r="BW116" i="25"/>
  <c r="BY116" i="25"/>
  <c r="BZ116" i="25"/>
  <c r="CB116" i="25"/>
  <c r="CD116" i="25"/>
  <c r="CE116" i="25"/>
  <c r="CF116" i="25"/>
  <c r="CG116" i="25"/>
  <c r="CH116" i="25"/>
  <c r="CI116" i="25"/>
  <c r="H117" i="25"/>
  <c r="L117" i="25"/>
  <c r="M117" i="25"/>
  <c r="O117" i="25"/>
  <c r="P117" i="25"/>
  <c r="Q117" i="25"/>
  <c r="R117" i="25"/>
  <c r="S117" i="25"/>
  <c r="T117" i="25"/>
  <c r="U117" i="25"/>
  <c r="V117" i="25"/>
  <c r="W117" i="25"/>
  <c r="X117" i="25"/>
  <c r="Y117" i="25"/>
  <c r="Z117" i="25"/>
  <c r="AA117" i="25"/>
  <c r="AB117" i="25"/>
  <c r="AC117" i="25"/>
  <c r="AD117" i="25"/>
  <c r="AE117" i="25"/>
  <c r="AF117" i="25"/>
  <c r="AG117" i="25"/>
  <c r="AI117" i="25"/>
  <c r="AK117" i="25"/>
  <c r="AP117" i="25"/>
  <c r="AQ117" i="25"/>
  <c r="AS117" i="25"/>
  <c r="AU117" i="25"/>
  <c r="AV117" i="25"/>
  <c r="AX117" i="25"/>
  <c r="AZ117" i="25"/>
  <c r="BA117" i="25"/>
  <c r="BC117" i="25"/>
  <c r="BE117" i="25"/>
  <c r="BF117" i="25"/>
  <c r="BH117" i="25"/>
  <c r="BJ117" i="25"/>
  <c r="BK117" i="25"/>
  <c r="BM117" i="25"/>
  <c r="BO117" i="25"/>
  <c r="BP117" i="25"/>
  <c r="BR117" i="25"/>
  <c r="BT117" i="25"/>
  <c r="BU117" i="25"/>
  <c r="BW117" i="25"/>
  <c r="BY117" i="25"/>
  <c r="BZ117" i="25"/>
  <c r="CB117" i="25"/>
  <c r="CD117" i="25"/>
  <c r="CE117" i="25"/>
  <c r="CF117" i="25"/>
  <c r="CG117" i="25"/>
  <c r="CH117" i="25"/>
  <c r="CI117" i="25"/>
  <c r="H118" i="25"/>
  <c r="L118" i="25"/>
  <c r="M118" i="25"/>
  <c r="O118" i="25"/>
  <c r="P118" i="25"/>
  <c r="Q118" i="25"/>
  <c r="R118" i="25"/>
  <c r="S118" i="25"/>
  <c r="T118" i="25"/>
  <c r="U118" i="25"/>
  <c r="V118" i="25"/>
  <c r="W118" i="25"/>
  <c r="X118" i="25"/>
  <c r="Y118" i="25"/>
  <c r="Z118" i="25"/>
  <c r="AA118" i="25"/>
  <c r="AB118" i="25"/>
  <c r="AC118" i="25"/>
  <c r="AD118" i="25"/>
  <c r="AE118" i="25"/>
  <c r="AF118" i="25"/>
  <c r="AG118" i="25"/>
  <c r="AI118" i="25"/>
  <c r="AK118" i="25"/>
  <c r="AP118" i="25"/>
  <c r="AQ118" i="25"/>
  <c r="AS118" i="25"/>
  <c r="AU118" i="25"/>
  <c r="AV118" i="25"/>
  <c r="AX118" i="25"/>
  <c r="AZ118" i="25"/>
  <c r="BA118" i="25"/>
  <c r="BC118" i="25"/>
  <c r="BE118" i="25"/>
  <c r="BF118" i="25"/>
  <c r="BH118" i="25"/>
  <c r="BJ118" i="25"/>
  <c r="BK118" i="25"/>
  <c r="BM118" i="25"/>
  <c r="BO118" i="25"/>
  <c r="BP118" i="25"/>
  <c r="BR118" i="25"/>
  <c r="BT118" i="25"/>
  <c r="BU118" i="25"/>
  <c r="BW118" i="25"/>
  <c r="BY118" i="25"/>
  <c r="BZ118" i="25"/>
  <c r="CB118" i="25"/>
  <c r="CD118" i="25"/>
  <c r="CE118" i="25"/>
  <c r="CF118" i="25"/>
  <c r="CG118" i="25"/>
  <c r="CH118" i="25"/>
  <c r="CI118" i="25"/>
  <c r="H119" i="25"/>
  <c r="L119" i="25"/>
  <c r="M119" i="25"/>
  <c r="O119" i="25"/>
  <c r="P119" i="25"/>
  <c r="Q119" i="25"/>
  <c r="R119" i="25"/>
  <c r="S119" i="25"/>
  <c r="T119" i="25"/>
  <c r="U119" i="25"/>
  <c r="V119" i="25"/>
  <c r="W119" i="25"/>
  <c r="X119" i="25"/>
  <c r="Y119" i="25"/>
  <c r="Z119" i="25"/>
  <c r="AA119" i="25"/>
  <c r="AB119" i="25"/>
  <c r="AC119" i="25"/>
  <c r="AD119" i="25"/>
  <c r="AE119" i="25"/>
  <c r="AF119" i="25"/>
  <c r="AG119" i="25"/>
  <c r="AI119" i="25"/>
  <c r="AK119" i="25"/>
  <c r="AP119" i="25"/>
  <c r="AQ119" i="25"/>
  <c r="AS119" i="25"/>
  <c r="AU119" i="25"/>
  <c r="AV119" i="25"/>
  <c r="AX119" i="25"/>
  <c r="AZ119" i="25"/>
  <c r="BA119" i="25"/>
  <c r="BC119" i="25"/>
  <c r="BE119" i="25"/>
  <c r="BF119" i="25"/>
  <c r="BH119" i="25"/>
  <c r="BJ119" i="25"/>
  <c r="BK119" i="25"/>
  <c r="BM119" i="25"/>
  <c r="BO119" i="25"/>
  <c r="BP119" i="25"/>
  <c r="BR119" i="25"/>
  <c r="BT119" i="25"/>
  <c r="BU119" i="25"/>
  <c r="BW119" i="25"/>
  <c r="BY119" i="25"/>
  <c r="BZ119" i="25"/>
  <c r="CB119" i="25"/>
  <c r="CD119" i="25"/>
  <c r="CE119" i="25"/>
  <c r="CF119" i="25"/>
  <c r="CG119" i="25"/>
  <c r="CH119" i="25"/>
  <c r="CI119" i="25"/>
  <c r="H120" i="25"/>
  <c r="L120" i="25"/>
  <c r="M120" i="25"/>
  <c r="O120" i="25"/>
  <c r="P120" i="25"/>
  <c r="Q120" i="25"/>
  <c r="R120" i="25"/>
  <c r="S120" i="25"/>
  <c r="T120" i="25"/>
  <c r="U120" i="25"/>
  <c r="V120" i="25"/>
  <c r="W120" i="25"/>
  <c r="X120" i="25"/>
  <c r="Y120" i="25"/>
  <c r="Z120" i="25"/>
  <c r="AA120" i="25"/>
  <c r="AB120" i="25"/>
  <c r="AC120" i="25"/>
  <c r="AD120" i="25"/>
  <c r="AE120" i="25"/>
  <c r="AF120" i="25"/>
  <c r="AG120" i="25"/>
  <c r="AI120" i="25"/>
  <c r="AK120" i="25"/>
  <c r="AP120" i="25"/>
  <c r="AQ120" i="25"/>
  <c r="AS120" i="25"/>
  <c r="AU120" i="25"/>
  <c r="AV120" i="25"/>
  <c r="AX120" i="25"/>
  <c r="AZ120" i="25"/>
  <c r="BA120" i="25"/>
  <c r="BC120" i="25"/>
  <c r="BE120" i="25"/>
  <c r="BF120" i="25"/>
  <c r="BH120" i="25"/>
  <c r="BJ120" i="25"/>
  <c r="BK120" i="25"/>
  <c r="BM120" i="25"/>
  <c r="BO120" i="25"/>
  <c r="BP120" i="25"/>
  <c r="BR120" i="25"/>
  <c r="BT120" i="25"/>
  <c r="BU120" i="25"/>
  <c r="BW120" i="25"/>
  <c r="BY120" i="25"/>
  <c r="BZ120" i="25"/>
  <c r="CB120" i="25"/>
  <c r="CD120" i="25"/>
  <c r="CE120" i="25"/>
  <c r="CF120" i="25"/>
  <c r="CG120" i="25"/>
  <c r="CH120" i="25"/>
  <c r="CI120" i="25"/>
  <c r="H121" i="25"/>
  <c r="L121" i="25"/>
  <c r="M121" i="25"/>
  <c r="O121" i="25"/>
  <c r="P121" i="25"/>
  <c r="Q121" i="25"/>
  <c r="R121" i="25"/>
  <c r="S121" i="25"/>
  <c r="T121" i="25"/>
  <c r="U121" i="25"/>
  <c r="V121" i="25"/>
  <c r="W121" i="25"/>
  <c r="X121" i="25"/>
  <c r="Y121" i="25"/>
  <c r="Z121" i="25"/>
  <c r="AA121" i="25"/>
  <c r="AB121" i="25"/>
  <c r="AC121" i="25"/>
  <c r="AD121" i="25"/>
  <c r="AE121" i="25"/>
  <c r="AF121" i="25"/>
  <c r="AG121" i="25"/>
  <c r="AI121" i="25"/>
  <c r="AK121" i="25"/>
  <c r="AP121" i="25"/>
  <c r="AQ121" i="25"/>
  <c r="AS121" i="25"/>
  <c r="AU121" i="25"/>
  <c r="AV121" i="25"/>
  <c r="AX121" i="25"/>
  <c r="AZ121" i="25"/>
  <c r="BA121" i="25"/>
  <c r="BC121" i="25"/>
  <c r="BE121" i="25"/>
  <c r="BF121" i="25"/>
  <c r="BH121" i="25"/>
  <c r="BJ121" i="25"/>
  <c r="BK121" i="25"/>
  <c r="BM121" i="25"/>
  <c r="BO121" i="25"/>
  <c r="BP121" i="25"/>
  <c r="BR121" i="25"/>
  <c r="BT121" i="25"/>
  <c r="BU121" i="25"/>
  <c r="BW121" i="25"/>
  <c r="BY121" i="25"/>
  <c r="BZ121" i="25"/>
  <c r="CB121" i="25"/>
  <c r="CD121" i="25"/>
  <c r="CE121" i="25"/>
  <c r="CF121" i="25"/>
  <c r="CG121" i="25"/>
  <c r="CH121" i="25"/>
  <c r="CI121" i="25"/>
  <c r="H122" i="25"/>
  <c r="L122" i="25"/>
  <c r="M122" i="25"/>
  <c r="O122" i="25"/>
  <c r="P122" i="25"/>
  <c r="Q122" i="25"/>
  <c r="R122" i="25"/>
  <c r="S122" i="25"/>
  <c r="T122" i="25"/>
  <c r="U122" i="25"/>
  <c r="V122" i="25"/>
  <c r="W122" i="25"/>
  <c r="X122" i="25"/>
  <c r="Y122" i="25"/>
  <c r="Z122" i="25"/>
  <c r="AA122" i="25"/>
  <c r="AB122" i="25"/>
  <c r="AC122" i="25"/>
  <c r="AD122" i="25"/>
  <c r="AE122" i="25"/>
  <c r="AF122" i="25"/>
  <c r="AG122" i="25"/>
  <c r="AI122" i="25"/>
  <c r="AK122" i="25"/>
  <c r="AP122" i="25"/>
  <c r="AQ122" i="25"/>
  <c r="AS122" i="25"/>
  <c r="AU122" i="25"/>
  <c r="AV122" i="25"/>
  <c r="AX122" i="25"/>
  <c r="AZ122" i="25"/>
  <c r="BA122" i="25"/>
  <c r="BC122" i="25"/>
  <c r="BE122" i="25"/>
  <c r="BF122" i="25"/>
  <c r="BH122" i="25"/>
  <c r="BJ122" i="25"/>
  <c r="BK122" i="25"/>
  <c r="BM122" i="25"/>
  <c r="BO122" i="25"/>
  <c r="BP122" i="25"/>
  <c r="BR122" i="25"/>
  <c r="BT122" i="25"/>
  <c r="BU122" i="25"/>
  <c r="BW122" i="25"/>
  <c r="BY122" i="25"/>
  <c r="BZ122" i="25"/>
  <c r="CB122" i="25"/>
  <c r="CD122" i="25"/>
  <c r="CE122" i="25"/>
  <c r="CF122" i="25"/>
  <c r="CG122" i="25"/>
  <c r="CH122" i="25"/>
  <c r="CI122" i="25"/>
  <c r="H123" i="25"/>
  <c r="L123" i="25"/>
  <c r="M123" i="25"/>
  <c r="O123" i="25"/>
  <c r="P123" i="25"/>
  <c r="Q123" i="25"/>
  <c r="R123" i="25"/>
  <c r="S123" i="25"/>
  <c r="T123" i="25"/>
  <c r="U123" i="25"/>
  <c r="V123" i="25"/>
  <c r="W123" i="25"/>
  <c r="X123" i="25"/>
  <c r="Y123" i="25"/>
  <c r="Z123" i="25"/>
  <c r="AA123" i="25"/>
  <c r="AB123" i="25"/>
  <c r="AC123" i="25"/>
  <c r="AD123" i="25"/>
  <c r="AE123" i="25"/>
  <c r="AF123" i="25"/>
  <c r="AG123" i="25"/>
  <c r="AI123" i="25"/>
  <c r="AK123" i="25"/>
  <c r="AP123" i="25"/>
  <c r="AQ123" i="25"/>
  <c r="AS123" i="25"/>
  <c r="AU123" i="25"/>
  <c r="AV123" i="25"/>
  <c r="AX123" i="25"/>
  <c r="AZ123" i="25"/>
  <c r="BA123" i="25"/>
  <c r="BC123" i="25"/>
  <c r="BE123" i="25"/>
  <c r="BF123" i="25"/>
  <c r="BH123" i="25"/>
  <c r="BJ123" i="25"/>
  <c r="BK123" i="25"/>
  <c r="BM123" i="25"/>
  <c r="BO123" i="25"/>
  <c r="BP123" i="25"/>
  <c r="BR123" i="25"/>
  <c r="BT123" i="25"/>
  <c r="BU123" i="25"/>
  <c r="BW123" i="25"/>
  <c r="BY123" i="25"/>
  <c r="BZ123" i="25"/>
  <c r="CB123" i="25"/>
  <c r="CD123" i="25"/>
  <c r="CE123" i="25"/>
  <c r="CF123" i="25"/>
  <c r="CG123" i="25"/>
  <c r="CH123" i="25"/>
  <c r="CI123" i="25"/>
  <c r="H124" i="25"/>
  <c r="L124" i="25"/>
  <c r="M124" i="25"/>
  <c r="O124" i="25"/>
  <c r="P124" i="25"/>
  <c r="Q124" i="25"/>
  <c r="R124" i="25"/>
  <c r="S124" i="25"/>
  <c r="T124" i="25"/>
  <c r="U124" i="25"/>
  <c r="V124" i="25"/>
  <c r="W124" i="25"/>
  <c r="X124" i="25"/>
  <c r="Y124" i="25"/>
  <c r="Z124" i="25"/>
  <c r="AA124" i="25"/>
  <c r="AB124" i="25"/>
  <c r="AC124" i="25"/>
  <c r="AD124" i="25"/>
  <c r="AE124" i="25"/>
  <c r="AF124" i="25"/>
  <c r="AG124" i="25"/>
  <c r="AI124" i="25"/>
  <c r="AK124" i="25"/>
  <c r="AP124" i="25"/>
  <c r="AQ124" i="25"/>
  <c r="AS124" i="25"/>
  <c r="AU124" i="25"/>
  <c r="AV124" i="25"/>
  <c r="AX124" i="25"/>
  <c r="AZ124" i="25"/>
  <c r="BA124" i="25"/>
  <c r="BC124" i="25"/>
  <c r="BE124" i="25"/>
  <c r="BF124" i="25"/>
  <c r="BH124" i="25"/>
  <c r="BJ124" i="25"/>
  <c r="BK124" i="25"/>
  <c r="BM124" i="25"/>
  <c r="BO124" i="25"/>
  <c r="BP124" i="25"/>
  <c r="BR124" i="25"/>
  <c r="BT124" i="25"/>
  <c r="BU124" i="25"/>
  <c r="BW124" i="25"/>
  <c r="BY124" i="25"/>
  <c r="BZ124" i="25"/>
  <c r="CB124" i="25"/>
  <c r="CD124" i="25"/>
  <c r="CE124" i="25"/>
  <c r="CF124" i="25"/>
  <c r="CG124" i="25"/>
  <c r="CH124" i="25"/>
  <c r="CI124" i="25"/>
  <c r="H125" i="25"/>
  <c r="L125" i="25"/>
  <c r="M125" i="25"/>
  <c r="O125" i="25"/>
  <c r="P125" i="25"/>
  <c r="Q125" i="25"/>
  <c r="R125" i="25"/>
  <c r="S125" i="25"/>
  <c r="T125" i="25"/>
  <c r="U125" i="25"/>
  <c r="V125" i="25"/>
  <c r="W125" i="25"/>
  <c r="X125" i="25"/>
  <c r="Y125" i="25"/>
  <c r="Z125" i="25"/>
  <c r="AA125" i="25"/>
  <c r="AB125" i="25"/>
  <c r="AC125" i="25"/>
  <c r="AD125" i="25"/>
  <c r="AE125" i="25"/>
  <c r="AF125" i="25"/>
  <c r="AG125" i="25"/>
  <c r="AI125" i="25"/>
  <c r="AK125" i="25"/>
  <c r="AP125" i="25"/>
  <c r="AQ125" i="25"/>
  <c r="AS125" i="25"/>
  <c r="AU125" i="25"/>
  <c r="AV125" i="25"/>
  <c r="AX125" i="25"/>
  <c r="AZ125" i="25"/>
  <c r="BA125" i="25"/>
  <c r="BC125" i="25"/>
  <c r="BE125" i="25"/>
  <c r="BF125" i="25"/>
  <c r="BH125" i="25"/>
  <c r="BJ125" i="25"/>
  <c r="BK125" i="25"/>
  <c r="BM125" i="25"/>
  <c r="BO125" i="25"/>
  <c r="BP125" i="25"/>
  <c r="BR125" i="25"/>
  <c r="BT125" i="25"/>
  <c r="BU125" i="25"/>
  <c r="BW125" i="25"/>
  <c r="BY125" i="25"/>
  <c r="BZ125" i="25"/>
  <c r="CB125" i="25"/>
  <c r="CD125" i="25"/>
  <c r="CE125" i="25"/>
  <c r="CF125" i="25"/>
  <c r="CG125" i="25"/>
  <c r="CH125" i="25"/>
  <c r="CI125" i="25"/>
  <c r="H126" i="25"/>
  <c r="L126" i="25"/>
  <c r="M126" i="25"/>
  <c r="O126" i="25"/>
  <c r="P126" i="25"/>
  <c r="Q126" i="25"/>
  <c r="R126" i="25"/>
  <c r="S126" i="25"/>
  <c r="T126" i="25"/>
  <c r="U126" i="25"/>
  <c r="V126" i="25"/>
  <c r="W126" i="25"/>
  <c r="X126" i="25"/>
  <c r="Y126" i="25"/>
  <c r="Z126" i="25"/>
  <c r="AA126" i="25"/>
  <c r="AB126" i="25"/>
  <c r="AC126" i="25"/>
  <c r="AD126" i="25"/>
  <c r="AE126" i="25"/>
  <c r="AF126" i="25"/>
  <c r="AG126" i="25"/>
  <c r="AI126" i="25"/>
  <c r="AK126" i="25"/>
  <c r="AP126" i="25"/>
  <c r="AQ126" i="25"/>
  <c r="AS126" i="25"/>
  <c r="AU126" i="25"/>
  <c r="AV126" i="25"/>
  <c r="AX126" i="25"/>
  <c r="AZ126" i="25"/>
  <c r="BA126" i="25"/>
  <c r="BC126" i="25"/>
  <c r="BE126" i="25"/>
  <c r="BF126" i="25"/>
  <c r="BH126" i="25"/>
  <c r="BJ126" i="25"/>
  <c r="BK126" i="25"/>
  <c r="BM126" i="25"/>
  <c r="BO126" i="25"/>
  <c r="BP126" i="25"/>
  <c r="BR126" i="25"/>
  <c r="BT126" i="25"/>
  <c r="BU126" i="25"/>
  <c r="BW126" i="25"/>
  <c r="BY126" i="25"/>
  <c r="BZ126" i="25"/>
  <c r="CB126" i="25"/>
  <c r="CD126" i="25"/>
  <c r="CE126" i="25"/>
  <c r="CF126" i="25"/>
  <c r="CG126" i="25"/>
  <c r="CH126" i="25"/>
  <c r="CI126" i="25"/>
  <c r="H127" i="25"/>
  <c r="L127" i="25"/>
  <c r="M127" i="25"/>
  <c r="O127" i="25"/>
  <c r="P127" i="25"/>
  <c r="Q127" i="25"/>
  <c r="R127" i="25"/>
  <c r="S127" i="25"/>
  <c r="T127" i="25"/>
  <c r="U127" i="25"/>
  <c r="V127" i="25"/>
  <c r="W127" i="25"/>
  <c r="X127" i="25"/>
  <c r="Y127" i="25"/>
  <c r="Z127" i="25"/>
  <c r="AA127" i="25"/>
  <c r="AB127" i="25"/>
  <c r="AC127" i="25"/>
  <c r="AD127" i="25"/>
  <c r="AE127" i="25"/>
  <c r="AF127" i="25"/>
  <c r="AG127" i="25"/>
  <c r="AI127" i="25"/>
  <c r="AK127" i="25"/>
  <c r="AP127" i="25"/>
  <c r="AQ127" i="25"/>
  <c r="AS127" i="25"/>
  <c r="AU127" i="25"/>
  <c r="AV127" i="25"/>
  <c r="AX127" i="25"/>
  <c r="AZ127" i="25"/>
  <c r="BA127" i="25"/>
  <c r="BC127" i="25"/>
  <c r="BE127" i="25"/>
  <c r="BF127" i="25"/>
  <c r="BH127" i="25"/>
  <c r="BJ127" i="25"/>
  <c r="BK127" i="25"/>
  <c r="BM127" i="25"/>
  <c r="BO127" i="25"/>
  <c r="BP127" i="25"/>
  <c r="BR127" i="25"/>
  <c r="BT127" i="25"/>
  <c r="BU127" i="25"/>
  <c r="BW127" i="25"/>
  <c r="BY127" i="25"/>
  <c r="BZ127" i="25"/>
  <c r="CB127" i="25"/>
  <c r="CD127" i="25"/>
  <c r="CE127" i="25"/>
  <c r="CF127" i="25"/>
  <c r="CG127" i="25"/>
  <c r="CH127" i="25"/>
  <c r="CI127" i="25"/>
  <c r="H128" i="25"/>
  <c r="L128" i="25"/>
  <c r="M128" i="25"/>
  <c r="O128" i="25"/>
  <c r="P128" i="25"/>
  <c r="Q128" i="25"/>
  <c r="R128" i="25"/>
  <c r="S128" i="25"/>
  <c r="T128" i="25"/>
  <c r="U128" i="25"/>
  <c r="V128" i="25"/>
  <c r="W128" i="25"/>
  <c r="X128" i="25"/>
  <c r="Y128" i="25"/>
  <c r="Z128" i="25"/>
  <c r="AA128" i="25"/>
  <c r="AB128" i="25"/>
  <c r="AC128" i="25"/>
  <c r="AD128" i="25"/>
  <c r="AE128" i="25"/>
  <c r="AF128" i="25"/>
  <c r="AG128" i="25"/>
  <c r="AI128" i="25"/>
  <c r="AK128" i="25"/>
  <c r="AP128" i="25"/>
  <c r="AQ128" i="25"/>
  <c r="AS128" i="25"/>
  <c r="AU128" i="25"/>
  <c r="AV128" i="25"/>
  <c r="AX128" i="25"/>
  <c r="AZ128" i="25"/>
  <c r="BA128" i="25"/>
  <c r="BC128" i="25"/>
  <c r="BE128" i="25"/>
  <c r="BF128" i="25"/>
  <c r="BH128" i="25"/>
  <c r="BJ128" i="25"/>
  <c r="BK128" i="25"/>
  <c r="BM128" i="25"/>
  <c r="BO128" i="25"/>
  <c r="BP128" i="25"/>
  <c r="BR128" i="25"/>
  <c r="BT128" i="25"/>
  <c r="BU128" i="25"/>
  <c r="BW128" i="25"/>
  <c r="BY128" i="25"/>
  <c r="BZ128" i="25"/>
  <c r="CB128" i="25"/>
  <c r="CD128" i="25"/>
  <c r="CE128" i="25"/>
  <c r="CF128" i="25"/>
  <c r="CG128" i="25"/>
  <c r="CH128" i="25"/>
  <c r="CI128" i="25"/>
  <c r="H129" i="25"/>
  <c r="L129" i="25"/>
  <c r="M129" i="25"/>
  <c r="O129" i="25"/>
  <c r="P129" i="25"/>
  <c r="Q129" i="25"/>
  <c r="R129" i="25"/>
  <c r="S129" i="25"/>
  <c r="T129" i="25"/>
  <c r="U129" i="25"/>
  <c r="V129" i="25"/>
  <c r="W129" i="25"/>
  <c r="X129" i="25"/>
  <c r="Y129" i="25"/>
  <c r="Z129" i="25"/>
  <c r="AA129" i="25"/>
  <c r="AB129" i="25"/>
  <c r="AC129" i="25"/>
  <c r="AD129" i="25"/>
  <c r="AE129" i="25"/>
  <c r="AF129" i="25"/>
  <c r="AG129" i="25"/>
  <c r="AI129" i="25"/>
  <c r="AK129" i="25"/>
  <c r="AP129" i="25"/>
  <c r="AQ129" i="25"/>
  <c r="AS129" i="25"/>
  <c r="AU129" i="25"/>
  <c r="AV129" i="25"/>
  <c r="AX129" i="25"/>
  <c r="AZ129" i="25"/>
  <c r="BA129" i="25"/>
  <c r="BC129" i="25"/>
  <c r="BE129" i="25"/>
  <c r="BF129" i="25"/>
  <c r="BH129" i="25"/>
  <c r="BJ129" i="25"/>
  <c r="BK129" i="25"/>
  <c r="BM129" i="25"/>
  <c r="BO129" i="25"/>
  <c r="BP129" i="25"/>
  <c r="BR129" i="25"/>
  <c r="BT129" i="25"/>
  <c r="BU129" i="25"/>
  <c r="BW129" i="25"/>
  <c r="BY129" i="25"/>
  <c r="BZ129" i="25"/>
  <c r="CB129" i="25"/>
  <c r="CD129" i="25"/>
  <c r="CE129" i="25"/>
  <c r="CF129" i="25"/>
  <c r="CG129" i="25"/>
  <c r="CH129" i="25"/>
  <c r="CI129" i="25"/>
  <c r="H130" i="25"/>
  <c r="L130" i="25"/>
  <c r="M130" i="25"/>
  <c r="O130" i="25"/>
  <c r="P130" i="25"/>
  <c r="Q130" i="25"/>
  <c r="R130" i="25"/>
  <c r="S130" i="25"/>
  <c r="T130" i="25"/>
  <c r="U130" i="25"/>
  <c r="V130" i="25"/>
  <c r="W130" i="25"/>
  <c r="X130" i="25"/>
  <c r="Y130" i="25"/>
  <c r="Z130" i="25"/>
  <c r="AA130" i="25"/>
  <c r="AB130" i="25"/>
  <c r="AC130" i="25"/>
  <c r="AD130" i="25"/>
  <c r="AE130" i="25"/>
  <c r="AF130" i="25"/>
  <c r="AG130" i="25"/>
  <c r="AI130" i="25"/>
  <c r="AK130" i="25"/>
  <c r="AP130" i="25"/>
  <c r="AQ130" i="25"/>
  <c r="AS130" i="25"/>
  <c r="AU130" i="25"/>
  <c r="AV130" i="25"/>
  <c r="AX130" i="25"/>
  <c r="AZ130" i="25"/>
  <c r="BA130" i="25"/>
  <c r="BC130" i="25"/>
  <c r="BE130" i="25"/>
  <c r="BF130" i="25"/>
  <c r="BH130" i="25"/>
  <c r="BJ130" i="25"/>
  <c r="BK130" i="25"/>
  <c r="BM130" i="25"/>
  <c r="BO130" i="25"/>
  <c r="BP130" i="25"/>
  <c r="BR130" i="25"/>
  <c r="BT130" i="25"/>
  <c r="BU130" i="25"/>
  <c r="BW130" i="25"/>
  <c r="BY130" i="25"/>
  <c r="BZ130" i="25"/>
  <c r="CB130" i="25"/>
  <c r="CD130" i="25"/>
  <c r="CE130" i="25"/>
  <c r="CF130" i="25"/>
  <c r="CG130" i="25"/>
  <c r="CH130" i="25"/>
  <c r="CI130" i="25"/>
  <c r="H131" i="25"/>
  <c r="L131" i="25"/>
  <c r="M131" i="25"/>
  <c r="O131" i="25"/>
  <c r="P131" i="25"/>
  <c r="Q131" i="25"/>
  <c r="R131" i="25"/>
  <c r="S131" i="25"/>
  <c r="T131" i="25"/>
  <c r="U131" i="25"/>
  <c r="V131" i="25"/>
  <c r="W131" i="25"/>
  <c r="X131" i="25"/>
  <c r="Y131" i="25"/>
  <c r="Z131" i="25"/>
  <c r="AA131" i="25"/>
  <c r="AB131" i="25"/>
  <c r="AC131" i="25"/>
  <c r="AD131" i="25"/>
  <c r="AE131" i="25"/>
  <c r="AF131" i="25"/>
  <c r="AG131" i="25"/>
  <c r="AI131" i="25"/>
  <c r="AK131" i="25"/>
  <c r="AP131" i="25"/>
  <c r="AQ131" i="25"/>
  <c r="AS131" i="25"/>
  <c r="AU131" i="25"/>
  <c r="AV131" i="25"/>
  <c r="AX131" i="25"/>
  <c r="AZ131" i="25"/>
  <c r="BA131" i="25"/>
  <c r="BC131" i="25"/>
  <c r="BE131" i="25"/>
  <c r="BF131" i="25"/>
  <c r="BH131" i="25"/>
  <c r="BJ131" i="25"/>
  <c r="BK131" i="25"/>
  <c r="BM131" i="25"/>
  <c r="BO131" i="25"/>
  <c r="BP131" i="25"/>
  <c r="BR131" i="25"/>
  <c r="BT131" i="25"/>
  <c r="BU131" i="25"/>
  <c r="BW131" i="25"/>
  <c r="BY131" i="25"/>
  <c r="BZ131" i="25"/>
  <c r="CB131" i="25"/>
  <c r="CD131" i="25"/>
  <c r="CE131" i="25"/>
  <c r="CF131" i="25"/>
  <c r="CG131" i="25"/>
  <c r="CH131" i="25"/>
  <c r="CI131" i="25"/>
  <c r="H132" i="25"/>
  <c r="L132" i="25"/>
  <c r="M132" i="25"/>
  <c r="O132" i="25"/>
  <c r="P132" i="25"/>
  <c r="Q132" i="25"/>
  <c r="R132" i="25"/>
  <c r="S132" i="25"/>
  <c r="T132" i="25"/>
  <c r="U132" i="25"/>
  <c r="V132" i="25"/>
  <c r="W132" i="25"/>
  <c r="X132" i="25"/>
  <c r="Y132" i="25"/>
  <c r="Z132" i="25"/>
  <c r="AA132" i="25"/>
  <c r="AB132" i="25"/>
  <c r="AC132" i="25"/>
  <c r="AD132" i="25"/>
  <c r="AE132" i="25"/>
  <c r="AF132" i="25"/>
  <c r="AG132" i="25"/>
  <c r="AI132" i="25"/>
  <c r="AK132" i="25"/>
  <c r="AP132" i="25"/>
  <c r="AQ132" i="25"/>
  <c r="AS132" i="25"/>
  <c r="AU132" i="25"/>
  <c r="AV132" i="25"/>
  <c r="AX132" i="25"/>
  <c r="AZ132" i="25"/>
  <c r="BA132" i="25"/>
  <c r="BC132" i="25"/>
  <c r="BE132" i="25"/>
  <c r="BF132" i="25"/>
  <c r="BH132" i="25"/>
  <c r="BJ132" i="25"/>
  <c r="BK132" i="25"/>
  <c r="BM132" i="25"/>
  <c r="BO132" i="25"/>
  <c r="BP132" i="25"/>
  <c r="BR132" i="25"/>
  <c r="BT132" i="25"/>
  <c r="BU132" i="25"/>
  <c r="BW132" i="25"/>
  <c r="BY132" i="25"/>
  <c r="BZ132" i="25"/>
  <c r="CB132" i="25"/>
  <c r="CD132" i="25"/>
  <c r="CE132" i="25"/>
  <c r="CF132" i="25"/>
  <c r="CG132" i="25"/>
  <c r="CH132" i="25"/>
  <c r="CI132" i="25"/>
  <c r="H133" i="25"/>
  <c r="L133" i="25"/>
  <c r="M133" i="25"/>
  <c r="O133" i="25"/>
  <c r="P133" i="25"/>
  <c r="Q133" i="25"/>
  <c r="R133" i="25"/>
  <c r="S133" i="25"/>
  <c r="T133" i="25"/>
  <c r="U133" i="25"/>
  <c r="V133" i="25"/>
  <c r="W133" i="25"/>
  <c r="X133" i="25"/>
  <c r="Y133" i="25"/>
  <c r="Z133" i="25"/>
  <c r="AA133" i="25"/>
  <c r="AB133" i="25"/>
  <c r="AC133" i="25"/>
  <c r="AD133" i="25"/>
  <c r="AE133" i="25"/>
  <c r="AF133" i="25"/>
  <c r="AG133" i="25"/>
  <c r="AI133" i="25"/>
  <c r="AK133" i="25"/>
  <c r="AP133" i="25"/>
  <c r="AQ133" i="25"/>
  <c r="AS133" i="25"/>
  <c r="AU133" i="25"/>
  <c r="AV133" i="25"/>
  <c r="AX133" i="25"/>
  <c r="AZ133" i="25"/>
  <c r="BA133" i="25"/>
  <c r="BC133" i="25"/>
  <c r="BE133" i="25"/>
  <c r="BF133" i="25"/>
  <c r="BH133" i="25"/>
  <c r="BJ133" i="25"/>
  <c r="BK133" i="25"/>
  <c r="BM133" i="25"/>
  <c r="BO133" i="25"/>
  <c r="BP133" i="25"/>
  <c r="BR133" i="25"/>
  <c r="BT133" i="25"/>
  <c r="BU133" i="25"/>
  <c r="BW133" i="25"/>
  <c r="BY133" i="25"/>
  <c r="BZ133" i="25"/>
  <c r="CB133" i="25"/>
  <c r="CD133" i="25"/>
  <c r="CE133" i="25"/>
  <c r="CF133" i="25"/>
  <c r="CG133" i="25"/>
  <c r="CH133" i="25"/>
  <c r="CI133" i="25"/>
  <c r="H134" i="25"/>
  <c r="L134" i="25"/>
  <c r="M134" i="25"/>
  <c r="O134" i="25"/>
  <c r="P134" i="25"/>
  <c r="Q134" i="25"/>
  <c r="R134" i="25"/>
  <c r="S134" i="25"/>
  <c r="T134" i="25"/>
  <c r="U134" i="25"/>
  <c r="V134" i="25"/>
  <c r="W134" i="25"/>
  <c r="X134" i="25"/>
  <c r="Y134" i="25"/>
  <c r="Z134" i="25"/>
  <c r="AA134" i="25"/>
  <c r="AB134" i="25"/>
  <c r="AC134" i="25"/>
  <c r="AD134" i="25"/>
  <c r="AE134" i="25"/>
  <c r="AF134" i="25"/>
  <c r="AG134" i="25"/>
  <c r="AI134" i="25"/>
  <c r="AK134" i="25"/>
  <c r="AP134" i="25"/>
  <c r="AQ134" i="25"/>
  <c r="AS134" i="25"/>
  <c r="AU134" i="25"/>
  <c r="AV134" i="25"/>
  <c r="AX134" i="25"/>
  <c r="AZ134" i="25"/>
  <c r="BA134" i="25"/>
  <c r="BC134" i="25"/>
  <c r="BE134" i="25"/>
  <c r="BF134" i="25"/>
  <c r="BH134" i="25"/>
  <c r="BJ134" i="25"/>
  <c r="BK134" i="25"/>
  <c r="BM134" i="25"/>
  <c r="BO134" i="25"/>
  <c r="BP134" i="25"/>
  <c r="BR134" i="25"/>
  <c r="BT134" i="25"/>
  <c r="BU134" i="25"/>
  <c r="BW134" i="25"/>
  <c r="BY134" i="25"/>
  <c r="BZ134" i="25"/>
  <c r="CB134" i="25"/>
  <c r="CD134" i="25"/>
  <c r="CE134" i="25"/>
  <c r="CF134" i="25"/>
  <c r="CG134" i="25"/>
  <c r="CH134" i="25"/>
  <c r="CI134" i="25"/>
  <c r="H135" i="25"/>
  <c r="L135" i="25"/>
  <c r="M135" i="25"/>
  <c r="O135" i="25"/>
  <c r="P135" i="25"/>
  <c r="Q135" i="25"/>
  <c r="R135" i="25"/>
  <c r="S135" i="25"/>
  <c r="T135" i="25"/>
  <c r="U135" i="25"/>
  <c r="V135" i="25"/>
  <c r="W135" i="25"/>
  <c r="X135" i="25"/>
  <c r="Y135" i="25"/>
  <c r="Z135" i="25"/>
  <c r="AA135" i="25"/>
  <c r="AB135" i="25"/>
  <c r="AC135" i="25"/>
  <c r="AD135" i="25"/>
  <c r="AE135" i="25"/>
  <c r="AF135" i="25"/>
  <c r="AG135" i="25"/>
  <c r="AI135" i="25"/>
  <c r="AK135" i="25"/>
  <c r="AP135" i="25"/>
  <c r="AQ135" i="25"/>
  <c r="AS135" i="25"/>
  <c r="AU135" i="25"/>
  <c r="AV135" i="25"/>
  <c r="AX135" i="25"/>
  <c r="AZ135" i="25"/>
  <c r="BA135" i="25"/>
  <c r="BC135" i="25"/>
  <c r="BE135" i="25"/>
  <c r="BF135" i="25"/>
  <c r="BH135" i="25"/>
  <c r="BJ135" i="25"/>
  <c r="BK135" i="25"/>
  <c r="BM135" i="25"/>
  <c r="BO135" i="25"/>
  <c r="BP135" i="25"/>
  <c r="BR135" i="25"/>
  <c r="BT135" i="25"/>
  <c r="BU135" i="25"/>
  <c r="BW135" i="25"/>
  <c r="BY135" i="25"/>
  <c r="BZ135" i="25"/>
  <c r="CB135" i="25"/>
  <c r="CD135" i="25"/>
  <c r="CE135" i="25"/>
  <c r="CF135" i="25"/>
  <c r="CG135" i="25"/>
  <c r="CH135" i="25"/>
  <c r="CI135" i="25"/>
  <c r="H136" i="25"/>
  <c r="L136" i="25"/>
  <c r="M136" i="25"/>
  <c r="O136" i="25"/>
  <c r="P136" i="25"/>
  <c r="Q136" i="25"/>
  <c r="R136" i="25"/>
  <c r="S136" i="25"/>
  <c r="T136" i="25"/>
  <c r="U136" i="25"/>
  <c r="V136" i="25"/>
  <c r="W136" i="25"/>
  <c r="X136" i="25"/>
  <c r="Y136" i="25"/>
  <c r="Z136" i="25"/>
  <c r="AA136" i="25"/>
  <c r="AB136" i="25"/>
  <c r="AC136" i="25"/>
  <c r="AD136" i="25"/>
  <c r="AE136" i="25"/>
  <c r="AF136" i="25"/>
  <c r="AG136" i="25"/>
  <c r="AI136" i="25"/>
  <c r="AK136" i="25"/>
  <c r="AP136" i="25"/>
  <c r="AQ136" i="25"/>
  <c r="AS136" i="25"/>
  <c r="AU136" i="25"/>
  <c r="AV136" i="25"/>
  <c r="AX136" i="25"/>
  <c r="AZ136" i="25"/>
  <c r="BA136" i="25"/>
  <c r="BC136" i="25"/>
  <c r="BE136" i="25"/>
  <c r="BF136" i="25"/>
  <c r="BH136" i="25"/>
  <c r="BJ136" i="25"/>
  <c r="BK136" i="25"/>
  <c r="BM136" i="25"/>
  <c r="BO136" i="25"/>
  <c r="BP136" i="25"/>
  <c r="BR136" i="25"/>
  <c r="BT136" i="25"/>
  <c r="BU136" i="25"/>
  <c r="BW136" i="25"/>
  <c r="BY136" i="25"/>
  <c r="BZ136" i="25"/>
  <c r="CB136" i="25"/>
  <c r="CD136" i="25"/>
  <c r="CE136" i="25"/>
  <c r="CF136" i="25"/>
  <c r="CG136" i="25"/>
  <c r="CH136" i="25"/>
  <c r="CI136" i="25"/>
  <c r="H137" i="25"/>
  <c r="L137" i="25"/>
  <c r="M137" i="25"/>
  <c r="O137" i="25"/>
  <c r="P137" i="25"/>
  <c r="Q137" i="25"/>
  <c r="R137" i="25"/>
  <c r="S137" i="25"/>
  <c r="T137" i="25"/>
  <c r="U137" i="25"/>
  <c r="V137" i="25"/>
  <c r="W137" i="25"/>
  <c r="X137" i="25"/>
  <c r="Y137" i="25"/>
  <c r="Z137" i="25"/>
  <c r="AA137" i="25"/>
  <c r="AB137" i="25"/>
  <c r="AC137" i="25"/>
  <c r="AD137" i="25"/>
  <c r="AE137" i="25"/>
  <c r="AF137" i="25"/>
  <c r="AG137" i="25"/>
  <c r="AI137" i="25"/>
  <c r="AK137" i="25"/>
  <c r="AP137" i="25"/>
  <c r="AQ137" i="25"/>
  <c r="AS137" i="25"/>
  <c r="AU137" i="25"/>
  <c r="AV137" i="25"/>
  <c r="AX137" i="25"/>
  <c r="AZ137" i="25"/>
  <c r="BA137" i="25"/>
  <c r="BC137" i="25"/>
  <c r="BE137" i="25"/>
  <c r="BF137" i="25"/>
  <c r="BH137" i="25"/>
  <c r="BJ137" i="25"/>
  <c r="BK137" i="25"/>
  <c r="BM137" i="25"/>
  <c r="BO137" i="25"/>
  <c r="BP137" i="25"/>
  <c r="BR137" i="25"/>
  <c r="BT137" i="25"/>
  <c r="BU137" i="25"/>
  <c r="BW137" i="25"/>
  <c r="BY137" i="25"/>
  <c r="BZ137" i="25"/>
  <c r="CB137" i="25"/>
  <c r="CD137" i="25"/>
  <c r="CE137" i="25"/>
  <c r="CF137" i="25"/>
  <c r="CG137" i="25"/>
  <c r="CH137" i="25"/>
  <c r="CI137" i="25"/>
  <c r="H138" i="25"/>
  <c r="L138" i="25"/>
  <c r="M138" i="25"/>
  <c r="O138" i="25"/>
  <c r="P138" i="25"/>
  <c r="Q138" i="25"/>
  <c r="R138" i="25"/>
  <c r="S138" i="25"/>
  <c r="T138" i="25"/>
  <c r="U138" i="25"/>
  <c r="V138" i="25"/>
  <c r="W138" i="25"/>
  <c r="X138" i="25"/>
  <c r="Y138" i="25"/>
  <c r="Z138" i="25"/>
  <c r="AA138" i="25"/>
  <c r="AB138" i="25"/>
  <c r="AC138" i="25"/>
  <c r="AD138" i="25"/>
  <c r="AE138" i="25"/>
  <c r="AF138" i="25"/>
  <c r="AG138" i="25"/>
  <c r="AI138" i="25"/>
  <c r="AK138" i="25"/>
  <c r="AP138" i="25"/>
  <c r="AQ138" i="25"/>
  <c r="AS138" i="25"/>
  <c r="AU138" i="25"/>
  <c r="AV138" i="25"/>
  <c r="AX138" i="25"/>
  <c r="AZ138" i="25"/>
  <c r="BA138" i="25"/>
  <c r="BC138" i="25"/>
  <c r="BE138" i="25"/>
  <c r="BF138" i="25"/>
  <c r="BH138" i="25"/>
  <c r="BJ138" i="25"/>
  <c r="BK138" i="25"/>
  <c r="BM138" i="25"/>
  <c r="BO138" i="25"/>
  <c r="BP138" i="25"/>
  <c r="BR138" i="25"/>
  <c r="BT138" i="25"/>
  <c r="BU138" i="25"/>
  <c r="BW138" i="25"/>
  <c r="BY138" i="25"/>
  <c r="BZ138" i="25"/>
  <c r="CB138" i="25"/>
  <c r="CD138" i="25"/>
  <c r="CE138" i="25"/>
  <c r="CF138" i="25"/>
  <c r="CG138" i="25"/>
  <c r="CH138" i="25"/>
  <c r="CI138" i="25"/>
  <c r="H139" i="25"/>
  <c r="L139" i="25"/>
  <c r="M139" i="25"/>
  <c r="O139" i="25"/>
  <c r="P139" i="25"/>
  <c r="Q139" i="25"/>
  <c r="R139" i="25"/>
  <c r="S139" i="25"/>
  <c r="T139" i="25"/>
  <c r="U139" i="25"/>
  <c r="V139" i="25"/>
  <c r="W139" i="25"/>
  <c r="X139" i="25"/>
  <c r="Y139" i="25"/>
  <c r="Z139" i="25"/>
  <c r="AA139" i="25"/>
  <c r="AB139" i="25"/>
  <c r="AC139" i="25"/>
  <c r="AD139" i="25"/>
  <c r="AE139" i="25"/>
  <c r="AF139" i="25"/>
  <c r="AG139" i="25"/>
  <c r="AI139" i="25"/>
  <c r="AK139" i="25"/>
  <c r="AP139" i="25"/>
  <c r="AQ139" i="25"/>
  <c r="AS139" i="25"/>
  <c r="AU139" i="25"/>
  <c r="AV139" i="25"/>
  <c r="AX139" i="25"/>
  <c r="AZ139" i="25"/>
  <c r="BA139" i="25"/>
  <c r="BC139" i="25"/>
  <c r="BE139" i="25"/>
  <c r="BF139" i="25"/>
  <c r="BH139" i="25"/>
  <c r="BJ139" i="25"/>
  <c r="BK139" i="25"/>
  <c r="BM139" i="25"/>
  <c r="BO139" i="25"/>
  <c r="BP139" i="25"/>
  <c r="BR139" i="25"/>
  <c r="BT139" i="25"/>
  <c r="BU139" i="25"/>
  <c r="BW139" i="25"/>
  <c r="BY139" i="25"/>
  <c r="BZ139" i="25"/>
  <c r="CB139" i="25"/>
  <c r="CD139" i="25"/>
  <c r="CE139" i="25"/>
  <c r="CF139" i="25"/>
  <c r="CG139" i="25"/>
  <c r="CH139" i="25"/>
  <c r="CI139" i="25"/>
  <c r="H140" i="25"/>
  <c r="L140" i="25"/>
  <c r="M140" i="25"/>
  <c r="O140" i="25"/>
  <c r="P140" i="25"/>
  <c r="Q140" i="25"/>
  <c r="R140" i="25"/>
  <c r="S140" i="25"/>
  <c r="T140" i="25"/>
  <c r="U140" i="25"/>
  <c r="V140" i="25"/>
  <c r="W140" i="25"/>
  <c r="X140" i="25"/>
  <c r="Y140" i="25"/>
  <c r="Z140" i="25"/>
  <c r="AA140" i="25"/>
  <c r="AB140" i="25"/>
  <c r="AC140" i="25"/>
  <c r="AD140" i="25"/>
  <c r="AE140" i="25"/>
  <c r="AF140" i="25"/>
  <c r="AG140" i="25"/>
  <c r="AI140" i="25"/>
  <c r="AK140" i="25"/>
  <c r="AP140" i="25"/>
  <c r="AQ140" i="25"/>
  <c r="AS140" i="25"/>
  <c r="AU140" i="25"/>
  <c r="AV140" i="25"/>
  <c r="AX140" i="25"/>
  <c r="AZ140" i="25"/>
  <c r="BA140" i="25"/>
  <c r="BC140" i="25"/>
  <c r="BE140" i="25"/>
  <c r="BF140" i="25"/>
  <c r="BH140" i="25"/>
  <c r="BJ140" i="25"/>
  <c r="BK140" i="25"/>
  <c r="BM140" i="25"/>
  <c r="BO140" i="25"/>
  <c r="BP140" i="25"/>
  <c r="BR140" i="25"/>
  <c r="BT140" i="25"/>
  <c r="BU140" i="25"/>
  <c r="BW140" i="25"/>
  <c r="BY140" i="25"/>
  <c r="BZ140" i="25"/>
  <c r="CB140" i="25"/>
  <c r="CD140" i="25"/>
  <c r="CE140" i="25"/>
  <c r="CF140" i="25"/>
  <c r="CG140" i="25"/>
  <c r="CH140" i="25"/>
  <c r="CI140" i="25"/>
  <c r="H141" i="25"/>
  <c r="L141" i="25"/>
  <c r="M141" i="25"/>
  <c r="O141" i="25"/>
  <c r="P141" i="25"/>
  <c r="Q141" i="25"/>
  <c r="R141" i="25"/>
  <c r="S141" i="25"/>
  <c r="T141" i="25"/>
  <c r="U141" i="25"/>
  <c r="V141" i="25"/>
  <c r="W141" i="25"/>
  <c r="X141" i="25"/>
  <c r="Y141" i="25"/>
  <c r="Z141" i="25"/>
  <c r="AA141" i="25"/>
  <c r="AB141" i="25"/>
  <c r="AC141" i="25"/>
  <c r="AD141" i="25"/>
  <c r="AE141" i="25"/>
  <c r="AF141" i="25"/>
  <c r="AG141" i="25"/>
  <c r="AI141" i="25"/>
  <c r="AK141" i="25"/>
  <c r="AP141" i="25"/>
  <c r="AQ141" i="25"/>
  <c r="AS141" i="25"/>
  <c r="AU141" i="25"/>
  <c r="AV141" i="25"/>
  <c r="AX141" i="25"/>
  <c r="AZ141" i="25"/>
  <c r="BA141" i="25"/>
  <c r="BC141" i="25"/>
  <c r="BE141" i="25"/>
  <c r="BF141" i="25"/>
  <c r="BH141" i="25"/>
  <c r="BJ141" i="25"/>
  <c r="BK141" i="25"/>
  <c r="BM141" i="25"/>
  <c r="BO141" i="25"/>
  <c r="BP141" i="25"/>
  <c r="BR141" i="25"/>
  <c r="BT141" i="25"/>
  <c r="BU141" i="25"/>
  <c r="BW141" i="25"/>
  <c r="BY141" i="25"/>
  <c r="BZ141" i="25"/>
  <c r="CB141" i="25"/>
  <c r="CD141" i="25"/>
  <c r="CE141" i="25"/>
  <c r="CF141" i="25"/>
  <c r="CG141" i="25"/>
  <c r="CH141" i="25"/>
  <c r="CI141" i="25"/>
  <c r="H142" i="25"/>
  <c r="L142" i="25"/>
  <c r="M142" i="25"/>
  <c r="O142" i="25"/>
  <c r="P142" i="25"/>
  <c r="Q142" i="25"/>
  <c r="R142" i="25"/>
  <c r="S142" i="25"/>
  <c r="T142" i="25"/>
  <c r="U142" i="25"/>
  <c r="V142" i="25"/>
  <c r="W142" i="25"/>
  <c r="X142" i="25"/>
  <c r="Y142" i="25"/>
  <c r="Z142" i="25"/>
  <c r="AA142" i="25"/>
  <c r="AB142" i="25"/>
  <c r="AC142" i="25"/>
  <c r="AD142" i="25"/>
  <c r="AE142" i="25"/>
  <c r="AF142" i="25"/>
  <c r="AG142" i="25"/>
  <c r="AK142" i="25"/>
  <c r="AL142" i="25"/>
  <c r="AP142" i="25"/>
  <c r="AQ142" i="25"/>
  <c r="AS142" i="25"/>
  <c r="AU142" i="25"/>
  <c r="AV142" i="25"/>
  <c r="AX142" i="25"/>
  <c r="AZ142" i="25"/>
  <c r="BA142" i="25"/>
  <c r="BC142" i="25"/>
  <c r="BE142" i="25"/>
  <c r="BF142" i="25"/>
  <c r="BH142" i="25"/>
  <c r="BJ142" i="25"/>
  <c r="BK142" i="25"/>
  <c r="BM142" i="25"/>
  <c r="BO142" i="25"/>
  <c r="BP142" i="25"/>
  <c r="BR142" i="25"/>
  <c r="BT142" i="25"/>
  <c r="BU142" i="25"/>
  <c r="BW142" i="25"/>
  <c r="BY142" i="25"/>
  <c r="BZ142" i="25"/>
  <c r="CB142" i="25"/>
  <c r="CD142" i="25"/>
  <c r="CE142" i="25"/>
  <c r="CF142" i="25"/>
  <c r="CG142" i="25"/>
  <c r="CH142" i="25"/>
  <c r="CI142" i="25"/>
  <c r="H143" i="25"/>
  <c r="L143" i="25"/>
  <c r="M143" i="25"/>
  <c r="O143" i="25"/>
  <c r="P143" i="25"/>
  <c r="Q143" i="25"/>
  <c r="R143" i="25"/>
  <c r="S143" i="25"/>
  <c r="T143" i="25"/>
  <c r="U143" i="25"/>
  <c r="V143" i="25"/>
  <c r="W143" i="25"/>
  <c r="X143" i="25"/>
  <c r="Y143" i="25"/>
  <c r="Z143" i="25"/>
  <c r="AA143" i="25"/>
  <c r="AB143" i="25"/>
  <c r="AC143" i="25"/>
  <c r="AD143" i="25"/>
  <c r="AE143" i="25"/>
  <c r="AF143" i="25"/>
  <c r="AG143" i="25"/>
  <c r="AK143" i="25"/>
  <c r="AL143" i="25"/>
  <c r="AP143" i="25"/>
  <c r="AQ143" i="25"/>
  <c r="AS143" i="25"/>
  <c r="AU143" i="25"/>
  <c r="AV143" i="25"/>
  <c r="AX143" i="25"/>
  <c r="AZ143" i="25"/>
  <c r="BA143" i="25"/>
  <c r="BC143" i="25"/>
  <c r="BE143" i="25"/>
  <c r="BF143" i="25"/>
  <c r="BH143" i="25"/>
  <c r="BJ143" i="25"/>
  <c r="BK143" i="25"/>
  <c r="BM143" i="25"/>
  <c r="BO143" i="25"/>
  <c r="BP143" i="25"/>
  <c r="BR143" i="25"/>
  <c r="BT143" i="25"/>
  <c r="BU143" i="25"/>
  <c r="BW143" i="25"/>
  <c r="BY143" i="25"/>
  <c r="BZ143" i="25"/>
  <c r="CB143" i="25"/>
  <c r="CD143" i="25"/>
  <c r="CE143" i="25"/>
  <c r="CF143" i="25"/>
  <c r="CG143" i="25"/>
  <c r="CH143" i="25"/>
  <c r="CI143" i="25"/>
  <c r="L144" i="25"/>
  <c r="M144" i="25"/>
  <c r="O144" i="25"/>
  <c r="S144" i="25"/>
  <c r="AA144" i="25"/>
  <c r="AC144" i="25"/>
  <c r="AP144" i="25"/>
  <c r="AR144" i="25"/>
  <c r="AU144" i="25"/>
  <c r="AW144" i="25"/>
  <c r="AZ144" i="25"/>
  <c r="BB144" i="25"/>
  <c r="BE144" i="25"/>
  <c r="BG144" i="25"/>
  <c r="BJ144" i="25"/>
  <c r="BL144" i="25"/>
  <c r="BO144" i="25"/>
  <c r="BQ144" i="25"/>
  <c r="BT144" i="25"/>
  <c r="BV144" i="25"/>
  <c r="BY144" i="25"/>
  <c r="CA144" i="25"/>
  <c r="CD144" i="25"/>
  <c r="CF144" i="25"/>
  <c r="CG144" i="25"/>
  <c r="CH144" i="25"/>
  <c r="M145" i="25"/>
  <c r="O145" i="25"/>
  <c r="P145" i="25"/>
  <c r="Q145" i="25"/>
  <c r="R145" i="25"/>
  <c r="S145" i="25"/>
  <c r="AB145" i="25"/>
  <c r="AC145" i="25"/>
  <c r="AD145" i="25"/>
  <c r="AQ145" i="25"/>
  <c r="AR145" i="25"/>
  <c r="AS145" i="25"/>
  <c r="AV145" i="25"/>
  <c r="AW145" i="25"/>
  <c r="AX145" i="25"/>
  <c r="BA145" i="25"/>
  <c r="BB145" i="25"/>
  <c r="BC145" i="25"/>
  <c r="BF145" i="25"/>
  <c r="BG145" i="25"/>
  <c r="BH145" i="25"/>
  <c r="BK145" i="25"/>
  <c r="BL145" i="25"/>
  <c r="BM145" i="25"/>
  <c r="BP145" i="25"/>
  <c r="BQ145" i="25"/>
  <c r="BR145" i="25"/>
  <c r="BU145" i="25"/>
  <c r="BV145" i="25"/>
  <c r="BW145" i="25"/>
  <c r="BZ145" i="25"/>
  <c r="CA145" i="25"/>
  <c r="CB145" i="25"/>
  <c r="CE145" i="25"/>
  <c r="CF145" i="25"/>
  <c r="CG145" i="25"/>
  <c r="CH145" i="25"/>
  <c r="C7" i="22"/>
  <c r="H8" i="22"/>
  <c r="J8" i="22"/>
  <c r="H9" i="22"/>
  <c r="J9" i="22"/>
  <c r="H10" i="22"/>
  <c r="J10" i="22"/>
  <c r="H11" i="22"/>
  <c r="J11" i="22"/>
  <c r="H12" i="22"/>
  <c r="J12" i="22"/>
  <c r="H13" i="22"/>
  <c r="J13" i="22"/>
  <c r="H14" i="22"/>
  <c r="J14" i="22"/>
  <c r="H15" i="22"/>
  <c r="J15" i="22"/>
  <c r="H16" i="22"/>
  <c r="J16" i="22"/>
  <c r="H17" i="22"/>
  <c r="J17" i="22"/>
  <c r="J18" i="22"/>
  <c r="G23" i="22"/>
  <c r="P23" i="22"/>
  <c r="U23" i="22"/>
  <c r="Z23" i="22"/>
  <c r="AE23" i="22"/>
  <c r="AJ23" i="22"/>
  <c r="AO23" i="22"/>
  <c r="AT23" i="22"/>
  <c r="AY23" i="22"/>
  <c r="BX23" i="22"/>
  <c r="C24" i="22"/>
  <c r="F24" i="22"/>
  <c r="G24" i="22"/>
  <c r="H24" i="22"/>
  <c r="K24" i="22"/>
  <c r="L24" i="22"/>
  <c r="M24" i="22"/>
  <c r="N24" i="22"/>
  <c r="P24" i="22"/>
  <c r="Q24" i="22"/>
  <c r="R24" i="22"/>
  <c r="S24" i="22"/>
  <c r="U24" i="22"/>
  <c r="V24" i="22"/>
  <c r="W24" i="22"/>
  <c r="X24" i="22"/>
  <c r="Z24" i="22"/>
  <c r="AA24" i="22"/>
  <c r="AB24" i="22"/>
  <c r="AC24" i="22"/>
  <c r="AE24" i="22"/>
  <c r="AF24" i="22"/>
  <c r="AG24" i="22"/>
  <c r="AJ24" i="22"/>
  <c r="AK24" i="22"/>
  <c r="AL24" i="22"/>
  <c r="AM24" i="22"/>
  <c r="AO24" i="22"/>
  <c r="AP24" i="22"/>
  <c r="AQ24" i="22"/>
  <c r="AR24" i="22"/>
  <c r="AT24" i="22"/>
  <c r="AU24" i="22"/>
  <c r="AV24" i="22"/>
  <c r="AW24" i="22"/>
  <c r="AY24" i="22"/>
  <c r="AZ24" i="22"/>
  <c r="BA24" i="22"/>
  <c r="BB24" i="22"/>
  <c r="BD24" i="22"/>
  <c r="BE24" i="22"/>
  <c r="BF24" i="22"/>
  <c r="BG24" i="22"/>
  <c r="BI24" i="22"/>
  <c r="BJ24" i="22"/>
  <c r="BK24" i="22"/>
  <c r="BL24" i="22"/>
  <c r="BN24" i="22"/>
  <c r="BO24" i="22"/>
  <c r="BP24" i="22"/>
  <c r="BQ24" i="22"/>
  <c r="BS24" i="22"/>
  <c r="BT24" i="22"/>
  <c r="BU24" i="22"/>
  <c r="BV24" i="22"/>
  <c r="BX24" i="22"/>
  <c r="BY24" i="22"/>
  <c r="BZ24" i="22"/>
  <c r="CA24" i="22"/>
  <c r="CB24" i="22"/>
  <c r="C25" i="22"/>
  <c r="F25" i="22"/>
  <c r="G25" i="22"/>
  <c r="H25" i="22"/>
  <c r="K25" i="22"/>
  <c r="L25" i="22"/>
  <c r="M25" i="22"/>
  <c r="N25" i="22"/>
  <c r="P25" i="22"/>
  <c r="Q25" i="22"/>
  <c r="S25" i="22"/>
  <c r="U25" i="22"/>
  <c r="V25" i="22"/>
  <c r="X25" i="22"/>
  <c r="Z25" i="22"/>
  <c r="AA25" i="22"/>
  <c r="AC25" i="22"/>
  <c r="AE25" i="22"/>
  <c r="AF25" i="22"/>
  <c r="AJ25" i="22"/>
  <c r="AK25" i="22"/>
  <c r="AM25" i="22"/>
  <c r="AO25" i="22"/>
  <c r="AP25" i="22"/>
  <c r="AR25" i="22"/>
  <c r="AT25" i="22"/>
  <c r="AU25" i="22"/>
  <c r="AW25" i="22"/>
  <c r="AY25" i="22"/>
  <c r="AZ25" i="22"/>
  <c r="BB25" i="22"/>
  <c r="BD25" i="22"/>
  <c r="BE25" i="22"/>
  <c r="BG25" i="22"/>
  <c r="BI25" i="22"/>
  <c r="BJ25" i="22"/>
  <c r="BL25" i="22"/>
  <c r="BN25" i="22"/>
  <c r="BO25" i="22"/>
  <c r="BQ25" i="22"/>
  <c r="BS25" i="22"/>
  <c r="BT25" i="22"/>
  <c r="BV25" i="22"/>
  <c r="BX25" i="22"/>
  <c r="BY25" i="22"/>
  <c r="BZ25" i="22"/>
  <c r="CA25" i="22"/>
  <c r="CB25" i="22"/>
  <c r="C26" i="22"/>
  <c r="F26" i="22"/>
  <c r="G26" i="22"/>
  <c r="H26" i="22"/>
  <c r="J26" i="22"/>
  <c r="K26" i="22"/>
  <c r="L26" i="22"/>
  <c r="M26" i="22"/>
  <c r="N26" i="22"/>
  <c r="P26" i="22"/>
  <c r="Q26" i="22"/>
  <c r="R26" i="22"/>
  <c r="S26" i="22"/>
  <c r="U26" i="22"/>
  <c r="V26" i="22"/>
  <c r="W26" i="22"/>
  <c r="X26" i="22"/>
  <c r="Z26" i="22"/>
  <c r="AA26" i="22"/>
  <c r="AB26" i="22"/>
  <c r="AC26" i="22"/>
  <c r="AE26" i="22"/>
  <c r="AF26" i="22"/>
  <c r="AG26" i="22"/>
  <c r="AJ26" i="22"/>
  <c r="AK26" i="22"/>
  <c r="AL26" i="22"/>
  <c r="AM26" i="22"/>
  <c r="AO26" i="22"/>
  <c r="AP26" i="22"/>
  <c r="AQ26" i="22"/>
  <c r="AR26" i="22"/>
  <c r="AT26" i="22"/>
  <c r="AU26" i="22"/>
  <c r="AV26" i="22"/>
  <c r="AW26" i="22"/>
  <c r="AY26" i="22"/>
  <c r="AZ26" i="22"/>
  <c r="BA26" i="22"/>
  <c r="BB26" i="22"/>
  <c r="BD26" i="22"/>
  <c r="BE26" i="22"/>
  <c r="BF26" i="22"/>
  <c r="BG26" i="22"/>
  <c r="BI26" i="22"/>
  <c r="BJ26" i="22"/>
  <c r="BK26" i="22"/>
  <c r="BL26" i="22"/>
  <c r="BN26" i="22"/>
  <c r="BO26" i="22"/>
  <c r="BP26" i="22"/>
  <c r="BQ26" i="22"/>
  <c r="BS26" i="22"/>
  <c r="BT26" i="22"/>
  <c r="BU26" i="22"/>
  <c r="BV26" i="22"/>
  <c r="BX26" i="22"/>
  <c r="BY26" i="22"/>
  <c r="BZ26" i="22"/>
  <c r="CA26" i="22"/>
  <c r="CB26" i="22"/>
  <c r="C27" i="22"/>
  <c r="F27" i="22"/>
  <c r="G27" i="22"/>
  <c r="H27" i="22"/>
  <c r="J27" i="22"/>
  <c r="K27" i="22"/>
  <c r="L27" i="22"/>
  <c r="M27" i="22"/>
  <c r="N27" i="22"/>
  <c r="P27" i="22"/>
  <c r="Q27" i="22"/>
  <c r="R27" i="22"/>
  <c r="S27" i="22"/>
  <c r="U27" i="22"/>
  <c r="V27" i="22"/>
  <c r="W27" i="22"/>
  <c r="X27" i="22"/>
  <c r="Z27" i="22"/>
  <c r="AA27" i="22"/>
  <c r="AB27" i="22"/>
  <c r="AC27" i="22"/>
  <c r="AE27" i="22"/>
  <c r="AF27" i="22"/>
  <c r="AG27" i="22"/>
  <c r="AJ27" i="22"/>
  <c r="AK27" i="22"/>
  <c r="AL27" i="22"/>
  <c r="AM27" i="22"/>
  <c r="AO27" i="22"/>
  <c r="AP27" i="22"/>
  <c r="AQ27" i="22"/>
  <c r="AR27" i="22"/>
  <c r="AT27" i="22"/>
  <c r="AU27" i="22"/>
  <c r="AV27" i="22"/>
  <c r="AW27" i="22"/>
  <c r="AY27" i="22"/>
  <c r="AZ27" i="22"/>
  <c r="BA27" i="22"/>
  <c r="BB27" i="22"/>
  <c r="BD27" i="22"/>
  <c r="BE27" i="22"/>
  <c r="BF27" i="22"/>
  <c r="BG27" i="22"/>
  <c r="BI27" i="22"/>
  <c r="BJ27" i="22"/>
  <c r="BK27" i="22"/>
  <c r="BL27" i="22"/>
  <c r="BN27" i="22"/>
  <c r="BO27" i="22"/>
  <c r="BP27" i="22"/>
  <c r="BQ27" i="22"/>
  <c r="BS27" i="22"/>
  <c r="BT27" i="22"/>
  <c r="BU27" i="22"/>
  <c r="BV27" i="22"/>
  <c r="BX27" i="22"/>
  <c r="BY27" i="22"/>
  <c r="BZ27" i="22"/>
  <c r="CA27" i="22"/>
  <c r="CB27" i="22"/>
  <c r="C28" i="22"/>
  <c r="F28" i="22"/>
  <c r="G28" i="22"/>
  <c r="H28" i="22"/>
  <c r="J28" i="22"/>
  <c r="K28" i="22"/>
  <c r="L28" i="22"/>
  <c r="M28" i="22"/>
  <c r="N28" i="22"/>
  <c r="P28" i="22"/>
  <c r="Q28" i="22"/>
  <c r="R28" i="22"/>
  <c r="S28" i="22"/>
  <c r="U28" i="22"/>
  <c r="V28" i="22"/>
  <c r="W28" i="22"/>
  <c r="X28" i="22"/>
  <c r="Z28" i="22"/>
  <c r="AA28" i="22"/>
  <c r="AB28" i="22"/>
  <c r="AC28" i="22"/>
  <c r="AE28" i="22"/>
  <c r="AF28" i="22"/>
  <c r="AG28" i="22"/>
  <c r="AJ28" i="22"/>
  <c r="AK28" i="22"/>
  <c r="AL28" i="22"/>
  <c r="AM28" i="22"/>
  <c r="AO28" i="22"/>
  <c r="AP28" i="22"/>
  <c r="AQ28" i="22"/>
  <c r="AR28" i="22"/>
  <c r="AT28" i="22"/>
  <c r="AU28" i="22"/>
  <c r="AV28" i="22"/>
  <c r="AW28" i="22"/>
  <c r="AY28" i="22"/>
  <c r="AZ28" i="22"/>
  <c r="BA28" i="22"/>
  <c r="BB28" i="22"/>
  <c r="BD28" i="22"/>
  <c r="BE28" i="22"/>
  <c r="BF28" i="22"/>
  <c r="BG28" i="22"/>
  <c r="BI28" i="22"/>
  <c r="BJ28" i="22"/>
  <c r="BK28" i="22"/>
  <c r="BL28" i="22"/>
  <c r="BN28" i="22"/>
  <c r="BO28" i="22"/>
  <c r="BP28" i="22"/>
  <c r="BQ28" i="22"/>
  <c r="BS28" i="22"/>
  <c r="BT28" i="22"/>
  <c r="BU28" i="22"/>
  <c r="BV28" i="22"/>
  <c r="BX28" i="22"/>
  <c r="BY28" i="22"/>
  <c r="BZ28" i="22"/>
  <c r="CA28" i="22"/>
  <c r="CB28" i="22"/>
  <c r="C29" i="22"/>
  <c r="F29" i="22"/>
  <c r="G29" i="22"/>
  <c r="H29" i="22"/>
  <c r="J29" i="22"/>
  <c r="K29" i="22"/>
  <c r="L29" i="22"/>
  <c r="M29" i="22"/>
  <c r="N29" i="22"/>
  <c r="P29" i="22"/>
  <c r="Q29" i="22"/>
  <c r="R29" i="22"/>
  <c r="S29" i="22"/>
  <c r="U29" i="22"/>
  <c r="V29" i="22"/>
  <c r="W29" i="22"/>
  <c r="X29" i="22"/>
  <c r="Z29" i="22"/>
  <c r="AA29" i="22"/>
  <c r="AB29" i="22"/>
  <c r="AC29" i="22"/>
  <c r="AE29" i="22"/>
  <c r="AF29" i="22"/>
  <c r="AG29" i="22"/>
  <c r="AJ29" i="22"/>
  <c r="AK29" i="22"/>
  <c r="AL29" i="22"/>
  <c r="AM29" i="22"/>
  <c r="AO29" i="22"/>
  <c r="AP29" i="22"/>
  <c r="AQ29" i="22"/>
  <c r="AR29" i="22"/>
  <c r="AT29" i="22"/>
  <c r="AU29" i="22"/>
  <c r="AV29" i="22"/>
  <c r="AW29" i="22"/>
  <c r="AY29" i="22"/>
  <c r="AZ29" i="22"/>
  <c r="BA29" i="22"/>
  <c r="BB29" i="22"/>
  <c r="BD29" i="22"/>
  <c r="BE29" i="22"/>
  <c r="BF29" i="22"/>
  <c r="BG29" i="22"/>
  <c r="BI29" i="22"/>
  <c r="BJ29" i="22"/>
  <c r="BK29" i="22"/>
  <c r="BL29" i="22"/>
  <c r="BN29" i="22"/>
  <c r="BO29" i="22"/>
  <c r="BP29" i="22"/>
  <c r="BQ29" i="22"/>
  <c r="BS29" i="22"/>
  <c r="BT29" i="22"/>
  <c r="BU29" i="22"/>
  <c r="BV29" i="22"/>
  <c r="BX29" i="22"/>
  <c r="BY29" i="22"/>
  <c r="BZ29" i="22"/>
  <c r="CA29" i="22"/>
  <c r="CB29" i="22"/>
  <c r="C30" i="22"/>
  <c r="F30" i="22"/>
  <c r="G30" i="22"/>
  <c r="H30" i="22"/>
  <c r="J30" i="22"/>
  <c r="K30" i="22"/>
  <c r="L30" i="22"/>
  <c r="M30" i="22"/>
  <c r="N30" i="22"/>
  <c r="P30" i="22"/>
  <c r="Q30" i="22"/>
  <c r="R30" i="22"/>
  <c r="S30" i="22"/>
  <c r="U30" i="22"/>
  <c r="V30" i="22"/>
  <c r="W30" i="22"/>
  <c r="X30" i="22"/>
  <c r="Z30" i="22"/>
  <c r="AA30" i="22"/>
  <c r="AB30" i="22"/>
  <c r="AC30" i="22"/>
  <c r="AE30" i="22"/>
  <c r="AF30" i="22"/>
  <c r="AG30" i="22"/>
  <c r="AJ30" i="22"/>
  <c r="AK30" i="22"/>
  <c r="AL30" i="22"/>
  <c r="AM30" i="22"/>
  <c r="AO30" i="22"/>
  <c r="AP30" i="22"/>
  <c r="AQ30" i="22"/>
  <c r="AR30" i="22"/>
  <c r="AT30" i="22"/>
  <c r="AU30" i="22"/>
  <c r="AV30" i="22"/>
  <c r="AW30" i="22"/>
  <c r="AY30" i="22"/>
  <c r="AZ30" i="22"/>
  <c r="BA30" i="22"/>
  <c r="BB30" i="22"/>
  <c r="BD30" i="22"/>
  <c r="BE30" i="22"/>
  <c r="BF30" i="22"/>
  <c r="BG30" i="22"/>
  <c r="BI30" i="22"/>
  <c r="BJ30" i="22"/>
  <c r="BK30" i="22"/>
  <c r="BL30" i="22"/>
  <c r="BN30" i="22"/>
  <c r="BO30" i="22"/>
  <c r="BP30" i="22"/>
  <c r="BQ30" i="22"/>
  <c r="BS30" i="22"/>
  <c r="BT30" i="22"/>
  <c r="BU30" i="22"/>
  <c r="BV30" i="22"/>
  <c r="BX30" i="22"/>
  <c r="BY30" i="22"/>
  <c r="BZ30" i="22"/>
  <c r="CA30" i="22"/>
  <c r="CB30" i="22"/>
  <c r="C31" i="22"/>
  <c r="F31" i="22"/>
  <c r="G31" i="22"/>
  <c r="H31" i="22"/>
  <c r="J31" i="22"/>
  <c r="K31" i="22"/>
  <c r="L31" i="22"/>
  <c r="M31" i="22"/>
  <c r="N31" i="22"/>
  <c r="P31" i="22"/>
  <c r="Q31" i="22"/>
  <c r="R31" i="22"/>
  <c r="S31" i="22"/>
  <c r="U31" i="22"/>
  <c r="V31" i="22"/>
  <c r="W31" i="22"/>
  <c r="X31" i="22"/>
  <c r="Z31" i="22"/>
  <c r="AA31" i="22"/>
  <c r="AB31" i="22"/>
  <c r="AC31" i="22"/>
  <c r="AE31" i="22"/>
  <c r="AF31" i="22"/>
  <c r="AG31" i="22"/>
  <c r="AJ31" i="22"/>
  <c r="AK31" i="22"/>
  <c r="AL31" i="22"/>
  <c r="AM31" i="22"/>
  <c r="AO31" i="22"/>
  <c r="AP31" i="22"/>
  <c r="AQ31" i="22"/>
  <c r="AR31" i="22"/>
  <c r="AT31" i="22"/>
  <c r="AU31" i="22"/>
  <c r="AV31" i="22"/>
  <c r="AW31" i="22"/>
  <c r="AY31" i="22"/>
  <c r="AZ31" i="22"/>
  <c r="BA31" i="22"/>
  <c r="BB31" i="22"/>
  <c r="BD31" i="22"/>
  <c r="BE31" i="22"/>
  <c r="BF31" i="22"/>
  <c r="BG31" i="22"/>
  <c r="BI31" i="22"/>
  <c r="BJ31" i="22"/>
  <c r="BK31" i="22"/>
  <c r="BL31" i="22"/>
  <c r="BN31" i="22"/>
  <c r="BO31" i="22"/>
  <c r="BP31" i="22"/>
  <c r="BQ31" i="22"/>
  <c r="BS31" i="22"/>
  <c r="BT31" i="22"/>
  <c r="BU31" i="22"/>
  <c r="BV31" i="22"/>
  <c r="BX31" i="22"/>
  <c r="BY31" i="22"/>
  <c r="BZ31" i="22"/>
  <c r="CA31" i="22"/>
  <c r="CB31" i="22"/>
  <c r="C32" i="22"/>
  <c r="F32" i="22"/>
  <c r="G32" i="22"/>
  <c r="H32" i="22"/>
  <c r="J32" i="22"/>
  <c r="K32" i="22"/>
  <c r="L32" i="22"/>
  <c r="M32" i="22"/>
  <c r="N32" i="22"/>
  <c r="P32" i="22"/>
  <c r="Q32" i="22"/>
  <c r="R32" i="22"/>
  <c r="S32" i="22"/>
  <c r="U32" i="22"/>
  <c r="V32" i="22"/>
  <c r="W32" i="22"/>
  <c r="X32" i="22"/>
  <c r="Z32" i="22"/>
  <c r="AA32" i="22"/>
  <c r="AB32" i="22"/>
  <c r="AC32" i="22"/>
  <c r="AE32" i="22"/>
  <c r="AF32" i="22"/>
  <c r="AG32" i="22"/>
  <c r="AJ32" i="22"/>
  <c r="AK32" i="22"/>
  <c r="AL32" i="22"/>
  <c r="AM32" i="22"/>
  <c r="AO32" i="22"/>
  <c r="AP32" i="22"/>
  <c r="AQ32" i="22"/>
  <c r="AR32" i="22"/>
  <c r="AT32" i="22"/>
  <c r="AU32" i="22"/>
  <c r="AV32" i="22"/>
  <c r="AW32" i="22"/>
  <c r="AY32" i="22"/>
  <c r="AZ32" i="22"/>
  <c r="BA32" i="22"/>
  <c r="BB32" i="22"/>
  <c r="BD32" i="22"/>
  <c r="BE32" i="22"/>
  <c r="BF32" i="22"/>
  <c r="BG32" i="22"/>
  <c r="BI32" i="22"/>
  <c r="BJ32" i="22"/>
  <c r="BK32" i="22"/>
  <c r="BL32" i="22"/>
  <c r="BN32" i="22"/>
  <c r="BO32" i="22"/>
  <c r="BP32" i="22"/>
  <c r="BQ32" i="22"/>
  <c r="BS32" i="22"/>
  <c r="BT32" i="22"/>
  <c r="BU32" i="22"/>
  <c r="BV32" i="22"/>
  <c r="BX32" i="22"/>
  <c r="BY32" i="22"/>
  <c r="BZ32" i="22"/>
  <c r="CA32" i="22"/>
  <c r="CB32" i="22"/>
  <c r="C33" i="22"/>
  <c r="F33" i="22"/>
  <c r="G33" i="22"/>
  <c r="H33" i="22"/>
  <c r="J33" i="22"/>
  <c r="K33" i="22"/>
  <c r="L33" i="22"/>
  <c r="M33" i="22"/>
  <c r="N33" i="22"/>
  <c r="P33" i="22"/>
  <c r="Q33" i="22"/>
  <c r="R33" i="22"/>
  <c r="S33" i="22"/>
  <c r="U33" i="22"/>
  <c r="V33" i="22"/>
  <c r="W33" i="22"/>
  <c r="X33" i="22"/>
  <c r="Z33" i="22"/>
  <c r="AA33" i="22"/>
  <c r="AB33" i="22"/>
  <c r="AC33" i="22"/>
  <c r="AE33" i="22"/>
  <c r="AF33" i="22"/>
  <c r="AG33" i="22"/>
  <c r="AH33" i="22"/>
  <c r="AJ33" i="22"/>
  <c r="AK33" i="22"/>
  <c r="AL33" i="22"/>
  <c r="AM33" i="22"/>
  <c r="AO33" i="22"/>
  <c r="AP33" i="22"/>
  <c r="AQ33" i="22"/>
  <c r="AR33" i="22"/>
  <c r="AT33" i="22"/>
  <c r="AU33" i="22"/>
  <c r="AV33" i="22"/>
  <c r="AW33" i="22"/>
  <c r="AY33" i="22"/>
  <c r="AZ33" i="22"/>
  <c r="BA33" i="22"/>
  <c r="BB33" i="22"/>
  <c r="BD33" i="22"/>
  <c r="BE33" i="22"/>
  <c r="BF33" i="22"/>
  <c r="BG33" i="22"/>
  <c r="BI33" i="22"/>
  <c r="BJ33" i="22"/>
  <c r="BK33" i="22"/>
  <c r="BL33" i="22"/>
  <c r="BN33" i="22"/>
  <c r="BO33" i="22"/>
  <c r="BP33" i="22"/>
  <c r="BQ33" i="22"/>
  <c r="BS33" i="22"/>
  <c r="BT33" i="22"/>
  <c r="BU33" i="22"/>
  <c r="BV33" i="22"/>
  <c r="BX33" i="22"/>
  <c r="BY33" i="22"/>
  <c r="BZ33" i="22"/>
  <c r="CA33" i="22"/>
  <c r="CB33" i="22"/>
  <c r="G34" i="22"/>
  <c r="J34" i="22"/>
  <c r="N34" i="22"/>
  <c r="W34" i="22"/>
  <c r="AL34" i="22"/>
  <c r="AQ34" i="22"/>
  <c r="AV34" i="22"/>
  <c r="BA34" i="22"/>
  <c r="BF34" i="22"/>
  <c r="BK34" i="22"/>
  <c r="BP34" i="22"/>
  <c r="BU34" i="22"/>
  <c r="J35" i="22"/>
  <c r="K35" i="22"/>
  <c r="L35" i="22"/>
  <c r="M35" i="22"/>
  <c r="N35" i="22"/>
  <c r="V35" i="22"/>
  <c r="W35" i="22"/>
  <c r="X35" i="22"/>
  <c r="AA35" i="22"/>
  <c r="AB35" i="22"/>
  <c r="AC35" i="22"/>
  <c r="AF35" i="22"/>
  <c r="AG35" i="22"/>
  <c r="AH35" i="22"/>
  <c r="AK35" i="22"/>
  <c r="AL35" i="22"/>
  <c r="AM35" i="22"/>
  <c r="AP35" i="22"/>
  <c r="AQ35" i="22"/>
  <c r="AR35" i="22"/>
  <c r="AU35" i="22"/>
  <c r="AV35" i="22"/>
  <c r="AW35" i="22"/>
  <c r="AZ35" i="22"/>
  <c r="BA35" i="22"/>
  <c r="BB35" i="22"/>
  <c r="BE35" i="22"/>
  <c r="BF35" i="22"/>
  <c r="BG35" i="22"/>
  <c r="BJ35" i="22"/>
  <c r="BK35" i="22"/>
  <c r="BL35" i="22"/>
  <c r="BO35" i="22"/>
  <c r="BP35" i="22"/>
  <c r="BQ35" i="22"/>
  <c r="BT35" i="22"/>
  <c r="BU35" i="22"/>
  <c r="BV35" i="22"/>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alcChain>
</file>

<file path=xl/sharedStrings.xml><?xml version="1.0" encoding="utf-8"?>
<sst xmlns="http://schemas.openxmlformats.org/spreadsheetml/2006/main" count="277" uniqueCount="102">
  <si>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</si>
  <si>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</si>
  <si>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</si>
  <si>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</si>
  <si>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</si>
  <si>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</si>
  <si>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</si>
  <si>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</si>
  <si>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</si>
  <si>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</si>
  <si>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</si>
  <si>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</si>
  <si>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</si>
  <si>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</si>
  <si>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</si>
  <si>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</si>
  <si>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</si>
  <si>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</si>
  <si>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</si>
  <si>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</si>
  <si>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A balance</t>
  </si>
  <si>
    <t>A interest rate</t>
  </si>
  <si>
    <t>B balance</t>
  </si>
  <si>
    <t>B interest rate</t>
  </si>
  <si>
    <t>C balance</t>
  </si>
  <si>
    <t>C interest rate</t>
  </si>
  <si>
    <t>Z balance</t>
  </si>
  <si>
    <t>Z interest rate</t>
  </si>
  <si>
    <t>WHOLE POOL</t>
  </si>
  <si>
    <t>EOY</t>
  </si>
  <si>
    <t>Disc.</t>
  </si>
  <si>
    <t>AF</t>
  </si>
  <si>
    <t>Prep. %</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</si>
  <si>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</si>
  <si>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</si>
  <si>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</si>
  <si>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</si>
  <si>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</si>
  <si>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</si>
  <si>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</si>
  <si>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</si>
  <si>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</si>
  <si>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</si>
  <si>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</si>
  <si>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</si>
  <si>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</si>
  <si>
    <t>WAM</t>
  </si>
  <si>
    <t>Scheduled Principal</t>
  </si>
  <si>
    <t>per month</t>
  </si>
  <si>
    <t>EO Month</t>
  </si>
  <si>
    <t>Pool Interest rate</t>
  </si>
  <si>
    <t>WAC</t>
  </si>
  <si>
    <t>EOM Balance</t>
  </si>
  <si>
    <t>WAM months</t>
  </si>
  <si>
    <t>Available</t>
  </si>
  <si>
    <t xml:space="preserve">Available to </t>
  </si>
  <si>
    <t>Tranches</t>
  </si>
  <si>
    <t>A-1</t>
  </si>
  <si>
    <t>Balance</t>
  </si>
  <si>
    <t>Tranche</t>
  </si>
  <si>
    <t>A-2</t>
  </si>
  <si>
    <t>A-2FL</t>
  </si>
  <si>
    <t>Libor + .36%</t>
  </si>
  <si>
    <t>X-1</t>
  </si>
  <si>
    <t>X-2</t>
  </si>
  <si>
    <t>none</t>
  </si>
  <si>
    <t>B</t>
  </si>
  <si>
    <t>B-FL</t>
  </si>
  <si>
    <t>C</t>
  </si>
  <si>
    <t>D</t>
  </si>
  <si>
    <t>E</t>
  </si>
  <si>
    <t>F</t>
  </si>
  <si>
    <t>G</t>
  </si>
  <si>
    <t>Trustee Fee</t>
  </si>
  <si>
    <t>Trustee</t>
  </si>
  <si>
    <t>Interest</t>
  </si>
  <si>
    <t>Principal</t>
  </si>
  <si>
    <t>Total</t>
  </si>
  <si>
    <t>with balloon at end of 10 years</t>
  </si>
  <si>
    <t>(Libor + .48%)/12</t>
  </si>
  <si>
    <t>Total Remaining</t>
  </si>
  <si>
    <t>Diff Amt Avail to Tranche - Total Paid</t>
  </si>
  <si>
    <t>Total Paid (includes P-T on X-1)</t>
  </si>
  <si>
    <t>(starting after two years.</t>
  </si>
  <si>
    <t>Balloon</t>
  </si>
  <si>
    <t>10 Baloon</t>
  </si>
  <si>
    <t>Total Paid (includes given P-T on X-1)</t>
  </si>
  <si>
    <t>Notional Balance</t>
  </si>
  <si>
    <t>Scheduled Monthly Payment</t>
  </si>
  <si>
    <t>If No Swap Agreement</t>
  </si>
  <si>
    <t>Date</t>
  </si>
  <si>
    <t>LTV</t>
  </si>
  <si>
    <t>Monthly Rate</t>
  </si>
  <si>
    <t>Annual Rate</t>
  </si>
  <si>
    <t>12(Net Mortgage CF-Regular Interest CF)/Current Balance</t>
  </si>
  <si>
    <t>After First Month/Or February 2011</t>
  </si>
  <si>
    <t>Assuming No Swap Contract</t>
  </si>
  <si>
    <t>Bond Periods</t>
  </si>
  <si>
    <t>Cash Flow to Tranches</t>
  </si>
  <si>
    <t>Differential of Total - Bond</t>
  </si>
  <si>
    <t>Except X-1</t>
  </si>
  <si>
    <t>Residual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</si>
</sst>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5" formatCode="&quot;$&quot;#,##0_);\(&quot;$&quot;#,##0\)"/>
    <numFmt numFmtId="6" formatCode="&quot;$&quot;#,##0_);[Red]\(&quot;$&quot;#,##0\)"/>
    <numFmt numFmtId="8" formatCode="&quot;$&quot;#,##0.00_);[Red]\(&quot;$&quot;#,##0.00\)"/>
    <numFmt numFmtId="44" formatCode="_(&quot;$&quot;* #,##0.00_);_(&quot;$&quot;* \(#,##0.00\);_(&quot;$&quot;* &quot;-&quot;??_);_(@_)"/>
    <numFmt numFmtId="43" formatCode="_(* #,##0.00_);_(* \(#,##0.00\);_(* &quot;-&quot;??_);_(@_)"/>
    <numFmt numFmtId="164" formatCode="_([$€-2]* #,##0.00_);_([$€-2]* \(#,##0.00\);_([$€-2]* &quot;-&quot;??_)"/>
    <numFmt numFmtId="165" formatCode="0.000%"/>
    <numFmt numFmtId="167" formatCode="0.0000%"/>
    <numFmt numFmtId="169" formatCode="0.00000%"/>
    <numFmt numFmtId="170" formatCode="0.000000%"/>
    <numFmt numFmtId="172" formatCode="_(* #,##0.0000_);_(* \(#,##0.0000\);_(* &quot;-&quot;??_);_(@_)"/>
    <numFmt numFmtId="173" formatCode="_(* #,##0.00000_);_(* \(#,##0.00000\);_(* &quot;-&quot;??_);_(@_)"/>
    <numFmt numFmtId="175" formatCode="_(* #,##0_);_(* \(#,##0\);_(* &quot;-&quot;??_);_(@_)"/>
    <numFmt numFmtId="176" formatCode="0_)"/>
    <numFmt numFmtId="177" formatCode="0.00000_)"/>
    <numFmt numFmtId="178" formatCode="#,##0.0"/>
    <numFmt numFmtId="180" formatCode="&quot;$&quot;#,##0"/>
    <numFmt numFmtId="181" formatCode="&quot;$&quot;#,##0.00"/>
    <numFmt numFmtId="182" formatCode="_(&quot;$&quot;* #,##0_);_(&quot;$&quot;* \(#,##0\);_(&quot;$&quot;* &quot;-&quot;??_);_(@_)"/>
    <numFmt numFmtId="183" formatCode="0.00_)"/>
  </numFmts>
  <fonts count="21"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sz val="10"/>
      <name val="Arial"/>
    </font>
    <font>
      <u/>
      <sz val="10"/>
      <name val="Arial"/>
    </font>
    <font>
      <u/>
      <sz val="12"/>
      <name val="Times New Roman"/>
      <family val="1"/>
    </font>
    <font>
      <sz val="12"/>
      <color indexed="12"/>
      <name val="Times New Roman"/>
      <family val="1"/>
    </font>
    <font>
      <i/>
      <sz val="12"/>
      <name val="Times New Roman"/>
      <family val="1"/>
    </font>
    <font>
      <i/>
      <sz val="10"/>
      <name val="Arial"/>
      <family val="2"/>
    </font>
    <font>
      <b/>
      <u/>
      <sz val="10"/>
      <name val="Arial"/>
    </font>
    <font>
      <b/>
      <sz val="12"/>
      <name val="Times New Roman"/>
      <charset val="161"/>
    </font>
  </fonts>
  <fills count="2">
    <fill>
      <patternFill patternType="none"/>
    </fill>
    <fill>
      <patternFill patternType="gray125"/>
    </fill>
  </fills>
  <borders count="1">
    <border>
      <left/>
      <right/>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0"/>
    <xf numFmtId="9" fontId="1" fillId="0" borderId="0" applyFont="0" applyFill="0" applyBorder="0" applyAlignment="0" applyProtection="0"/>
  </cellStyleXfs>
  <cellXfs count="150">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3" fontId="3" fillId="0" borderId="0" xfId="1" applyNumberFormat="1" applyFont="1"/>
    <xf numFmtId="173" fontId="0" fillId="0" borderId="0" xfId="1" applyNumberFormat="1" applyFont="1"/>
    <xf numFmtId="173" fontId="4" fillId="0" borderId="0" xfId="1" applyNumberFormat="1" applyFont="1"/>
    <xf numFmtId="172"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7"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177" fontId="0" fillId="0" borderId="0" xfId="0" applyNumberFormat="1" applyProtection="1"/>
    <xf numFmtId="178" fontId="0" fillId="0" borderId="0" xfId="0" applyNumberFormat="1" applyProtection="1"/>
    <xf numFmtId="165" fontId="0" fillId="0" borderId="0" xfId="0" applyNumberFormat="1" applyProtection="1"/>
    <xf numFmtId="180" fontId="0" fillId="0" borderId="0" xfId="0" applyNumberFormat="1"/>
    <xf numFmtId="0" fontId="6" fillId="0" borderId="0" xfId="0" applyNumberFormat="1" applyFont="1"/>
    <xf numFmtId="10" fontId="3" fillId="0" borderId="0" xfId="0" applyNumberFormat="1" applyFont="1"/>
    <xf numFmtId="180" fontId="9" fillId="0" borderId="0" xfId="0" applyNumberFormat="1" applyFont="1"/>
    <xf numFmtId="0" fontId="10" fillId="0" borderId="0" xfId="0" applyFont="1"/>
    <xf numFmtId="0" fontId="11" fillId="0" borderId="0" xfId="0" applyFont="1"/>
    <xf numFmtId="0" fontId="12" fillId="0" borderId="0" xfId="0" applyFont="1"/>
    <xf numFmtId="0" fontId="13" fillId="0" borderId="0" xfId="5" applyAlignment="1" applyProtection="1">
      <alignment horizontal="left"/>
    </xf>
    <xf numFmtId="180" fontId="13" fillId="0" borderId="0" xfId="5" applyNumberFormat="1" applyAlignment="1" applyProtection="1">
      <alignment horizontal="left"/>
    </xf>
    <xf numFmtId="0" fontId="13" fillId="0" borderId="0" xfId="5"/>
    <xf numFmtId="0" fontId="7" fillId="0" borderId="0" xfId="5" applyFont="1" applyAlignment="1" applyProtection="1">
      <alignment horizontal="left"/>
    </xf>
    <xf numFmtId="10" fontId="13" fillId="0" borderId="0" xfId="5" applyNumberFormat="1" applyAlignment="1" applyProtection="1">
      <alignment horizontal="left"/>
    </xf>
    <xf numFmtId="180" fontId="13" fillId="0" borderId="0" xfId="5" applyNumberFormat="1" applyAlignment="1" applyProtection="1">
      <alignment horizontal="right"/>
    </xf>
    <xf numFmtId="0" fontId="13" fillId="0" borderId="0" xfId="5" applyFont="1" applyAlignment="1" applyProtection="1">
      <alignment horizontal="left"/>
    </xf>
    <xf numFmtId="10" fontId="13" fillId="0" borderId="0" xfId="6" applyNumberFormat="1" applyFont="1" applyAlignment="1" applyProtection="1">
      <alignment horizontal="right"/>
    </xf>
    <xf numFmtId="10" fontId="13" fillId="0" borderId="0" xfId="5" applyNumberFormat="1" applyAlignment="1" applyProtection="1">
      <alignment horizontal="right"/>
    </xf>
    <xf numFmtId="182" fontId="13" fillId="0" borderId="0" xfId="2" applyNumberFormat="1" applyFont="1" applyAlignment="1">
      <alignment horizontal="right"/>
    </xf>
    <xf numFmtId="10" fontId="13" fillId="0" borderId="0" xfId="6" applyNumberFormat="1" applyFont="1" applyAlignment="1">
      <alignment horizontal="right"/>
    </xf>
    <xf numFmtId="0" fontId="1" fillId="0" borderId="0" xfId="4"/>
    <xf numFmtId="0" fontId="7" fillId="0" borderId="0" xfId="4" applyFont="1" applyAlignment="1" applyProtection="1">
      <alignment horizontal="left"/>
    </xf>
    <xf numFmtId="0" fontId="7" fillId="0" borderId="0" xfId="4" applyFont="1"/>
    <xf numFmtId="0" fontId="1" fillId="0" borderId="0" xfId="4" applyAlignment="1" applyProtection="1">
      <alignment horizontal="right"/>
    </xf>
    <xf numFmtId="0" fontId="7" fillId="0" borderId="0" xfId="4" applyFont="1" applyAlignment="1" applyProtection="1">
      <alignment horizontal="right"/>
    </xf>
    <xf numFmtId="176" fontId="1" fillId="0" borderId="0" xfId="4" applyNumberFormat="1" applyProtection="1"/>
    <xf numFmtId="176" fontId="2" fillId="0" borderId="0" xfId="4" applyNumberFormat="1" applyFont="1" applyProtection="1"/>
    <xf numFmtId="0" fontId="14" fillId="0" borderId="0" xfId="5" applyFont="1"/>
    <xf numFmtId="0" fontId="13" fillId="0" borderId="0" xfId="5" applyFont="1"/>
    <xf numFmtId="3" fontId="0" fillId="0" borderId="0" xfId="0" applyNumberFormat="1" applyProtection="1"/>
    <xf numFmtId="3" fontId="13" fillId="0" borderId="0" xfId="5" applyNumberFormat="1"/>
    <xf numFmtId="3" fontId="14" fillId="0" borderId="0" xfId="5" applyNumberFormat="1" applyFont="1"/>
    <xf numFmtId="0" fontId="13" fillId="0" borderId="0" xfId="5" applyFont="1" applyAlignment="1">
      <alignment horizontal="left"/>
    </xf>
    <xf numFmtId="181" fontId="13" fillId="0" borderId="0" xfId="5" applyNumberFormat="1" applyAlignment="1" applyProtection="1">
      <alignment horizontal="right"/>
    </xf>
    <xf numFmtId="43" fontId="13" fillId="0" borderId="0" xfId="5" applyNumberFormat="1"/>
    <xf numFmtId="2" fontId="13" fillId="0" borderId="0" xfId="2" applyNumberFormat="1" applyFont="1" applyAlignment="1" applyProtection="1">
      <alignment horizontal="right"/>
    </xf>
    <xf numFmtId="178" fontId="1" fillId="0" borderId="0" xfId="4" applyNumberFormat="1"/>
    <xf numFmtId="165" fontId="13" fillId="0" borderId="0" xfId="6" applyNumberFormat="1" applyFont="1"/>
    <xf numFmtId="167" fontId="13" fillId="0" borderId="0" xfId="6" applyNumberFormat="1" applyFont="1"/>
    <xf numFmtId="169" fontId="13" fillId="0" borderId="0" xfId="6" applyNumberFormat="1" applyFont="1"/>
    <xf numFmtId="176" fontId="3" fillId="0" borderId="0" xfId="4" applyNumberFormat="1" applyFont="1" applyProtection="1"/>
    <xf numFmtId="177" fontId="3" fillId="0" borderId="0" xfId="0" applyNumberFormat="1" applyFont="1" applyProtection="1"/>
    <xf numFmtId="165" fontId="3" fillId="0" borderId="0" xfId="0" applyNumberFormat="1" applyFont="1" applyProtection="1"/>
    <xf numFmtId="3" fontId="3" fillId="0" borderId="0" xfId="0" applyNumberFormat="1" applyFont="1" applyProtection="1"/>
    <xf numFmtId="177" fontId="2" fillId="0" borderId="0" xfId="0" applyNumberFormat="1" applyFont="1" applyProtection="1"/>
    <xf numFmtId="165" fontId="2" fillId="0" borderId="0" xfId="0" applyNumberFormat="1" applyFont="1" applyProtection="1"/>
    <xf numFmtId="3" fontId="2" fillId="0" borderId="0" xfId="0" applyNumberFormat="1" applyFont="1" applyProtection="1"/>
    <xf numFmtId="3" fontId="4" fillId="0" borderId="0" xfId="0" applyNumberFormat="1" applyFont="1" applyProtection="1"/>
    <xf numFmtId="1" fontId="0" fillId="0" borderId="0" xfId="0" applyNumberFormat="1"/>
    <xf numFmtId="175" fontId="0" fillId="0" borderId="0" xfId="1" applyNumberFormat="1" applyFont="1"/>
    <xf numFmtId="6" fontId="0" fillId="0" borderId="0" xfId="0" applyNumberFormat="1"/>
    <xf numFmtId="3" fontId="0" fillId="0" borderId="0" xfId="0" applyNumberFormat="1"/>
    <xf numFmtId="175" fontId="3" fillId="0" borderId="0" xfId="1" applyNumberFormat="1" applyFont="1"/>
    <xf numFmtId="3" fontId="3" fillId="0" borderId="0" xfId="0" applyNumberFormat="1" applyFont="1"/>
    <xf numFmtId="8" fontId="13" fillId="0" borderId="0" xfId="5" applyNumberFormat="1"/>
    <xf numFmtId="0" fontId="1" fillId="0" borderId="0" xfId="4" applyFont="1"/>
    <xf numFmtId="183" fontId="1" fillId="0" borderId="0" xfId="4" applyNumberFormat="1" applyFont="1" applyProtection="1"/>
    <xf numFmtId="0" fontId="15" fillId="0" borderId="0" xfId="0" applyFont="1"/>
    <xf numFmtId="0" fontId="2" fillId="0" borderId="0" xfId="0" applyFont="1" applyAlignment="1">
      <alignment horizontal="right"/>
    </xf>
    <xf numFmtId="0" fontId="16" fillId="0" borderId="0" xfId="0" applyFont="1" applyAlignment="1">
      <alignment horizontal="center"/>
    </xf>
    <xf numFmtId="0" fontId="15" fillId="0" borderId="0" xfId="0" applyFont="1" applyAlignment="1">
      <alignment horizontal="center"/>
    </xf>
    <xf numFmtId="182" fontId="0" fillId="0" borderId="0" xfId="0" applyNumberFormat="1"/>
    <xf numFmtId="6" fontId="3" fillId="0" borderId="0" xfId="0" applyNumberFormat="1" applyFont="1"/>
    <xf numFmtId="1" fontId="3" fillId="0" borderId="0" xfId="0" applyNumberFormat="1" applyFont="1"/>
    <xf numFmtId="167" fontId="0" fillId="0" borderId="0" xfId="0" applyNumberFormat="1"/>
    <xf numFmtId="175" fontId="0" fillId="0" borderId="0" xfId="0" applyNumberFormat="1"/>
    <xf numFmtId="182" fontId="1" fillId="0" borderId="0" xfId="2" applyNumberFormat="1"/>
    <xf numFmtId="167" fontId="1" fillId="0" borderId="0" xfId="6" applyNumberFormat="1" applyFont="1"/>
    <xf numFmtId="10" fontId="1" fillId="0" borderId="0" xfId="6" applyNumberFormat="1"/>
    <xf numFmtId="175" fontId="1" fillId="0" borderId="0" xfId="1" applyNumberFormat="1"/>
    <xf numFmtId="170" fontId="1" fillId="0" borderId="0" xfId="6" applyNumberFormat="1" applyFont="1"/>
    <xf numFmtId="167" fontId="1" fillId="0" borderId="0" xfId="6" applyNumberFormat="1"/>
    <xf numFmtId="170" fontId="1" fillId="0" borderId="0" xfId="6" applyNumberFormat="1"/>
    <xf numFmtId="0" fontId="15" fillId="0" borderId="0" xfId="0" applyFont="1" applyAlignment="1">
      <alignment horizontal="left"/>
    </xf>
    <xf numFmtId="182" fontId="3" fillId="0" borderId="0" xfId="0" applyNumberFormat="1" applyFont="1"/>
    <xf numFmtId="175" fontId="4" fillId="0" borderId="0" xfId="1" applyNumberFormat="1" applyFont="1"/>
    <xf numFmtId="175" fontId="3" fillId="0" borderId="0" xfId="0" applyNumberFormat="1" applyFont="1"/>
    <xf numFmtId="3" fontId="19" fillId="0" borderId="0" xfId="5" applyNumberFormat="1" applyFont="1"/>
    <xf numFmtId="175" fontId="20" fillId="0" borderId="0" xfId="1" applyNumberFormat="1" applyFont="1"/>
    <xf numFmtId="176" fontId="15" fillId="0" borderId="0" xfId="4" applyNumberFormat="1" applyFont="1" applyAlignment="1" applyProtection="1">
      <alignment horizontal="right"/>
    </xf>
    <xf numFmtId="177" fontId="15" fillId="0" borderId="0" xfId="0" applyNumberFormat="1" applyFont="1" applyProtection="1"/>
    <xf numFmtId="3" fontId="15" fillId="0" borderId="0" xfId="0" applyNumberFormat="1" applyFont="1" applyProtection="1"/>
    <xf numFmtId="175" fontId="15" fillId="0" borderId="0" xfId="1" applyNumberFormat="1" applyFont="1"/>
    <xf numFmtId="176" fontId="15" fillId="0" borderId="0" xfId="4" applyNumberFormat="1" applyFont="1" applyProtection="1"/>
    <xf numFmtId="182" fontId="15" fillId="0" borderId="0" xfId="0" applyNumberFormat="1" applyFont="1"/>
    <xf numFmtId="175" fontId="15" fillId="0" borderId="0" xfId="0" applyNumberFormat="1" applyFont="1"/>
    <xf numFmtId="3" fontId="17" fillId="0" borderId="0" xfId="0" applyNumberFormat="1" applyFont="1" applyProtection="1"/>
    <xf numFmtId="175" fontId="17" fillId="0" borderId="0" xfId="1" applyNumberFormat="1" applyFont="1"/>
    <xf numFmtId="182" fontId="17" fillId="0" borderId="0" xfId="0" applyNumberFormat="1" applyFont="1"/>
    <xf numFmtId="0" fontId="17" fillId="0" borderId="0" xfId="0" applyFont="1"/>
    <xf numFmtId="175" fontId="17" fillId="0" borderId="0" xfId="0" applyNumberFormat="1" applyFont="1"/>
    <xf numFmtId="177" fontId="17" fillId="0" borderId="0" xfId="0" applyNumberFormat="1" applyFont="1" applyProtection="1"/>
    <xf numFmtId="1" fontId="17" fillId="0" borderId="0" xfId="0" applyNumberFormat="1" applyFont="1"/>
    <xf numFmtId="176" fontId="17" fillId="0" borderId="0" xfId="4" applyNumberFormat="1" applyFont="1" applyProtection="1"/>
    <xf numFmtId="176" fontId="17" fillId="0" borderId="0" xfId="4" applyNumberFormat="1" applyFont="1" applyAlignment="1" applyProtection="1">
      <alignment horizontal="right"/>
    </xf>
    <xf numFmtId="175" fontId="18" fillId="0" borderId="0" xfId="5" applyNumberFormat="1" applyFont="1"/>
    <xf numFmtId="0" fontId="15" fillId="0" borderId="0" xfId="5" applyFont="1"/>
    <xf numFmtId="3" fontId="15" fillId="0" borderId="0" xfId="5" applyNumberFormat="1" applyFont="1"/>
    <xf numFmtId="175" fontId="17" fillId="0" borderId="0" xfId="5" applyNumberFormat="1" applyFont="1"/>
    <xf numFmtId="0" fontId="19" fillId="0" borderId="0" xfId="5" applyFont="1"/>
    <xf numFmtId="3" fontId="20" fillId="0" borderId="0" xfId="0" applyNumberFormat="1" applyFont="1" applyProtection="1"/>
    <xf numFmtId="175" fontId="15" fillId="0" borderId="0" xfId="5" applyNumberFormat="1" applyFont="1"/>
    <xf numFmtId="17" fontId="1" fillId="0" borderId="0" xfId="6" applyNumberFormat="1"/>
    <xf numFmtId="8" fontId="0" fillId="0" borderId="0" xfId="0" applyNumberFormat="1"/>
    <xf numFmtId="10" fontId="0" fillId="0" borderId="0" xfId="0" applyNumberFormat="1"/>
    <xf numFmtId="175" fontId="4" fillId="0" borderId="0" xfId="0" applyNumberFormat="1" applyFont="1"/>
    <xf numFmtId="0" fontId="9" fillId="0" borderId="0" xfId="4" applyFont="1"/>
    <xf numFmtId="0" fontId="2" fillId="0" borderId="0" xfId="0" applyFont="1" applyAlignment="1">
      <alignment horizontal="center"/>
    </xf>
    <xf numFmtId="0" fontId="0" fillId="0" borderId="0" xfId="0" applyAlignment="1">
      <alignment horizontal="center"/>
    </xf>
    <xf numFmtId="181" fontId="13" fillId="0" borderId="0" xfId="5" applyNumberFormat="1" applyAlignment="1" applyProtection="1">
      <alignment horizontal="right"/>
    </xf>
    <xf numFmtId="0" fontId="15" fillId="0" borderId="0" xfId="0" applyFont="1" applyAlignment="1">
      <alignment horizontal="left"/>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D6DD8FEB-5698-A979-B661-3C0EE7AFD5A6}"/>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18288"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24</xdr:row>
      <xdr:rowOff>190500</xdr:rowOff>
    </xdr:to>
    <xdr:sp macro="" textlink="">
      <xdr:nvSpPr>
        <xdr:cNvPr id="4098" name="Text Box 2">
          <a:extLst>
            <a:ext uri="{FF2B5EF4-FFF2-40B4-BE49-F238E27FC236}">
              <a16:creationId xmlns:a16="http://schemas.microsoft.com/office/drawing/2014/main" id="{73E20E5E-651B-30B1-16C2-CD1F044403C4}"/>
            </a:ext>
          </a:extLst>
        </xdr:cNvPr>
        <xdr:cNvSpPr txBox="1">
          <a:spLocks noChangeArrowheads="1"/>
        </xdr:cNvSpPr>
      </xdr:nvSpPr>
      <xdr:spPr bwMode="auto">
        <a:xfrm>
          <a:off x="2895600" y="3867150"/>
          <a:ext cx="4657725" cy="1333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171450</xdr:colOff>
      <xdr:row>26</xdr:row>
      <xdr:rowOff>114300</xdr:rowOff>
    </xdr:from>
    <xdr:to>
      <xdr:col>10</xdr:col>
      <xdr:colOff>676275</xdr:colOff>
      <xdr:row>31</xdr:row>
      <xdr:rowOff>190500</xdr:rowOff>
    </xdr:to>
    <xdr:sp macro="" textlink="">
      <xdr:nvSpPr>
        <xdr:cNvPr id="4099" name="Text Box 3">
          <a:extLst>
            <a:ext uri="{FF2B5EF4-FFF2-40B4-BE49-F238E27FC236}">
              <a16:creationId xmlns:a16="http://schemas.microsoft.com/office/drawing/2014/main" id="{0C6B1C47-3D3C-B614-E5F4-08847C403E5E}"/>
            </a:ext>
          </a:extLst>
        </xdr:cNvPr>
        <xdr:cNvSpPr txBox="1">
          <a:spLocks noChangeArrowheads="1"/>
        </xdr:cNvSpPr>
      </xdr:nvSpPr>
      <xdr:spPr bwMode="auto">
        <a:xfrm>
          <a:off x="2914650" y="5524500"/>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209550</xdr:colOff>
      <xdr:row>33</xdr:row>
      <xdr:rowOff>152400</xdr:rowOff>
    </xdr:from>
    <xdr:to>
      <xdr:col>10</xdr:col>
      <xdr:colOff>657225</xdr:colOff>
      <xdr:row>40</xdr:row>
      <xdr:rowOff>28575</xdr:rowOff>
    </xdr:to>
    <xdr:sp macro="" textlink="">
      <xdr:nvSpPr>
        <xdr:cNvPr id="4100" name="Text Box 4">
          <a:extLst>
            <a:ext uri="{FF2B5EF4-FFF2-40B4-BE49-F238E27FC236}">
              <a16:creationId xmlns:a16="http://schemas.microsoft.com/office/drawing/2014/main" id="{BD0E3C98-C282-6D44-A050-2E6CC27F8B1B}"/>
            </a:ext>
          </a:extLst>
        </xdr:cNvPr>
        <xdr:cNvSpPr txBox="1">
          <a:spLocks noChangeArrowheads="1"/>
        </xdr:cNvSpPr>
      </xdr:nvSpPr>
      <xdr:spPr bwMode="auto">
        <a:xfrm>
          <a:off x="2952750" y="6962775"/>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5</xdr:col>
          <xdr:colOff>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F1929580-A29B-335F-56C3-99AFCD28467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209550</xdr:colOff>
      <xdr:row>27</xdr:row>
      <xdr:rowOff>142875</xdr:rowOff>
    </xdr:from>
    <xdr:to>
      <xdr:col>5</xdr:col>
      <xdr:colOff>19050</xdr:colOff>
      <xdr:row>42</xdr:row>
      <xdr:rowOff>19050</xdr:rowOff>
    </xdr:to>
    <xdr:sp macro="" textlink="">
      <xdr:nvSpPr>
        <xdr:cNvPr id="6145" name="Text Box 1">
          <a:extLst>
            <a:ext uri="{FF2B5EF4-FFF2-40B4-BE49-F238E27FC236}">
              <a16:creationId xmlns:a16="http://schemas.microsoft.com/office/drawing/2014/main" id="{7AAFB40D-8B05-9E09-AF52-21BB62ED2F92}"/>
            </a:ext>
          </a:extLst>
        </xdr:cNvPr>
        <xdr:cNvSpPr txBox="1">
          <a:spLocks noChangeArrowheads="1"/>
        </xdr:cNvSpPr>
      </xdr:nvSpPr>
      <xdr:spPr bwMode="auto">
        <a:xfrm>
          <a:off x="209550" y="5543550"/>
          <a:ext cx="5467350" cy="2876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Note:  The Swap contract serves as an inverse floater to the floating rate bonds.  If there is a swap contract, then the A-2FL and the B-FL pay as floating rate notes, to the bond holder, with coupons of LIBOR +.36% and LIBOR + .48% per annum respectively.  Since the underlying collateral is fixed, there  has to be a cap on the payments on these floating rate notes and these caps are 6.4449% and 6.5710% respectively.  Alternatively,  there has to be another position, an inverse floater, such that the sum of the two positions pays out the capped coupon as its maximum.  In this case Goldman Sachs achieves this using a SWAP contract.  The contract is written such that the Trust pays out the two floating rate coupons to the bond holders and also pays the difference between the floating rate coupon and the respective cap to the Swap Counterparty if the floaters are below the caps.  If the floating contract rates are above the cap, then the Swap Counterparty pays the trust the difference.  In this way the pool only pays out 6.4449% and 6.5710% on the two positions.  There will always be sufficient cash flow to cover those positions.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A65" sqref="A65"/>
    </sheetView>
  </sheetViews>
  <sheetFormatPr defaultRowHeight="15.75" x14ac:dyDescent="0.25"/>
  <sheetData>
    <row r="7" spans="5:8" ht="27.75" x14ac:dyDescent="0.4">
      <c r="E7" s="45" t="s">
        <v>44</v>
      </c>
      <c r="F7" s="46"/>
      <c r="G7" s="46"/>
      <c r="H7" s="46"/>
    </row>
    <row r="8" spans="5:8" ht="20.25" x14ac:dyDescent="0.3">
      <c r="G8" s="4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workbookViewId="0">
      <selection activeCell="D15" sqref="D15"/>
    </sheetView>
  </sheetViews>
  <sheetFormatPr defaultRowHeight="15.75" x14ac:dyDescent="0.25"/>
  <cols>
    <col min="1" max="1" width="26.375" style="25" customWidth="1"/>
    <col min="2" max="2" width="9.375" bestFit="1" customWidth="1"/>
    <col min="3" max="3" width="15.875"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43">
        <v>4.1092881151378401E-2</v>
      </c>
      <c r="C6" s="43">
        <v>4.3220608699021661E-2</v>
      </c>
      <c r="D6" s="43">
        <v>4.1098976320571107E-2</v>
      </c>
      <c r="E6" s="43">
        <v>4.3226170850907512E-2</v>
      </c>
      <c r="F6" s="43">
        <v>4.5158814412275559E-2</v>
      </c>
      <c r="G6" s="43">
        <v>4.6896907698843998E-2</v>
      </c>
      <c r="H6" s="43">
        <v>4.8440451404781586E-2</v>
      </c>
      <c r="I6" s="43">
        <v>4.9789446224257065E-2</v>
      </c>
      <c r="J6" s="43">
        <v>5.0943892851439208E-2</v>
      </c>
      <c r="K6" s="43">
        <v>5.190379198049673E-2</v>
      </c>
      <c r="L6" s="43">
        <v>5.2669144305598381E-2</v>
      </c>
      <c r="M6" s="43">
        <v>5.323995052091296E-2</v>
      </c>
      <c r="N6" s="43">
        <v>5.3616211320609175E-2</v>
      </c>
      <c r="O6" s="43">
        <v>5.3797927398855777E-2</v>
      </c>
      <c r="P6" s="43">
        <v>5.3785099449821544E-2</v>
      </c>
      <c r="Q6" s="43">
        <v>5.3790099449821535E-2</v>
      </c>
      <c r="R6" s="43">
        <v>5.3795099449821533E-2</v>
      </c>
      <c r="S6" s="43">
        <v>5.3800099449821531E-2</v>
      </c>
      <c r="T6" s="43">
        <v>5.3805099449821529E-2</v>
      </c>
      <c r="U6" s="43">
        <v>5.3810099449821527E-2</v>
      </c>
      <c r="V6" s="43">
        <v>5.3815099449821525E-2</v>
      </c>
      <c r="W6" s="43">
        <v>5.3820099449821523E-2</v>
      </c>
      <c r="X6" s="43">
        <v>5.3825099449821522E-2</v>
      </c>
      <c r="Y6" s="43">
        <v>5.3830099449821513E-2</v>
      </c>
      <c r="Z6" s="43">
        <v>5.3835099449821511E-2</v>
      </c>
      <c r="AA6" s="43">
        <v>5.3840099449821509E-2</v>
      </c>
      <c r="AB6" s="43">
        <v>5.3845099449821507E-2</v>
      </c>
      <c r="AC6" s="43">
        <v>5.3850099449821505E-2</v>
      </c>
      <c r="AD6" s="43">
        <v>5.3855099449821503E-2</v>
      </c>
      <c r="AE6" s="43">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42" t="s">
        <v>42</v>
      </c>
    </row>
    <row r="17" spans="1:3" x14ac:dyDescent="0.25">
      <c r="A17" s="30" t="s">
        <v>12</v>
      </c>
      <c r="C17" s="31"/>
    </row>
    <row r="18" spans="1:3" x14ac:dyDescent="0.25">
      <c r="A18" s="32" t="s">
        <v>13</v>
      </c>
    </row>
    <row r="19" spans="1:3" x14ac:dyDescent="0.25">
      <c r="A19" s="30" t="s">
        <v>14</v>
      </c>
      <c r="C19" s="33"/>
    </row>
    <row r="20" spans="1:3" x14ac:dyDescent="0.25">
      <c r="A20" s="30" t="s">
        <v>15</v>
      </c>
      <c r="C20" s="34"/>
    </row>
    <row r="21" spans="1:3" x14ac:dyDescent="0.25">
      <c r="A21" s="30" t="s">
        <v>16</v>
      </c>
      <c r="C21" s="35"/>
    </row>
    <row r="22" spans="1:3" x14ac:dyDescent="0.25">
      <c r="A22" s="30" t="s">
        <v>17</v>
      </c>
      <c r="C22" s="36"/>
    </row>
    <row r="23" spans="1:3" x14ac:dyDescent="0.25">
      <c r="A23" s="30" t="s">
        <v>18</v>
      </c>
      <c r="C23" s="36"/>
    </row>
    <row r="24" spans="1:3" x14ac:dyDescent="0.25">
      <c r="A24" s="32" t="s">
        <v>19</v>
      </c>
      <c r="C24" s="33"/>
    </row>
    <row r="25" spans="1:3" x14ac:dyDescent="0.25">
      <c r="A25" s="32"/>
      <c r="C25" s="36"/>
    </row>
    <row r="26" spans="1:3" x14ac:dyDescent="0.25">
      <c r="A26" s="37" t="s">
        <v>20</v>
      </c>
      <c r="C26" s="36"/>
    </row>
    <row r="27" spans="1:3" x14ac:dyDescent="0.25">
      <c r="A27" s="30" t="s">
        <v>21</v>
      </c>
      <c r="C27" s="33"/>
    </row>
    <row r="28" spans="1:3" x14ac:dyDescent="0.25">
      <c r="A28" s="32"/>
    </row>
    <row r="29" spans="1:3" x14ac:dyDescent="0.25">
      <c r="A29" s="37" t="s">
        <v>22</v>
      </c>
      <c r="C29" s="36"/>
    </row>
    <row r="30" spans="1:3" x14ac:dyDescent="0.25">
      <c r="A30" s="30" t="s">
        <v>23</v>
      </c>
      <c r="C30" s="33"/>
    </row>
    <row r="31" spans="1:3" x14ac:dyDescent="0.25">
      <c r="A31" s="32"/>
    </row>
    <row r="32" spans="1:3" x14ac:dyDescent="0.25">
      <c r="A32" s="37" t="s">
        <v>24</v>
      </c>
      <c r="C32" s="36"/>
    </row>
    <row r="33" spans="1:3" x14ac:dyDescent="0.25">
      <c r="A33" s="30" t="s">
        <v>25</v>
      </c>
      <c r="C33" s="33"/>
    </row>
    <row r="34" spans="1:3" x14ac:dyDescent="0.25">
      <c r="A34" s="32"/>
    </row>
    <row r="35" spans="1:3" x14ac:dyDescent="0.25">
      <c r="A35" s="37" t="s">
        <v>26</v>
      </c>
      <c r="C35" s="36">
        <v>15000000</v>
      </c>
    </row>
    <row r="36" spans="1:3" x14ac:dyDescent="0.25">
      <c r="A36" s="30" t="s">
        <v>27</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5</xdr:col>
                <xdr:colOff>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election activeCell="A6" sqref="A6"/>
    </sheetView>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workbookViewId="0">
      <selection activeCell="A11" sqref="A11"/>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43</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I206"/>
  <sheetViews>
    <sheetView tabSelected="1" topLeftCell="A15" zoomScale="65" workbookViewId="0">
      <selection activeCell="F27" sqref="F27"/>
    </sheetView>
  </sheetViews>
  <sheetFormatPr defaultRowHeight="15.75" x14ac:dyDescent="0.25"/>
  <cols>
    <col min="1" max="1" width="13.25" customWidth="1"/>
    <col min="2" max="2" width="13.875" customWidth="1"/>
    <col min="3" max="3" width="15.625" bestFit="1" customWidth="1"/>
    <col min="4" max="4" width="12.5" customWidth="1"/>
    <col min="5" max="5" width="19" customWidth="1"/>
    <col min="6" max="6" width="49" customWidth="1"/>
    <col min="7" max="7" width="19" customWidth="1"/>
    <col min="8" max="8" width="12.25" bestFit="1" customWidth="1"/>
    <col min="9" max="9" width="4.625" customWidth="1"/>
    <col min="10" max="10" width="3.75" customWidth="1"/>
    <col min="11" max="11" width="4.625" customWidth="1"/>
    <col min="12" max="12" width="15.875" bestFit="1" customWidth="1"/>
    <col min="13" max="13" width="14.875" bestFit="1" customWidth="1"/>
    <col min="14" max="14" width="15.125" customWidth="1"/>
    <col min="15" max="15" width="14.875" bestFit="1" customWidth="1"/>
    <col min="16" max="16" width="13.125" customWidth="1"/>
    <col min="19" max="19" width="21.875" customWidth="1"/>
    <col min="20" max="20" width="8.75" customWidth="1"/>
    <col min="21" max="21" width="16" customWidth="1"/>
    <col min="22" max="22" width="13.5" bestFit="1" customWidth="1"/>
    <col min="23" max="23" width="10.5" bestFit="1" customWidth="1"/>
    <col min="25" max="25" width="10.5" bestFit="1" customWidth="1"/>
    <col min="26" max="26" width="13" bestFit="1" customWidth="1"/>
    <col min="27" max="27" width="16.125" bestFit="1" customWidth="1"/>
    <col min="28" max="28" width="12.375" bestFit="1" customWidth="1"/>
    <col min="29" max="29" width="14.875" bestFit="1" customWidth="1"/>
    <col min="30" max="30" width="12.375" bestFit="1" customWidth="1"/>
    <col min="31" max="31" width="16.25" customWidth="1"/>
    <col min="32" max="32" width="16.5" bestFit="1" customWidth="1"/>
    <col min="33" max="33" width="10.75" bestFit="1" customWidth="1"/>
    <col min="34" max="34" width="8.25" bestFit="1" customWidth="1"/>
    <col min="35" max="35" width="10.75" bestFit="1" customWidth="1"/>
    <col min="37" max="37" width="16.5" bestFit="1" customWidth="1"/>
    <col min="38" max="38" width="9.5" bestFit="1" customWidth="1"/>
    <col min="39" max="39" width="8.25" bestFit="1" customWidth="1"/>
    <col min="40" max="40" width="5.5" bestFit="1" customWidth="1"/>
    <col min="42" max="42" width="14.75" bestFit="1" customWidth="1"/>
    <col min="43" max="43" width="10.75" bestFit="1" customWidth="1"/>
    <col min="44" max="44" width="14.875" bestFit="1" customWidth="1"/>
    <col min="45" max="45" width="12.125" bestFit="1" customWidth="1"/>
    <col min="47" max="47" width="14.75" bestFit="1" customWidth="1"/>
    <col min="48" max="48" width="10.75" bestFit="1" customWidth="1"/>
    <col min="49" max="49" width="14.875" bestFit="1" customWidth="1"/>
    <col min="50" max="50" width="12.125" bestFit="1" customWidth="1"/>
    <col min="52" max="52" width="13.625" bestFit="1" customWidth="1"/>
    <col min="53" max="53" width="10.75" bestFit="1" customWidth="1"/>
    <col min="54" max="54" width="14" bestFit="1" customWidth="1"/>
    <col min="55" max="55" width="11.125" bestFit="1" customWidth="1"/>
    <col min="57" max="57" width="14.75" bestFit="1" customWidth="1"/>
    <col min="58" max="58" width="10.75" bestFit="1" customWidth="1"/>
    <col min="59" max="59" width="14.875" bestFit="1" customWidth="1"/>
    <col min="60" max="60" width="12.125" bestFit="1" customWidth="1"/>
    <col min="62" max="62" width="13.625" bestFit="1" customWidth="1"/>
    <col min="63" max="63" width="10.75" bestFit="1" customWidth="1"/>
    <col min="64" max="64" width="14" bestFit="1" customWidth="1"/>
    <col min="65" max="65" width="11.125" bestFit="1" customWidth="1"/>
    <col min="67" max="67" width="13.625" bestFit="1" customWidth="1"/>
    <col min="68" max="68" width="10.75" bestFit="1" customWidth="1"/>
    <col min="69" max="69" width="14" bestFit="1" customWidth="1"/>
    <col min="70" max="70" width="11.125" bestFit="1" customWidth="1"/>
    <col min="72" max="72" width="13.625" bestFit="1" customWidth="1"/>
    <col min="73" max="73" width="10.75" bestFit="1" customWidth="1"/>
    <col min="74" max="74" width="14" bestFit="1" customWidth="1"/>
    <col min="75" max="75" width="11.125" bestFit="1" customWidth="1"/>
    <col min="77" max="77" width="13.625" bestFit="1" customWidth="1"/>
    <col min="78" max="78" width="10.75" bestFit="1" customWidth="1"/>
    <col min="79" max="79" width="14" bestFit="1" customWidth="1"/>
    <col min="80" max="80" width="11.125" bestFit="1" customWidth="1"/>
    <col min="82" max="82" width="17.875" bestFit="1" customWidth="1"/>
    <col min="83" max="83" width="12.375" bestFit="1" customWidth="1"/>
    <col min="84" max="84" width="15.125" bestFit="1" customWidth="1"/>
    <col min="85" max="85" width="16.25" bestFit="1" customWidth="1"/>
    <col min="86" max="86" width="27.5" customWidth="1"/>
    <col min="87" max="87" width="16" customWidth="1"/>
  </cols>
  <sheetData>
    <row r="4" spans="1:12" x14ac:dyDescent="0.25">
      <c r="A4" s="48" t="s">
        <v>12</v>
      </c>
      <c r="B4" s="48"/>
      <c r="C4" s="53">
        <v>1210000000</v>
      </c>
      <c r="D4" s="50"/>
      <c r="E4" s="50"/>
      <c r="F4" s="50"/>
      <c r="G4" s="50"/>
      <c r="H4" s="50"/>
      <c r="L4" s="142"/>
    </row>
    <row r="5" spans="1:12" x14ac:dyDescent="0.25">
      <c r="A5" s="54" t="s">
        <v>53</v>
      </c>
      <c r="B5" s="48"/>
      <c r="C5" s="74"/>
      <c r="D5" s="67" t="s">
        <v>83</v>
      </c>
      <c r="E5" s="67"/>
      <c r="F5" s="67"/>
      <c r="G5" s="67"/>
      <c r="H5" s="50"/>
      <c r="L5" s="142"/>
    </row>
    <row r="6" spans="1:12" x14ac:dyDescent="0.25">
      <c r="A6" s="54" t="s">
        <v>50</v>
      </c>
      <c r="B6" s="48"/>
      <c r="C6" s="55">
        <v>6.8900000000000003E-2</v>
      </c>
      <c r="D6" s="50"/>
      <c r="E6" s="50"/>
      <c r="F6" s="50"/>
      <c r="G6" s="50"/>
      <c r="H6" s="50"/>
    </row>
    <row r="7" spans="1:12" x14ac:dyDescent="0.25">
      <c r="A7" s="54" t="s">
        <v>88</v>
      </c>
      <c r="B7" s="48"/>
      <c r="C7" s="72">
        <v>8038538.4000000004</v>
      </c>
    </row>
    <row r="8" spans="1:12" x14ac:dyDescent="0.25">
      <c r="A8" s="48" t="s">
        <v>16</v>
      </c>
      <c r="B8" s="48"/>
      <c r="C8" s="56">
        <v>0</v>
      </c>
      <c r="D8" s="50"/>
      <c r="E8" s="50"/>
      <c r="F8" s="50"/>
      <c r="G8" s="50"/>
      <c r="H8" s="50"/>
    </row>
    <row r="9" spans="1:12" x14ac:dyDescent="0.25">
      <c r="A9" s="50" t="s">
        <v>17</v>
      </c>
      <c r="B9" s="50"/>
      <c r="C9" s="57">
        <v>1210000000</v>
      </c>
      <c r="D9" s="50"/>
      <c r="E9" s="50"/>
      <c r="F9" s="50"/>
      <c r="G9" s="50"/>
      <c r="H9" s="50"/>
    </row>
    <row r="10" spans="1:12" x14ac:dyDescent="0.25">
      <c r="A10" s="50" t="s">
        <v>19</v>
      </c>
      <c r="B10" s="50"/>
      <c r="C10" s="58">
        <v>1E-4</v>
      </c>
      <c r="D10" s="50"/>
      <c r="E10" s="50"/>
      <c r="F10" s="50"/>
      <c r="G10" s="50"/>
      <c r="H10" s="50"/>
    </row>
    <row r="11" spans="1:12" x14ac:dyDescent="0.25">
      <c r="A11" s="67" t="s">
        <v>73</v>
      </c>
      <c r="B11" s="50"/>
      <c r="C11" s="77">
        <v>1.5999999999999999E-5</v>
      </c>
      <c r="D11" s="50"/>
      <c r="E11" s="50"/>
      <c r="F11" s="50"/>
      <c r="G11" s="50"/>
      <c r="H11" s="50"/>
    </row>
    <row r="13" spans="1:12" x14ac:dyDescent="0.25">
      <c r="A13" s="96" t="s">
        <v>59</v>
      </c>
      <c r="B13" s="96" t="s">
        <v>58</v>
      </c>
      <c r="C13" s="96" t="s">
        <v>92</v>
      </c>
      <c r="D13" s="96" t="s">
        <v>93</v>
      </c>
      <c r="E13" s="96" t="s">
        <v>89</v>
      </c>
      <c r="F13" s="96" t="s">
        <v>95</v>
      </c>
      <c r="G13" s="96"/>
    </row>
    <row r="14" spans="1:12" x14ac:dyDescent="0.25">
      <c r="A14" s="98" t="s">
        <v>57</v>
      </c>
      <c r="B14" s="105">
        <v>108130000</v>
      </c>
      <c r="C14" s="106">
        <f>6.22%/12</f>
        <v>5.1833333333333332E-3</v>
      </c>
      <c r="D14" s="107">
        <v>6.2199999999999998E-2</v>
      </c>
      <c r="E14" s="107"/>
      <c r="F14" s="107"/>
      <c r="G14" s="107"/>
    </row>
    <row r="15" spans="1:12" x14ac:dyDescent="0.25">
      <c r="A15" s="98" t="s">
        <v>60</v>
      </c>
      <c r="B15" s="108">
        <v>492470000</v>
      </c>
      <c r="C15" s="106">
        <f>6.624%/12</f>
        <v>5.5199999999999997E-3</v>
      </c>
      <c r="D15" s="107">
        <v>6.6239999999999993E-2</v>
      </c>
      <c r="E15" s="107"/>
      <c r="F15" s="107"/>
      <c r="G15" s="107"/>
    </row>
    <row r="16" spans="1:12" x14ac:dyDescent="0.25">
      <c r="A16" s="98" t="s">
        <v>61</v>
      </c>
      <c r="B16" s="108">
        <v>115000000</v>
      </c>
      <c r="C16" s="109">
        <f>6.4449%/12</f>
        <v>5.3707499999999997E-3</v>
      </c>
      <c r="D16" s="110">
        <v>6.4449000000000006E-2</v>
      </c>
      <c r="E16" t="s">
        <v>62</v>
      </c>
    </row>
    <row r="17" spans="1:87" x14ac:dyDescent="0.25">
      <c r="A17" s="98" t="s">
        <v>63</v>
      </c>
      <c r="B17" s="108">
        <v>1210000000</v>
      </c>
      <c r="C17" s="110">
        <f>0.1555%/12</f>
        <v>1.2958333333333333E-4</v>
      </c>
      <c r="D17" s="103">
        <v>1.555E-3</v>
      </c>
      <c r="E17" s="103"/>
      <c r="F17" s="103" t="s">
        <v>94</v>
      </c>
      <c r="G17" s="103"/>
    </row>
    <row r="18" spans="1:87" x14ac:dyDescent="0.25">
      <c r="A18" s="98" t="s">
        <v>64</v>
      </c>
      <c r="B18" s="108">
        <v>1210000000</v>
      </c>
      <c r="C18" s="106" t="s">
        <v>65</v>
      </c>
      <c r="F18" s="103" t="s">
        <v>94</v>
      </c>
    </row>
    <row r="19" spans="1:87" x14ac:dyDescent="0.25">
      <c r="A19" s="98" t="s">
        <v>66</v>
      </c>
      <c r="B19" s="108">
        <v>102100000</v>
      </c>
      <c r="C19" s="110">
        <f>6.771%/12</f>
        <v>5.6424999999999991E-3</v>
      </c>
      <c r="D19" s="110">
        <v>6.7710000000000006E-2</v>
      </c>
      <c r="E19" s="110"/>
      <c r="F19" s="110"/>
      <c r="G19" s="110"/>
      <c r="I19" s="60" t="s">
        <v>28</v>
      </c>
      <c r="J19" s="61"/>
      <c r="K19" s="61"/>
      <c r="L19" s="59"/>
      <c r="M19" s="145" t="s">
        <v>96</v>
      </c>
      <c r="N19" s="59"/>
      <c r="O19" s="59"/>
      <c r="P19" s="59"/>
      <c r="Q19" s="59"/>
      <c r="R19" s="59"/>
    </row>
    <row r="20" spans="1:87" x14ac:dyDescent="0.25">
      <c r="A20" s="98" t="s">
        <v>67</v>
      </c>
      <c r="B20" s="108">
        <v>50000000</v>
      </c>
      <c r="C20" s="111">
        <f>D20/12</f>
        <v>5.4758333333333334E-3</v>
      </c>
      <c r="D20" s="110">
        <v>6.5710000000000005E-2</v>
      </c>
      <c r="E20" s="106" t="s">
        <v>79</v>
      </c>
      <c r="F20" s="106"/>
      <c r="G20" s="106"/>
      <c r="H20" s="106"/>
      <c r="I20" s="61"/>
      <c r="J20" s="61"/>
      <c r="K20" s="61"/>
      <c r="L20" s="59"/>
      <c r="M20" s="75"/>
      <c r="N20" s="59"/>
      <c r="O20" s="59"/>
      <c r="P20" s="62"/>
      <c r="Q20" s="59"/>
      <c r="R20" s="59"/>
      <c r="V20" s="3" t="s">
        <v>56</v>
      </c>
    </row>
    <row r="21" spans="1:87" x14ac:dyDescent="0.25">
      <c r="A21" s="98" t="s">
        <v>68</v>
      </c>
      <c r="B21" s="108">
        <v>112300000</v>
      </c>
      <c r="C21" s="110">
        <f>6.878%/12</f>
        <v>5.731666666666667E-3</v>
      </c>
      <c r="D21" s="110">
        <v>6.8779999999999994E-2</v>
      </c>
      <c r="E21" s="110"/>
      <c r="F21" s="110"/>
      <c r="G21" s="27" t="s">
        <v>90</v>
      </c>
      <c r="H21" s="63" t="s">
        <v>49</v>
      </c>
      <c r="I21" s="63" t="s">
        <v>30</v>
      </c>
      <c r="J21" s="63" t="s">
        <v>31</v>
      </c>
      <c r="K21" s="63" t="s">
        <v>32</v>
      </c>
      <c r="L21" s="62"/>
      <c r="M21" s="62"/>
      <c r="N21" s="62"/>
      <c r="O21" s="62"/>
      <c r="P21" s="62"/>
      <c r="Q21" s="62"/>
      <c r="R21" s="62"/>
      <c r="S21" t="s">
        <v>54</v>
      </c>
      <c r="V21" s="97" t="s">
        <v>57</v>
      </c>
      <c r="AA21" s="97" t="s">
        <v>60</v>
      </c>
      <c r="AF21" s="97" t="s">
        <v>63</v>
      </c>
      <c r="AK21" s="97" t="s">
        <v>64</v>
      </c>
      <c r="AP21" s="97" t="s">
        <v>61</v>
      </c>
      <c r="AU21" s="97" t="s">
        <v>66</v>
      </c>
      <c r="AZ21" s="97" t="s">
        <v>67</v>
      </c>
      <c r="BE21" s="97" t="s">
        <v>68</v>
      </c>
      <c r="BJ21" s="97" t="s">
        <v>69</v>
      </c>
      <c r="BO21" s="97" t="s">
        <v>70</v>
      </c>
      <c r="BT21" s="97" t="s">
        <v>71</v>
      </c>
      <c r="BY21" s="97" t="s">
        <v>72</v>
      </c>
      <c r="CD21" s="112" t="s">
        <v>80</v>
      </c>
      <c r="CE21" s="147" t="s">
        <v>82</v>
      </c>
      <c r="CF21" s="147"/>
      <c r="CG21" s="147"/>
    </row>
    <row r="22" spans="1:87" x14ac:dyDescent="0.25">
      <c r="A22" s="98" t="s">
        <v>69</v>
      </c>
      <c r="B22" s="108">
        <v>48700000</v>
      </c>
      <c r="C22" s="110">
        <f>6.878%/12</f>
        <v>5.731666666666667E-3</v>
      </c>
      <c r="D22" s="110">
        <v>6.8779999999999994E-2</v>
      </c>
      <c r="E22" s="110"/>
      <c r="F22" s="110"/>
      <c r="G22" s="110"/>
      <c r="I22" s="59"/>
      <c r="J22" s="59"/>
      <c r="K22" s="59">
        <v>0</v>
      </c>
      <c r="L22" s="61" t="s">
        <v>52</v>
      </c>
      <c r="M22" s="61" t="s">
        <v>34</v>
      </c>
      <c r="N22" s="61" t="s">
        <v>35</v>
      </c>
      <c r="O22" s="61" t="s">
        <v>36</v>
      </c>
      <c r="P22" s="61" t="s">
        <v>37</v>
      </c>
      <c r="Q22" s="61" t="s">
        <v>19</v>
      </c>
      <c r="R22" s="61" t="s">
        <v>74</v>
      </c>
      <c r="S22" s="3" t="s">
        <v>98</v>
      </c>
      <c r="T22" s="61" t="s">
        <v>91</v>
      </c>
      <c r="U22" s="61" t="s">
        <v>97</v>
      </c>
      <c r="V22" s="146" t="s">
        <v>58</v>
      </c>
      <c r="W22" s="146" t="s">
        <v>75</v>
      </c>
      <c r="X22" s="146" t="s">
        <v>76</v>
      </c>
      <c r="Y22" s="146" t="s">
        <v>77</v>
      </c>
      <c r="Z22" s="61" t="s">
        <v>97</v>
      </c>
      <c r="AA22" s="146" t="s">
        <v>58</v>
      </c>
      <c r="AB22" s="146" t="s">
        <v>75</v>
      </c>
      <c r="AC22" s="146" t="s">
        <v>76</v>
      </c>
      <c r="AD22" s="146" t="s">
        <v>77</v>
      </c>
      <c r="AE22" s="61" t="s">
        <v>97</v>
      </c>
      <c r="AF22" s="146" t="s">
        <v>87</v>
      </c>
      <c r="AG22" s="146" t="s">
        <v>75</v>
      </c>
      <c r="AH22" s="146" t="s">
        <v>76</v>
      </c>
      <c r="AI22" s="146" t="s">
        <v>77</v>
      </c>
      <c r="AJ22" s="3"/>
      <c r="AK22" s="146" t="s">
        <v>87</v>
      </c>
      <c r="AL22" s="146" t="s">
        <v>75</v>
      </c>
      <c r="AM22" s="146" t="s">
        <v>76</v>
      </c>
      <c r="AN22" s="146" t="s">
        <v>77</v>
      </c>
      <c r="AO22" s="146"/>
      <c r="AP22" s="146" t="s">
        <v>58</v>
      </c>
      <c r="AQ22" s="146" t="s">
        <v>75</v>
      </c>
      <c r="AR22" s="146" t="s">
        <v>76</v>
      </c>
      <c r="AS22" s="146" t="s">
        <v>77</v>
      </c>
      <c r="AT22" s="3"/>
      <c r="AU22" s="146" t="s">
        <v>58</v>
      </c>
      <c r="AV22" s="146" t="s">
        <v>75</v>
      </c>
      <c r="AW22" s="146" t="s">
        <v>76</v>
      </c>
      <c r="AX22" s="146" t="s">
        <v>77</v>
      </c>
      <c r="AY22" s="3"/>
      <c r="AZ22" s="146" t="s">
        <v>58</v>
      </c>
      <c r="BA22" s="146" t="s">
        <v>75</v>
      </c>
      <c r="BB22" s="146" t="s">
        <v>76</v>
      </c>
      <c r="BC22" s="146" t="s">
        <v>77</v>
      </c>
      <c r="BD22" s="3"/>
      <c r="BE22" s="146" t="s">
        <v>58</v>
      </c>
      <c r="BF22" s="146" t="s">
        <v>75</v>
      </c>
      <c r="BG22" s="146" t="s">
        <v>76</v>
      </c>
      <c r="BH22" s="146" t="s">
        <v>77</v>
      </c>
      <c r="BI22" s="3"/>
      <c r="BJ22" s="146" t="s">
        <v>58</v>
      </c>
      <c r="BK22" s="146" t="s">
        <v>75</v>
      </c>
      <c r="BL22" s="146" t="s">
        <v>76</v>
      </c>
      <c r="BM22" s="146" t="s">
        <v>77</v>
      </c>
      <c r="BN22" s="3"/>
      <c r="BO22" s="146" t="s">
        <v>58</v>
      </c>
      <c r="BP22" s="146" t="s">
        <v>75</v>
      </c>
      <c r="BQ22" s="146" t="s">
        <v>76</v>
      </c>
      <c r="BR22" s="146" t="s">
        <v>77</v>
      </c>
      <c r="BS22" s="3"/>
      <c r="BT22" s="146" t="s">
        <v>58</v>
      </c>
      <c r="BU22" s="146" t="s">
        <v>75</v>
      </c>
      <c r="BV22" s="146" t="s">
        <v>76</v>
      </c>
      <c r="BW22" s="146" t="s">
        <v>77</v>
      </c>
      <c r="BX22" s="3"/>
      <c r="BY22" s="146" t="s">
        <v>58</v>
      </c>
      <c r="BZ22" s="146" t="s">
        <v>75</v>
      </c>
      <c r="CA22" s="146" t="s">
        <v>76</v>
      </c>
      <c r="CB22" s="146" t="s">
        <v>77</v>
      </c>
      <c r="CC22" s="3"/>
      <c r="CD22" s="146" t="s">
        <v>58</v>
      </c>
      <c r="CE22" s="146" t="s">
        <v>75</v>
      </c>
      <c r="CF22" s="146" t="s">
        <v>76</v>
      </c>
      <c r="CG22" s="146" t="s">
        <v>77</v>
      </c>
      <c r="CH22" s="146" t="s">
        <v>99</v>
      </c>
      <c r="CI22" s="146" t="s">
        <v>101</v>
      </c>
    </row>
    <row r="23" spans="1:87" x14ac:dyDescent="0.25">
      <c r="A23" s="98" t="s">
        <v>70</v>
      </c>
      <c r="B23" s="108">
        <v>89500000</v>
      </c>
      <c r="C23" s="110">
        <f>6.878%/12</f>
        <v>5.731666666666667E-3</v>
      </c>
      <c r="D23" s="110">
        <v>6.8779999999999994E-2</v>
      </c>
      <c r="E23" s="141"/>
      <c r="F23" s="141"/>
      <c r="G23" s="141">
        <v>37008</v>
      </c>
      <c r="H23" s="64">
        <v>0</v>
      </c>
      <c r="I23" s="38"/>
      <c r="L23" s="86">
        <f>C$9</f>
        <v>1210000000</v>
      </c>
      <c r="U23" s="64">
        <v>0</v>
      </c>
      <c r="V23" s="100">
        <f>B14</f>
        <v>108130000</v>
      </c>
      <c r="Z23" s="64">
        <v>0</v>
      </c>
      <c r="AA23" s="104">
        <f>B15</f>
        <v>492470000</v>
      </c>
      <c r="AE23" s="64">
        <v>0</v>
      </c>
      <c r="AF23" s="88">
        <f>$B$17</f>
        <v>1210000000</v>
      </c>
      <c r="AK23" s="104">
        <f>$B$17</f>
        <v>1210000000</v>
      </c>
      <c r="AP23" s="104">
        <f>B16</f>
        <v>115000000</v>
      </c>
      <c r="AU23" s="104">
        <f>B19</f>
        <v>102100000</v>
      </c>
      <c r="AZ23" s="104">
        <f>B20</f>
        <v>50000000</v>
      </c>
      <c r="BE23" s="104">
        <f>B21</f>
        <v>112300000</v>
      </c>
      <c r="BJ23" s="104">
        <f>B22</f>
        <v>48700000</v>
      </c>
      <c r="BO23" s="104">
        <f>B23</f>
        <v>89500000</v>
      </c>
      <c r="BT23" s="104">
        <f>B24</f>
        <v>44800000</v>
      </c>
      <c r="BY23" s="104">
        <f>B25</f>
        <v>47000000</v>
      </c>
      <c r="CD23" s="100">
        <f>V23+AA23+AP23+AU23+AZ23+BE23+BJ23+BO23+BT23+BY23</f>
        <v>1210000000</v>
      </c>
      <c r="CH23" t="s">
        <v>100</v>
      </c>
    </row>
    <row r="24" spans="1:87" x14ac:dyDescent="0.25">
      <c r="A24" s="98" t="s">
        <v>71</v>
      </c>
      <c r="B24" s="108">
        <v>44800000</v>
      </c>
      <c r="C24" s="110">
        <f>6.878%/12</f>
        <v>5.731666666666667E-3</v>
      </c>
      <c r="D24" s="110">
        <v>6.8779999999999994E-2</v>
      </c>
      <c r="E24" s="141"/>
      <c r="F24" s="141"/>
      <c r="G24" s="141">
        <v>37038</v>
      </c>
      <c r="H24" s="64">
        <f t="shared" ref="H24:H55" si="0">H23+1</f>
        <v>1</v>
      </c>
      <c r="I24" s="38"/>
      <c r="L24" s="86">
        <f>L23-N24-O24</f>
        <v>1210000000</v>
      </c>
      <c r="M24" s="88">
        <f>L23*($C$6/12)</f>
        <v>6947416.666666667</v>
      </c>
      <c r="O24" s="90">
        <v>0</v>
      </c>
      <c r="P24" s="88">
        <f>L23*($C$6/12)</f>
        <v>6947416.666666667</v>
      </c>
      <c r="Q24" s="87">
        <f>L23*($C$10/12)</f>
        <v>10083.333333333334</v>
      </c>
      <c r="R24" s="87">
        <f>L23*($C$11/12)</f>
        <v>1613.3333333333333</v>
      </c>
      <c r="S24" s="88">
        <f>SUM(N24:P24)-Q24-R24</f>
        <v>6935720.0000000009</v>
      </c>
      <c r="T24" s="143">
        <f>L24/$L$23</f>
        <v>1</v>
      </c>
      <c r="U24" s="64">
        <f t="shared" ref="U24:U47" si="1">U23+1</f>
        <v>1</v>
      </c>
      <c r="V24" s="100">
        <f>V23-X24</f>
        <v>108130000</v>
      </c>
      <c r="W24" s="88">
        <f>V23*$C$14</f>
        <v>560473.83333333337</v>
      </c>
      <c r="X24">
        <v>0</v>
      </c>
      <c r="Y24" s="104">
        <f>W24+X24</f>
        <v>560473.83333333337</v>
      </c>
      <c r="Z24" s="64">
        <f t="shared" ref="Z24:Z87" si="2">Z23+1</f>
        <v>1</v>
      </c>
      <c r="AA24" s="100">
        <f>AA23-AC24</f>
        <v>492470000</v>
      </c>
      <c r="AB24" s="88">
        <f>AA23*$C$15</f>
        <v>2718434.4</v>
      </c>
      <c r="AC24">
        <v>0</v>
      </c>
      <c r="AD24" s="104">
        <f>AB24+AC24</f>
        <v>2718434.4</v>
      </c>
      <c r="AE24" s="64">
        <f t="shared" ref="AE24:AE87" si="3">AE23+1</f>
        <v>1</v>
      </c>
      <c r="AF24" s="88">
        <f>CD24</f>
        <v>1210000000</v>
      </c>
      <c r="AG24" s="88">
        <f>$AF$23*$C$17</f>
        <v>156795.83333333334</v>
      </c>
      <c r="AH24">
        <v>0</v>
      </c>
      <c r="AI24" s="104">
        <f>AG24+AH24</f>
        <v>156795.83333333334</v>
      </c>
      <c r="AK24" s="88">
        <f>CD24</f>
        <v>1210000000</v>
      </c>
      <c r="AP24" s="88">
        <f>AP23-AR24</f>
        <v>115000000</v>
      </c>
      <c r="AQ24" s="88">
        <f>AP23*$C$16</f>
        <v>617636.25</v>
      </c>
      <c r="AR24">
        <v>0</v>
      </c>
      <c r="AS24" s="104">
        <f>AQ24+AR24</f>
        <v>617636.25</v>
      </c>
      <c r="AU24" s="88">
        <f>AU23-AW24</f>
        <v>102100000</v>
      </c>
      <c r="AV24" s="88">
        <f>AU23*$C$19</f>
        <v>576099.24999999988</v>
      </c>
      <c r="AW24">
        <v>0</v>
      </c>
      <c r="AX24" s="104">
        <f>AV24+AW24</f>
        <v>576099.24999999988</v>
      </c>
      <c r="AZ24" s="88">
        <f>AZ23-BB24</f>
        <v>50000000</v>
      </c>
      <c r="BA24" s="88">
        <f>AZ23*$C$20</f>
        <v>273791.66666666669</v>
      </c>
      <c r="BB24">
        <v>0</v>
      </c>
      <c r="BC24" s="104">
        <f>BA24+BB24</f>
        <v>273791.66666666669</v>
      </c>
      <c r="BE24" s="88">
        <f>BE23-BG24</f>
        <v>112300000</v>
      </c>
      <c r="BF24" s="88">
        <f>BE23*$C$21</f>
        <v>643666.16666666674</v>
      </c>
      <c r="BG24">
        <v>0</v>
      </c>
      <c r="BH24" s="104">
        <f>BF24+BG24</f>
        <v>643666.16666666674</v>
      </c>
      <c r="BJ24" s="88">
        <f>BJ23-BL24</f>
        <v>48700000</v>
      </c>
      <c r="BK24" s="88">
        <f>BJ23*$C$22</f>
        <v>279132.16666666669</v>
      </c>
      <c r="BL24">
        <v>0</v>
      </c>
      <c r="BM24" s="104">
        <f>BK24+BL24</f>
        <v>279132.16666666669</v>
      </c>
      <c r="BO24" s="88">
        <f>BO23-BQ24</f>
        <v>89500000</v>
      </c>
      <c r="BP24" s="88">
        <f>BO23*$C$23</f>
        <v>512984.16666666669</v>
      </c>
      <c r="BQ24">
        <v>0</v>
      </c>
      <c r="BR24" s="104">
        <f>BP24+BQ24</f>
        <v>512984.16666666669</v>
      </c>
      <c r="BT24" s="88">
        <f>BT23-BV24</f>
        <v>44800000</v>
      </c>
      <c r="BU24" s="88">
        <f>BT23*$C$24</f>
        <v>256778.66666666669</v>
      </c>
      <c r="BV24">
        <v>0</v>
      </c>
      <c r="BW24" s="104">
        <f>BU24+BV24</f>
        <v>256778.66666666669</v>
      </c>
      <c r="BY24" s="88">
        <f>BY23-CA24</f>
        <v>47000000</v>
      </c>
      <c r="BZ24" s="88">
        <f>BY23*$C$25</f>
        <v>269388.33333333337</v>
      </c>
      <c r="CA24">
        <v>0</v>
      </c>
      <c r="CB24" s="104">
        <f>BZ24+CA24</f>
        <v>269388.33333333337</v>
      </c>
      <c r="CD24" s="100">
        <f>V24+AA24+AP24+AU24+AZ24+BE24+BJ24+BO24+BT24+BY24</f>
        <v>1210000000</v>
      </c>
      <c r="CE24" s="88">
        <f>W24+AB24+AQ24+AG24+AV24+BA24+BF24+BK24+BP24+BU24+BZ24</f>
        <v>6865180.7333333343</v>
      </c>
      <c r="CF24" s="88">
        <f t="shared" ref="CF24:CF47" si="4">X24+AC24+AR24+AW24+BB24+BG24+BL24+BQ24+BV24+CA24</f>
        <v>0</v>
      </c>
      <c r="CG24" s="100">
        <f>CE24+CF24</f>
        <v>6865180.7333333343</v>
      </c>
      <c r="CH24" s="88">
        <f>S24-CG24+$AF$23*$C$17</f>
        <v>227335.09999999995</v>
      </c>
      <c r="CI24" s="104">
        <f>S24-CG24</f>
        <v>70539.266666666605</v>
      </c>
    </row>
    <row r="25" spans="1:87" x14ac:dyDescent="0.25">
      <c r="A25" s="98" t="s">
        <v>72</v>
      </c>
      <c r="B25" s="108">
        <v>47000000</v>
      </c>
      <c r="C25" s="110">
        <f>6.878%/12</f>
        <v>5.731666666666667E-3</v>
      </c>
      <c r="D25" s="110">
        <v>6.8779999999999994E-2</v>
      </c>
      <c r="E25" s="141"/>
      <c r="F25" s="141"/>
      <c r="G25" s="141">
        <v>37069</v>
      </c>
      <c r="H25" s="64">
        <f t="shared" si="0"/>
        <v>2</v>
      </c>
      <c r="I25" s="38"/>
      <c r="L25" s="86">
        <f t="shared" ref="L25:L47" si="5">L24-N25-O25</f>
        <v>1210000000</v>
      </c>
      <c r="M25" s="88">
        <f t="shared" ref="M25:M47" si="6">L24*($C$6/12)</f>
        <v>6947416.666666667</v>
      </c>
      <c r="O25" s="90">
        <v>0</v>
      </c>
      <c r="P25" s="88">
        <f t="shared" ref="P25:P47" si="7">L24*($C$6/12)</f>
        <v>6947416.666666667</v>
      </c>
      <c r="Q25" s="87">
        <f t="shared" ref="Q25:Q47" si="8">L24*($C$10/12)</f>
        <v>10083.333333333334</v>
      </c>
      <c r="R25" s="87">
        <f t="shared" ref="R25:R47" si="9">L24*($C$11/12)</f>
        <v>1613.3333333333333</v>
      </c>
      <c r="S25" s="88">
        <f t="shared" ref="S25:S47" si="10">SUM(N25:P25)-Q25-R25</f>
        <v>6935720.0000000009</v>
      </c>
      <c r="T25" s="143">
        <f t="shared" ref="T25:T88" si="11">L25/$L$23</f>
        <v>1</v>
      </c>
      <c r="U25" s="64">
        <f t="shared" si="1"/>
        <v>2</v>
      </c>
      <c r="V25" s="100">
        <f t="shared" ref="V25:V47" si="12">V24-X25</f>
        <v>108130000</v>
      </c>
      <c r="W25" s="88">
        <f>V24*$C$14</f>
        <v>560473.83333333337</v>
      </c>
      <c r="X25">
        <v>0</v>
      </c>
      <c r="Y25" s="104">
        <f t="shared" ref="Y25:Y47" si="13">W25+X25</f>
        <v>560473.83333333337</v>
      </c>
      <c r="Z25" s="64">
        <f t="shared" si="2"/>
        <v>2</v>
      </c>
      <c r="AA25" s="100">
        <f t="shared" ref="AA25:AA47" si="14">AA24-AC25</f>
        <v>492470000</v>
      </c>
      <c r="AB25" s="88">
        <f t="shared" ref="AB25:AB47" si="15">AA24*$C$15</f>
        <v>2718434.4</v>
      </c>
      <c r="AC25">
        <v>0</v>
      </c>
      <c r="AD25" s="104">
        <f t="shared" ref="AD25:AD47" si="16">AB25+AC25</f>
        <v>2718434.4</v>
      </c>
      <c r="AE25" s="64">
        <f t="shared" si="3"/>
        <v>2</v>
      </c>
      <c r="AF25" s="88">
        <f t="shared" ref="AF25:AF88" si="17">CD25</f>
        <v>1210000000</v>
      </c>
      <c r="AG25" s="88">
        <f>CH25</f>
        <v>227335.09999999963</v>
      </c>
      <c r="AH25">
        <v>0</v>
      </c>
      <c r="AI25" s="104">
        <f t="shared" ref="AI25:AI47" si="18">AG25+AH25</f>
        <v>227335.09999999963</v>
      </c>
      <c r="AK25" s="88">
        <f t="shared" ref="AK25:AK88" si="19">CD25</f>
        <v>1210000000</v>
      </c>
      <c r="AP25" s="88">
        <f t="shared" ref="AP25:AP47" si="20">AP24-AR25</f>
        <v>115000000</v>
      </c>
      <c r="AQ25" s="88">
        <f t="shared" ref="AQ25:AQ47" si="21">AP24*$C$16</f>
        <v>617636.25</v>
      </c>
      <c r="AR25">
        <v>0</v>
      </c>
      <c r="AS25" s="104">
        <f t="shared" ref="AS25:AS47" si="22">AQ25+AR25</f>
        <v>617636.25</v>
      </c>
      <c r="AU25" s="88">
        <f t="shared" ref="AU25:AU47" si="23">AU24-AW25</f>
        <v>102100000</v>
      </c>
      <c r="AV25" s="88">
        <f t="shared" ref="AV25:AV47" si="24">AU24*$C$19</f>
        <v>576099.24999999988</v>
      </c>
      <c r="AW25">
        <v>0</v>
      </c>
      <c r="AX25" s="104">
        <f t="shared" ref="AX25:AX47" si="25">AV25+AW25</f>
        <v>576099.24999999988</v>
      </c>
      <c r="AZ25" s="88">
        <f t="shared" ref="AZ25:AZ47" si="26">AZ24-BB25</f>
        <v>50000000</v>
      </c>
      <c r="BA25" s="88">
        <f t="shared" ref="BA25:BA47" si="27">AZ24*$C$20</f>
        <v>273791.66666666669</v>
      </c>
      <c r="BB25">
        <v>0</v>
      </c>
      <c r="BC25" s="104">
        <f t="shared" ref="BC25:BC47" si="28">BA25+BB25</f>
        <v>273791.66666666669</v>
      </c>
      <c r="BE25" s="88">
        <f t="shared" ref="BE25:BE47" si="29">BE24-BG25</f>
        <v>112300000</v>
      </c>
      <c r="BF25" s="88">
        <f t="shared" ref="BF25:BF47" si="30">BE24*$C$21</f>
        <v>643666.16666666674</v>
      </c>
      <c r="BG25">
        <v>0</v>
      </c>
      <c r="BH25" s="104">
        <f t="shared" ref="BH25:BH47" si="31">BF25+BG25</f>
        <v>643666.16666666674</v>
      </c>
      <c r="BJ25" s="88">
        <f t="shared" ref="BJ25:BJ47" si="32">BJ24-BL25</f>
        <v>48700000</v>
      </c>
      <c r="BK25" s="88">
        <f t="shared" ref="BK25:BK47" si="33">BJ24*$C$22</f>
        <v>279132.16666666669</v>
      </c>
      <c r="BL25">
        <v>0</v>
      </c>
      <c r="BM25" s="104">
        <f t="shared" ref="BM25:BM47" si="34">BK25+BL25</f>
        <v>279132.16666666669</v>
      </c>
      <c r="BO25" s="88">
        <f t="shared" ref="BO25:BO47" si="35">BO24-BQ25</f>
        <v>89500000</v>
      </c>
      <c r="BP25" s="88">
        <f t="shared" ref="BP25:BP47" si="36">BO24*$C$23</f>
        <v>512984.16666666669</v>
      </c>
      <c r="BQ25">
        <v>0</v>
      </c>
      <c r="BR25" s="104">
        <f t="shared" ref="BR25:BR47" si="37">BP25+BQ25</f>
        <v>512984.16666666669</v>
      </c>
      <c r="BT25" s="88">
        <f t="shared" ref="BT25:BT47" si="38">BT24-BV25</f>
        <v>44800000</v>
      </c>
      <c r="BU25" s="88">
        <f t="shared" ref="BU25:BU47" si="39">BT24*$C$24</f>
        <v>256778.66666666669</v>
      </c>
      <c r="BV25">
        <v>0</v>
      </c>
      <c r="BW25" s="104">
        <f t="shared" ref="BW25:BW47" si="40">BU25+BV25</f>
        <v>256778.66666666669</v>
      </c>
      <c r="BY25" s="88">
        <f t="shared" ref="BY25:BY47" si="41">BY24-CA25</f>
        <v>47000000</v>
      </c>
      <c r="BZ25" s="88">
        <f t="shared" ref="BZ25:BZ47" si="42">BY24*$C$25</f>
        <v>269388.33333333337</v>
      </c>
      <c r="CA25">
        <v>0</v>
      </c>
      <c r="CB25" s="104">
        <f t="shared" ref="CB25:CB47" si="43">BZ25+CA25</f>
        <v>269388.33333333337</v>
      </c>
      <c r="CD25" s="100">
        <f t="shared" ref="CD25:CD47" si="44">V25+AA25+AP25+AU25+AZ25+BE25+BJ25+BO25+BT25+BY25</f>
        <v>1210000000</v>
      </c>
      <c r="CE25" s="88">
        <f>W25+AB25+AQ25+AV25+BA25+BF25+BK25+BP25+BU25+BZ25</f>
        <v>6708384.9000000013</v>
      </c>
      <c r="CF25" s="88">
        <f t="shared" si="4"/>
        <v>0</v>
      </c>
      <c r="CG25" s="100">
        <f t="shared" ref="CG25:CG47" si="45">CE25+CF25</f>
        <v>6708384.9000000013</v>
      </c>
      <c r="CH25" s="88">
        <f t="shared" ref="CH25:CH47" si="46">S25-CG25</f>
        <v>227335.09999999963</v>
      </c>
      <c r="CI25" s="104">
        <f>S25-CG25-AG25</f>
        <v>0</v>
      </c>
    </row>
    <row r="26" spans="1:87" x14ac:dyDescent="0.25">
      <c r="A26" s="98"/>
      <c r="E26" s="141"/>
      <c r="F26" s="141"/>
      <c r="G26" s="141">
        <v>37099</v>
      </c>
      <c r="H26" s="64">
        <f t="shared" si="0"/>
        <v>3</v>
      </c>
      <c r="I26" s="38"/>
      <c r="L26" s="86">
        <f t="shared" si="5"/>
        <v>1210000000</v>
      </c>
      <c r="M26" s="88">
        <f t="shared" si="6"/>
        <v>6947416.666666667</v>
      </c>
      <c r="O26" s="90">
        <v>0</v>
      </c>
      <c r="P26" s="88">
        <f t="shared" si="7"/>
        <v>6947416.666666667</v>
      </c>
      <c r="Q26" s="87">
        <f t="shared" si="8"/>
        <v>10083.333333333334</v>
      </c>
      <c r="R26" s="87">
        <f t="shared" si="9"/>
        <v>1613.3333333333333</v>
      </c>
      <c r="S26" s="88">
        <f t="shared" si="10"/>
        <v>6935720.0000000009</v>
      </c>
      <c r="T26" s="143">
        <f t="shared" si="11"/>
        <v>1</v>
      </c>
      <c r="U26" s="64">
        <f t="shared" si="1"/>
        <v>3</v>
      </c>
      <c r="V26" s="100">
        <f t="shared" si="12"/>
        <v>108130000</v>
      </c>
      <c r="W26" s="88">
        <f t="shared" ref="W26:W47" si="47">V25*$C$14</f>
        <v>560473.83333333337</v>
      </c>
      <c r="X26">
        <v>0</v>
      </c>
      <c r="Y26" s="104">
        <f t="shared" si="13"/>
        <v>560473.83333333337</v>
      </c>
      <c r="Z26" s="64">
        <f t="shared" si="2"/>
        <v>3</v>
      </c>
      <c r="AA26" s="100">
        <f t="shared" si="14"/>
        <v>492470000</v>
      </c>
      <c r="AB26" s="88">
        <f t="shared" si="15"/>
        <v>2718434.4</v>
      </c>
      <c r="AC26">
        <v>0</v>
      </c>
      <c r="AD26" s="104">
        <f t="shared" si="16"/>
        <v>2718434.4</v>
      </c>
      <c r="AE26" s="64">
        <f t="shared" si="3"/>
        <v>3</v>
      </c>
      <c r="AF26" s="88">
        <f t="shared" si="17"/>
        <v>1210000000</v>
      </c>
      <c r="AG26" s="88">
        <f t="shared" ref="AG26:AG89" si="48">CH26</f>
        <v>227335.09999999963</v>
      </c>
      <c r="AH26">
        <v>0</v>
      </c>
      <c r="AI26" s="104">
        <f t="shared" si="18"/>
        <v>227335.09999999963</v>
      </c>
      <c r="AK26" s="88">
        <f t="shared" si="19"/>
        <v>1210000000</v>
      </c>
      <c r="AP26" s="88">
        <f t="shared" si="20"/>
        <v>115000000</v>
      </c>
      <c r="AQ26" s="88">
        <f t="shared" si="21"/>
        <v>617636.25</v>
      </c>
      <c r="AR26">
        <v>0</v>
      </c>
      <c r="AS26" s="104">
        <f t="shared" si="22"/>
        <v>617636.25</v>
      </c>
      <c r="AU26" s="88">
        <f t="shared" si="23"/>
        <v>102100000</v>
      </c>
      <c r="AV26" s="88">
        <f t="shared" si="24"/>
        <v>576099.24999999988</v>
      </c>
      <c r="AW26">
        <v>0</v>
      </c>
      <c r="AX26" s="104">
        <f t="shared" si="25"/>
        <v>576099.24999999988</v>
      </c>
      <c r="AZ26" s="88">
        <f t="shared" si="26"/>
        <v>50000000</v>
      </c>
      <c r="BA26" s="88">
        <f t="shared" si="27"/>
        <v>273791.66666666669</v>
      </c>
      <c r="BB26">
        <v>0</v>
      </c>
      <c r="BC26" s="104">
        <f t="shared" si="28"/>
        <v>273791.66666666669</v>
      </c>
      <c r="BE26" s="88">
        <f t="shared" si="29"/>
        <v>112300000</v>
      </c>
      <c r="BF26" s="88">
        <f t="shared" si="30"/>
        <v>643666.16666666674</v>
      </c>
      <c r="BG26">
        <v>0</v>
      </c>
      <c r="BH26" s="104">
        <f t="shared" si="31"/>
        <v>643666.16666666674</v>
      </c>
      <c r="BJ26" s="88">
        <f t="shared" si="32"/>
        <v>48700000</v>
      </c>
      <c r="BK26" s="88">
        <f t="shared" si="33"/>
        <v>279132.16666666669</v>
      </c>
      <c r="BL26">
        <v>0</v>
      </c>
      <c r="BM26" s="104">
        <f t="shared" si="34"/>
        <v>279132.16666666669</v>
      </c>
      <c r="BO26" s="88">
        <f t="shared" si="35"/>
        <v>89500000</v>
      </c>
      <c r="BP26" s="88">
        <f t="shared" si="36"/>
        <v>512984.16666666669</v>
      </c>
      <c r="BQ26">
        <v>0</v>
      </c>
      <c r="BR26" s="104">
        <f t="shared" si="37"/>
        <v>512984.16666666669</v>
      </c>
      <c r="BT26" s="88">
        <f t="shared" si="38"/>
        <v>44800000</v>
      </c>
      <c r="BU26" s="88">
        <f t="shared" si="39"/>
        <v>256778.66666666669</v>
      </c>
      <c r="BV26">
        <v>0</v>
      </c>
      <c r="BW26" s="104">
        <f t="shared" si="40"/>
        <v>256778.66666666669</v>
      </c>
      <c r="BY26" s="88">
        <f t="shared" si="41"/>
        <v>47000000</v>
      </c>
      <c r="BZ26" s="88">
        <f t="shared" si="42"/>
        <v>269388.33333333337</v>
      </c>
      <c r="CA26">
        <v>0</v>
      </c>
      <c r="CB26" s="104">
        <f t="shared" si="43"/>
        <v>269388.33333333337</v>
      </c>
      <c r="CD26" s="100">
        <f t="shared" si="44"/>
        <v>1210000000</v>
      </c>
      <c r="CE26" s="88">
        <f t="shared" ref="CE26:CE89" si="49">W26+AB26+AQ26+AV26+BA26+BF26+BK26+BP26+BU26+BZ26</f>
        <v>6708384.9000000013</v>
      </c>
      <c r="CF26" s="88">
        <f t="shared" si="4"/>
        <v>0</v>
      </c>
      <c r="CG26" s="100">
        <f t="shared" si="45"/>
        <v>6708384.9000000013</v>
      </c>
      <c r="CH26" s="88">
        <f t="shared" si="46"/>
        <v>227335.09999999963</v>
      </c>
      <c r="CI26" s="104">
        <f t="shared" ref="CI26:CI89" si="50">S26-CG26-AG26</f>
        <v>0</v>
      </c>
    </row>
    <row r="27" spans="1:87" x14ac:dyDescent="0.25">
      <c r="A27" s="10"/>
      <c r="E27" s="141"/>
      <c r="F27" s="141"/>
      <c r="G27" s="141">
        <v>37130</v>
      </c>
      <c r="H27" s="64">
        <f t="shared" si="0"/>
        <v>4</v>
      </c>
      <c r="I27" s="38"/>
      <c r="L27" s="86">
        <f t="shared" si="5"/>
        <v>1210000000</v>
      </c>
      <c r="M27" s="88">
        <f t="shared" si="6"/>
        <v>6947416.666666667</v>
      </c>
      <c r="O27" s="90">
        <v>0</v>
      </c>
      <c r="P27" s="88">
        <f t="shared" si="7"/>
        <v>6947416.666666667</v>
      </c>
      <c r="Q27" s="87">
        <f t="shared" si="8"/>
        <v>10083.333333333334</v>
      </c>
      <c r="R27" s="87">
        <f t="shared" si="9"/>
        <v>1613.3333333333333</v>
      </c>
      <c r="S27" s="88">
        <f t="shared" si="10"/>
        <v>6935720.0000000009</v>
      </c>
      <c r="T27" s="143">
        <f t="shared" si="11"/>
        <v>1</v>
      </c>
      <c r="U27" s="64">
        <f t="shared" si="1"/>
        <v>4</v>
      </c>
      <c r="V27" s="100">
        <f t="shared" si="12"/>
        <v>108130000</v>
      </c>
      <c r="W27" s="88">
        <f t="shared" si="47"/>
        <v>560473.83333333337</v>
      </c>
      <c r="X27">
        <v>0</v>
      </c>
      <c r="Y27" s="104">
        <f t="shared" si="13"/>
        <v>560473.83333333337</v>
      </c>
      <c r="Z27" s="64">
        <f t="shared" si="2"/>
        <v>4</v>
      </c>
      <c r="AA27" s="100">
        <f t="shared" si="14"/>
        <v>492470000</v>
      </c>
      <c r="AB27" s="88">
        <f t="shared" si="15"/>
        <v>2718434.4</v>
      </c>
      <c r="AC27">
        <v>0</v>
      </c>
      <c r="AD27" s="104">
        <f t="shared" si="16"/>
        <v>2718434.4</v>
      </c>
      <c r="AE27" s="64">
        <f t="shared" si="3"/>
        <v>4</v>
      </c>
      <c r="AF27" s="88">
        <f t="shared" si="17"/>
        <v>1210000000</v>
      </c>
      <c r="AG27" s="88">
        <f t="shared" si="48"/>
        <v>227335.09999999963</v>
      </c>
      <c r="AH27">
        <v>0</v>
      </c>
      <c r="AI27" s="104">
        <f t="shared" si="18"/>
        <v>227335.09999999963</v>
      </c>
      <c r="AK27" s="88">
        <f t="shared" si="19"/>
        <v>1210000000</v>
      </c>
      <c r="AP27" s="88">
        <f t="shared" si="20"/>
        <v>115000000</v>
      </c>
      <c r="AQ27" s="88">
        <f t="shared" si="21"/>
        <v>617636.25</v>
      </c>
      <c r="AR27">
        <v>0</v>
      </c>
      <c r="AS27" s="104">
        <f t="shared" si="22"/>
        <v>617636.25</v>
      </c>
      <c r="AU27" s="88">
        <f t="shared" si="23"/>
        <v>102100000</v>
      </c>
      <c r="AV27" s="88">
        <f t="shared" si="24"/>
        <v>576099.24999999988</v>
      </c>
      <c r="AW27">
        <v>0</v>
      </c>
      <c r="AX27" s="104">
        <f t="shared" si="25"/>
        <v>576099.24999999988</v>
      </c>
      <c r="AZ27" s="88">
        <f t="shared" si="26"/>
        <v>50000000</v>
      </c>
      <c r="BA27" s="88">
        <f t="shared" si="27"/>
        <v>273791.66666666669</v>
      </c>
      <c r="BB27">
        <v>0</v>
      </c>
      <c r="BC27" s="104">
        <f t="shared" si="28"/>
        <v>273791.66666666669</v>
      </c>
      <c r="BE27" s="88">
        <f t="shared" si="29"/>
        <v>112300000</v>
      </c>
      <c r="BF27" s="88">
        <f t="shared" si="30"/>
        <v>643666.16666666674</v>
      </c>
      <c r="BG27">
        <v>0</v>
      </c>
      <c r="BH27" s="104">
        <f t="shared" si="31"/>
        <v>643666.16666666674</v>
      </c>
      <c r="BJ27" s="88">
        <f t="shared" si="32"/>
        <v>48700000</v>
      </c>
      <c r="BK27" s="88">
        <f t="shared" si="33"/>
        <v>279132.16666666669</v>
      </c>
      <c r="BL27">
        <v>0</v>
      </c>
      <c r="BM27" s="104">
        <f t="shared" si="34"/>
        <v>279132.16666666669</v>
      </c>
      <c r="BO27" s="88">
        <f t="shared" si="35"/>
        <v>89500000</v>
      </c>
      <c r="BP27" s="88">
        <f t="shared" si="36"/>
        <v>512984.16666666669</v>
      </c>
      <c r="BQ27">
        <v>0</v>
      </c>
      <c r="BR27" s="104">
        <f t="shared" si="37"/>
        <v>512984.16666666669</v>
      </c>
      <c r="BT27" s="88">
        <f t="shared" si="38"/>
        <v>44800000</v>
      </c>
      <c r="BU27" s="88">
        <f t="shared" si="39"/>
        <v>256778.66666666669</v>
      </c>
      <c r="BV27">
        <v>0</v>
      </c>
      <c r="BW27" s="104">
        <f t="shared" si="40"/>
        <v>256778.66666666669</v>
      </c>
      <c r="BY27" s="88">
        <f t="shared" si="41"/>
        <v>47000000</v>
      </c>
      <c r="BZ27" s="88">
        <f t="shared" si="42"/>
        <v>269388.33333333337</v>
      </c>
      <c r="CA27">
        <v>0</v>
      </c>
      <c r="CB27" s="104">
        <f t="shared" si="43"/>
        <v>269388.33333333337</v>
      </c>
      <c r="CD27" s="100">
        <f t="shared" si="44"/>
        <v>1210000000</v>
      </c>
      <c r="CE27" s="88">
        <f t="shared" si="49"/>
        <v>6708384.9000000013</v>
      </c>
      <c r="CF27" s="88">
        <f t="shared" si="4"/>
        <v>0</v>
      </c>
      <c r="CG27" s="100">
        <f t="shared" si="45"/>
        <v>6708384.9000000013</v>
      </c>
      <c r="CH27" s="88">
        <f t="shared" si="46"/>
        <v>227335.09999999963</v>
      </c>
      <c r="CI27" s="104">
        <f t="shared" si="50"/>
        <v>0</v>
      </c>
    </row>
    <row r="28" spans="1:87" x14ac:dyDescent="0.25">
      <c r="A28" s="10"/>
      <c r="E28" s="141"/>
      <c r="F28" s="141"/>
      <c r="G28" s="141">
        <v>37161</v>
      </c>
      <c r="H28" s="64">
        <f t="shared" si="0"/>
        <v>5</v>
      </c>
      <c r="I28" s="38"/>
      <c r="L28" s="86">
        <f t="shared" si="5"/>
        <v>1210000000</v>
      </c>
      <c r="M28" s="88">
        <f t="shared" si="6"/>
        <v>6947416.666666667</v>
      </c>
      <c r="O28" s="90">
        <v>0</v>
      </c>
      <c r="P28" s="88">
        <f t="shared" si="7"/>
        <v>6947416.666666667</v>
      </c>
      <c r="Q28" s="87">
        <f t="shared" si="8"/>
        <v>10083.333333333334</v>
      </c>
      <c r="R28" s="87">
        <f t="shared" si="9"/>
        <v>1613.3333333333333</v>
      </c>
      <c r="S28" s="88">
        <f t="shared" si="10"/>
        <v>6935720.0000000009</v>
      </c>
      <c r="T28" s="143">
        <f t="shared" si="11"/>
        <v>1</v>
      </c>
      <c r="U28" s="64">
        <f t="shared" si="1"/>
        <v>5</v>
      </c>
      <c r="V28" s="100">
        <f t="shared" si="12"/>
        <v>108130000</v>
      </c>
      <c r="W28" s="88">
        <f t="shared" si="47"/>
        <v>560473.83333333337</v>
      </c>
      <c r="X28">
        <v>0</v>
      </c>
      <c r="Y28" s="104">
        <f t="shared" si="13"/>
        <v>560473.83333333337</v>
      </c>
      <c r="Z28" s="64">
        <f t="shared" si="2"/>
        <v>5</v>
      </c>
      <c r="AA28" s="100">
        <f t="shared" si="14"/>
        <v>492470000</v>
      </c>
      <c r="AB28" s="88">
        <f t="shared" si="15"/>
        <v>2718434.4</v>
      </c>
      <c r="AC28">
        <v>0</v>
      </c>
      <c r="AD28" s="104">
        <f t="shared" si="16"/>
        <v>2718434.4</v>
      </c>
      <c r="AE28" s="64">
        <f t="shared" si="3"/>
        <v>5</v>
      </c>
      <c r="AF28" s="88">
        <f t="shared" si="17"/>
        <v>1210000000</v>
      </c>
      <c r="AG28" s="88">
        <f t="shared" si="48"/>
        <v>227335.09999999963</v>
      </c>
      <c r="AH28">
        <v>0</v>
      </c>
      <c r="AI28" s="104">
        <f t="shared" si="18"/>
        <v>227335.09999999963</v>
      </c>
      <c r="AK28" s="88">
        <f t="shared" si="19"/>
        <v>1210000000</v>
      </c>
      <c r="AP28" s="88">
        <f t="shared" si="20"/>
        <v>115000000</v>
      </c>
      <c r="AQ28" s="88">
        <f t="shared" si="21"/>
        <v>617636.25</v>
      </c>
      <c r="AR28">
        <v>0</v>
      </c>
      <c r="AS28" s="104">
        <f t="shared" si="22"/>
        <v>617636.25</v>
      </c>
      <c r="AU28" s="88">
        <f t="shared" si="23"/>
        <v>102100000</v>
      </c>
      <c r="AV28" s="88">
        <f t="shared" si="24"/>
        <v>576099.24999999988</v>
      </c>
      <c r="AW28">
        <v>0</v>
      </c>
      <c r="AX28" s="104">
        <f t="shared" si="25"/>
        <v>576099.24999999988</v>
      </c>
      <c r="AZ28" s="88">
        <f t="shared" si="26"/>
        <v>50000000</v>
      </c>
      <c r="BA28" s="88">
        <f t="shared" si="27"/>
        <v>273791.66666666669</v>
      </c>
      <c r="BB28">
        <v>0</v>
      </c>
      <c r="BC28" s="104">
        <f t="shared" si="28"/>
        <v>273791.66666666669</v>
      </c>
      <c r="BE28" s="88">
        <f t="shared" si="29"/>
        <v>112300000</v>
      </c>
      <c r="BF28" s="88">
        <f t="shared" si="30"/>
        <v>643666.16666666674</v>
      </c>
      <c r="BG28">
        <v>0</v>
      </c>
      <c r="BH28" s="104">
        <f t="shared" si="31"/>
        <v>643666.16666666674</v>
      </c>
      <c r="BJ28" s="88">
        <f t="shared" si="32"/>
        <v>48700000</v>
      </c>
      <c r="BK28" s="88">
        <f t="shared" si="33"/>
        <v>279132.16666666669</v>
      </c>
      <c r="BL28">
        <v>0</v>
      </c>
      <c r="BM28" s="104">
        <f t="shared" si="34"/>
        <v>279132.16666666669</v>
      </c>
      <c r="BO28" s="88">
        <f t="shared" si="35"/>
        <v>89500000</v>
      </c>
      <c r="BP28" s="88">
        <f t="shared" si="36"/>
        <v>512984.16666666669</v>
      </c>
      <c r="BQ28">
        <v>0</v>
      </c>
      <c r="BR28" s="104">
        <f t="shared" si="37"/>
        <v>512984.16666666669</v>
      </c>
      <c r="BT28" s="88">
        <f t="shared" si="38"/>
        <v>44800000</v>
      </c>
      <c r="BU28" s="88">
        <f t="shared" si="39"/>
        <v>256778.66666666669</v>
      </c>
      <c r="BV28">
        <v>0</v>
      </c>
      <c r="BW28" s="104">
        <f t="shared" si="40"/>
        <v>256778.66666666669</v>
      </c>
      <c r="BY28" s="88">
        <f t="shared" si="41"/>
        <v>47000000</v>
      </c>
      <c r="BZ28" s="88">
        <f t="shared" si="42"/>
        <v>269388.33333333337</v>
      </c>
      <c r="CA28">
        <v>0</v>
      </c>
      <c r="CB28" s="104">
        <f t="shared" si="43"/>
        <v>269388.33333333337</v>
      </c>
      <c r="CD28" s="100">
        <f t="shared" si="44"/>
        <v>1210000000</v>
      </c>
      <c r="CE28" s="88">
        <f t="shared" si="49"/>
        <v>6708384.9000000013</v>
      </c>
      <c r="CF28" s="88">
        <f t="shared" si="4"/>
        <v>0</v>
      </c>
      <c r="CG28" s="100">
        <f t="shared" si="45"/>
        <v>6708384.9000000013</v>
      </c>
      <c r="CH28" s="88">
        <f t="shared" si="46"/>
        <v>227335.09999999963</v>
      </c>
      <c r="CI28" s="104">
        <f t="shared" si="50"/>
        <v>0</v>
      </c>
    </row>
    <row r="29" spans="1:87" x14ac:dyDescent="0.25">
      <c r="E29" s="141"/>
      <c r="F29" s="141"/>
      <c r="G29" s="141">
        <v>37191</v>
      </c>
      <c r="H29" s="64">
        <f t="shared" si="0"/>
        <v>6</v>
      </c>
      <c r="I29" s="38"/>
      <c r="L29" s="86">
        <f t="shared" si="5"/>
        <v>1210000000</v>
      </c>
      <c r="M29" s="88">
        <f t="shared" si="6"/>
        <v>6947416.666666667</v>
      </c>
      <c r="O29" s="90">
        <v>0</v>
      </c>
      <c r="P29" s="88">
        <f t="shared" si="7"/>
        <v>6947416.666666667</v>
      </c>
      <c r="Q29" s="87">
        <f t="shared" si="8"/>
        <v>10083.333333333334</v>
      </c>
      <c r="R29" s="87">
        <f t="shared" si="9"/>
        <v>1613.3333333333333</v>
      </c>
      <c r="S29" s="88">
        <f t="shared" si="10"/>
        <v>6935720.0000000009</v>
      </c>
      <c r="T29" s="143">
        <f t="shared" si="11"/>
        <v>1</v>
      </c>
      <c r="U29" s="64">
        <f t="shared" si="1"/>
        <v>6</v>
      </c>
      <c r="V29" s="100">
        <f t="shared" si="12"/>
        <v>108130000</v>
      </c>
      <c r="W29" s="88">
        <f t="shared" si="47"/>
        <v>560473.83333333337</v>
      </c>
      <c r="X29">
        <v>0</v>
      </c>
      <c r="Y29" s="104">
        <f t="shared" si="13"/>
        <v>560473.83333333337</v>
      </c>
      <c r="Z29" s="64">
        <f t="shared" si="2"/>
        <v>6</v>
      </c>
      <c r="AA29" s="100">
        <f t="shared" si="14"/>
        <v>492470000</v>
      </c>
      <c r="AB29" s="88">
        <f t="shared" si="15"/>
        <v>2718434.4</v>
      </c>
      <c r="AC29">
        <v>0</v>
      </c>
      <c r="AD29" s="104">
        <f t="shared" si="16"/>
        <v>2718434.4</v>
      </c>
      <c r="AE29" s="64">
        <f t="shared" si="3"/>
        <v>6</v>
      </c>
      <c r="AF29" s="88">
        <f t="shared" si="17"/>
        <v>1210000000</v>
      </c>
      <c r="AG29" s="88">
        <f t="shared" si="48"/>
        <v>227335.09999999963</v>
      </c>
      <c r="AH29">
        <v>0</v>
      </c>
      <c r="AI29" s="104">
        <f t="shared" si="18"/>
        <v>227335.09999999963</v>
      </c>
      <c r="AK29" s="88">
        <f t="shared" si="19"/>
        <v>1210000000</v>
      </c>
      <c r="AP29" s="88">
        <f t="shared" si="20"/>
        <v>115000000</v>
      </c>
      <c r="AQ29" s="88">
        <f t="shared" si="21"/>
        <v>617636.25</v>
      </c>
      <c r="AR29">
        <v>0</v>
      </c>
      <c r="AS29" s="104">
        <f t="shared" si="22"/>
        <v>617636.25</v>
      </c>
      <c r="AU29" s="88">
        <f t="shared" si="23"/>
        <v>102100000</v>
      </c>
      <c r="AV29" s="88">
        <f t="shared" si="24"/>
        <v>576099.24999999988</v>
      </c>
      <c r="AW29">
        <v>0</v>
      </c>
      <c r="AX29" s="104">
        <f t="shared" si="25"/>
        <v>576099.24999999988</v>
      </c>
      <c r="AZ29" s="88">
        <f t="shared" si="26"/>
        <v>50000000</v>
      </c>
      <c r="BA29" s="88">
        <f t="shared" si="27"/>
        <v>273791.66666666669</v>
      </c>
      <c r="BB29">
        <v>0</v>
      </c>
      <c r="BC29" s="104">
        <f t="shared" si="28"/>
        <v>273791.66666666669</v>
      </c>
      <c r="BE29" s="88">
        <f t="shared" si="29"/>
        <v>112300000</v>
      </c>
      <c r="BF29" s="88">
        <f t="shared" si="30"/>
        <v>643666.16666666674</v>
      </c>
      <c r="BG29">
        <v>0</v>
      </c>
      <c r="BH29" s="104">
        <f t="shared" si="31"/>
        <v>643666.16666666674</v>
      </c>
      <c r="BJ29" s="88">
        <f t="shared" si="32"/>
        <v>48700000</v>
      </c>
      <c r="BK29" s="88">
        <f t="shared" si="33"/>
        <v>279132.16666666669</v>
      </c>
      <c r="BL29">
        <v>0</v>
      </c>
      <c r="BM29" s="104">
        <f t="shared" si="34"/>
        <v>279132.16666666669</v>
      </c>
      <c r="BO29" s="88">
        <f t="shared" si="35"/>
        <v>89500000</v>
      </c>
      <c r="BP29" s="88">
        <f t="shared" si="36"/>
        <v>512984.16666666669</v>
      </c>
      <c r="BQ29">
        <v>0</v>
      </c>
      <c r="BR29" s="104">
        <f t="shared" si="37"/>
        <v>512984.16666666669</v>
      </c>
      <c r="BT29" s="88">
        <f t="shared" si="38"/>
        <v>44800000</v>
      </c>
      <c r="BU29" s="88">
        <f t="shared" si="39"/>
        <v>256778.66666666669</v>
      </c>
      <c r="BV29">
        <v>0</v>
      </c>
      <c r="BW29" s="104">
        <f t="shared" si="40"/>
        <v>256778.66666666669</v>
      </c>
      <c r="BY29" s="88">
        <f t="shared" si="41"/>
        <v>47000000</v>
      </c>
      <c r="BZ29" s="88">
        <f t="shared" si="42"/>
        <v>269388.33333333337</v>
      </c>
      <c r="CA29">
        <v>0</v>
      </c>
      <c r="CB29" s="104">
        <f t="shared" si="43"/>
        <v>269388.33333333337</v>
      </c>
      <c r="CD29" s="100">
        <f t="shared" si="44"/>
        <v>1210000000</v>
      </c>
      <c r="CE29" s="88">
        <f t="shared" si="49"/>
        <v>6708384.9000000013</v>
      </c>
      <c r="CF29" s="88">
        <f t="shared" si="4"/>
        <v>0</v>
      </c>
      <c r="CG29" s="100">
        <f t="shared" si="45"/>
        <v>6708384.9000000013</v>
      </c>
      <c r="CH29" s="88">
        <f t="shared" si="46"/>
        <v>227335.09999999963</v>
      </c>
      <c r="CI29" s="104">
        <f t="shared" si="50"/>
        <v>0</v>
      </c>
    </row>
    <row r="30" spans="1:87" x14ac:dyDescent="0.25">
      <c r="E30" s="141"/>
      <c r="F30" s="141"/>
      <c r="G30" s="141">
        <v>37222</v>
      </c>
      <c r="H30" s="64">
        <f t="shared" si="0"/>
        <v>7</v>
      </c>
      <c r="I30" s="38"/>
      <c r="L30" s="86">
        <f t="shared" si="5"/>
        <v>1210000000</v>
      </c>
      <c r="M30" s="88">
        <f t="shared" si="6"/>
        <v>6947416.666666667</v>
      </c>
      <c r="O30" s="90">
        <v>0</v>
      </c>
      <c r="P30" s="88">
        <f t="shared" si="7"/>
        <v>6947416.666666667</v>
      </c>
      <c r="Q30" s="87">
        <f t="shared" si="8"/>
        <v>10083.333333333334</v>
      </c>
      <c r="R30" s="87">
        <f t="shared" si="9"/>
        <v>1613.3333333333333</v>
      </c>
      <c r="S30" s="88">
        <f t="shared" si="10"/>
        <v>6935720.0000000009</v>
      </c>
      <c r="T30" s="143">
        <f t="shared" si="11"/>
        <v>1</v>
      </c>
      <c r="U30" s="64">
        <f t="shared" si="1"/>
        <v>7</v>
      </c>
      <c r="V30" s="100">
        <f t="shared" si="12"/>
        <v>108130000</v>
      </c>
      <c r="W30" s="88">
        <f t="shared" si="47"/>
        <v>560473.83333333337</v>
      </c>
      <c r="X30">
        <v>0</v>
      </c>
      <c r="Y30" s="104">
        <f t="shared" si="13"/>
        <v>560473.83333333337</v>
      </c>
      <c r="Z30" s="64">
        <f t="shared" si="2"/>
        <v>7</v>
      </c>
      <c r="AA30" s="100">
        <f t="shared" si="14"/>
        <v>492470000</v>
      </c>
      <c r="AB30" s="88">
        <f t="shared" si="15"/>
        <v>2718434.4</v>
      </c>
      <c r="AC30">
        <v>0</v>
      </c>
      <c r="AD30" s="104">
        <f t="shared" si="16"/>
        <v>2718434.4</v>
      </c>
      <c r="AE30" s="64">
        <f t="shared" si="3"/>
        <v>7</v>
      </c>
      <c r="AF30" s="88">
        <f t="shared" si="17"/>
        <v>1210000000</v>
      </c>
      <c r="AG30" s="88">
        <f t="shared" si="48"/>
        <v>227335.09999999963</v>
      </c>
      <c r="AH30">
        <v>0</v>
      </c>
      <c r="AI30" s="104">
        <f t="shared" si="18"/>
        <v>227335.09999999963</v>
      </c>
      <c r="AK30" s="88">
        <f t="shared" si="19"/>
        <v>1210000000</v>
      </c>
      <c r="AP30" s="88">
        <f t="shared" si="20"/>
        <v>115000000</v>
      </c>
      <c r="AQ30" s="88">
        <f t="shared" si="21"/>
        <v>617636.25</v>
      </c>
      <c r="AR30">
        <v>0</v>
      </c>
      <c r="AS30" s="104">
        <f t="shared" si="22"/>
        <v>617636.25</v>
      </c>
      <c r="AU30" s="88">
        <f t="shared" si="23"/>
        <v>102100000</v>
      </c>
      <c r="AV30" s="88">
        <f t="shared" si="24"/>
        <v>576099.24999999988</v>
      </c>
      <c r="AW30">
        <v>0</v>
      </c>
      <c r="AX30" s="104">
        <f t="shared" si="25"/>
        <v>576099.24999999988</v>
      </c>
      <c r="AZ30" s="88">
        <f t="shared" si="26"/>
        <v>50000000</v>
      </c>
      <c r="BA30" s="88">
        <f t="shared" si="27"/>
        <v>273791.66666666669</v>
      </c>
      <c r="BB30">
        <v>0</v>
      </c>
      <c r="BC30" s="104">
        <f t="shared" si="28"/>
        <v>273791.66666666669</v>
      </c>
      <c r="BE30" s="88">
        <f t="shared" si="29"/>
        <v>112300000</v>
      </c>
      <c r="BF30" s="88">
        <f t="shared" si="30"/>
        <v>643666.16666666674</v>
      </c>
      <c r="BG30">
        <v>0</v>
      </c>
      <c r="BH30" s="104">
        <f t="shared" si="31"/>
        <v>643666.16666666674</v>
      </c>
      <c r="BJ30" s="88">
        <f t="shared" si="32"/>
        <v>48700000</v>
      </c>
      <c r="BK30" s="88">
        <f t="shared" si="33"/>
        <v>279132.16666666669</v>
      </c>
      <c r="BL30">
        <v>0</v>
      </c>
      <c r="BM30" s="104">
        <f t="shared" si="34"/>
        <v>279132.16666666669</v>
      </c>
      <c r="BO30" s="88">
        <f t="shared" si="35"/>
        <v>89500000</v>
      </c>
      <c r="BP30" s="88">
        <f t="shared" si="36"/>
        <v>512984.16666666669</v>
      </c>
      <c r="BQ30">
        <v>0</v>
      </c>
      <c r="BR30" s="104">
        <f t="shared" si="37"/>
        <v>512984.16666666669</v>
      </c>
      <c r="BT30" s="88">
        <f t="shared" si="38"/>
        <v>44800000</v>
      </c>
      <c r="BU30" s="88">
        <f t="shared" si="39"/>
        <v>256778.66666666669</v>
      </c>
      <c r="BV30">
        <v>0</v>
      </c>
      <c r="BW30" s="104">
        <f t="shared" si="40"/>
        <v>256778.66666666669</v>
      </c>
      <c r="BY30" s="88">
        <f t="shared" si="41"/>
        <v>47000000</v>
      </c>
      <c r="BZ30" s="88">
        <f t="shared" si="42"/>
        <v>269388.33333333337</v>
      </c>
      <c r="CA30">
        <v>0</v>
      </c>
      <c r="CB30" s="104">
        <f t="shared" si="43"/>
        <v>269388.33333333337</v>
      </c>
      <c r="CD30" s="100">
        <f t="shared" si="44"/>
        <v>1210000000</v>
      </c>
      <c r="CE30" s="88">
        <f t="shared" si="49"/>
        <v>6708384.9000000013</v>
      </c>
      <c r="CF30" s="88">
        <f t="shared" si="4"/>
        <v>0</v>
      </c>
      <c r="CG30" s="100">
        <f t="shared" si="45"/>
        <v>6708384.9000000013</v>
      </c>
      <c r="CH30" s="88">
        <f t="shared" si="46"/>
        <v>227335.09999999963</v>
      </c>
      <c r="CI30" s="104">
        <f t="shared" si="50"/>
        <v>0</v>
      </c>
    </row>
    <row r="31" spans="1:87" x14ac:dyDescent="0.25">
      <c r="E31" s="141"/>
      <c r="F31" s="141"/>
      <c r="G31" s="141">
        <v>37252</v>
      </c>
      <c r="H31" s="64">
        <f t="shared" si="0"/>
        <v>8</v>
      </c>
      <c r="I31" s="38"/>
      <c r="L31" s="86">
        <f t="shared" si="5"/>
        <v>1210000000</v>
      </c>
      <c r="M31" s="88">
        <f t="shared" si="6"/>
        <v>6947416.666666667</v>
      </c>
      <c r="O31" s="90">
        <v>0</v>
      </c>
      <c r="P31" s="88">
        <f t="shared" si="7"/>
        <v>6947416.666666667</v>
      </c>
      <c r="Q31" s="87">
        <f t="shared" si="8"/>
        <v>10083.333333333334</v>
      </c>
      <c r="R31" s="87">
        <f t="shared" si="9"/>
        <v>1613.3333333333333</v>
      </c>
      <c r="S31" s="88">
        <f t="shared" si="10"/>
        <v>6935720.0000000009</v>
      </c>
      <c r="T31" s="143">
        <f t="shared" si="11"/>
        <v>1</v>
      </c>
      <c r="U31" s="64">
        <f t="shared" si="1"/>
        <v>8</v>
      </c>
      <c r="V31" s="100">
        <f t="shared" si="12"/>
        <v>108130000</v>
      </c>
      <c r="W31" s="88">
        <f t="shared" si="47"/>
        <v>560473.83333333337</v>
      </c>
      <c r="X31">
        <v>0</v>
      </c>
      <c r="Y31" s="104">
        <f t="shared" si="13"/>
        <v>560473.83333333337</v>
      </c>
      <c r="Z31" s="64">
        <f t="shared" si="2"/>
        <v>8</v>
      </c>
      <c r="AA31" s="100">
        <f t="shared" si="14"/>
        <v>492470000</v>
      </c>
      <c r="AB31" s="88">
        <f t="shared" si="15"/>
        <v>2718434.4</v>
      </c>
      <c r="AC31">
        <v>0</v>
      </c>
      <c r="AD31" s="104">
        <f t="shared" si="16"/>
        <v>2718434.4</v>
      </c>
      <c r="AE31" s="64">
        <f t="shared" si="3"/>
        <v>8</v>
      </c>
      <c r="AF31" s="88">
        <f t="shared" si="17"/>
        <v>1210000000</v>
      </c>
      <c r="AG31" s="88">
        <f t="shared" si="48"/>
        <v>227335.09999999963</v>
      </c>
      <c r="AH31">
        <v>0</v>
      </c>
      <c r="AI31" s="104">
        <f t="shared" si="18"/>
        <v>227335.09999999963</v>
      </c>
      <c r="AK31" s="88">
        <f t="shared" si="19"/>
        <v>1210000000</v>
      </c>
      <c r="AP31" s="88">
        <f t="shared" si="20"/>
        <v>115000000</v>
      </c>
      <c r="AQ31" s="88">
        <f t="shared" si="21"/>
        <v>617636.25</v>
      </c>
      <c r="AR31">
        <v>0</v>
      </c>
      <c r="AS31" s="104">
        <f t="shared" si="22"/>
        <v>617636.25</v>
      </c>
      <c r="AU31" s="88">
        <f t="shared" si="23"/>
        <v>102100000</v>
      </c>
      <c r="AV31" s="88">
        <f t="shared" si="24"/>
        <v>576099.24999999988</v>
      </c>
      <c r="AW31">
        <v>0</v>
      </c>
      <c r="AX31" s="104">
        <f t="shared" si="25"/>
        <v>576099.24999999988</v>
      </c>
      <c r="AZ31" s="88">
        <f t="shared" si="26"/>
        <v>50000000</v>
      </c>
      <c r="BA31" s="88">
        <f t="shared" si="27"/>
        <v>273791.66666666669</v>
      </c>
      <c r="BB31">
        <v>0</v>
      </c>
      <c r="BC31" s="104">
        <f t="shared" si="28"/>
        <v>273791.66666666669</v>
      </c>
      <c r="BE31" s="88">
        <f t="shared" si="29"/>
        <v>112300000</v>
      </c>
      <c r="BF31" s="88">
        <f t="shared" si="30"/>
        <v>643666.16666666674</v>
      </c>
      <c r="BG31">
        <v>0</v>
      </c>
      <c r="BH31" s="104">
        <f t="shared" si="31"/>
        <v>643666.16666666674</v>
      </c>
      <c r="BJ31" s="88">
        <f t="shared" si="32"/>
        <v>48700000</v>
      </c>
      <c r="BK31" s="88">
        <f t="shared" si="33"/>
        <v>279132.16666666669</v>
      </c>
      <c r="BL31">
        <v>0</v>
      </c>
      <c r="BM31" s="104">
        <f t="shared" si="34"/>
        <v>279132.16666666669</v>
      </c>
      <c r="BO31" s="88">
        <f t="shared" si="35"/>
        <v>89500000</v>
      </c>
      <c r="BP31" s="88">
        <f t="shared" si="36"/>
        <v>512984.16666666669</v>
      </c>
      <c r="BQ31">
        <v>0</v>
      </c>
      <c r="BR31" s="104">
        <f t="shared" si="37"/>
        <v>512984.16666666669</v>
      </c>
      <c r="BT31" s="88">
        <f t="shared" si="38"/>
        <v>44800000</v>
      </c>
      <c r="BU31" s="88">
        <f t="shared" si="39"/>
        <v>256778.66666666669</v>
      </c>
      <c r="BV31">
        <v>0</v>
      </c>
      <c r="BW31" s="104">
        <f t="shared" si="40"/>
        <v>256778.66666666669</v>
      </c>
      <c r="BY31" s="88">
        <f t="shared" si="41"/>
        <v>47000000</v>
      </c>
      <c r="BZ31" s="88">
        <f t="shared" si="42"/>
        <v>269388.33333333337</v>
      </c>
      <c r="CA31">
        <v>0</v>
      </c>
      <c r="CB31" s="104">
        <f t="shared" si="43"/>
        <v>269388.33333333337</v>
      </c>
      <c r="CD31" s="100">
        <f t="shared" si="44"/>
        <v>1210000000</v>
      </c>
      <c r="CE31" s="88">
        <f t="shared" si="49"/>
        <v>6708384.9000000013</v>
      </c>
      <c r="CF31" s="88">
        <f t="shared" si="4"/>
        <v>0</v>
      </c>
      <c r="CG31" s="100">
        <f t="shared" si="45"/>
        <v>6708384.9000000013</v>
      </c>
      <c r="CH31" s="88">
        <f t="shared" si="46"/>
        <v>227335.09999999963</v>
      </c>
      <c r="CI31" s="104">
        <f t="shared" si="50"/>
        <v>0</v>
      </c>
    </row>
    <row r="32" spans="1:87" x14ac:dyDescent="0.25">
      <c r="E32" s="141"/>
      <c r="F32" s="141"/>
      <c r="G32" s="141">
        <v>37283</v>
      </c>
      <c r="H32" s="64">
        <f t="shared" si="0"/>
        <v>9</v>
      </c>
      <c r="I32" s="38"/>
      <c r="L32" s="86">
        <f t="shared" si="5"/>
        <v>1210000000</v>
      </c>
      <c r="M32" s="88">
        <f t="shared" si="6"/>
        <v>6947416.666666667</v>
      </c>
      <c r="O32" s="90">
        <v>0</v>
      </c>
      <c r="P32" s="88">
        <f t="shared" si="7"/>
        <v>6947416.666666667</v>
      </c>
      <c r="Q32" s="87">
        <f t="shared" si="8"/>
        <v>10083.333333333334</v>
      </c>
      <c r="R32" s="87">
        <f t="shared" si="9"/>
        <v>1613.3333333333333</v>
      </c>
      <c r="S32" s="88">
        <f t="shared" si="10"/>
        <v>6935720.0000000009</v>
      </c>
      <c r="T32" s="143">
        <f t="shared" si="11"/>
        <v>1</v>
      </c>
      <c r="U32" s="64">
        <f t="shared" si="1"/>
        <v>9</v>
      </c>
      <c r="V32" s="100">
        <f t="shared" si="12"/>
        <v>108130000</v>
      </c>
      <c r="W32" s="88">
        <f t="shared" si="47"/>
        <v>560473.83333333337</v>
      </c>
      <c r="X32">
        <v>0</v>
      </c>
      <c r="Y32" s="104">
        <f t="shared" si="13"/>
        <v>560473.83333333337</v>
      </c>
      <c r="Z32" s="64">
        <f t="shared" si="2"/>
        <v>9</v>
      </c>
      <c r="AA32" s="100">
        <f t="shared" si="14"/>
        <v>492470000</v>
      </c>
      <c r="AB32" s="88">
        <f t="shared" si="15"/>
        <v>2718434.4</v>
      </c>
      <c r="AC32">
        <v>0</v>
      </c>
      <c r="AD32" s="104">
        <f t="shared" si="16"/>
        <v>2718434.4</v>
      </c>
      <c r="AE32" s="64">
        <f t="shared" si="3"/>
        <v>9</v>
      </c>
      <c r="AF32" s="88">
        <f t="shared" si="17"/>
        <v>1210000000</v>
      </c>
      <c r="AG32" s="88">
        <f t="shared" si="48"/>
        <v>227335.09999999963</v>
      </c>
      <c r="AH32">
        <v>0</v>
      </c>
      <c r="AI32" s="104">
        <f t="shared" si="18"/>
        <v>227335.09999999963</v>
      </c>
      <c r="AK32" s="88">
        <f t="shared" si="19"/>
        <v>1210000000</v>
      </c>
      <c r="AP32" s="88">
        <f t="shared" si="20"/>
        <v>115000000</v>
      </c>
      <c r="AQ32" s="88">
        <f t="shared" si="21"/>
        <v>617636.25</v>
      </c>
      <c r="AR32">
        <v>0</v>
      </c>
      <c r="AS32" s="104">
        <f t="shared" si="22"/>
        <v>617636.25</v>
      </c>
      <c r="AU32" s="88">
        <f t="shared" si="23"/>
        <v>102100000</v>
      </c>
      <c r="AV32" s="88">
        <f t="shared" si="24"/>
        <v>576099.24999999988</v>
      </c>
      <c r="AW32">
        <v>0</v>
      </c>
      <c r="AX32" s="104">
        <f t="shared" si="25"/>
        <v>576099.24999999988</v>
      </c>
      <c r="AZ32" s="88">
        <f t="shared" si="26"/>
        <v>50000000</v>
      </c>
      <c r="BA32" s="88">
        <f t="shared" si="27"/>
        <v>273791.66666666669</v>
      </c>
      <c r="BB32">
        <v>0</v>
      </c>
      <c r="BC32" s="104">
        <f t="shared" si="28"/>
        <v>273791.66666666669</v>
      </c>
      <c r="BE32" s="88">
        <f t="shared" si="29"/>
        <v>112300000</v>
      </c>
      <c r="BF32" s="88">
        <f t="shared" si="30"/>
        <v>643666.16666666674</v>
      </c>
      <c r="BG32">
        <v>0</v>
      </c>
      <c r="BH32" s="104">
        <f t="shared" si="31"/>
        <v>643666.16666666674</v>
      </c>
      <c r="BJ32" s="88">
        <f t="shared" si="32"/>
        <v>48700000</v>
      </c>
      <c r="BK32" s="88">
        <f t="shared" si="33"/>
        <v>279132.16666666669</v>
      </c>
      <c r="BL32">
        <v>0</v>
      </c>
      <c r="BM32" s="104">
        <f t="shared" si="34"/>
        <v>279132.16666666669</v>
      </c>
      <c r="BO32" s="88">
        <f t="shared" si="35"/>
        <v>89500000</v>
      </c>
      <c r="BP32" s="88">
        <f t="shared" si="36"/>
        <v>512984.16666666669</v>
      </c>
      <c r="BQ32">
        <v>0</v>
      </c>
      <c r="BR32" s="104">
        <f t="shared" si="37"/>
        <v>512984.16666666669</v>
      </c>
      <c r="BT32" s="88">
        <f t="shared" si="38"/>
        <v>44800000</v>
      </c>
      <c r="BU32" s="88">
        <f t="shared" si="39"/>
        <v>256778.66666666669</v>
      </c>
      <c r="BV32">
        <v>0</v>
      </c>
      <c r="BW32" s="104">
        <f t="shared" si="40"/>
        <v>256778.66666666669</v>
      </c>
      <c r="BY32" s="88">
        <f t="shared" si="41"/>
        <v>47000000</v>
      </c>
      <c r="BZ32" s="88">
        <f t="shared" si="42"/>
        <v>269388.33333333337</v>
      </c>
      <c r="CA32">
        <v>0</v>
      </c>
      <c r="CB32" s="104">
        <f t="shared" si="43"/>
        <v>269388.33333333337</v>
      </c>
      <c r="CD32" s="100">
        <f t="shared" si="44"/>
        <v>1210000000</v>
      </c>
      <c r="CE32" s="88">
        <f t="shared" si="49"/>
        <v>6708384.9000000013</v>
      </c>
      <c r="CF32" s="88">
        <f t="shared" si="4"/>
        <v>0</v>
      </c>
      <c r="CG32" s="100">
        <f t="shared" si="45"/>
        <v>6708384.9000000013</v>
      </c>
      <c r="CH32" s="88">
        <f t="shared" si="46"/>
        <v>227335.09999999963</v>
      </c>
      <c r="CI32" s="104">
        <f t="shared" si="50"/>
        <v>0</v>
      </c>
    </row>
    <row r="33" spans="5:87" x14ac:dyDescent="0.25">
      <c r="E33" s="141"/>
      <c r="F33" s="141"/>
      <c r="G33" s="141">
        <v>37314</v>
      </c>
      <c r="H33" s="64">
        <f t="shared" si="0"/>
        <v>10</v>
      </c>
      <c r="I33" s="38"/>
      <c r="L33" s="86">
        <f t="shared" si="5"/>
        <v>1210000000</v>
      </c>
      <c r="M33" s="88">
        <f t="shared" si="6"/>
        <v>6947416.666666667</v>
      </c>
      <c r="O33" s="90">
        <v>0</v>
      </c>
      <c r="P33" s="88">
        <f t="shared" si="7"/>
        <v>6947416.666666667</v>
      </c>
      <c r="Q33" s="87">
        <f t="shared" si="8"/>
        <v>10083.333333333334</v>
      </c>
      <c r="R33" s="87">
        <f t="shared" si="9"/>
        <v>1613.3333333333333</v>
      </c>
      <c r="S33" s="88">
        <f t="shared" si="10"/>
        <v>6935720.0000000009</v>
      </c>
      <c r="T33" s="143">
        <f t="shared" si="11"/>
        <v>1</v>
      </c>
      <c r="U33" s="64">
        <f t="shared" si="1"/>
        <v>10</v>
      </c>
      <c r="V33" s="100">
        <f t="shared" si="12"/>
        <v>108130000</v>
      </c>
      <c r="W33" s="88">
        <f t="shared" si="47"/>
        <v>560473.83333333337</v>
      </c>
      <c r="X33">
        <v>0</v>
      </c>
      <c r="Y33" s="104">
        <f t="shared" si="13"/>
        <v>560473.83333333337</v>
      </c>
      <c r="Z33" s="64">
        <f t="shared" si="2"/>
        <v>10</v>
      </c>
      <c r="AA33" s="100">
        <f t="shared" si="14"/>
        <v>492470000</v>
      </c>
      <c r="AB33" s="88">
        <f t="shared" si="15"/>
        <v>2718434.4</v>
      </c>
      <c r="AC33">
        <v>0</v>
      </c>
      <c r="AD33" s="104">
        <f t="shared" si="16"/>
        <v>2718434.4</v>
      </c>
      <c r="AE33" s="64">
        <f t="shared" si="3"/>
        <v>10</v>
      </c>
      <c r="AF33" s="88">
        <f t="shared" si="17"/>
        <v>1210000000</v>
      </c>
      <c r="AG33" s="88">
        <f t="shared" si="48"/>
        <v>227335.09999999963</v>
      </c>
      <c r="AH33">
        <v>0</v>
      </c>
      <c r="AI33" s="104">
        <f t="shared" si="18"/>
        <v>227335.09999999963</v>
      </c>
      <c r="AK33" s="88">
        <f t="shared" si="19"/>
        <v>1210000000</v>
      </c>
      <c r="AP33" s="88">
        <f t="shared" si="20"/>
        <v>115000000</v>
      </c>
      <c r="AQ33" s="88">
        <f t="shared" si="21"/>
        <v>617636.25</v>
      </c>
      <c r="AR33">
        <v>0</v>
      </c>
      <c r="AS33" s="104">
        <f t="shared" si="22"/>
        <v>617636.25</v>
      </c>
      <c r="AU33" s="88">
        <f t="shared" si="23"/>
        <v>102100000</v>
      </c>
      <c r="AV33" s="88">
        <f t="shared" si="24"/>
        <v>576099.24999999988</v>
      </c>
      <c r="AW33">
        <v>0</v>
      </c>
      <c r="AX33" s="104">
        <f t="shared" si="25"/>
        <v>576099.24999999988</v>
      </c>
      <c r="AZ33" s="88">
        <f t="shared" si="26"/>
        <v>50000000</v>
      </c>
      <c r="BA33" s="88">
        <f t="shared" si="27"/>
        <v>273791.66666666669</v>
      </c>
      <c r="BB33">
        <v>0</v>
      </c>
      <c r="BC33" s="104">
        <f t="shared" si="28"/>
        <v>273791.66666666669</v>
      </c>
      <c r="BE33" s="88">
        <f t="shared" si="29"/>
        <v>112300000</v>
      </c>
      <c r="BF33" s="88">
        <f t="shared" si="30"/>
        <v>643666.16666666674</v>
      </c>
      <c r="BG33">
        <v>0</v>
      </c>
      <c r="BH33" s="104">
        <f t="shared" si="31"/>
        <v>643666.16666666674</v>
      </c>
      <c r="BJ33" s="88">
        <f t="shared" si="32"/>
        <v>48700000</v>
      </c>
      <c r="BK33" s="88">
        <f t="shared" si="33"/>
        <v>279132.16666666669</v>
      </c>
      <c r="BL33">
        <v>0</v>
      </c>
      <c r="BM33" s="104">
        <f t="shared" si="34"/>
        <v>279132.16666666669</v>
      </c>
      <c r="BO33" s="88">
        <f t="shared" si="35"/>
        <v>89500000</v>
      </c>
      <c r="BP33" s="88">
        <f t="shared" si="36"/>
        <v>512984.16666666669</v>
      </c>
      <c r="BQ33">
        <v>0</v>
      </c>
      <c r="BR33" s="104">
        <f t="shared" si="37"/>
        <v>512984.16666666669</v>
      </c>
      <c r="BT33" s="88">
        <f t="shared" si="38"/>
        <v>44800000</v>
      </c>
      <c r="BU33" s="88">
        <f t="shared" si="39"/>
        <v>256778.66666666669</v>
      </c>
      <c r="BV33">
        <v>0</v>
      </c>
      <c r="BW33" s="104">
        <f t="shared" si="40"/>
        <v>256778.66666666669</v>
      </c>
      <c r="BY33" s="88">
        <f t="shared" si="41"/>
        <v>47000000</v>
      </c>
      <c r="BZ33" s="88">
        <f t="shared" si="42"/>
        <v>269388.33333333337</v>
      </c>
      <c r="CA33">
        <v>0</v>
      </c>
      <c r="CB33" s="104">
        <f t="shared" si="43"/>
        <v>269388.33333333337</v>
      </c>
      <c r="CD33" s="100">
        <f t="shared" si="44"/>
        <v>1210000000</v>
      </c>
      <c r="CE33" s="88">
        <f t="shared" si="49"/>
        <v>6708384.9000000013</v>
      </c>
      <c r="CF33" s="88">
        <f t="shared" si="4"/>
        <v>0</v>
      </c>
      <c r="CG33" s="100">
        <f t="shared" si="45"/>
        <v>6708384.9000000013</v>
      </c>
      <c r="CH33" s="88">
        <f t="shared" si="46"/>
        <v>227335.09999999963</v>
      </c>
      <c r="CI33" s="104">
        <f t="shared" si="50"/>
        <v>0</v>
      </c>
    </row>
    <row r="34" spans="5:87" x14ac:dyDescent="0.25">
      <c r="E34" s="141"/>
      <c r="F34" s="141"/>
      <c r="G34" s="141">
        <v>37342</v>
      </c>
      <c r="H34" s="64">
        <f t="shared" si="0"/>
        <v>11</v>
      </c>
      <c r="I34" s="38"/>
      <c r="L34" s="86">
        <f t="shared" si="5"/>
        <v>1210000000</v>
      </c>
      <c r="M34" s="88">
        <f t="shared" si="6"/>
        <v>6947416.666666667</v>
      </c>
      <c r="O34" s="90">
        <v>0</v>
      </c>
      <c r="P34" s="88">
        <f t="shared" si="7"/>
        <v>6947416.666666667</v>
      </c>
      <c r="Q34" s="87">
        <f t="shared" si="8"/>
        <v>10083.333333333334</v>
      </c>
      <c r="R34" s="87">
        <f t="shared" si="9"/>
        <v>1613.3333333333333</v>
      </c>
      <c r="S34" s="88">
        <f t="shared" si="10"/>
        <v>6935720.0000000009</v>
      </c>
      <c r="T34" s="143">
        <f t="shared" si="11"/>
        <v>1</v>
      </c>
      <c r="U34" s="64">
        <f t="shared" si="1"/>
        <v>11</v>
      </c>
      <c r="V34" s="100">
        <f t="shared" si="12"/>
        <v>108130000</v>
      </c>
      <c r="W34" s="88">
        <f t="shared" si="47"/>
        <v>560473.83333333337</v>
      </c>
      <c r="X34">
        <v>0</v>
      </c>
      <c r="Y34" s="104">
        <f t="shared" si="13"/>
        <v>560473.83333333337</v>
      </c>
      <c r="Z34" s="64">
        <f t="shared" si="2"/>
        <v>11</v>
      </c>
      <c r="AA34" s="100">
        <f t="shared" si="14"/>
        <v>492470000</v>
      </c>
      <c r="AB34" s="88">
        <f t="shared" si="15"/>
        <v>2718434.4</v>
      </c>
      <c r="AC34">
        <v>0</v>
      </c>
      <c r="AD34" s="104">
        <f t="shared" si="16"/>
        <v>2718434.4</v>
      </c>
      <c r="AE34" s="64">
        <f t="shared" si="3"/>
        <v>11</v>
      </c>
      <c r="AF34" s="88">
        <f t="shared" si="17"/>
        <v>1210000000</v>
      </c>
      <c r="AG34" s="88">
        <f t="shared" si="48"/>
        <v>227335.09999999963</v>
      </c>
      <c r="AH34">
        <v>0</v>
      </c>
      <c r="AI34" s="104">
        <f t="shared" si="18"/>
        <v>227335.09999999963</v>
      </c>
      <c r="AK34" s="88">
        <f t="shared" si="19"/>
        <v>1210000000</v>
      </c>
      <c r="AP34" s="88">
        <f t="shared" si="20"/>
        <v>115000000</v>
      </c>
      <c r="AQ34" s="88">
        <f t="shared" si="21"/>
        <v>617636.25</v>
      </c>
      <c r="AR34">
        <v>0</v>
      </c>
      <c r="AS34" s="104">
        <f t="shared" si="22"/>
        <v>617636.25</v>
      </c>
      <c r="AU34" s="88">
        <f t="shared" si="23"/>
        <v>102100000</v>
      </c>
      <c r="AV34" s="88">
        <f t="shared" si="24"/>
        <v>576099.24999999988</v>
      </c>
      <c r="AW34">
        <v>0</v>
      </c>
      <c r="AX34" s="104">
        <f t="shared" si="25"/>
        <v>576099.24999999988</v>
      </c>
      <c r="AZ34" s="88">
        <f t="shared" si="26"/>
        <v>50000000</v>
      </c>
      <c r="BA34" s="88">
        <f t="shared" si="27"/>
        <v>273791.66666666669</v>
      </c>
      <c r="BB34">
        <v>0</v>
      </c>
      <c r="BC34" s="104">
        <f t="shared" si="28"/>
        <v>273791.66666666669</v>
      </c>
      <c r="BE34" s="88">
        <f t="shared" si="29"/>
        <v>112300000</v>
      </c>
      <c r="BF34" s="88">
        <f t="shared" si="30"/>
        <v>643666.16666666674</v>
      </c>
      <c r="BG34">
        <v>0</v>
      </c>
      <c r="BH34" s="104">
        <f t="shared" si="31"/>
        <v>643666.16666666674</v>
      </c>
      <c r="BJ34" s="88">
        <f t="shared" si="32"/>
        <v>48700000</v>
      </c>
      <c r="BK34" s="88">
        <f t="shared" si="33"/>
        <v>279132.16666666669</v>
      </c>
      <c r="BL34">
        <v>0</v>
      </c>
      <c r="BM34" s="104">
        <f t="shared" si="34"/>
        <v>279132.16666666669</v>
      </c>
      <c r="BO34" s="88">
        <f t="shared" si="35"/>
        <v>89500000</v>
      </c>
      <c r="BP34" s="88">
        <f t="shared" si="36"/>
        <v>512984.16666666669</v>
      </c>
      <c r="BQ34">
        <v>0</v>
      </c>
      <c r="BR34" s="104">
        <f t="shared" si="37"/>
        <v>512984.16666666669</v>
      </c>
      <c r="BT34" s="88">
        <f t="shared" si="38"/>
        <v>44800000</v>
      </c>
      <c r="BU34" s="88">
        <f t="shared" si="39"/>
        <v>256778.66666666669</v>
      </c>
      <c r="BV34">
        <v>0</v>
      </c>
      <c r="BW34" s="104">
        <f t="shared" si="40"/>
        <v>256778.66666666669</v>
      </c>
      <c r="BY34" s="88">
        <f t="shared" si="41"/>
        <v>47000000</v>
      </c>
      <c r="BZ34" s="88">
        <f t="shared" si="42"/>
        <v>269388.33333333337</v>
      </c>
      <c r="CA34">
        <v>0</v>
      </c>
      <c r="CB34" s="104">
        <f t="shared" si="43"/>
        <v>269388.33333333337</v>
      </c>
      <c r="CD34" s="100">
        <f t="shared" si="44"/>
        <v>1210000000</v>
      </c>
      <c r="CE34" s="88">
        <f t="shared" si="49"/>
        <v>6708384.9000000013</v>
      </c>
      <c r="CF34" s="88">
        <f t="shared" si="4"/>
        <v>0</v>
      </c>
      <c r="CG34" s="100">
        <f t="shared" si="45"/>
        <v>6708384.9000000013</v>
      </c>
      <c r="CH34" s="88">
        <f t="shared" si="46"/>
        <v>227335.09999999963</v>
      </c>
      <c r="CI34" s="104">
        <f t="shared" si="50"/>
        <v>0</v>
      </c>
    </row>
    <row r="35" spans="5:87" x14ac:dyDescent="0.25">
      <c r="E35" s="141"/>
      <c r="F35" s="141"/>
      <c r="G35" s="141">
        <v>37373</v>
      </c>
      <c r="H35" s="64">
        <f t="shared" si="0"/>
        <v>12</v>
      </c>
      <c r="I35" s="38"/>
      <c r="L35" s="86">
        <f t="shared" si="5"/>
        <v>1210000000</v>
      </c>
      <c r="M35" s="88">
        <f t="shared" si="6"/>
        <v>6947416.666666667</v>
      </c>
      <c r="O35" s="90">
        <v>0</v>
      </c>
      <c r="P35" s="88">
        <f t="shared" si="7"/>
        <v>6947416.666666667</v>
      </c>
      <c r="Q35" s="87">
        <f t="shared" si="8"/>
        <v>10083.333333333334</v>
      </c>
      <c r="R35" s="87">
        <f t="shared" si="9"/>
        <v>1613.3333333333333</v>
      </c>
      <c r="S35" s="88">
        <f t="shared" si="10"/>
        <v>6935720.0000000009</v>
      </c>
      <c r="T35" s="143">
        <f t="shared" si="11"/>
        <v>1</v>
      </c>
      <c r="U35" s="64">
        <f t="shared" si="1"/>
        <v>12</v>
      </c>
      <c r="V35" s="100">
        <f t="shared" si="12"/>
        <v>108130000</v>
      </c>
      <c r="W35" s="88">
        <f t="shared" si="47"/>
        <v>560473.83333333337</v>
      </c>
      <c r="X35">
        <v>0</v>
      </c>
      <c r="Y35" s="104">
        <f t="shared" si="13"/>
        <v>560473.83333333337</v>
      </c>
      <c r="Z35" s="64">
        <f t="shared" si="2"/>
        <v>12</v>
      </c>
      <c r="AA35" s="100">
        <f t="shared" si="14"/>
        <v>492470000</v>
      </c>
      <c r="AB35" s="88">
        <f t="shared" si="15"/>
        <v>2718434.4</v>
      </c>
      <c r="AC35">
        <v>0</v>
      </c>
      <c r="AD35" s="104">
        <f t="shared" si="16"/>
        <v>2718434.4</v>
      </c>
      <c r="AE35" s="64">
        <f t="shared" si="3"/>
        <v>12</v>
      </c>
      <c r="AF35" s="88">
        <f t="shared" si="17"/>
        <v>1210000000</v>
      </c>
      <c r="AG35" s="88">
        <f t="shared" si="48"/>
        <v>227335.09999999963</v>
      </c>
      <c r="AH35">
        <v>0</v>
      </c>
      <c r="AI35" s="104">
        <f t="shared" si="18"/>
        <v>227335.09999999963</v>
      </c>
      <c r="AK35" s="88">
        <f t="shared" si="19"/>
        <v>1210000000</v>
      </c>
      <c r="AP35" s="88">
        <f t="shared" si="20"/>
        <v>115000000</v>
      </c>
      <c r="AQ35" s="88">
        <f t="shared" si="21"/>
        <v>617636.25</v>
      </c>
      <c r="AR35">
        <v>0</v>
      </c>
      <c r="AS35" s="104">
        <f t="shared" si="22"/>
        <v>617636.25</v>
      </c>
      <c r="AU35" s="88">
        <f t="shared" si="23"/>
        <v>102100000</v>
      </c>
      <c r="AV35" s="88">
        <f t="shared" si="24"/>
        <v>576099.24999999988</v>
      </c>
      <c r="AW35">
        <v>0</v>
      </c>
      <c r="AX35" s="104">
        <f t="shared" si="25"/>
        <v>576099.24999999988</v>
      </c>
      <c r="AZ35" s="88">
        <f t="shared" si="26"/>
        <v>50000000</v>
      </c>
      <c r="BA35" s="88">
        <f t="shared" si="27"/>
        <v>273791.66666666669</v>
      </c>
      <c r="BB35">
        <v>0</v>
      </c>
      <c r="BC35" s="104">
        <f t="shared" si="28"/>
        <v>273791.66666666669</v>
      </c>
      <c r="BE35" s="88">
        <f t="shared" si="29"/>
        <v>112300000</v>
      </c>
      <c r="BF35" s="88">
        <f t="shared" si="30"/>
        <v>643666.16666666674</v>
      </c>
      <c r="BG35">
        <v>0</v>
      </c>
      <c r="BH35" s="104">
        <f t="shared" si="31"/>
        <v>643666.16666666674</v>
      </c>
      <c r="BJ35" s="88">
        <f t="shared" si="32"/>
        <v>48700000</v>
      </c>
      <c r="BK35" s="88">
        <f t="shared" si="33"/>
        <v>279132.16666666669</v>
      </c>
      <c r="BL35">
        <v>0</v>
      </c>
      <c r="BM35" s="104">
        <f t="shared" si="34"/>
        <v>279132.16666666669</v>
      </c>
      <c r="BO35" s="88">
        <f t="shared" si="35"/>
        <v>89500000</v>
      </c>
      <c r="BP35" s="88">
        <f t="shared" si="36"/>
        <v>512984.16666666669</v>
      </c>
      <c r="BQ35">
        <v>0</v>
      </c>
      <c r="BR35" s="104">
        <f t="shared" si="37"/>
        <v>512984.16666666669</v>
      </c>
      <c r="BT35" s="88">
        <f t="shared" si="38"/>
        <v>44800000</v>
      </c>
      <c r="BU35" s="88">
        <f t="shared" si="39"/>
        <v>256778.66666666669</v>
      </c>
      <c r="BV35">
        <v>0</v>
      </c>
      <c r="BW35" s="104">
        <f t="shared" si="40"/>
        <v>256778.66666666669</v>
      </c>
      <c r="BY35" s="88">
        <f t="shared" si="41"/>
        <v>47000000</v>
      </c>
      <c r="BZ35" s="88">
        <f t="shared" si="42"/>
        <v>269388.33333333337</v>
      </c>
      <c r="CA35">
        <v>0</v>
      </c>
      <c r="CB35" s="104">
        <f t="shared" si="43"/>
        <v>269388.33333333337</v>
      </c>
      <c r="CD35" s="100">
        <f t="shared" si="44"/>
        <v>1210000000</v>
      </c>
      <c r="CE35" s="88">
        <f t="shared" si="49"/>
        <v>6708384.9000000013</v>
      </c>
      <c r="CF35" s="88">
        <f t="shared" si="4"/>
        <v>0</v>
      </c>
      <c r="CG35" s="100">
        <f t="shared" si="45"/>
        <v>6708384.9000000013</v>
      </c>
      <c r="CH35" s="88">
        <f t="shared" si="46"/>
        <v>227335.09999999963</v>
      </c>
      <c r="CI35" s="104">
        <f t="shared" si="50"/>
        <v>0</v>
      </c>
    </row>
    <row r="36" spans="5:87" x14ac:dyDescent="0.25">
      <c r="E36" s="141"/>
      <c r="F36" s="141"/>
      <c r="G36" s="141">
        <v>37403</v>
      </c>
      <c r="H36" s="64">
        <f t="shared" si="0"/>
        <v>13</v>
      </c>
      <c r="I36" s="38"/>
      <c r="L36" s="86">
        <f t="shared" si="5"/>
        <v>1210000000</v>
      </c>
      <c r="M36" s="88">
        <f t="shared" si="6"/>
        <v>6947416.666666667</v>
      </c>
      <c r="O36" s="90">
        <v>0</v>
      </c>
      <c r="P36" s="88">
        <f t="shared" si="7"/>
        <v>6947416.666666667</v>
      </c>
      <c r="Q36" s="87">
        <f t="shared" si="8"/>
        <v>10083.333333333334</v>
      </c>
      <c r="R36" s="87">
        <f t="shared" si="9"/>
        <v>1613.3333333333333</v>
      </c>
      <c r="S36" s="88">
        <f t="shared" si="10"/>
        <v>6935720.0000000009</v>
      </c>
      <c r="T36" s="143">
        <f t="shared" si="11"/>
        <v>1</v>
      </c>
      <c r="U36" s="64">
        <f t="shared" si="1"/>
        <v>13</v>
      </c>
      <c r="V36" s="100">
        <f t="shared" si="12"/>
        <v>108130000</v>
      </c>
      <c r="W36" s="88">
        <f t="shared" si="47"/>
        <v>560473.83333333337</v>
      </c>
      <c r="X36">
        <v>0</v>
      </c>
      <c r="Y36" s="104">
        <f t="shared" si="13"/>
        <v>560473.83333333337</v>
      </c>
      <c r="Z36" s="64">
        <f t="shared" si="2"/>
        <v>13</v>
      </c>
      <c r="AA36" s="100">
        <f t="shared" si="14"/>
        <v>492470000</v>
      </c>
      <c r="AB36" s="88">
        <f t="shared" si="15"/>
        <v>2718434.4</v>
      </c>
      <c r="AC36">
        <v>0</v>
      </c>
      <c r="AD36" s="104">
        <f t="shared" si="16"/>
        <v>2718434.4</v>
      </c>
      <c r="AE36" s="64">
        <f t="shared" si="3"/>
        <v>13</v>
      </c>
      <c r="AF36" s="88">
        <f t="shared" si="17"/>
        <v>1210000000</v>
      </c>
      <c r="AG36" s="88">
        <f t="shared" si="48"/>
        <v>227335.09999999963</v>
      </c>
      <c r="AH36">
        <v>0</v>
      </c>
      <c r="AI36" s="104">
        <f t="shared" si="18"/>
        <v>227335.09999999963</v>
      </c>
      <c r="AK36" s="88">
        <f t="shared" si="19"/>
        <v>1210000000</v>
      </c>
      <c r="AP36" s="88">
        <f t="shared" si="20"/>
        <v>115000000</v>
      </c>
      <c r="AQ36" s="88">
        <f t="shared" si="21"/>
        <v>617636.25</v>
      </c>
      <c r="AR36">
        <v>0</v>
      </c>
      <c r="AS36" s="104">
        <f t="shared" si="22"/>
        <v>617636.25</v>
      </c>
      <c r="AU36" s="88">
        <f t="shared" si="23"/>
        <v>102100000</v>
      </c>
      <c r="AV36" s="88">
        <f t="shared" si="24"/>
        <v>576099.24999999988</v>
      </c>
      <c r="AW36">
        <v>0</v>
      </c>
      <c r="AX36" s="104">
        <f t="shared" si="25"/>
        <v>576099.24999999988</v>
      </c>
      <c r="AZ36" s="88">
        <f t="shared" si="26"/>
        <v>50000000</v>
      </c>
      <c r="BA36" s="88">
        <f t="shared" si="27"/>
        <v>273791.66666666669</v>
      </c>
      <c r="BB36">
        <v>0</v>
      </c>
      <c r="BC36" s="104">
        <f t="shared" si="28"/>
        <v>273791.66666666669</v>
      </c>
      <c r="BE36" s="88">
        <f t="shared" si="29"/>
        <v>112300000</v>
      </c>
      <c r="BF36" s="88">
        <f t="shared" si="30"/>
        <v>643666.16666666674</v>
      </c>
      <c r="BG36">
        <v>0</v>
      </c>
      <c r="BH36" s="104">
        <f t="shared" si="31"/>
        <v>643666.16666666674</v>
      </c>
      <c r="BJ36" s="88">
        <f t="shared" si="32"/>
        <v>48700000</v>
      </c>
      <c r="BK36" s="88">
        <f t="shared" si="33"/>
        <v>279132.16666666669</v>
      </c>
      <c r="BL36">
        <v>0</v>
      </c>
      <c r="BM36" s="104">
        <f t="shared" si="34"/>
        <v>279132.16666666669</v>
      </c>
      <c r="BO36" s="88">
        <f t="shared" si="35"/>
        <v>89500000</v>
      </c>
      <c r="BP36" s="88">
        <f t="shared" si="36"/>
        <v>512984.16666666669</v>
      </c>
      <c r="BQ36">
        <v>0</v>
      </c>
      <c r="BR36" s="104">
        <f t="shared" si="37"/>
        <v>512984.16666666669</v>
      </c>
      <c r="BT36" s="88">
        <f t="shared" si="38"/>
        <v>44800000</v>
      </c>
      <c r="BU36" s="88">
        <f t="shared" si="39"/>
        <v>256778.66666666669</v>
      </c>
      <c r="BV36">
        <v>0</v>
      </c>
      <c r="BW36" s="104">
        <f t="shared" si="40"/>
        <v>256778.66666666669</v>
      </c>
      <c r="BY36" s="88">
        <f t="shared" si="41"/>
        <v>47000000</v>
      </c>
      <c r="BZ36" s="88">
        <f t="shared" si="42"/>
        <v>269388.33333333337</v>
      </c>
      <c r="CA36">
        <v>0</v>
      </c>
      <c r="CB36" s="104">
        <f t="shared" si="43"/>
        <v>269388.33333333337</v>
      </c>
      <c r="CD36" s="100">
        <f t="shared" si="44"/>
        <v>1210000000</v>
      </c>
      <c r="CE36" s="88">
        <f t="shared" si="49"/>
        <v>6708384.9000000013</v>
      </c>
      <c r="CF36" s="88">
        <f t="shared" si="4"/>
        <v>0</v>
      </c>
      <c r="CG36" s="100">
        <f t="shared" si="45"/>
        <v>6708384.9000000013</v>
      </c>
      <c r="CH36" s="88">
        <f t="shared" si="46"/>
        <v>227335.09999999963</v>
      </c>
      <c r="CI36" s="104">
        <f t="shared" si="50"/>
        <v>0</v>
      </c>
    </row>
    <row r="37" spans="5:87" x14ac:dyDescent="0.25">
      <c r="E37" s="141"/>
      <c r="F37" s="141"/>
      <c r="G37" s="141">
        <v>37434</v>
      </c>
      <c r="H37" s="64">
        <f t="shared" si="0"/>
        <v>14</v>
      </c>
      <c r="I37" s="38"/>
      <c r="L37" s="86">
        <f t="shared" si="5"/>
        <v>1210000000</v>
      </c>
      <c r="M37" s="88">
        <f t="shared" si="6"/>
        <v>6947416.666666667</v>
      </c>
      <c r="O37" s="90">
        <v>0</v>
      </c>
      <c r="P37" s="88">
        <f t="shared" si="7"/>
        <v>6947416.666666667</v>
      </c>
      <c r="Q37" s="87">
        <f t="shared" si="8"/>
        <v>10083.333333333334</v>
      </c>
      <c r="R37" s="87">
        <f t="shared" si="9"/>
        <v>1613.3333333333333</v>
      </c>
      <c r="S37" s="88">
        <f t="shared" si="10"/>
        <v>6935720.0000000009</v>
      </c>
      <c r="T37" s="143">
        <f t="shared" si="11"/>
        <v>1</v>
      </c>
      <c r="U37" s="64">
        <f t="shared" si="1"/>
        <v>14</v>
      </c>
      <c r="V37" s="100">
        <f t="shared" si="12"/>
        <v>108130000</v>
      </c>
      <c r="W37" s="88">
        <f t="shared" si="47"/>
        <v>560473.83333333337</v>
      </c>
      <c r="X37">
        <v>0</v>
      </c>
      <c r="Y37" s="104">
        <f t="shared" si="13"/>
        <v>560473.83333333337</v>
      </c>
      <c r="Z37" s="64">
        <f t="shared" si="2"/>
        <v>14</v>
      </c>
      <c r="AA37" s="100">
        <f t="shared" si="14"/>
        <v>492470000</v>
      </c>
      <c r="AB37" s="88">
        <f t="shared" si="15"/>
        <v>2718434.4</v>
      </c>
      <c r="AC37">
        <v>0</v>
      </c>
      <c r="AD37" s="104">
        <f t="shared" si="16"/>
        <v>2718434.4</v>
      </c>
      <c r="AE37" s="64">
        <f t="shared" si="3"/>
        <v>14</v>
      </c>
      <c r="AF37" s="88">
        <f t="shared" si="17"/>
        <v>1210000000</v>
      </c>
      <c r="AG37" s="88">
        <f t="shared" si="48"/>
        <v>227335.09999999963</v>
      </c>
      <c r="AH37">
        <v>0</v>
      </c>
      <c r="AI37" s="104">
        <f t="shared" si="18"/>
        <v>227335.09999999963</v>
      </c>
      <c r="AK37" s="88">
        <f t="shared" si="19"/>
        <v>1210000000</v>
      </c>
      <c r="AP37" s="88">
        <f t="shared" si="20"/>
        <v>115000000</v>
      </c>
      <c r="AQ37" s="88">
        <f t="shared" si="21"/>
        <v>617636.25</v>
      </c>
      <c r="AR37">
        <v>0</v>
      </c>
      <c r="AS37" s="104">
        <f t="shared" si="22"/>
        <v>617636.25</v>
      </c>
      <c r="AU37" s="88">
        <f t="shared" si="23"/>
        <v>102100000</v>
      </c>
      <c r="AV37" s="88">
        <f t="shared" si="24"/>
        <v>576099.24999999988</v>
      </c>
      <c r="AW37">
        <v>0</v>
      </c>
      <c r="AX37" s="104">
        <f t="shared" si="25"/>
        <v>576099.24999999988</v>
      </c>
      <c r="AZ37" s="88">
        <f t="shared" si="26"/>
        <v>50000000</v>
      </c>
      <c r="BA37" s="88">
        <f t="shared" si="27"/>
        <v>273791.66666666669</v>
      </c>
      <c r="BB37">
        <v>0</v>
      </c>
      <c r="BC37" s="104">
        <f t="shared" si="28"/>
        <v>273791.66666666669</v>
      </c>
      <c r="BE37" s="88">
        <f t="shared" si="29"/>
        <v>112300000</v>
      </c>
      <c r="BF37" s="88">
        <f t="shared" si="30"/>
        <v>643666.16666666674</v>
      </c>
      <c r="BG37">
        <v>0</v>
      </c>
      <c r="BH37" s="104">
        <f t="shared" si="31"/>
        <v>643666.16666666674</v>
      </c>
      <c r="BJ37" s="88">
        <f t="shared" si="32"/>
        <v>48700000</v>
      </c>
      <c r="BK37" s="88">
        <f t="shared" si="33"/>
        <v>279132.16666666669</v>
      </c>
      <c r="BL37">
        <v>0</v>
      </c>
      <c r="BM37" s="104">
        <f t="shared" si="34"/>
        <v>279132.16666666669</v>
      </c>
      <c r="BO37" s="88">
        <f t="shared" si="35"/>
        <v>89500000</v>
      </c>
      <c r="BP37" s="88">
        <f t="shared" si="36"/>
        <v>512984.16666666669</v>
      </c>
      <c r="BQ37">
        <v>0</v>
      </c>
      <c r="BR37" s="104">
        <f t="shared" si="37"/>
        <v>512984.16666666669</v>
      </c>
      <c r="BT37" s="88">
        <f t="shared" si="38"/>
        <v>44800000</v>
      </c>
      <c r="BU37" s="88">
        <f t="shared" si="39"/>
        <v>256778.66666666669</v>
      </c>
      <c r="BV37">
        <v>0</v>
      </c>
      <c r="BW37" s="104">
        <f t="shared" si="40"/>
        <v>256778.66666666669</v>
      </c>
      <c r="BY37" s="88">
        <f t="shared" si="41"/>
        <v>47000000</v>
      </c>
      <c r="BZ37" s="88">
        <f t="shared" si="42"/>
        <v>269388.33333333337</v>
      </c>
      <c r="CA37">
        <v>0</v>
      </c>
      <c r="CB37" s="104">
        <f t="shared" si="43"/>
        <v>269388.33333333337</v>
      </c>
      <c r="CD37" s="100">
        <f t="shared" si="44"/>
        <v>1210000000</v>
      </c>
      <c r="CE37" s="88">
        <f t="shared" si="49"/>
        <v>6708384.9000000013</v>
      </c>
      <c r="CF37" s="88">
        <f t="shared" si="4"/>
        <v>0</v>
      </c>
      <c r="CG37" s="100">
        <f t="shared" si="45"/>
        <v>6708384.9000000013</v>
      </c>
      <c r="CH37" s="88">
        <f t="shared" si="46"/>
        <v>227335.09999999963</v>
      </c>
      <c r="CI37" s="104">
        <f t="shared" si="50"/>
        <v>0</v>
      </c>
    </row>
    <row r="38" spans="5:87" x14ac:dyDescent="0.25">
      <c r="E38" s="141"/>
      <c r="F38" s="141"/>
      <c r="G38" s="141">
        <v>37464</v>
      </c>
      <c r="H38" s="64">
        <f t="shared" si="0"/>
        <v>15</v>
      </c>
      <c r="I38" s="38"/>
      <c r="L38" s="86">
        <f t="shared" si="5"/>
        <v>1210000000</v>
      </c>
      <c r="M38" s="88">
        <f t="shared" si="6"/>
        <v>6947416.666666667</v>
      </c>
      <c r="O38" s="90">
        <v>0</v>
      </c>
      <c r="P38" s="88">
        <f t="shared" si="7"/>
        <v>6947416.666666667</v>
      </c>
      <c r="Q38" s="87">
        <f t="shared" si="8"/>
        <v>10083.333333333334</v>
      </c>
      <c r="R38" s="87">
        <f t="shared" si="9"/>
        <v>1613.3333333333333</v>
      </c>
      <c r="S38" s="88">
        <f t="shared" si="10"/>
        <v>6935720.0000000009</v>
      </c>
      <c r="T38" s="143">
        <f t="shared" si="11"/>
        <v>1</v>
      </c>
      <c r="U38" s="64">
        <f t="shared" si="1"/>
        <v>15</v>
      </c>
      <c r="V38" s="100">
        <f t="shared" si="12"/>
        <v>108130000</v>
      </c>
      <c r="W38" s="88">
        <f t="shared" si="47"/>
        <v>560473.83333333337</v>
      </c>
      <c r="X38">
        <v>0</v>
      </c>
      <c r="Y38" s="104">
        <f t="shared" si="13"/>
        <v>560473.83333333337</v>
      </c>
      <c r="Z38" s="64">
        <f t="shared" si="2"/>
        <v>15</v>
      </c>
      <c r="AA38" s="100">
        <f t="shared" si="14"/>
        <v>492470000</v>
      </c>
      <c r="AB38" s="88">
        <f t="shared" si="15"/>
        <v>2718434.4</v>
      </c>
      <c r="AC38">
        <v>0</v>
      </c>
      <c r="AD38" s="104">
        <f t="shared" si="16"/>
        <v>2718434.4</v>
      </c>
      <c r="AE38" s="64">
        <f t="shared" si="3"/>
        <v>15</v>
      </c>
      <c r="AF38" s="88">
        <f t="shared" si="17"/>
        <v>1210000000</v>
      </c>
      <c r="AG38" s="88">
        <f t="shared" si="48"/>
        <v>227335.09999999963</v>
      </c>
      <c r="AH38">
        <v>0</v>
      </c>
      <c r="AI38" s="104">
        <f t="shared" si="18"/>
        <v>227335.09999999963</v>
      </c>
      <c r="AK38" s="88">
        <f t="shared" si="19"/>
        <v>1210000000</v>
      </c>
      <c r="AP38" s="88">
        <f t="shared" si="20"/>
        <v>115000000</v>
      </c>
      <c r="AQ38" s="88">
        <f t="shared" si="21"/>
        <v>617636.25</v>
      </c>
      <c r="AR38">
        <v>0</v>
      </c>
      <c r="AS38" s="104">
        <f t="shared" si="22"/>
        <v>617636.25</v>
      </c>
      <c r="AU38" s="88">
        <f t="shared" si="23"/>
        <v>102100000</v>
      </c>
      <c r="AV38" s="88">
        <f t="shared" si="24"/>
        <v>576099.24999999988</v>
      </c>
      <c r="AW38">
        <v>0</v>
      </c>
      <c r="AX38" s="104">
        <f t="shared" si="25"/>
        <v>576099.24999999988</v>
      </c>
      <c r="AZ38" s="88">
        <f t="shared" si="26"/>
        <v>50000000</v>
      </c>
      <c r="BA38" s="88">
        <f t="shared" si="27"/>
        <v>273791.66666666669</v>
      </c>
      <c r="BB38">
        <v>0</v>
      </c>
      <c r="BC38" s="104">
        <f t="shared" si="28"/>
        <v>273791.66666666669</v>
      </c>
      <c r="BE38" s="88">
        <f t="shared" si="29"/>
        <v>112300000</v>
      </c>
      <c r="BF38" s="88">
        <f t="shared" si="30"/>
        <v>643666.16666666674</v>
      </c>
      <c r="BG38">
        <v>0</v>
      </c>
      <c r="BH38" s="104">
        <f t="shared" si="31"/>
        <v>643666.16666666674</v>
      </c>
      <c r="BJ38" s="88">
        <f t="shared" si="32"/>
        <v>48700000</v>
      </c>
      <c r="BK38" s="88">
        <f t="shared" si="33"/>
        <v>279132.16666666669</v>
      </c>
      <c r="BL38">
        <v>0</v>
      </c>
      <c r="BM38" s="104">
        <f t="shared" si="34"/>
        <v>279132.16666666669</v>
      </c>
      <c r="BO38" s="88">
        <f t="shared" si="35"/>
        <v>89500000</v>
      </c>
      <c r="BP38" s="88">
        <f t="shared" si="36"/>
        <v>512984.16666666669</v>
      </c>
      <c r="BQ38">
        <v>0</v>
      </c>
      <c r="BR38" s="104">
        <f t="shared" si="37"/>
        <v>512984.16666666669</v>
      </c>
      <c r="BT38" s="88">
        <f t="shared" si="38"/>
        <v>44800000</v>
      </c>
      <c r="BU38" s="88">
        <f t="shared" si="39"/>
        <v>256778.66666666669</v>
      </c>
      <c r="BV38">
        <v>0</v>
      </c>
      <c r="BW38" s="104">
        <f t="shared" si="40"/>
        <v>256778.66666666669</v>
      </c>
      <c r="BY38" s="88">
        <f t="shared" si="41"/>
        <v>47000000</v>
      </c>
      <c r="BZ38" s="88">
        <f t="shared" si="42"/>
        <v>269388.33333333337</v>
      </c>
      <c r="CA38">
        <v>0</v>
      </c>
      <c r="CB38" s="104">
        <f t="shared" si="43"/>
        <v>269388.33333333337</v>
      </c>
      <c r="CD38" s="100">
        <f t="shared" si="44"/>
        <v>1210000000</v>
      </c>
      <c r="CE38" s="88">
        <f t="shared" si="49"/>
        <v>6708384.9000000013</v>
      </c>
      <c r="CF38" s="88">
        <f t="shared" si="4"/>
        <v>0</v>
      </c>
      <c r="CG38" s="100">
        <f t="shared" si="45"/>
        <v>6708384.9000000013</v>
      </c>
      <c r="CH38" s="88">
        <f t="shared" si="46"/>
        <v>227335.09999999963</v>
      </c>
      <c r="CI38" s="104">
        <f t="shared" si="50"/>
        <v>0</v>
      </c>
    </row>
    <row r="39" spans="5:87" x14ac:dyDescent="0.25">
      <c r="E39" s="141"/>
      <c r="F39" s="141"/>
      <c r="G39" s="141">
        <v>37495</v>
      </c>
      <c r="H39" s="64">
        <f t="shared" si="0"/>
        <v>16</v>
      </c>
      <c r="I39" s="38"/>
      <c r="L39" s="86">
        <f t="shared" si="5"/>
        <v>1210000000</v>
      </c>
      <c r="M39" s="88">
        <f t="shared" si="6"/>
        <v>6947416.666666667</v>
      </c>
      <c r="O39" s="90">
        <v>0</v>
      </c>
      <c r="P39" s="88">
        <f t="shared" si="7"/>
        <v>6947416.666666667</v>
      </c>
      <c r="Q39" s="87">
        <f t="shared" si="8"/>
        <v>10083.333333333334</v>
      </c>
      <c r="R39" s="87">
        <f t="shared" si="9"/>
        <v>1613.3333333333333</v>
      </c>
      <c r="S39" s="88">
        <f t="shared" si="10"/>
        <v>6935720.0000000009</v>
      </c>
      <c r="T39" s="143">
        <f t="shared" si="11"/>
        <v>1</v>
      </c>
      <c r="U39" s="64">
        <f t="shared" si="1"/>
        <v>16</v>
      </c>
      <c r="V39" s="100">
        <f t="shared" si="12"/>
        <v>108130000</v>
      </c>
      <c r="W39" s="88">
        <f t="shared" si="47"/>
        <v>560473.83333333337</v>
      </c>
      <c r="X39">
        <v>0</v>
      </c>
      <c r="Y39" s="104">
        <f t="shared" si="13"/>
        <v>560473.83333333337</v>
      </c>
      <c r="Z39" s="64">
        <f t="shared" si="2"/>
        <v>16</v>
      </c>
      <c r="AA39" s="100">
        <f t="shared" si="14"/>
        <v>492470000</v>
      </c>
      <c r="AB39" s="88">
        <f t="shared" si="15"/>
        <v>2718434.4</v>
      </c>
      <c r="AC39">
        <v>0</v>
      </c>
      <c r="AD39" s="104">
        <f t="shared" si="16"/>
        <v>2718434.4</v>
      </c>
      <c r="AE39" s="64">
        <f t="shared" si="3"/>
        <v>16</v>
      </c>
      <c r="AF39" s="88">
        <f t="shared" si="17"/>
        <v>1210000000</v>
      </c>
      <c r="AG39" s="88">
        <f t="shared" si="48"/>
        <v>227335.09999999963</v>
      </c>
      <c r="AH39">
        <v>0</v>
      </c>
      <c r="AI39" s="104">
        <f t="shared" si="18"/>
        <v>227335.09999999963</v>
      </c>
      <c r="AK39" s="88">
        <f t="shared" si="19"/>
        <v>1210000000</v>
      </c>
      <c r="AP39" s="88">
        <f t="shared" si="20"/>
        <v>115000000</v>
      </c>
      <c r="AQ39" s="88">
        <f t="shared" si="21"/>
        <v>617636.25</v>
      </c>
      <c r="AR39">
        <v>0</v>
      </c>
      <c r="AS39" s="104">
        <f t="shared" si="22"/>
        <v>617636.25</v>
      </c>
      <c r="AU39" s="88">
        <f t="shared" si="23"/>
        <v>102100000</v>
      </c>
      <c r="AV39" s="88">
        <f t="shared" si="24"/>
        <v>576099.24999999988</v>
      </c>
      <c r="AW39">
        <v>0</v>
      </c>
      <c r="AX39" s="104">
        <f t="shared" si="25"/>
        <v>576099.24999999988</v>
      </c>
      <c r="AZ39" s="88">
        <f t="shared" si="26"/>
        <v>50000000</v>
      </c>
      <c r="BA39" s="88">
        <f t="shared" si="27"/>
        <v>273791.66666666669</v>
      </c>
      <c r="BB39">
        <v>0</v>
      </c>
      <c r="BC39" s="104">
        <f t="shared" si="28"/>
        <v>273791.66666666669</v>
      </c>
      <c r="BE39" s="88">
        <f t="shared" si="29"/>
        <v>112300000</v>
      </c>
      <c r="BF39" s="88">
        <f t="shared" si="30"/>
        <v>643666.16666666674</v>
      </c>
      <c r="BG39">
        <v>0</v>
      </c>
      <c r="BH39" s="104">
        <f t="shared" si="31"/>
        <v>643666.16666666674</v>
      </c>
      <c r="BJ39" s="88">
        <f t="shared" si="32"/>
        <v>48700000</v>
      </c>
      <c r="BK39" s="88">
        <f t="shared" si="33"/>
        <v>279132.16666666669</v>
      </c>
      <c r="BL39">
        <v>0</v>
      </c>
      <c r="BM39" s="104">
        <f t="shared" si="34"/>
        <v>279132.16666666669</v>
      </c>
      <c r="BO39" s="88">
        <f t="shared" si="35"/>
        <v>89500000</v>
      </c>
      <c r="BP39" s="88">
        <f t="shared" si="36"/>
        <v>512984.16666666669</v>
      </c>
      <c r="BQ39">
        <v>0</v>
      </c>
      <c r="BR39" s="104">
        <f t="shared" si="37"/>
        <v>512984.16666666669</v>
      </c>
      <c r="BT39" s="88">
        <f t="shared" si="38"/>
        <v>44800000</v>
      </c>
      <c r="BU39" s="88">
        <f t="shared" si="39"/>
        <v>256778.66666666669</v>
      </c>
      <c r="BV39">
        <v>0</v>
      </c>
      <c r="BW39" s="104">
        <f t="shared" si="40"/>
        <v>256778.66666666669</v>
      </c>
      <c r="BY39" s="88">
        <f t="shared" si="41"/>
        <v>47000000</v>
      </c>
      <c r="BZ39" s="88">
        <f t="shared" si="42"/>
        <v>269388.33333333337</v>
      </c>
      <c r="CA39">
        <v>0</v>
      </c>
      <c r="CB39" s="104">
        <f t="shared" si="43"/>
        <v>269388.33333333337</v>
      </c>
      <c r="CD39" s="100">
        <f t="shared" si="44"/>
        <v>1210000000</v>
      </c>
      <c r="CE39" s="88">
        <f t="shared" si="49"/>
        <v>6708384.9000000013</v>
      </c>
      <c r="CF39" s="88">
        <f t="shared" si="4"/>
        <v>0</v>
      </c>
      <c r="CG39" s="100">
        <f t="shared" si="45"/>
        <v>6708384.9000000013</v>
      </c>
      <c r="CH39" s="88">
        <f t="shared" si="46"/>
        <v>227335.09999999963</v>
      </c>
      <c r="CI39" s="104">
        <f t="shared" si="50"/>
        <v>0</v>
      </c>
    </row>
    <row r="40" spans="5:87" x14ac:dyDescent="0.25">
      <c r="E40" s="141"/>
      <c r="F40" s="141"/>
      <c r="G40" s="141">
        <v>37526</v>
      </c>
      <c r="H40" s="64">
        <f t="shared" si="0"/>
        <v>17</v>
      </c>
      <c r="I40" s="38"/>
      <c r="L40" s="86">
        <f t="shared" si="5"/>
        <v>1210000000</v>
      </c>
      <c r="M40" s="88">
        <f t="shared" si="6"/>
        <v>6947416.666666667</v>
      </c>
      <c r="O40" s="90">
        <v>0</v>
      </c>
      <c r="P40" s="88">
        <f t="shared" si="7"/>
        <v>6947416.666666667</v>
      </c>
      <c r="Q40" s="87">
        <f t="shared" si="8"/>
        <v>10083.333333333334</v>
      </c>
      <c r="R40" s="87">
        <f t="shared" si="9"/>
        <v>1613.3333333333333</v>
      </c>
      <c r="S40" s="88">
        <f t="shared" si="10"/>
        <v>6935720.0000000009</v>
      </c>
      <c r="T40" s="143">
        <f t="shared" si="11"/>
        <v>1</v>
      </c>
      <c r="U40" s="64">
        <f t="shared" si="1"/>
        <v>17</v>
      </c>
      <c r="V40" s="100">
        <f t="shared" si="12"/>
        <v>108130000</v>
      </c>
      <c r="W40" s="88">
        <f t="shared" si="47"/>
        <v>560473.83333333337</v>
      </c>
      <c r="X40">
        <v>0</v>
      </c>
      <c r="Y40" s="104">
        <f t="shared" si="13"/>
        <v>560473.83333333337</v>
      </c>
      <c r="Z40" s="64">
        <f t="shared" si="2"/>
        <v>17</v>
      </c>
      <c r="AA40" s="100">
        <f t="shared" si="14"/>
        <v>492470000</v>
      </c>
      <c r="AB40" s="88">
        <f t="shared" si="15"/>
        <v>2718434.4</v>
      </c>
      <c r="AC40">
        <v>0</v>
      </c>
      <c r="AD40" s="104">
        <f t="shared" si="16"/>
        <v>2718434.4</v>
      </c>
      <c r="AE40" s="64">
        <f t="shared" si="3"/>
        <v>17</v>
      </c>
      <c r="AF40" s="88">
        <f t="shared" si="17"/>
        <v>1210000000</v>
      </c>
      <c r="AG40" s="88">
        <f t="shared" si="48"/>
        <v>227335.09999999963</v>
      </c>
      <c r="AH40">
        <v>0</v>
      </c>
      <c r="AI40" s="104">
        <f t="shared" si="18"/>
        <v>227335.09999999963</v>
      </c>
      <c r="AK40" s="88">
        <f t="shared" si="19"/>
        <v>1210000000</v>
      </c>
      <c r="AP40" s="88">
        <f t="shared" si="20"/>
        <v>115000000</v>
      </c>
      <c r="AQ40" s="88">
        <f t="shared" si="21"/>
        <v>617636.25</v>
      </c>
      <c r="AR40">
        <v>0</v>
      </c>
      <c r="AS40" s="104">
        <f t="shared" si="22"/>
        <v>617636.25</v>
      </c>
      <c r="AU40" s="88">
        <f t="shared" si="23"/>
        <v>102100000</v>
      </c>
      <c r="AV40" s="88">
        <f t="shared" si="24"/>
        <v>576099.24999999988</v>
      </c>
      <c r="AW40">
        <v>0</v>
      </c>
      <c r="AX40" s="104">
        <f t="shared" si="25"/>
        <v>576099.24999999988</v>
      </c>
      <c r="AZ40" s="88">
        <f t="shared" si="26"/>
        <v>50000000</v>
      </c>
      <c r="BA40" s="88">
        <f t="shared" si="27"/>
        <v>273791.66666666669</v>
      </c>
      <c r="BB40">
        <v>0</v>
      </c>
      <c r="BC40" s="104">
        <f t="shared" si="28"/>
        <v>273791.66666666669</v>
      </c>
      <c r="BE40" s="88">
        <f t="shared" si="29"/>
        <v>112300000</v>
      </c>
      <c r="BF40" s="88">
        <f t="shared" si="30"/>
        <v>643666.16666666674</v>
      </c>
      <c r="BG40">
        <v>0</v>
      </c>
      <c r="BH40" s="104">
        <f t="shared" si="31"/>
        <v>643666.16666666674</v>
      </c>
      <c r="BJ40" s="88">
        <f t="shared" si="32"/>
        <v>48700000</v>
      </c>
      <c r="BK40" s="88">
        <f t="shared" si="33"/>
        <v>279132.16666666669</v>
      </c>
      <c r="BL40">
        <v>0</v>
      </c>
      <c r="BM40" s="104">
        <f t="shared" si="34"/>
        <v>279132.16666666669</v>
      </c>
      <c r="BO40" s="88">
        <f t="shared" si="35"/>
        <v>89500000</v>
      </c>
      <c r="BP40" s="88">
        <f t="shared" si="36"/>
        <v>512984.16666666669</v>
      </c>
      <c r="BQ40">
        <v>0</v>
      </c>
      <c r="BR40" s="104">
        <f t="shared" si="37"/>
        <v>512984.16666666669</v>
      </c>
      <c r="BT40" s="88">
        <f t="shared" si="38"/>
        <v>44800000</v>
      </c>
      <c r="BU40" s="88">
        <f t="shared" si="39"/>
        <v>256778.66666666669</v>
      </c>
      <c r="BV40">
        <v>0</v>
      </c>
      <c r="BW40" s="104">
        <f t="shared" si="40"/>
        <v>256778.66666666669</v>
      </c>
      <c r="BY40" s="88">
        <f t="shared" si="41"/>
        <v>47000000</v>
      </c>
      <c r="BZ40" s="88">
        <f t="shared" si="42"/>
        <v>269388.33333333337</v>
      </c>
      <c r="CA40">
        <v>0</v>
      </c>
      <c r="CB40" s="104">
        <f t="shared" si="43"/>
        <v>269388.33333333337</v>
      </c>
      <c r="CD40" s="100">
        <f t="shared" si="44"/>
        <v>1210000000</v>
      </c>
      <c r="CE40" s="88">
        <f t="shared" si="49"/>
        <v>6708384.9000000013</v>
      </c>
      <c r="CF40" s="88">
        <f t="shared" si="4"/>
        <v>0</v>
      </c>
      <c r="CG40" s="100">
        <f t="shared" si="45"/>
        <v>6708384.9000000013</v>
      </c>
      <c r="CH40" s="88">
        <f t="shared" si="46"/>
        <v>227335.09999999963</v>
      </c>
      <c r="CI40" s="104">
        <f t="shared" si="50"/>
        <v>0</v>
      </c>
    </row>
    <row r="41" spans="5:87" x14ac:dyDescent="0.25">
      <c r="E41" s="141"/>
      <c r="F41" s="141"/>
      <c r="G41" s="141">
        <v>37556</v>
      </c>
      <c r="H41" s="64">
        <f t="shared" si="0"/>
        <v>18</v>
      </c>
      <c r="I41" s="38"/>
      <c r="L41" s="86">
        <f t="shared" si="5"/>
        <v>1210000000</v>
      </c>
      <c r="M41" s="88">
        <f t="shared" si="6"/>
        <v>6947416.666666667</v>
      </c>
      <c r="O41" s="90">
        <v>0</v>
      </c>
      <c r="P41" s="88">
        <f t="shared" si="7"/>
        <v>6947416.666666667</v>
      </c>
      <c r="Q41" s="87">
        <f t="shared" si="8"/>
        <v>10083.333333333334</v>
      </c>
      <c r="R41" s="87">
        <f t="shared" si="9"/>
        <v>1613.3333333333333</v>
      </c>
      <c r="S41" s="88">
        <f t="shared" si="10"/>
        <v>6935720.0000000009</v>
      </c>
      <c r="T41" s="143">
        <f t="shared" si="11"/>
        <v>1</v>
      </c>
      <c r="U41" s="64">
        <f t="shared" si="1"/>
        <v>18</v>
      </c>
      <c r="V41" s="100">
        <f t="shared" si="12"/>
        <v>108130000</v>
      </c>
      <c r="W41" s="88">
        <f t="shared" si="47"/>
        <v>560473.83333333337</v>
      </c>
      <c r="X41">
        <v>0</v>
      </c>
      <c r="Y41" s="104">
        <f t="shared" si="13"/>
        <v>560473.83333333337</v>
      </c>
      <c r="Z41" s="64">
        <f t="shared" si="2"/>
        <v>18</v>
      </c>
      <c r="AA41" s="100">
        <f t="shared" si="14"/>
        <v>492470000</v>
      </c>
      <c r="AB41" s="88">
        <f t="shared" si="15"/>
        <v>2718434.4</v>
      </c>
      <c r="AC41">
        <v>0</v>
      </c>
      <c r="AD41" s="104">
        <f t="shared" si="16"/>
        <v>2718434.4</v>
      </c>
      <c r="AE41" s="64">
        <f t="shared" si="3"/>
        <v>18</v>
      </c>
      <c r="AF41" s="88">
        <f t="shared" si="17"/>
        <v>1210000000</v>
      </c>
      <c r="AG41" s="88">
        <f t="shared" si="48"/>
        <v>227335.09999999963</v>
      </c>
      <c r="AH41">
        <v>0</v>
      </c>
      <c r="AI41" s="104">
        <f t="shared" si="18"/>
        <v>227335.09999999963</v>
      </c>
      <c r="AK41" s="88">
        <f t="shared" si="19"/>
        <v>1210000000</v>
      </c>
      <c r="AP41" s="88">
        <f t="shared" si="20"/>
        <v>115000000</v>
      </c>
      <c r="AQ41" s="88">
        <f t="shared" si="21"/>
        <v>617636.25</v>
      </c>
      <c r="AR41">
        <v>0</v>
      </c>
      <c r="AS41" s="104">
        <f t="shared" si="22"/>
        <v>617636.25</v>
      </c>
      <c r="AU41" s="88">
        <f t="shared" si="23"/>
        <v>102100000</v>
      </c>
      <c r="AV41" s="88">
        <f t="shared" si="24"/>
        <v>576099.24999999988</v>
      </c>
      <c r="AW41">
        <v>0</v>
      </c>
      <c r="AX41" s="104">
        <f t="shared" si="25"/>
        <v>576099.24999999988</v>
      </c>
      <c r="AZ41" s="88">
        <f t="shared" si="26"/>
        <v>50000000</v>
      </c>
      <c r="BA41" s="88">
        <f t="shared" si="27"/>
        <v>273791.66666666669</v>
      </c>
      <c r="BB41">
        <v>0</v>
      </c>
      <c r="BC41" s="104">
        <f t="shared" si="28"/>
        <v>273791.66666666669</v>
      </c>
      <c r="BE41" s="88">
        <f t="shared" si="29"/>
        <v>112300000</v>
      </c>
      <c r="BF41" s="88">
        <f t="shared" si="30"/>
        <v>643666.16666666674</v>
      </c>
      <c r="BG41">
        <v>0</v>
      </c>
      <c r="BH41" s="104">
        <f t="shared" si="31"/>
        <v>643666.16666666674</v>
      </c>
      <c r="BJ41" s="88">
        <f t="shared" si="32"/>
        <v>48700000</v>
      </c>
      <c r="BK41" s="88">
        <f t="shared" si="33"/>
        <v>279132.16666666669</v>
      </c>
      <c r="BL41">
        <v>0</v>
      </c>
      <c r="BM41" s="104">
        <f t="shared" si="34"/>
        <v>279132.16666666669</v>
      </c>
      <c r="BO41" s="88">
        <f t="shared" si="35"/>
        <v>89500000</v>
      </c>
      <c r="BP41" s="88">
        <f t="shared" si="36"/>
        <v>512984.16666666669</v>
      </c>
      <c r="BQ41">
        <v>0</v>
      </c>
      <c r="BR41" s="104">
        <f t="shared" si="37"/>
        <v>512984.16666666669</v>
      </c>
      <c r="BT41" s="88">
        <f t="shared" si="38"/>
        <v>44800000</v>
      </c>
      <c r="BU41" s="88">
        <f t="shared" si="39"/>
        <v>256778.66666666669</v>
      </c>
      <c r="BV41">
        <v>0</v>
      </c>
      <c r="BW41" s="104">
        <f t="shared" si="40"/>
        <v>256778.66666666669</v>
      </c>
      <c r="BY41" s="88">
        <f t="shared" si="41"/>
        <v>47000000</v>
      </c>
      <c r="BZ41" s="88">
        <f t="shared" si="42"/>
        <v>269388.33333333337</v>
      </c>
      <c r="CA41">
        <v>0</v>
      </c>
      <c r="CB41" s="104">
        <f t="shared" si="43"/>
        <v>269388.33333333337</v>
      </c>
      <c r="CD41" s="100">
        <f t="shared" si="44"/>
        <v>1210000000</v>
      </c>
      <c r="CE41" s="88">
        <f t="shared" si="49"/>
        <v>6708384.9000000013</v>
      </c>
      <c r="CF41" s="88">
        <f t="shared" si="4"/>
        <v>0</v>
      </c>
      <c r="CG41" s="100">
        <f t="shared" si="45"/>
        <v>6708384.9000000013</v>
      </c>
      <c r="CH41" s="88">
        <f t="shared" si="46"/>
        <v>227335.09999999963</v>
      </c>
      <c r="CI41" s="104">
        <f t="shared" si="50"/>
        <v>0</v>
      </c>
    </row>
    <row r="42" spans="5:87" x14ac:dyDescent="0.25">
      <c r="E42" s="141"/>
      <c r="F42" s="141"/>
      <c r="G42" s="141">
        <v>37587</v>
      </c>
      <c r="H42" s="64">
        <f t="shared" si="0"/>
        <v>19</v>
      </c>
      <c r="I42" s="38"/>
      <c r="L42" s="86">
        <f t="shared" si="5"/>
        <v>1210000000</v>
      </c>
      <c r="M42" s="88">
        <f t="shared" si="6"/>
        <v>6947416.666666667</v>
      </c>
      <c r="O42" s="90">
        <v>0</v>
      </c>
      <c r="P42" s="88">
        <f t="shared" si="7"/>
        <v>6947416.666666667</v>
      </c>
      <c r="Q42" s="87">
        <f t="shared" si="8"/>
        <v>10083.333333333334</v>
      </c>
      <c r="R42" s="87">
        <f t="shared" si="9"/>
        <v>1613.3333333333333</v>
      </c>
      <c r="S42" s="88">
        <f t="shared" si="10"/>
        <v>6935720.0000000009</v>
      </c>
      <c r="T42" s="143">
        <f t="shared" si="11"/>
        <v>1</v>
      </c>
      <c r="U42" s="64">
        <f t="shared" si="1"/>
        <v>19</v>
      </c>
      <c r="V42" s="100">
        <f t="shared" si="12"/>
        <v>108130000</v>
      </c>
      <c r="W42" s="88">
        <f t="shared" si="47"/>
        <v>560473.83333333337</v>
      </c>
      <c r="X42">
        <v>0</v>
      </c>
      <c r="Y42" s="104">
        <f t="shared" si="13"/>
        <v>560473.83333333337</v>
      </c>
      <c r="Z42" s="64">
        <f t="shared" si="2"/>
        <v>19</v>
      </c>
      <c r="AA42" s="100">
        <f t="shared" si="14"/>
        <v>492470000</v>
      </c>
      <c r="AB42" s="88">
        <f t="shared" si="15"/>
        <v>2718434.4</v>
      </c>
      <c r="AC42">
        <v>0</v>
      </c>
      <c r="AD42" s="104">
        <f t="shared" si="16"/>
        <v>2718434.4</v>
      </c>
      <c r="AE42" s="64">
        <f t="shared" si="3"/>
        <v>19</v>
      </c>
      <c r="AF42" s="88">
        <f t="shared" si="17"/>
        <v>1210000000</v>
      </c>
      <c r="AG42" s="88">
        <f t="shared" si="48"/>
        <v>227335.09999999963</v>
      </c>
      <c r="AH42">
        <v>0</v>
      </c>
      <c r="AI42" s="104">
        <f t="shared" si="18"/>
        <v>227335.09999999963</v>
      </c>
      <c r="AK42" s="88">
        <f t="shared" si="19"/>
        <v>1210000000</v>
      </c>
      <c r="AP42" s="88">
        <f t="shared" si="20"/>
        <v>115000000</v>
      </c>
      <c r="AQ42" s="88">
        <f t="shared" si="21"/>
        <v>617636.25</v>
      </c>
      <c r="AR42">
        <v>0</v>
      </c>
      <c r="AS42" s="104">
        <f t="shared" si="22"/>
        <v>617636.25</v>
      </c>
      <c r="AU42" s="88">
        <f t="shared" si="23"/>
        <v>102100000</v>
      </c>
      <c r="AV42" s="88">
        <f t="shared" si="24"/>
        <v>576099.24999999988</v>
      </c>
      <c r="AW42">
        <v>0</v>
      </c>
      <c r="AX42" s="104">
        <f t="shared" si="25"/>
        <v>576099.24999999988</v>
      </c>
      <c r="AZ42" s="88">
        <f t="shared" si="26"/>
        <v>50000000</v>
      </c>
      <c r="BA42" s="88">
        <f t="shared" si="27"/>
        <v>273791.66666666669</v>
      </c>
      <c r="BB42">
        <v>0</v>
      </c>
      <c r="BC42" s="104">
        <f t="shared" si="28"/>
        <v>273791.66666666669</v>
      </c>
      <c r="BE42" s="88">
        <f t="shared" si="29"/>
        <v>112300000</v>
      </c>
      <c r="BF42" s="88">
        <f t="shared" si="30"/>
        <v>643666.16666666674</v>
      </c>
      <c r="BG42">
        <v>0</v>
      </c>
      <c r="BH42" s="104">
        <f t="shared" si="31"/>
        <v>643666.16666666674</v>
      </c>
      <c r="BJ42" s="88">
        <f t="shared" si="32"/>
        <v>48700000</v>
      </c>
      <c r="BK42" s="88">
        <f t="shared" si="33"/>
        <v>279132.16666666669</v>
      </c>
      <c r="BL42">
        <v>0</v>
      </c>
      <c r="BM42" s="104">
        <f t="shared" si="34"/>
        <v>279132.16666666669</v>
      </c>
      <c r="BO42" s="88">
        <f t="shared" si="35"/>
        <v>89500000</v>
      </c>
      <c r="BP42" s="88">
        <f t="shared" si="36"/>
        <v>512984.16666666669</v>
      </c>
      <c r="BQ42">
        <v>0</v>
      </c>
      <c r="BR42" s="104">
        <f t="shared" si="37"/>
        <v>512984.16666666669</v>
      </c>
      <c r="BT42" s="88">
        <f t="shared" si="38"/>
        <v>44800000</v>
      </c>
      <c r="BU42" s="88">
        <f t="shared" si="39"/>
        <v>256778.66666666669</v>
      </c>
      <c r="BV42">
        <v>0</v>
      </c>
      <c r="BW42" s="104">
        <f t="shared" si="40"/>
        <v>256778.66666666669</v>
      </c>
      <c r="BY42" s="88">
        <f t="shared" si="41"/>
        <v>47000000</v>
      </c>
      <c r="BZ42" s="88">
        <f t="shared" si="42"/>
        <v>269388.33333333337</v>
      </c>
      <c r="CA42">
        <v>0</v>
      </c>
      <c r="CB42" s="104">
        <f t="shared" si="43"/>
        <v>269388.33333333337</v>
      </c>
      <c r="CD42" s="100">
        <f t="shared" si="44"/>
        <v>1210000000</v>
      </c>
      <c r="CE42" s="88">
        <f t="shared" si="49"/>
        <v>6708384.9000000013</v>
      </c>
      <c r="CF42" s="88">
        <f t="shared" si="4"/>
        <v>0</v>
      </c>
      <c r="CG42" s="100">
        <f t="shared" si="45"/>
        <v>6708384.9000000013</v>
      </c>
      <c r="CH42" s="88">
        <f t="shared" si="46"/>
        <v>227335.09999999963</v>
      </c>
      <c r="CI42" s="104">
        <f t="shared" si="50"/>
        <v>0</v>
      </c>
    </row>
    <row r="43" spans="5:87" x14ac:dyDescent="0.25">
      <c r="E43" s="141"/>
      <c r="F43" s="141"/>
      <c r="G43" s="141">
        <v>37617</v>
      </c>
      <c r="H43" s="64">
        <f t="shared" si="0"/>
        <v>20</v>
      </c>
      <c r="I43" s="38"/>
      <c r="L43" s="86">
        <f t="shared" si="5"/>
        <v>1210000000</v>
      </c>
      <c r="M43" s="88">
        <f t="shared" si="6"/>
        <v>6947416.666666667</v>
      </c>
      <c r="O43" s="90">
        <v>0</v>
      </c>
      <c r="P43" s="88">
        <f t="shared" si="7"/>
        <v>6947416.666666667</v>
      </c>
      <c r="Q43" s="87">
        <f t="shared" si="8"/>
        <v>10083.333333333334</v>
      </c>
      <c r="R43" s="87">
        <f t="shared" si="9"/>
        <v>1613.3333333333333</v>
      </c>
      <c r="S43" s="88">
        <f t="shared" si="10"/>
        <v>6935720.0000000009</v>
      </c>
      <c r="T43" s="143">
        <f t="shared" si="11"/>
        <v>1</v>
      </c>
      <c r="U43" s="64">
        <f t="shared" si="1"/>
        <v>20</v>
      </c>
      <c r="V43" s="100">
        <f t="shared" si="12"/>
        <v>108130000</v>
      </c>
      <c r="W43" s="88">
        <f t="shared" si="47"/>
        <v>560473.83333333337</v>
      </c>
      <c r="X43">
        <v>0</v>
      </c>
      <c r="Y43" s="104">
        <f t="shared" si="13"/>
        <v>560473.83333333337</v>
      </c>
      <c r="Z43" s="64">
        <f t="shared" si="2"/>
        <v>20</v>
      </c>
      <c r="AA43" s="100">
        <f t="shared" si="14"/>
        <v>492470000</v>
      </c>
      <c r="AB43" s="88">
        <f t="shared" si="15"/>
        <v>2718434.4</v>
      </c>
      <c r="AC43">
        <v>0</v>
      </c>
      <c r="AD43" s="104">
        <f t="shared" si="16"/>
        <v>2718434.4</v>
      </c>
      <c r="AE43" s="64">
        <f t="shared" si="3"/>
        <v>20</v>
      </c>
      <c r="AF43" s="88">
        <f t="shared" si="17"/>
        <v>1210000000</v>
      </c>
      <c r="AG43" s="88">
        <f t="shared" si="48"/>
        <v>227335.09999999963</v>
      </c>
      <c r="AH43">
        <v>0</v>
      </c>
      <c r="AI43" s="104">
        <f t="shared" si="18"/>
        <v>227335.09999999963</v>
      </c>
      <c r="AK43" s="88">
        <f t="shared" si="19"/>
        <v>1210000000</v>
      </c>
      <c r="AP43" s="88">
        <f t="shared" si="20"/>
        <v>115000000</v>
      </c>
      <c r="AQ43" s="88">
        <f t="shared" si="21"/>
        <v>617636.25</v>
      </c>
      <c r="AR43">
        <v>0</v>
      </c>
      <c r="AS43" s="104">
        <f t="shared" si="22"/>
        <v>617636.25</v>
      </c>
      <c r="AU43" s="88">
        <f t="shared" si="23"/>
        <v>102100000</v>
      </c>
      <c r="AV43" s="88">
        <f t="shared" si="24"/>
        <v>576099.24999999988</v>
      </c>
      <c r="AW43">
        <v>0</v>
      </c>
      <c r="AX43" s="104">
        <f t="shared" si="25"/>
        <v>576099.24999999988</v>
      </c>
      <c r="AZ43" s="88">
        <f t="shared" si="26"/>
        <v>50000000</v>
      </c>
      <c r="BA43" s="88">
        <f t="shared" si="27"/>
        <v>273791.66666666669</v>
      </c>
      <c r="BB43">
        <v>0</v>
      </c>
      <c r="BC43" s="104">
        <f t="shared" si="28"/>
        <v>273791.66666666669</v>
      </c>
      <c r="BE43" s="88">
        <f t="shared" si="29"/>
        <v>112300000</v>
      </c>
      <c r="BF43" s="88">
        <f t="shared" si="30"/>
        <v>643666.16666666674</v>
      </c>
      <c r="BG43">
        <v>0</v>
      </c>
      <c r="BH43" s="104">
        <f t="shared" si="31"/>
        <v>643666.16666666674</v>
      </c>
      <c r="BJ43" s="88">
        <f t="shared" si="32"/>
        <v>48700000</v>
      </c>
      <c r="BK43" s="88">
        <f t="shared" si="33"/>
        <v>279132.16666666669</v>
      </c>
      <c r="BL43">
        <v>0</v>
      </c>
      <c r="BM43" s="104">
        <f t="shared" si="34"/>
        <v>279132.16666666669</v>
      </c>
      <c r="BO43" s="88">
        <f t="shared" si="35"/>
        <v>89500000</v>
      </c>
      <c r="BP43" s="88">
        <f t="shared" si="36"/>
        <v>512984.16666666669</v>
      </c>
      <c r="BQ43">
        <v>0</v>
      </c>
      <c r="BR43" s="104">
        <f t="shared" si="37"/>
        <v>512984.16666666669</v>
      </c>
      <c r="BT43" s="88">
        <f t="shared" si="38"/>
        <v>44800000</v>
      </c>
      <c r="BU43" s="88">
        <f t="shared" si="39"/>
        <v>256778.66666666669</v>
      </c>
      <c r="BV43">
        <v>0</v>
      </c>
      <c r="BW43" s="104">
        <f t="shared" si="40"/>
        <v>256778.66666666669</v>
      </c>
      <c r="BY43" s="88">
        <f t="shared" si="41"/>
        <v>47000000</v>
      </c>
      <c r="BZ43" s="88">
        <f t="shared" si="42"/>
        <v>269388.33333333337</v>
      </c>
      <c r="CA43">
        <v>0</v>
      </c>
      <c r="CB43" s="104">
        <f t="shared" si="43"/>
        <v>269388.33333333337</v>
      </c>
      <c r="CD43" s="100">
        <f t="shared" si="44"/>
        <v>1210000000</v>
      </c>
      <c r="CE43" s="88">
        <f t="shared" si="49"/>
        <v>6708384.9000000013</v>
      </c>
      <c r="CF43" s="88">
        <f t="shared" si="4"/>
        <v>0</v>
      </c>
      <c r="CG43" s="100">
        <f t="shared" si="45"/>
        <v>6708384.9000000013</v>
      </c>
      <c r="CH43" s="88">
        <f t="shared" si="46"/>
        <v>227335.09999999963</v>
      </c>
      <c r="CI43" s="104">
        <f t="shared" si="50"/>
        <v>0</v>
      </c>
    </row>
    <row r="44" spans="5:87" x14ac:dyDescent="0.25">
      <c r="E44" s="141"/>
      <c r="F44" s="141"/>
      <c r="G44" s="141">
        <v>37648</v>
      </c>
      <c r="H44" s="64">
        <f t="shared" si="0"/>
        <v>21</v>
      </c>
      <c r="I44" s="38"/>
      <c r="L44" s="86">
        <f t="shared" si="5"/>
        <v>1210000000</v>
      </c>
      <c r="M44" s="88">
        <f t="shared" si="6"/>
        <v>6947416.666666667</v>
      </c>
      <c r="O44" s="90">
        <v>0</v>
      </c>
      <c r="P44" s="88">
        <f t="shared" si="7"/>
        <v>6947416.666666667</v>
      </c>
      <c r="Q44" s="87">
        <f t="shared" si="8"/>
        <v>10083.333333333334</v>
      </c>
      <c r="R44" s="87">
        <f t="shared" si="9"/>
        <v>1613.3333333333333</v>
      </c>
      <c r="S44" s="88">
        <f t="shared" si="10"/>
        <v>6935720.0000000009</v>
      </c>
      <c r="T44" s="143">
        <f t="shared" si="11"/>
        <v>1</v>
      </c>
      <c r="U44" s="64">
        <f t="shared" si="1"/>
        <v>21</v>
      </c>
      <c r="V44" s="100">
        <f t="shared" si="12"/>
        <v>108130000</v>
      </c>
      <c r="W44" s="88">
        <f t="shared" si="47"/>
        <v>560473.83333333337</v>
      </c>
      <c r="X44">
        <v>0</v>
      </c>
      <c r="Y44" s="104">
        <f t="shared" si="13"/>
        <v>560473.83333333337</v>
      </c>
      <c r="Z44" s="64">
        <f t="shared" si="2"/>
        <v>21</v>
      </c>
      <c r="AA44" s="100">
        <f t="shared" si="14"/>
        <v>492470000</v>
      </c>
      <c r="AB44" s="88">
        <f t="shared" si="15"/>
        <v>2718434.4</v>
      </c>
      <c r="AC44">
        <v>0</v>
      </c>
      <c r="AD44" s="104">
        <f t="shared" si="16"/>
        <v>2718434.4</v>
      </c>
      <c r="AE44" s="64">
        <f t="shared" si="3"/>
        <v>21</v>
      </c>
      <c r="AF44" s="88">
        <f t="shared" si="17"/>
        <v>1210000000</v>
      </c>
      <c r="AG44" s="88">
        <f t="shared" si="48"/>
        <v>227335.09999999963</v>
      </c>
      <c r="AH44">
        <v>0</v>
      </c>
      <c r="AI44" s="104">
        <f t="shared" si="18"/>
        <v>227335.09999999963</v>
      </c>
      <c r="AK44" s="88">
        <f t="shared" si="19"/>
        <v>1210000000</v>
      </c>
      <c r="AP44" s="88">
        <f t="shared" si="20"/>
        <v>115000000</v>
      </c>
      <c r="AQ44" s="88">
        <f t="shared" si="21"/>
        <v>617636.25</v>
      </c>
      <c r="AR44">
        <v>0</v>
      </c>
      <c r="AS44" s="104">
        <f t="shared" si="22"/>
        <v>617636.25</v>
      </c>
      <c r="AU44" s="88">
        <f t="shared" si="23"/>
        <v>102100000</v>
      </c>
      <c r="AV44" s="88">
        <f t="shared" si="24"/>
        <v>576099.24999999988</v>
      </c>
      <c r="AW44">
        <v>0</v>
      </c>
      <c r="AX44" s="104">
        <f t="shared" si="25"/>
        <v>576099.24999999988</v>
      </c>
      <c r="AZ44" s="88">
        <f t="shared" si="26"/>
        <v>50000000</v>
      </c>
      <c r="BA44" s="88">
        <f t="shared" si="27"/>
        <v>273791.66666666669</v>
      </c>
      <c r="BB44">
        <v>0</v>
      </c>
      <c r="BC44" s="104">
        <f t="shared" si="28"/>
        <v>273791.66666666669</v>
      </c>
      <c r="BE44" s="88">
        <f t="shared" si="29"/>
        <v>112300000</v>
      </c>
      <c r="BF44" s="88">
        <f t="shared" si="30"/>
        <v>643666.16666666674</v>
      </c>
      <c r="BG44">
        <v>0</v>
      </c>
      <c r="BH44" s="104">
        <f t="shared" si="31"/>
        <v>643666.16666666674</v>
      </c>
      <c r="BJ44" s="88">
        <f t="shared" si="32"/>
        <v>48700000</v>
      </c>
      <c r="BK44" s="88">
        <f t="shared" si="33"/>
        <v>279132.16666666669</v>
      </c>
      <c r="BL44">
        <v>0</v>
      </c>
      <c r="BM44" s="104">
        <f t="shared" si="34"/>
        <v>279132.16666666669</v>
      </c>
      <c r="BO44" s="88">
        <f t="shared" si="35"/>
        <v>89500000</v>
      </c>
      <c r="BP44" s="88">
        <f t="shared" si="36"/>
        <v>512984.16666666669</v>
      </c>
      <c r="BQ44">
        <v>0</v>
      </c>
      <c r="BR44" s="104">
        <f t="shared" si="37"/>
        <v>512984.16666666669</v>
      </c>
      <c r="BT44" s="88">
        <f t="shared" si="38"/>
        <v>44800000</v>
      </c>
      <c r="BU44" s="88">
        <f t="shared" si="39"/>
        <v>256778.66666666669</v>
      </c>
      <c r="BV44">
        <v>0</v>
      </c>
      <c r="BW44" s="104">
        <f t="shared" si="40"/>
        <v>256778.66666666669</v>
      </c>
      <c r="BY44" s="88">
        <f t="shared" si="41"/>
        <v>47000000</v>
      </c>
      <c r="BZ44" s="88">
        <f t="shared" si="42"/>
        <v>269388.33333333337</v>
      </c>
      <c r="CA44">
        <v>0</v>
      </c>
      <c r="CB44" s="104">
        <f t="shared" si="43"/>
        <v>269388.33333333337</v>
      </c>
      <c r="CD44" s="100">
        <f t="shared" si="44"/>
        <v>1210000000</v>
      </c>
      <c r="CE44" s="88">
        <f t="shared" si="49"/>
        <v>6708384.9000000013</v>
      </c>
      <c r="CF44" s="88">
        <f t="shared" si="4"/>
        <v>0</v>
      </c>
      <c r="CG44" s="100">
        <f t="shared" si="45"/>
        <v>6708384.9000000013</v>
      </c>
      <c r="CH44" s="88">
        <f t="shared" si="46"/>
        <v>227335.09999999963</v>
      </c>
      <c r="CI44" s="104">
        <f t="shared" si="50"/>
        <v>0</v>
      </c>
    </row>
    <row r="45" spans="5:87" x14ac:dyDescent="0.25">
      <c r="E45" s="141"/>
      <c r="F45" s="141"/>
      <c r="G45" s="141">
        <v>37679</v>
      </c>
      <c r="H45" s="64">
        <f t="shared" si="0"/>
        <v>22</v>
      </c>
      <c r="I45" s="38"/>
      <c r="L45" s="86">
        <f t="shared" si="5"/>
        <v>1210000000</v>
      </c>
      <c r="M45" s="88">
        <f t="shared" si="6"/>
        <v>6947416.666666667</v>
      </c>
      <c r="O45" s="90">
        <v>0</v>
      </c>
      <c r="P45" s="88">
        <f t="shared" si="7"/>
        <v>6947416.666666667</v>
      </c>
      <c r="Q45" s="87">
        <f t="shared" si="8"/>
        <v>10083.333333333334</v>
      </c>
      <c r="R45" s="87">
        <f t="shared" si="9"/>
        <v>1613.3333333333333</v>
      </c>
      <c r="S45" s="88">
        <f t="shared" si="10"/>
        <v>6935720.0000000009</v>
      </c>
      <c r="T45" s="143">
        <f t="shared" si="11"/>
        <v>1</v>
      </c>
      <c r="U45" s="64">
        <f t="shared" si="1"/>
        <v>22</v>
      </c>
      <c r="V45" s="100">
        <f t="shared" si="12"/>
        <v>108130000</v>
      </c>
      <c r="W45" s="88">
        <f t="shared" si="47"/>
        <v>560473.83333333337</v>
      </c>
      <c r="X45">
        <v>0</v>
      </c>
      <c r="Y45" s="104">
        <f t="shared" si="13"/>
        <v>560473.83333333337</v>
      </c>
      <c r="Z45" s="64">
        <f t="shared" si="2"/>
        <v>22</v>
      </c>
      <c r="AA45" s="100">
        <f t="shared" si="14"/>
        <v>492470000</v>
      </c>
      <c r="AB45" s="88">
        <f t="shared" si="15"/>
        <v>2718434.4</v>
      </c>
      <c r="AC45">
        <v>0</v>
      </c>
      <c r="AD45" s="104">
        <f t="shared" si="16"/>
        <v>2718434.4</v>
      </c>
      <c r="AE45" s="64">
        <f t="shared" si="3"/>
        <v>22</v>
      </c>
      <c r="AF45" s="88">
        <f t="shared" si="17"/>
        <v>1210000000</v>
      </c>
      <c r="AG45" s="88">
        <f t="shared" si="48"/>
        <v>227335.09999999963</v>
      </c>
      <c r="AH45">
        <v>0</v>
      </c>
      <c r="AI45" s="104">
        <f t="shared" si="18"/>
        <v>227335.09999999963</v>
      </c>
      <c r="AK45" s="88">
        <f t="shared" si="19"/>
        <v>1210000000</v>
      </c>
      <c r="AP45" s="88">
        <f t="shared" si="20"/>
        <v>115000000</v>
      </c>
      <c r="AQ45" s="88">
        <f t="shared" si="21"/>
        <v>617636.25</v>
      </c>
      <c r="AR45">
        <v>0</v>
      </c>
      <c r="AS45" s="104">
        <f t="shared" si="22"/>
        <v>617636.25</v>
      </c>
      <c r="AU45" s="88">
        <f t="shared" si="23"/>
        <v>102100000</v>
      </c>
      <c r="AV45" s="88">
        <f t="shared" si="24"/>
        <v>576099.24999999988</v>
      </c>
      <c r="AW45">
        <v>0</v>
      </c>
      <c r="AX45" s="104">
        <f t="shared" si="25"/>
        <v>576099.24999999988</v>
      </c>
      <c r="AZ45" s="88">
        <f t="shared" si="26"/>
        <v>50000000</v>
      </c>
      <c r="BA45" s="88">
        <f t="shared" si="27"/>
        <v>273791.66666666669</v>
      </c>
      <c r="BB45">
        <v>0</v>
      </c>
      <c r="BC45" s="104">
        <f t="shared" si="28"/>
        <v>273791.66666666669</v>
      </c>
      <c r="BE45" s="88">
        <f t="shared" si="29"/>
        <v>112300000</v>
      </c>
      <c r="BF45" s="88">
        <f t="shared" si="30"/>
        <v>643666.16666666674</v>
      </c>
      <c r="BG45">
        <v>0</v>
      </c>
      <c r="BH45" s="104">
        <f t="shared" si="31"/>
        <v>643666.16666666674</v>
      </c>
      <c r="BJ45" s="88">
        <f t="shared" si="32"/>
        <v>48700000</v>
      </c>
      <c r="BK45" s="88">
        <f t="shared" si="33"/>
        <v>279132.16666666669</v>
      </c>
      <c r="BL45">
        <v>0</v>
      </c>
      <c r="BM45" s="104">
        <f t="shared" si="34"/>
        <v>279132.16666666669</v>
      </c>
      <c r="BO45" s="88">
        <f t="shared" si="35"/>
        <v>89500000</v>
      </c>
      <c r="BP45" s="88">
        <f t="shared" si="36"/>
        <v>512984.16666666669</v>
      </c>
      <c r="BQ45">
        <v>0</v>
      </c>
      <c r="BR45" s="104">
        <f t="shared" si="37"/>
        <v>512984.16666666669</v>
      </c>
      <c r="BT45" s="88">
        <f t="shared" si="38"/>
        <v>44800000</v>
      </c>
      <c r="BU45" s="88">
        <f t="shared" si="39"/>
        <v>256778.66666666669</v>
      </c>
      <c r="BV45">
        <v>0</v>
      </c>
      <c r="BW45" s="104">
        <f t="shared" si="40"/>
        <v>256778.66666666669</v>
      </c>
      <c r="BY45" s="88">
        <f t="shared" si="41"/>
        <v>47000000</v>
      </c>
      <c r="BZ45" s="88">
        <f t="shared" si="42"/>
        <v>269388.33333333337</v>
      </c>
      <c r="CA45">
        <v>0</v>
      </c>
      <c r="CB45" s="104">
        <f t="shared" si="43"/>
        <v>269388.33333333337</v>
      </c>
      <c r="CD45" s="100">
        <f t="shared" si="44"/>
        <v>1210000000</v>
      </c>
      <c r="CE45" s="88">
        <f t="shared" si="49"/>
        <v>6708384.9000000013</v>
      </c>
      <c r="CF45" s="88">
        <f t="shared" si="4"/>
        <v>0</v>
      </c>
      <c r="CG45" s="100">
        <f t="shared" si="45"/>
        <v>6708384.9000000013</v>
      </c>
      <c r="CH45" s="88">
        <f t="shared" si="46"/>
        <v>227335.09999999963</v>
      </c>
      <c r="CI45" s="104">
        <f t="shared" si="50"/>
        <v>0</v>
      </c>
    </row>
    <row r="46" spans="5:87" x14ac:dyDescent="0.25">
      <c r="E46" s="141"/>
      <c r="F46" s="141"/>
      <c r="G46" s="141">
        <v>37707</v>
      </c>
      <c r="H46" s="64">
        <f t="shared" si="0"/>
        <v>23</v>
      </c>
      <c r="I46" s="38"/>
      <c r="L46" s="86">
        <f t="shared" si="5"/>
        <v>1210000000</v>
      </c>
      <c r="M46" s="88">
        <f t="shared" si="6"/>
        <v>6947416.666666667</v>
      </c>
      <c r="O46" s="90">
        <v>0</v>
      </c>
      <c r="P46" s="88">
        <f t="shared" si="7"/>
        <v>6947416.666666667</v>
      </c>
      <c r="Q46" s="87">
        <f t="shared" si="8"/>
        <v>10083.333333333334</v>
      </c>
      <c r="R46" s="87">
        <f t="shared" si="9"/>
        <v>1613.3333333333333</v>
      </c>
      <c r="S46" s="88">
        <f t="shared" si="10"/>
        <v>6935720.0000000009</v>
      </c>
      <c r="T46" s="143">
        <f t="shared" si="11"/>
        <v>1</v>
      </c>
      <c r="U46" s="64">
        <f t="shared" si="1"/>
        <v>23</v>
      </c>
      <c r="V46" s="100">
        <f t="shared" si="12"/>
        <v>108130000</v>
      </c>
      <c r="W46" s="88">
        <f t="shared" si="47"/>
        <v>560473.83333333337</v>
      </c>
      <c r="X46">
        <v>0</v>
      </c>
      <c r="Y46" s="104">
        <f t="shared" si="13"/>
        <v>560473.83333333337</v>
      </c>
      <c r="Z46" s="64">
        <f t="shared" si="2"/>
        <v>23</v>
      </c>
      <c r="AA46" s="100">
        <f t="shared" si="14"/>
        <v>492470000</v>
      </c>
      <c r="AB46" s="88">
        <f t="shared" si="15"/>
        <v>2718434.4</v>
      </c>
      <c r="AC46">
        <v>0</v>
      </c>
      <c r="AD46" s="104">
        <f t="shared" si="16"/>
        <v>2718434.4</v>
      </c>
      <c r="AE46" s="64">
        <f t="shared" si="3"/>
        <v>23</v>
      </c>
      <c r="AF46" s="88">
        <f t="shared" si="17"/>
        <v>1210000000</v>
      </c>
      <c r="AG46" s="88">
        <f t="shared" si="48"/>
        <v>227335.09999999963</v>
      </c>
      <c r="AH46">
        <v>0</v>
      </c>
      <c r="AI46" s="104">
        <f t="shared" si="18"/>
        <v>227335.09999999963</v>
      </c>
      <c r="AK46" s="88">
        <f t="shared" si="19"/>
        <v>1210000000</v>
      </c>
      <c r="AP46" s="88">
        <f t="shared" si="20"/>
        <v>115000000</v>
      </c>
      <c r="AQ46" s="88">
        <f t="shared" si="21"/>
        <v>617636.25</v>
      </c>
      <c r="AR46">
        <v>0</v>
      </c>
      <c r="AS46" s="104">
        <f t="shared" si="22"/>
        <v>617636.25</v>
      </c>
      <c r="AU46" s="88">
        <f t="shared" si="23"/>
        <v>102100000</v>
      </c>
      <c r="AV46" s="88">
        <f t="shared" si="24"/>
        <v>576099.24999999988</v>
      </c>
      <c r="AW46">
        <v>0</v>
      </c>
      <c r="AX46" s="104">
        <f t="shared" si="25"/>
        <v>576099.24999999988</v>
      </c>
      <c r="AZ46" s="88">
        <f t="shared" si="26"/>
        <v>50000000</v>
      </c>
      <c r="BA46" s="88">
        <f t="shared" si="27"/>
        <v>273791.66666666669</v>
      </c>
      <c r="BB46">
        <v>0</v>
      </c>
      <c r="BC46" s="104">
        <f t="shared" si="28"/>
        <v>273791.66666666669</v>
      </c>
      <c r="BE46" s="88">
        <f t="shared" si="29"/>
        <v>112300000</v>
      </c>
      <c r="BF46" s="88">
        <f t="shared" si="30"/>
        <v>643666.16666666674</v>
      </c>
      <c r="BG46">
        <v>0</v>
      </c>
      <c r="BH46" s="104">
        <f t="shared" si="31"/>
        <v>643666.16666666674</v>
      </c>
      <c r="BJ46" s="88">
        <f t="shared" si="32"/>
        <v>48700000</v>
      </c>
      <c r="BK46" s="88">
        <f t="shared" si="33"/>
        <v>279132.16666666669</v>
      </c>
      <c r="BL46">
        <v>0</v>
      </c>
      <c r="BM46" s="104">
        <f t="shared" si="34"/>
        <v>279132.16666666669</v>
      </c>
      <c r="BO46" s="88">
        <f t="shared" si="35"/>
        <v>89500000</v>
      </c>
      <c r="BP46" s="88">
        <f t="shared" si="36"/>
        <v>512984.16666666669</v>
      </c>
      <c r="BQ46">
        <v>0</v>
      </c>
      <c r="BR46" s="104">
        <f t="shared" si="37"/>
        <v>512984.16666666669</v>
      </c>
      <c r="BT46" s="88">
        <f t="shared" si="38"/>
        <v>44800000</v>
      </c>
      <c r="BU46" s="88">
        <f t="shared" si="39"/>
        <v>256778.66666666669</v>
      </c>
      <c r="BV46">
        <v>0</v>
      </c>
      <c r="BW46" s="104">
        <f t="shared" si="40"/>
        <v>256778.66666666669</v>
      </c>
      <c r="BY46" s="88">
        <f t="shared" si="41"/>
        <v>47000000</v>
      </c>
      <c r="BZ46" s="88">
        <f t="shared" si="42"/>
        <v>269388.33333333337</v>
      </c>
      <c r="CA46">
        <v>0</v>
      </c>
      <c r="CB46" s="104">
        <f t="shared" si="43"/>
        <v>269388.33333333337</v>
      </c>
      <c r="CD46" s="100">
        <f t="shared" si="44"/>
        <v>1210000000</v>
      </c>
      <c r="CE46" s="88">
        <f t="shared" si="49"/>
        <v>6708384.9000000013</v>
      </c>
      <c r="CF46" s="88">
        <f t="shared" si="4"/>
        <v>0</v>
      </c>
      <c r="CG46" s="100">
        <f t="shared" si="45"/>
        <v>6708384.9000000013</v>
      </c>
      <c r="CH46" s="88">
        <f t="shared" si="46"/>
        <v>227335.09999999963</v>
      </c>
      <c r="CI46" s="104">
        <f t="shared" si="50"/>
        <v>0</v>
      </c>
    </row>
    <row r="47" spans="5:87" s="3" customFormat="1" x14ac:dyDescent="0.25">
      <c r="E47" s="141"/>
      <c r="F47" s="141"/>
      <c r="G47" s="141">
        <v>37738</v>
      </c>
      <c r="H47" s="79">
        <f t="shared" si="0"/>
        <v>24</v>
      </c>
      <c r="I47" s="80"/>
      <c r="L47" s="86">
        <f t="shared" si="5"/>
        <v>1210000000</v>
      </c>
      <c r="M47" s="91">
        <f t="shared" si="6"/>
        <v>6947416.666666667</v>
      </c>
      <c r="O47" s="92">
        <v>0</v>
      </c>
      <c r="P47" s="91">
        <f t="shared" si="7"/>
        <v>6947416.666666667</v>
      </c>
      <c r="Q47" s="87">
        <f t="shared" si="8"/>
        <v>10083.333333333334</v>
      </c>
      <c r="R47" s="87">
        <f t="shared" si="9"/>
        <v>1613.3333333333333</v>
      </c>
      <c r="S47" s="88">
        <f t="shared" si="10"/>
        <v>6935720.0000000009</v>
      </c>
      <c r="T47" s="143">
        <f t="shared" si="11"/>
        <v>1</v>
      </c>
      <c r="U47" s="79">
        <f t="shared" si="1"/>
        <v>24</v>
      </c>
      <c r="V47" s="100">
        <f t="shared" si="12"/>
        <v>108130000</v>
      </c>
      <c r="W47" s="88">
        <f t="shared" si="47"/>
        <v>560473.83333333337</v>
      </c>
      <c r="X47">
        <v>0</v>
      </c>
      <c r="Y47" s="104">
        <f t="shared" si="13"/>
        <v>560473.83333333337</v>
      </c>
      <c r="Z47" s="79">
        <f t="shared" si="2"/>
        <v>24</v>
      </c>
      <c r="AA47" s="100">
        <f t="shared" si="14"/>
        <v>492470000</v>
      </c>
      <c r="AB47" s="88">
        <f t="shared" si="15"/>
        <v>2718434.4</v>
      </c>
      <c r="AC47">
        <v>0</v>
      </c>
      <c r="AD47" s="104">
        <f t="shared" si="16"/>
        <v>2718434.4</v>
      </c>
      <c r="AE47" s="79">
        <f t="shared" si="3"/>
        <v>24</v>
      </c>
      <c r="AF47" s="88">
        <f t="shared" si="17"/>
        <v>1210000000</v>
      </c>
      <c r="AG47" s="88">
        <f t="shared" si="48"/>
        <v>227335.09999999963</v>
      </c>
      <c r="AH47">
        <v>0</v>
      </c>
      <c r="AI47" s="104">
        <f t="shared" si="18"/>
        <v>227335.09999999963</v>
      </c>
      <c r="AK47" s="88">
        <f t="shared" si="19"/>
        <v>1210000000</v>
      </c>
      <c r="AP47" s="88">
        <f t="shared" si="20"/>
        <v>115000000</v>
      </c>
      <c r="AQ47" s="88">
        <f t="shared" si="21"/>
        <v>617636.25</v>
      </c>
      <c r="AR47">
        <v>0</v>
      </c>
      <c r="AS47" s="104">
        <f t="shared" si="22"/>
        <v>617636.25</v>
      </c>
      <c r="AU47" s="88">
        <f t="shared" si="23"/>
        <v>102100000</v>
      </c>
      <c r="AV47" s="88">
        <f t="shared" si="24"/>
        <v>576099.24999999988</v>
      </c>
      <c r="AW47">
        <v>0</v>
      </c>
      <c r="AX47" s="104">
        <f t="shared" si="25"/>
        <v>576099.24999999988</v>
      </c>
      <c r="AZ47" s="88">
        <f t="shared" si="26"/>
        <v>50000000</v>
      </c>
      <c r="BA47" s="88">
        <f t="shared" si="27"/>
        <v>273791.66666666669</v>
      </c>
      <c r="BB47">
        <v>0</v>
      </c>
      <c r="BC47" s="104">
        <f t="shared" si="28"/>
        <v>273791.66666666669</v>
      </c>
      <c r="BE47" s="88">
        <f t="shared" si="29"/>
        <v>112300000</v>
      </c>
      <c r="BF47" s="88">
        <f t="shared" si="30"/>
        <v>643666.16666666674</v>
      </c>
      <c r="BG47">
        <v>0</v>
      </c>
      <c r="BH47" s="104">
        <f t="shared" si="31"/>
        <v>643666.16666666674</v>
      </c>
      <c r="BJ47" s="88">
        <f t="shared" si="32"/>
        <v>48700000</v>
      </c>
      <c r="BK47" s="88">
        <f t="shared" si="33"/>
        <v>279132.16666666669</v>
      </c>
      <c r="BL47">
        <v>0</v>
      </c>
      <c r="BM47" s="104">
        <f t="shared" si="34"/>
        <v>279132.16666666669</v>
      </c>
      <c r="BO47" s="88">
        <f t="shared" si="35"/>
        <v>89500000</v>
      </c>
      <c r="BP47" s="88">
        <f t="shared" si="36"/>
        <v>512984.16666666669</v>
      </c>
      <c r="BQ47">
        <v>0</v>
      </c>
      <c r="BR47" s="104">
        <f t="shared" si="37"/>
        <v>512984.16666666669</v>
      </c>
      <c r="BT47" s="88">
        <f t="shared" si="38"/>
        <v>44800000</v>
      </c>
      <c r="BU47" s="88">
        <f t="shared" si="39"/>
        <v>256778.66666666669</v>
      </c>
      <c r="BV47">
        <v>0</v>
      </c>
      <c r="BW47" s="104">
        <f t="shared" si="40"/>
        <v>256778.66666666669</v>
      </c>
      <c r="BY47" s="88">
        <f t="shared" si="41"/>
        <v>47000000</v>
      </c>
      <c r="BZ47" s="88">
        <f t="shared" si="42"/>
        <v>269388.33333333337</v>
      </c>
      <c r="CA47">
        <v>0</v>
      </c>
      <c r="CB47" s="104">
        <f t="shared" si="43"/>
        <v>269388.33333333337</v>
      </c>
      <c r="CD47" s="100">
        <f t="shared" si="44"/>
        <v>1210000000</v>
      </c>
      <c r="CE47" s="88">
        <f t="shared" si="49"/>
        <v>6708384.9000000013</v>
      </c>
      <c r="CF47" s="88">
        <f t="shared" si="4"/>
        <v>0</v>
      </c>
      <c r="CG47" s="100">
        <f t="shared" si="45"/>
        <v>6708384.9000000013</v>
      </c>
      <c r="CH47" s="88">
        <f t="shared" si="46"/>
        <v>227335.09999999963</v>
      </c>
      <c r="CI47" s="104">
        <f t="shared" si="50"/>
        <v>0</v>
      </c>
    </row>
    <row r="48" spans="5:87" x14ac:dyDescent="0.25">
      <c r="E48" s="141"/>
      <c r="F48" s="141"/>
      <c r="G48" s="141">
        <v>37768</v>
      </c>
      <c r="H48" s="64">
        <f t="shared" si="0"/>
        <v>25</v>
      </c>
      <c r="I48" s="38"/>
      <c r="L48" s="86">
        <f>L47-O48</f>
        <v>1208908878.2666667</v>
      </c>
      <c r="M48" s="68">
        <f t="shared" ref="M48:M79" si="51">$C$7</f>
        <v>8038538.4000000004</v>
      </c>
      <c r="N48" s="90"/>
      <c r="O48" s="68">
        <f>M48-P48</f>
        <v>1091121.7333333334</v>
      </c>
      <c r="P48" s="108">
        <f t="shared" ref="P48:P79" si="52">($C$6/12*L47)</f>
        <v>6947416.666666667</v>
      </c>
      <c r="Q48" s="87">
        <f t="shared" ref="Q48:Q55" si="53">L47*($C$10/12)</f>
        <v>10083.333333333334</v>
      </c>
      <c r="R48" s="87">
        <f t="shared" ref="R48:R55" si="54">L47*($C$11/12)</f>
        <v>1613.3333333333333</v>
      </c>
      <c r="S48" s="108">
        <f t="shared" ref="S48:S55" si="55">SUM(N48:P48)-Q48-R48</f>
        <v>8026841.7333333343</v>
      </c>
      <c r="T48" s="143">
        <f t="shared" si="11"/>
        <v>0.99909824650137735</v>
      </c>
      <c r="U48" s="64">
        <f t="shared" ref="U48:U55" si="56">U47+1</f>
        <v>25</v>
      </c>
      <c r="V48" s="100">
        <f t="shared" ref="V48:V88" si="57">MAXA(V47-X48,0)</f>
        <v>107038878.26666667</v>
      </c>
      <c r="W48" s="108">
        <f t="shared" ref="W48:W87" si="58">V47*$C$14</f>
        <v>560473.83333333337</v>
      </c>
      <c r="X48">
        <f t="shared" ref="X48:X111" si="59">MINA(IF(V47&gt;0,O48,0),V47)</f>
        <v>1091121.7333333334</v>
      </c>
      <c r="Y48" s="104">
        <f>W48+X48</f>
        <v>1651595.5666666669</v>
      </c>
      <c r="Z48" s="64">
        <f t="shared" si="2"/>
        <v>25</v>
      </c>
      <c r="AA48" s="100">
        <f t="shared" ref="AA48:AA111" si="60">AA47-AC48</f>
        <v>492470000</v>
      </c>
      <c r="AB48" s="88">
        <f t="shared" ref="AB48:AB111" si="61">AA47*$C$15</f>
        <v>2718434.4</v>
      </c>
      <c r="AC48">
        <f t="shared" ref="AC48:AC111" si="62">IF(AA47&gt;0,O48-X48,0)</f>
        <v>0</v>
      </c>
      <c r="AD48" s="104">
        <f t="shared" ref="AD48:AD111" si="63">AB48+AC48</f>
        <v>2718434.4</v>
      </c>
      <c r="AE48" s="64">
        <f t="shared" si="3"/>
        <v>25</v>
      </c>
      <c r="AF48" s="88">
        <f t="shared" si="17"/>
        <v>1208908878.2666667</v>
      </c>
      <c r="AG48" s="88">
        <f t="shared" si="48"/>
        <v>227335.09999999963</v>
      </c>
      <c r="AH48">
        <v>0</v>
      </c>
      <c r="AI48" s="104">
        <f t="shared" ref="AI48:AI111" si="64">AG48+AH48</f>
        <v>227335.09999999963</v>
      </c>
      <c r="AJ48" s="3"/>
      <c r="AK48" s="88">
        <f t="shared" si="19"/>
        <v>1208908878.2666667</v>
      </c>
      <c r="AL48" s="3"/>
      <c r="AM48" s="3"/>
      <c r="AN48" s="3"/>
      <c r="AO48" s="3"/>
      <c r="AP48" s="88">
        <f t="shared" ref="AP48:AP111" si="65">AP47-AR48</f>
        <v>115000000</v>
      </c>
      <c r="AQ48" s="88">
        <f t="shared" ref="AQ48:AQ111" si="66">AP47*$C$16</f>
        <v>617636.25</v>
      </c>
      <c r="AR48">
        <v>0</v>
      </c>
      <c r="AS48" s="104">
        <f t="shared" ref="AS48:AS111" si="67">AQ48+AR48</f>
        <v>617636.25</v>
      </c>
      <c r="AT48" s="3"/>
      <c r="AU48" s="88">
        <f t="shared" ref="AU48:AU111" si="68">AU47-AW48</f>
        <v>102100000</v>
      </c>
      <c r="AV48" s="88">
        <f t="shared" ref="AV48:AV111" si="69">AU47*$C$19</f>
        <v>576099.24999999988</v>
      </c>
      <c r="AW48">
        <v>0</v>
      </c>
      <c r="AX48" s="104">
        <f t="shared" ref="AX48:AX111" si="70">AV48+AW48</f>
        <v>576099.24999999988</v>
      </c>
      <c r="AY48" s="3"/>
      <c r="AZ48" s="88">
        <f t="shared" ref="AZ48:AZ111" si="71">AZ47-BB48</f>
        <v>50000000</v>
      </c>
      <c r="BA48" s="88">
        <f t="shared" ref="BA48:BA111" si="72">AZ47*$C$20</f>
        <v>273791.66666666669</v>
      </c>
      <c r="BB48">
        <v>0</v>
      </c>
      <c r="BC48" s="104">
        <f t="shared" ref="BC48:BC111" si="73">BA48+BB48</f>
        <v>273791.66666666669</v>
      </c>
      <c r="BD48" s="3"/>
      <c r="BE48" s="88">
        <f t="shared" ref="BE48:BE111" si="74">BE47-BG48</f>
        <v>112300000</v>
      </c>
      <c r="BF48" s="88">
        <f t="shared" ref="BF48:BF111" si="75">BE47*$C$21</f>
        <v>643666.16666666674</v>
      </c>
      <c r="BG48">
        <v>0</v>
      </c>
      <c r="BH48" s="104">
        <f t="shared" ref="BH48:BH111" si="76">BF48+BG48</f>
        <v>643666.16666666674</v>
      </c>
      <c r="BI48" s="3"/>
      <c r="BJ48" s="88">
        <f t="shared" ref="BJ48:BJ111" si="77">BJ47-BL48</f>
        <v>48700000</v>
      </c>
      <c r="BK48" s="88">
        <f t="shared" ref="BK48:BK111" si="78">BJ47*$C$22</f>
        <v>279132.16666666669</v>
      </c>
      <c r="BL48">
        <v>0</v>
      </c>
      <c r="BM48" s="104">
        <f t="shared" ref="BM48:BM111" si="79">BK48+BL48</f>
        <v>279132.16666666669</v>
      </c>
      <c r="BN48" s="3"/>
      <c r="BO48" s="88">
        <f t="shared" ref="BO48:BO111" si="80">BO47-BQ48</f>
        <v>89500000</v>
      </c>
      <c r="BP48" s="88">
        <f t="shared" ref="BP48:BP111" si="81">BO47*$C$23</f>
        <v>512984.16666666669</v>
      </c>
      <c r="BQ48">
        <v>0</v>
      </c>
      <c r="BR48" s="104">
        <f t="shared" ref="BR48:BR111" si="82">BP48+BQ48</f>
        <v>512984.16666666669</v>
      </c>
      <c r="BS48" s="3"/>
      <c r="BT48" s="88">
        <f t="shared" ref="BT48:BT111" si="83">BT47-BV48</f>
        <v>44800000</v>
      </c>
      <c r="BU48" s="88">
        <f t="shared" ref="BU48:BU111" si="84">BT47*$C$24</f>
        <v>256778.66666666669</v>
      </c>
      <c r="BV48">
        <v>0</v>
      </c>
      <c r="BW48" s="104">
        <f t="shared" ref="BW48:BW111" si="85">BU48+BV48</f>
        <v>256778.66666666669</v>
      </c>
      <c r="BX48" s="3"/>
      <c r="BY48" s="88">
        <f t="shared" ref="BY48:BY111" si="86">BY47-CA48</f>
        <v>47000000</v>
      </c>
      <c r="BZ48" s="88">
        <f t="shared" ref="BZ48:BZ111" si="87">BY47*$C$25</f>
        <v>269388.33333333337</v>
      </c>
      <c r="CA48">
        <v>0</v>
      </c>
      <c r="CB48" s="104">
        <f t="shared" ref="CB48:CB111" si="88">BZ48+CA48</f>
        <v>269388.33333333337</v>
      </c>
      <c r="CC48" s="3"/>
      <c r="CD48" s="100">
        <f t="shared" ref="CD48:CD111" si="89">V48+AA48+AP48+AU48+AZ48+BE48+BJ48+BO48+BT48+BY48</f>
        <v>1208908878.2666667</v>
      </c>
      <c r="CE48" s="88">
        <f t="shared" si="49"/>
        <v>6708384.9000000013</v>
      </c>
      <c r="CF48" s="88">
        <f t="shared" ref="CF48:CF111" si="90">X48+AC48+AR48+AW48+BB48+BG48+BL48+BQ48+BV48+CA48</f>
        <v>1091121.7333333334</v>
      </c>
      <c r="CG48" s="100">
        <f t="shared" ref="CG48:CG111" si="91">CE48+CF48</f>
        <v>7799506.6333333347</v>
      </c>
      <c r="CH48" s="88">
        <f t="shared" ref="CH48:CH111" si="92">S48-CG48</f>
        <v>227335.09999999963</v>
      </c>
      <c r="CI48" s="104">
        <f t="shared" si="50"/>
        <v>0</v>
      </c>
    </row>
    <row r="49" spans="5:87" x14ac:dyDescent="0.25">
      <c r="E49" s="141"/>
      <c r="F49" s="141"/>
      <c r="G49" s="141">
        <v>37799</v>
      </c>
      <c r="H49" s="64">
        <f t="shared" si="0"/>
        <v>26</v>
      </c>
      <c r="I49" s="38"/>
      <c r="L49" s="86">
        <f t="shared" ref="L49:L112" si="93">L48-O49</f>
        <v>1207811491.6760478</v>
      </c>
      <c r="M49" s="68">
        <f t="shared" si="51"/>
        <v>8038538.4000000004</v>
      </c>
      <c r="N49" s="90"/>
      <c r="O49" s="68">
        <f t="shared" ref="O49:O112" si="94">M49-P49</f>
        <v>1097386.5906188898</v>
      </c>
      <c r="P49" s="108">
        <f t="shared" si="52"/>
        <v>6941151.8093811106</v>
      </c>
      <c r="Q49" s="87">
        <f t="shared" si="53"/>
        <v>10074.240652222223</v>
      </c>
      <c r="R49" s="87">
        <f t="shared" si="54"/>
        <v>1611.8785043555554</v>
      </c>
      <c r="S49" s="108">
        <f t="shared" si="55"/>
        <v>8026852.2808434227</v>
      </c>
      <c r="T49" s="143">
        <f t="shared" si="11"/>
        <v>0.99819131543475026</v>
      </c>
      <c r="U49" s="64">
        <f t="shared" si="56"/>
        <v>26</v>
      </c>
      <c r="V49" s="100">
        <f t="shared" si="57"/>
        <v>105941491.67604777</v>
      </c>
      <c r="W49" s="108">
        <f t="shared" si="58"/>
        <v>554818.18568222225</v>
      </c>
      <c r="X49">
        <f t="shared" si="59"/>
        <v>1097386.5906188898</v>
      </c>
      <c r="Y49" s="104">
        <f t="shared" ref="Y49:Y112" si="95">W49+X49</f>
        <v>1652204.776301112</v>
      </c>
      <c r="Z49" s="64">
        <f t="shared" si="2"/>
        <v>26</v>
      </c>
      <c r="AA49" s="100">
        <f t="shared" si="60"/>
        <v>492470000</v>
      </c>
      <c r="AB49" s="88">
        <f t="shared" si="61"/>
        <v>2718434.4</v>
      </c>
      <c r="AC49">
        <f t="shared" si="62"/>
        <v>0</v>
      </c>
      <c r="AD49" s="104">
        <f t="shared" si="63"/>
        <v>2718434.4</v>
      </c>
      <c r="AE49" s="64">
        <f t="shared" si="3"/>
        <v>26</v>
      </c>
      <c r="AF49" s="88">
        <f t="shared" si="17"/>
        <v>1207811491.6760478</v>
      </c>
      <c r="AG49" s="88">
        <f t="shared" si="48"/>
        <v>226736.43787564337</v>
      </c>
      <c r="AH49">
        <v>0</v>
      </c>
      <c r="AI49" s="104">
        <f t="shared" si="64"/>
        <v>226736.43787564337</v>
      </c>
      <c r="AJ49" s="3"/>
      <c r="AK49" s="88">
        <f t="shared" si="19"/>
        <v>1207811491.6760478</v>
      </c>
      <c r="AL49" s="3"/>
      <c r="AM49" s="3"/>
      <c r="AN49" s="3"/>
      <c r="AO49" s="3"/>
      <c r="AP49" s="88">
        <f t="shared" si="65"/>
        <v>115000000</v>
      </c>
      <c r="AQ49" s="88">
        <f t="shared" si="66"/>
        <v>617636.25</v>
      </c>
      <c r="AR49">
        <v>0</v>
      </c>
      <c r="AS49" s="104">
        <f t="shared" si="67"/>
        <v>617636.25</v>
      </c>
      <c r="AT49" s="3"/>
      <c r="AU49" s="88">
        <f t="shared" si="68"/>
        <v>102100000</v>
      </c>
      <c r="AV49" s="88">
        <f t="shared" si="69"/>
        <v>576099.24999999988</v>
      </c>
      <c r="AW49">
        <v>0</v>
      </c>
      <c r="AX49" s="104">
        <f t="shared" si="70"/>
        <v>576099.24999999988</v>
      </c>
      <c r="AY49" s="3"/>
      <c r="AZ49" s="88">
        <f t="shared" si="71"/>
        <v>50000000</v>
      </c>
      <c r="BA49" s="88">
        <f t="shared" si="72"/>
        <v>273791.66666666669</v>
      </c>
      <c r="BB49">
        <v>0</v>
      </c>
      <c r="BC49" s="104">
        <f t="shared" si="73"/>
        <v>273791.66666666669</v>
      </c>
      <c r="BD49" s="3"/>
      <c r="BE49" s="88">
        <f t="shared" si="74"/>
        <v>112300000</v>
      </c>
      <c r="BF49" s="88">
        <f t="shared" si="75"/>
        <v>643666.16666666674</v>
      </c>
      <c r="BG49">
        <v>0</v>
      </c>
      <c r="BH49" s="104">
        <f t="shared" si="76"/>
        <v>643666.16666666674</v>
      </c>
      <c r="BI49" s="3"/>
      <c r="BJ49" s="88">
        <f t="shared" si="77"/>
        <v>48700000</v>
      </c>
      <c r="BK49" s="88">
        <f t="shared" si="78"/>
        <v>279132.16666666669</v>
      </c>
      <c r="BL49">
        <v>0</v>
      </c>
      <c r="BM49" s="104">
        <f t="shared" si="79"/>
        <v>279132.16666666669</v>
      </c>
      <c r="BN49" s="3"/>
      <c r="BO49" s="88">
        <f t="shared" si="80"/>
        <v>89500000</v>
      </c>
      <c r="BP49" s="88">
        <f t="shared" si="81"/>
        <v>512984.16666666669</v>
      </c>
      <c r="BQ49">
        <v>0</v>
      </c>
      <c r="BR49" s="104">
        <f t="shared" si="82"/>
        <v>512984.16666666669</v>
      </c>
      <c r="BS49" s="3"/>
      <c r="BT49" s="88">
        <f t="shared" si="83"/>
        <v>44800000</v>
      </c>
      <c r="BU49" s="88">
        <f t="shared" si="84"/>
        <v>256778.66666666669</v>
      </c>
      <c r="BV49">
        <v>0</v>
      </c>
      <c r="BW49" s="104">
        <f t="shared" si="85"/>
        <v>256778.66666666669</v>
      </c>
      <c r="BX49" s="3"/>
      <c r="BY49" s="88">
        <f t="shared" si="86"/>
        <v>47000000</v>
      </c>
      <c r="BZ49" s="88">
        <f t="shared" si="87"/>
        <v>269388.33333333337</v>
      </c>
      <c r="CA49">
        <v>0</v>
      </c>
      <c r="CB49" s="104">
        <f t="shared" si="88"/>
        <v>269388.33333333337</v>
      </c>
      <c r="CC49" s="3"/>
      <c r="CD49" s="100">
        <f t="shared" si="89"/>
        <v>1207811491.6760478</v>
      </c>
      <c r="CE49" s="88">
        <f t="shared" si="49"/>
        <v>6702729.2523488896</v>
      </c>
      <c r="CF49" s="88">
        <f t="shared" si="90"/>
        <v>1097386.5906188898</v>
      </c>
      <c r="CG49" s="100">
        <f t="shared" si="91"/>
        <v>7800115.8429677794</v>
      </c>
      <c r="CH49" s="88">
        <f t="shared" si="92"/>
        <v>226736.43787564337</v>
      </c>
      <c r="CI49" s="104">
        <f t="shared" si="50"/>
        <v>0</v>
      </c>
    </row>
    <row r="50" spans="5:87" x14ac:dyDescent="0.25">
      <c r="E50" s="141"/>
      <c r="F50" s="141"/>
      <c r="G50" s="141">
        <v>37829</v>
      </c>
      <c r="H50" s="64">
        <f t="shared" si="0"/>
        <v>27</v>
      </c>
      <c r="I50" s="38"/>
      <c r="L50" s="86">
        <f t="shared" si="93"/>
        <v>1206707804.257421</v>
      </c>
      <c r="M50" s="68">
        <f t="shared" si="51"/>
        <v>8038538.4000000004</v>
      </c>
      <c r="N50" s="90"/>
      <c r="O50" s="68">
        <f t="shared" si="94"/>
        <v>1103687.4186266931</v>
      </c>
      <c r="P50" s="108">
        <f t="shared" si="52"/>
        <v>6934850.9813733073</v>
      </c>
      <c r="Q50" s="87">
        <f t="shared" si="53"/>
        <v>10065.095763967065</v>
      </c>
      <c r="R50" s="87">
        <f t="shared" si="54"/>
        <v>1610.4153222347302</v>
      </c>
      <c r="S50" s="108">
        <f t="shared" si="55"/>
        <v>8026862.8889137981</v>
      </c>
      <c r="T50" s="143">
        <f t="shared" si="11"/>
        <v>0.99727917707224878</v>
      </c>
      <c r="U50" s="64">
        <f t="shared" si="56"/>
        <v>27</v>
      </c>
      <c r="V50" s="100">
        <f t="shared" si="57"/>
        <v>104837804.25742108</v>
      </c>
      <c r="W50" s="108">
        <f t="shared" si="58"/>
        <v>549130.06518751429</v>
      </c>
      <c r="X50">
        <f t="shared" si="59"/>
        <v>1103687.4186266931</v>
      </c>
      <c r="Y50" s="104">
        <f t="shared" si="95"/>
        <v>1652817.4838142074</v>
      </c>
      <c r="Z50" s="64">
        <f t="shared" si="2"/>
        <v>27</v>
      </c>
      <c r="AA50" s="100">
        <f t="shared" si="60"/>
        <v>492470000</v>
      </c>
      <c r="AB50" s="88">
        <f t="shared" si="61"/>
        <v>2718434.4</v>
      </c>
      <c r="AC50">
        <f t="shared" si="62"/>
        <v>0</v>
      </c>
      <c r="AD50" s="104">
        <f t="shared" si="63"/>
        <v>2718434.4</v>
      </c>
      <c r="AE50" s="64">
        <f t="shared" si="3"/>
        <v>27</v>
      </c>
      <c r="AF50" s="88">
        <f t="shared" si="17"/>
        <v>1206707804.257421</v>
      </c>
      <c r="AG50" s="88">
        <f t="shared" si="48"/>
        <v>226134.33843292296</v>
      </c>
      <c r="AH50">
        <v>0</v>
      </c>
      <c r="AI50" s="104">
        <f t="shared" si="64"/>
        <v>226134.33843292296</v>
      </c>
      <c r="AJ50" s="3"/>
      <c r="AK50" s="88">
        <f t="shared" si="19"/>
        <v>1206707804.257421</v>
      </c>
      <c r="AL50" s="3"/>
      <c r="AM50" s="3"/>
      <c r="AN50" s="3"/>
      <c r="AO50" s="3"/>
      <c r="AP50" s="88">
        <f t="shared" si="65"/>
        <v>115000000</v>
      </c>
      <c r="AQ50" s="88">
        <f t="shared" si="66"/>
        <v>617636.25</v>
      </c>
      <c r="AR50">
        <v>0</v>
      </c>
      <c r="AS50" s="104">
        <f t="shared" si="67"/>
        <v>617636.25</v>
      </c>
      <c r="AT50" s="3"/>
      <c r="AU50" s="88">
        <f t="shared" si="68"/>
        <v>102100000</v>
      </c>
      <c r="AV50" s="88">
        <f t="shared" si="69"/>
        <v>576099.24999999988</v>
      </c>
      <c r="AW50">
        <v>0</v>
      </c>
      <c r="AX50" s="104">
        <f t="shared" si="70"/>
        <v>576099.24999999988</v>
      </c>
      <c r="AY50" s="3"/>
      <c r="AZ50" s="88">
        <f t="shared" si="71"/>
        <v>50000000</v>
      </c>
      <c r="BA50" s="88">
        <f t="shared" si="72"/>
        <v>273791.66666666669</v>
      </c>
      <c r="BB50">
        <v>0</v>
      </c>
      <c r="BC50" s="104">
        <f t="shared" si="73"/>
        <v>273791.66666666669</v>
      </c>
      <c r="BD50" s="3"/>
      <c r="BE50" s="88">
        <f t="shared" si="74"/>
        <v>112300000</v>
      </c>
      <c r="BF50" s="88">
        <f t="shared" si="75"/>
        <v>643666.16666666674</v>
      </c>
      <c r="BG50">
        <v>0</v>
      </c>
      <c r="BH50" s="104">
        <f t="shared" si="76"/>
        <v>643666.16666666674</v>
      </c>
      <c r="BI50" s="3"/>
      <c r="BJ50" s="88">
        <f t="shared" si="77"/>
        <v>48700000</v>
      </c>
      <c r="BK50" s="88">
        <f t="shared" si="78"/>
        <v>279132.16666666669</v>
      </c>
      <c r="BL50">
        <v>0</v>
      </c>
      <c r="BM50" s="104">
        <f t="shared" si="79"/>
        <v>279132.16666666669</v>
      </c>
      <c r="BN50" s="3"/>
      <c r="BO50" s="88">
        <f t="shared" si="80"/>
        <v>89500000</v>
      </c>
      <c r="BP50" s="88">
        <f t="shared" si="81"/>
        <v>512984.16666666669</v>
      </c>
      <c r="BQ50">
        <v>0</v>
      </c>
      <c r="BR50" s="104">
        <f t="shared" si="82"/>
        <v>512984.16666666669</v>
      </c>
      <c r="BS50" s="3"/>
      <c r="BT50" s="88">
        <f t="shared" si="83"/>
        <v>44800000</v>
      </c>
      <c r="BU50" s="88">
        <f t="shared" si="84"/>
        <v>256778.66666666669</v>
      </c>
      <c r="BV50">
        <v>0</v>
      </c>
      <c r="BW50" s="104">
        <f t="shared" si="85"/>
        <v>256778.66666666669</v>
      </c>
      <c r="BX50" s="3"/>
      <c r="BY50" s="88">
        <f t="shared" si="86"/>
        <v>47000000</v>
      </c>
      <c r="BZ50" s="88">
        <f t="shared" si="87"/>
        <v>269388.33333333337</v>
      </c>
      <c r="CA50">
        <v>0</v>
      </c>
      <c r="CB50" s="104">
        <f t="shared" si="88"/>
        <v>269388.33333333337</v>
      </c>
      <c r="CC50" s="3"/>
      <c r="CD50" s="100">
        <f t="shared" si="89"/>
        <v>1206707804.257421</v>
      </c>
      <c r="CE50" s="88">
        <f t="shared" si="49"/>
        <v>6697041.1318541821</v>
      </c>
      <c r="CF50" s="88">
        <f t="shared" si="90"/>
        <v>1103687.4186266931</v>
      </c>
      <c r="CG50" s="100">
        <f t="shared" si="91"/>
        <v>7800728.5504808752</v>
      </c>
      <c r="CH50" s="88">
        <f t="shared" si="92"/>
        <v>226134.33843292296</v>
      </c>
      <c r="CI50" s="104">
        <f t="shared" si="50"/>
        <v>0</v>
      </c>
    </row>
    <row r="51" spans="5:87" x14ac:dyDescent="0.25">
      <c r="E51" s="141"/>
      <c r="F51" s="141"/>
      <c r="G51" s="141">
        <v>37860</v>
      </c>
      <c r="H51" s="64">
        <f t="shared" si="0"/>
        <v>28</v>
      </c>
      <c r="I51" s="38"/>
      <c r="L51" s="86">
        <f t="shared" si="93"/>
        <v>1205597779.8335323</v>
      </c>
      <c r="M51" s="68">
        <f t="shared" si="51"/>
        <v>8038538.4000000004</v>
      </c>
      <c r="N51" s="90"/>
      <c r="O51" s="68">
        <f t="shared" si="94"/>
        <v>1110024.4238886414</v>
      </c>
      <c r="P51" s="108">
        <f t="shared" si="52"/>
        <v>6928513.976111359</v>
      </c>
      <c r="Q51" s="87">
        <f t="shared" si="53"/>
        <v>10055.898368811842</v>
      </c>
      <c r="R51" s="87">
        <f t="shared" si="54"/>
        <v>1608.9437390098944</v>
      </c>
      <c r="S51" s="108">
        <f t="shared" si="55"/>
        <v>8026873.5578921782</v>
      </c>
      <c r="T51" s="143">
        <f t="shared" si="11"/>
        <v>0.99636180151531595</v>
      </c>
      <c r="U51" s="64">
        <f t="shared" si="56"/>
        <v>28</v>
      </c>
      <c r="V51" s="100">
        <f t="shared" si="57"/>
        <v>103727779.83353244</v>
      </c>
      <c r="W51" s="108">
        <f t="shared" si="58"/>
        <v>543409.28540096595</v>
      </c>
      <c r="X51">
        <f t="shared" si="59"/>
        <v>1110024.4238886414</v>
      </c>
      <c r="Y51" s="104">
        <f t="shared" si="95"/>
        <v>1653433.7092896074</v>
      </c>
      <c r="Z51" s="64">
        <f t="shared" si="2"/>
        <v>28</v>
      </c>
      <c r="AA51" s="100">
        <f t="shared" si="60"/>
        <v>492470000</v>
      </c>
      <c r="AB51" s="88">
        <f t="shared" si="61"/>
        <v>2718434.4</v>
      </c>
      <c r="AC51">
        <f t="shared" si="62"/>
        <v>0</v>
      </c>
      <c r="AD51" s="104">
        <f t="shared" si="63"/>
        <v>2718434.4</v>
      </c>
      <c r="AE51" s="64">
        <f t="shared" si="3"/>
        <v>28</v>
      </c>
      <c r="AF51" s="88">
        <f t="shared" si="17"/>
        <v>1205597779.8335323</v>
      </c>
      <c r="AG51" s="88">
        <f t="shared" si="48"/>
        <v>225528.78193590324</v>
      </c>
      <c r="AH51">
        <v>0</v>
      </c>
      <c r="AI51" s="104">
        <f t="shared" si="64"/>
        <v>225528.78193590324</v>
      </c>
      <c r="AJ51" s="3"/>
      <c r="AK51" s="88">
        <f t="shared" si="19"/>
        <v>1205597779.8335323</v>
      </c>
      <c r="AL51" s="3"/>
      <c r="AM51" s="3"/>
      <c r="AN51" s="3"/>
      <c r="AO51" s="3"/>
      <c r="AP51" s="88">
        <f t="shared" si="65"/>
        <v>115000000</v>
      </c>
      <c r="AQ51" s="88">
        <f t="shared" si="66"/>
        <v>617636.25</v>
      </c>
      <c r="AR51">
        <v>0</v>
      </c>
      <c r="AS51" s="104">
        <f t="shared" si="67"/>
        <v>617636.25</v>
      </c>
      <c r="AT51" s="3"/>
      <c r="AU51" s="88">
        <f t="shared" si="68"/>
        <v>102100000</v>
      </c>
      <c r="AV51" s="88">
        <f t="shared" si="69"/>
        <v>576099.24999999988</v>
      </c>
      <c r="AW51">
        <v>0</v>
      </c>
      <c r="AX51" s="104">
        <f t="shared" si="70"/>
        <v>576099.24999999988</v>
      </c>
      <c r="AY51" s="3"/>
      <c r="AZ51" s="88">
        <f t="shared" si="71"/>
        <v>50000000</v>
      </c>
      <c r="BA51" s="88">
        <f t="shared" si="72"/>
        <v>273791.66666666669</v>
      </c>
      <c r="BB51">
        <v>0</v>
      </c>
      <c r="BC51" s="104">
        <f t="shared" si="73"/>
        <v>273791.66666666669</v>
      </c>
      <c r="BD51" s="3"/>
      <c r="BE51" s="88">
        <f t="shared" si="74"/>
        <v>112300000</v>
      </c>
      <c r="BF51" s="88">
        <f t="shared" si="75"/>
        <v>643666.16666666674</v>
      </c>
      <c r="BG51">
        <v>0</v>
      </c>
      <c r="BH51" s="104">
        <f t="shared" si="76"/>
        <v>643666.16666666674</v>
      </c>
      <c r="BI51" s="3"/>
      <c r="BJ51" s="88">
        <f t="shared" si="77"/>
        <v>48700000</v>
      </c>
      <c r="BK51" s="88">
        <f t="shared" si="78"/>
        <v>279132.16666666669</v>
      </c>
      <c r="BL51">
        <v>0</v>
      </c>
      <c r="BM51" s="104">
        <f t="shared" si="79"/>
        <v>279132.16666666669</v>
      </c>
      <c r="BN51" s="3"/>
      <c r="BO51" s="88">
        <f t="shared" si="80"/>
        <v>89500000</v>
      </c>
      <c r="BP51" s="88">
        <f t="shared" si="81"/>
        <v>512984.16666666669</v>
      </c>
      <c r="BQ51">
        <v>0</v>
      </c>
      <c r="BR51" s="104">
        <f t="shared" si="82"/>
        <v>512984.16666666669</v>
      </c>
      <c r="BS51" s="3"/>
      <c r="BT51" s="88">
        <f t="shared" si="83"/>
        <v>44800000</v>
      </c>
      <c r="BU51" s="88">
        <f t="shared" si="84"/>
        <v>256778.66666666669</v>
      </c>
      <c r="BV51">
        <v>0</v>
      </c>
      <c r="BW51" s="104">
        <f t="shared" si="85"/>
        <v>256778.66666666669</v>
      </c>
      <c r="BX51" s="3"/>
      <c r="BY51" s="88">
        <f t="shared" si="86"/>
        <v>47000000</v>
      </c>
      <c r="BZ51" s="88">
        <f t="shared" si="87"/>
        <v>269388.33333333337</v>
      </c>
      <c r="CA51">
        <v>0</v>
      </c>
      <c r="CB51" s="104">
        <f t="shared" si="88"/>
        <v>269388.33333333337</v>
      </c>
      <c r="CC51" s="3"/>
      <c r="CD51" s="100">
        <f t="shared" si="89"/>
        <v>1205597779.8335323</v>
      </c>
      <c r="CE51" s="88">
        <f t="shared" si="49"/>
        <v>6691320.3520676335</v>
      </c>
      <c r="CF51" s="88">
        <f t="shared" si="90"/>
        <v>1110024.4238886414</v>
      </c>
      <c r="CG51" s="100">
        <f t="shared" si="91"/>
        <v>7801344.7759562749</v>
      </c>
      <c r="CH51" s="88">
        <f t="shared" si="92"/>
        <v>225528.78193590324</v>
      </c>
      <c r="CI51" s="104">
        <f t="shared" si="50"/>
        <v>0</v>
      </c>
    </row>
    <row r="52" spans="5:87" x14ac:dyDescent="0.25">
      <c r="E52" s="141"/>
      <c r="F52" s="141"/>
      <c r="G52" s="141">
        <v>37891</v>
      </c>
      <c r="H52" s="64">
        <f t="shared" si="0"/>
        <v>29</v>
      </c>
      <c r="I52" s="38"/>
      <c r="L52" s="86">
        <f t="shared" si="93"/>
        <v>1204481382.0194099</v>
      </c>
      <c r="M52" s="68">
        <f t="shared" si="51"/>
        <v>8038538.4000000004</v>
      </c>
      <c r="N52" s="90"/>
      <c r="O52" s="68">
        <f t="shared" si="94"/>
        <v>1116397.8141224692</v>
      </c>
      <c r="P52" s="108">
        <f t="shared" si="52"/>
        <v>6922140.5858775312</v>
      </c>
      <c r="Q52" s="87">
        <f t="shared" si="53"/>
        <v>10046.648165279437</v>
      </c>
      <c r="R52" s="87">
        <f t="shared" si="54"/>
        <v>1607.4637064447097</v>
      </c>
      <c r="S52" s="108">
        <f t="shared" si="55"/>
        <v>8026884.2881282764</v>
      </c>
      <c r="T52" s="143">
        <f t="shared" si="11"/>
        <v>0.99543915869372723</v>
      </c>
      <c r="U52" s="64">
        <f t="shared" si="56"/>
        <v>29</v>
      </c>
      <c r="V52" s="100">
        <f t="shared" si="57"/>
        <v>102611382.01940997</v>
      </c>
      <c r="W52" s="108">
        <f t="shared" si="58"/>
        <v>537655.65880380978</v>
      </c>
      <c r="X52">
        <f t="shared" si="59"/>
        <v>1116397.8141224692</v>
      </c>
      <c r="Y52" s="104">
        <f t="shared" si="95"/>
        <v>1654053.4729262791</v>
      </c>
      <c r="Z52" s="64">
        <f t="shared" si="2"/>
        <v>29</v>
      </c>
      <c r="AA52" s="100">
        <f t="shared" si="60"/>
        <v>492470000</v>
      </c>
      <c r="AB52" s="88">
        <f t="shared" si="61"/>
        <v>2718434.4</v>
      </c>
      <c r="AC52">
        <f t="shared" si="62"/>
        <v>0</v>
      </c>
      <c r="AD52" s="104">
        <f t="shared" si="63"/>
        <v>2718434.4</v>
      </c>
      <c r="AE52" s="64">
        <f t="shared" si="3"/>
        <v>29</v>
      </c>
      <c r="AF52" s="88">
        <f t="shared" si="17"/>
        <v>1204481382.0194101</v>
      </c>
      <c r="AG52" s="88">
        <f t="shared" si="48"/>
        <v>224919.74853532948</v>
      </c>
      <c r="AH52">
        <v>0</v>
      </c>
      <c r="AI52" s="104">
        <f t="shared" si="64"/>
        <v>224919.74853532948</v>
      </c>
      <c r="AJ52" s="3"/>
      <c r="AK52" s="88">
        <f t="shared" si="19"/>
        <v>1204481382.0194101</v>
      </c>
      <c r="AL52" s="3"/>
      <c r="AM52" s="3"/>
      <c r="AN52" s="3"/>
      <c r="AO52" s="3"/>
      <c r="AP52" s="88">
        <f t="shared" si="65"/>
        <v>115000000</v>
      </c>
      <c r="AQ52" s="88">
        <f t="shared" si="66"/>
        <v>617636.25</v>
      </c>
      <c r="AR52">
        <v>0</v>
      </c>
      <c r="AS52" s="104">
        <f t="shared" si="67"/>
        <v>617636.25</v>
      </c>
      <c r="AT52" s="3"/>
      <c r="AU52" s="88">
        <f t="shared" si="68"/>
        <v>102100000</v>
      </c>
      <c r="AV52" s="88">
        <f t="shared" si="69"/>
        <v>576099.24999999988</v>
      </c>
      <c r="AW52">
        <v>0</v>
      </c>
      <c r="AX52" s="104">
        <f t="shared" si="70"/>
        <v>576099.24999999988</v>
      </c>
      <c r="AY52" s="3"/>
      <c r="AZ52" s="88">
        <f t="shared" si="71"/>
        <v>50000000</v>
      </c>
      <c r="BA52" s="88">
        <f t="shared" si="72"/>
        <v>273791.66666666669</v>
      </c>
      <c r="BB52">
        <v>0</v>
      </c>
      <c r="BC52" s="104">
        <f t="shared" si="73"/>
        <v>273791.66666666669</v>
      </c>
      <c r="BD52" s="3"/>
      <c r="BE52" s="88">
        <f t="shared" si="74"/>
        <v>112300000</v>
      </c>
      <c r="BF52" s="88">
        <f t="shared" si="75"/>
        <v>643666.16666666674</v>
      </c>
      <c r="BG52">
        <v>0</v>
      </c>
      <c r="BH52" s="104">
        <f t="shared" si="76"/>
        <v>643666.16666666674</v>
      </c>
      <c r="BI52" s="3"/>
      <c r="BJ52" s="88">
        <f t="shared" si="77"/>
        <v>48700000</v>
      </c>
      <c r="BK52" s="88">
        <f t="shared" si="78"/>
        <v>279132.16666666669</v>
      </c>
      <c r="BL52">
        <v>0</v>
      </c>
      <c r="BM52" s="104">
        <f t="shared" si="79"/>
        <v>279132.16666666669</v>
      </c>
      <c r="BN52" s="3"/>
      <c r="BO52" s="88">
        <f t="shared" si="80"/>
        <v>89500000</v>
      </c>
      <c r="BP52" s="88">
        <f t="shared" si="81"/>
        <v>512984.16666666669</v>
      </c>
      <c r="BQ52">
        <v>0</v>
      </c>
      <c r="BR52" s="104">
        <f t="shared" si="82"/>
        <v>512984.16666666669</v>
      </c>
      <c r="BS52" s="3"/>
      <c r="BT52" s="88">
        <f t="shared" si="83"/>
        <v>44800000</v>
      </c>
      <c r="BU52" s="88">
        <f t="shared" si="84"/>
        <v>256778.66666666669</v>
      </c>
      <c r="BV52">
        <v>0</v>
      </c>
      <c r="BW52" s="104">
        <f t="shared" si="85"/>
        <v>256778.66666666669</v>
      </c>
      <c r="BX52" s="3"/>
      <c r="BY52" s="88">
        <f t="shared" si="86"/>
        <v>47000000</v>
      </c>
      <c r="BZ52" s="88">
        <f t="shared" si="87"/>
        <v>269388.33333333337</v>
      </c>
      <c r="CA52">
        <v>0</v>
      </c>
      <c r="CB52" s="104">
        <f t="shared" si="88"/>
        <v>269388.33333333337</v>
      </c>
      <c r="CC52" s="3"/>
      <c r="CD52" s="100">
        <f t="shared" si="89"/>
        <v>1204481382.0194101</v>
      </c>
      <c r="CE52" s="88">
        <f t="shared" si="49"/>
        <v>6685566.7254704777</v>
      </c>
      <c r="CF52" s="88">
        <f t="shared" si="90"/>
        <v>1116397.8141224692</v>
      </c>
      <c r="CG52" s="100">
        <f t="shared" si="91"/>
        <v>7801964.5395929469</v>
      </c>
      <c r="CH52" s="88">
        <f t="shared" si="92"/>
        <v>224919.74853532948</v>
      </c>
      <c r="CI52" s="104">
        <f t="shared" si="50"/>
        <v>0</v>
      </c>
    </row>
    <row r="53" spans="5:87" x14ac:dyDescent="0.25">
      <c r="E53" s="141"/>
      <c r="F53" s="141"/>
      <c r="G53" s="141">
        <v>37921</v>
      </c>
      <c r="H53" s="64">
        <f t="shared" si="0"/>
        <v>30</v>
      </c>
      <c r="I53" s="38"/>
      <c r="L53" s="86">
        <f t="shared" si="93"/>
        <v>1203358574.2211714</v>
      </c>
      <c r="M53" s="68">
        <f t="shared" si="51"/>
        <v>8038538.4000000004</v>
      </c>
      <c r="N53" s="90"/>
      <c r="O53" s="68">
        <f t="shared" si="94"/>
        <v>1122807.798238555</v>
      </c>
      <c r="P53" s="108">
        <f t="shared" si="52"/>
        <v>6915730.6017614454</v>
      </c>
      <c r="Q53" s="87">
        <f t="shared" si="53"/>
        <v>10037.344850161749</v>
      </c>
      <c r="R53" s="87">
        <f t="shared" si="54"/>
        <v>1605.9751760258796</v>
      </c>
      <c r="S53" s="108">
        <f t="shared" si="55"/>
        <v>8026895.0799738122</v>
      </c>
      <c r="T53" s="143">
        <f t="shared" si="11"/>
        <v>0.99451121836460443</v>
      </c>
      <c r="U53" s="64">
        <f t="shared" si="56"/>
        <v>30</v>
      </c>
      <c r="V53" s="100">
        <f t="shared" si="57"/>
        <v>101488574.22117141</v>
      </c>
      <c r="W53" s="108">
        <f t="shared" si="58"/>
        <v>531868.99680060835</v>
      </c>
      <c r="X53">
        <f t="shared" si="59"/>
        <v>1122807.798238555</v>
      </c>
      <c r="Y53" s="104">
        <f t="shared" si="95"/>
        <v>1654676.7950391634</v>
      </c>
      <c r="Z53" s="64">
        <f t="shared" si="2"/>
        <v>30</v>
      </c>
      <c r="AA53" s="100">
        <f t="shared" si="60"/>
        <v>492470000</v>
      </c>
      <c r="AB53" s="88">
        <f t="shared" si="61"/>
        <v>2718434.4</v>
      </c>
      <c r="AC53">
        <f t="shared" si="62"/>
        <v>0</v>
      </c>
      <c r="AD53" s="104">
        <f t="shared" si="63"/>
        <v>2718434.4</v>
      </c>
      <c r="AE53" s="64">
        <f t="shared" si="3"/>
        <v>30</v>
      </c>
      <c r="AF53" s="88">
        <f t="shared" si="17"/>
        <v>1203358574.2211714</v>
      </c>
      <c r="AG53" s="88">
        <f t="shared" si="48"/>
        <v>224307.21826798096</v>
      </c>
      <c r="AH53">
        <v>0</v>
      </c>
      <c r="AI53" s="104">
        <f t="shared" si="64"/>
        <v>224307.21826798096</v>
      </c>
      <c r="AJ53" s="3"/>
      <c r="AK53" s="88">
        <f t="shared" si="19"/>
        <v>1203358574.2211714</v>
      </c>
      <c r="AL53" s="3"/>
      <c r="AM53" s="3"/>
      <c r="AN53" s="3"/>
      <c r="AO53" s="3"/>
      <c r="AP53" s="88">
        <f t="shared" si="65"/>
        <v>115000000</v>
      </c>
      <c r="AQ53" s="88">
        <f t="shared" si="66"/>
        <v>617636.25</v>
      </c>
      <c r="AR53">
        <v>0</v>
      </c>
      <c r="AS53" s="104">
        <f t="shared" si="67"/>
        <v>617636.25</v>
      </c>
      <c r="AT53" s="3"/>
      <c r="AU53" s="88">
        <f t="shared" si="68"/>
        <v>102100000</v>
      </c>
      <c r="AV53" s="88">
        <f t="shared" si="69"/>
        <v>576099.24999999988</v>
      </c>
      <c r="AW53">
        <v>0</v>
      </c>
      <c r="AX53" s="104">
        <f t="shared" si="70"/>
        <v>576099.24999999988</v>
      </c>
      <c r="AY53" s="3"/>
      <c r="AZ53" s="88">
        <f t="shared" si="71"/>
        <v>50000000</v>
      </c>
      <c r="BA53" s="88">
        <f t="shared" si="72"/>
        <v>273791.66666666669</v>
      </c>
      <c r="BB53">
        <v>0</v>
      </c>
      <c r="BC53" s="104">
        <f t="shared" si="73"/>
        <v>273791.66666666669</v>
      </c>
      <c r="BD53" s="3"/>
      <c r="BE53" s="88">
        <f t="shared" si="74"/>
        <v>112300000</v>
      </c>
      <c r="BF53" s="88">
        <f t="shared" si="75"/>
        <v>643666.16666666674</v>
      </c>
      <c r="BG53">
        <v>0</v>
      </c>
      <c r="BH53" s="104">
        <f t="shared" si="76"/>
        <v>643666.16666666674</v>
      </c>
      <c r="BI53" s="3"/>
      <c r="BJ53" s="88">
        <f t="shared" si="77"/>
        <v>48700000</v>
      </c>
      <c r="BK53" s="88">
        <f t="shared" si="78"/>
        <v>279132.16666666669</v>
      </c>
      <c r="BL53">
        <v>0</v>
      </c>
      <c r="BM53" s="104">
        <f t="shared" si="79"/>
        <v>279132.16666666669</v>
      </c>
      <c r="BN53" s="3"/>
      <c r="BO53" s="88">
        <f t="shared" si="80"/>
        <v>89500000</v>
      </c>
      <c r="BP53" s="88">
        <f t="shared" si="81"/>
        <v>512984.16666666669</v>
      </c>
      <c r="BQ53">
        <v>0</v>
      </c>
      <c r="BR53" s="104">
        <f t="shared" si="82"/>
        <v>512984.16666666669</v>
      </c>
      <c r="BS53" s="3"/>
      <c r="BT53" s="88">
        <f t="shared" si="83"/>
        <v>44800000</v>
      </c>
      <c r="BU53" s="88">
        <f t="shared" si="84"/>
        <v>256778.66666666669</v>
      </c>
      <c r="BV53">
        <v>0</v>
      </c>
      <c r="BW53" s="104">
        <f t="shared" si="85"/>
        <v>256778.66666666669</v>
      </c>
      <c r="BX53" s="3"/>
      <c r="BY53" s="88">
        <f t="shared" si="86"/>
        <v>47000000</v>
      </c>
      <c r="BZ53" s="88">
        <f t="shared" si="87"/>
        <v>269388.33333333337</v>
      </c>
      <c r="CA53">
        <v>0</v>
      </c>
      <c r="CB53" s="104">
        <f t="shared" si="88"/>
        <v>269388.33333333337</v>
      </c>
      <c r="CC53" s="3"/>
      <c r="CD53" s="100">
        <f t="shared" si="89"/>
        <v>1203358574.2211714</v>
      </c>
      <c r="CE53" s="88">
        <f t="shared" si="49"/>
        <v>6679780.0634672763</v>
      </c>
      <c r="CF53" s="88">
        <f t="shared" si="90"/>
        <v>1122807.798238555</v>
      </c>
      <c r="CG53" s="100">
        <f t="shared" si="91"/>
        <v>7802587.8617058313</v>
      </c>
      <c r="CH53" s="88">
        <f t="shared" si="92"/>
        <v>224307.21826798096</v>
      </c>
      <c r="CI53" s="104">
        <f t="shared" si="50"/>
        <v>0</v>
      </c>
    </row>
    <row r="54" spans="5:87" x14ac:dyDescent="0.25">
      <c r="E54" s="141"/>
      <c r="F54" s="141"/>
      <c r="G54" s="141">
        <v>37952</v>
      </c>
      <c r="H54" s="64">
        <f t="shared" si="0"/>
        <v>31</v>
      </c>
      <c r="I54" s="38"/>
      <c r="L54" s="86">
        <f t="shared" si="93"/>
        <v>1202229319.6348245</v>
      </c>
      <c r="M54" s="68">
        <f t="shared" si="51"/>
        <v>8038538.4000000004</v>
      </c>
      <c r="N54" s="90"/>
      <c r="O54" s="68">
        <f t="shared" si="94"/>
        <v>1129254.5863467744</v>
      </c>
      <c r="P54" s="108">
        <f t="shared" si="52"/>
        <v>6909283.813653226</v>
      </c>
      <c r="Q54" s="87">
        <f t="shared" si="53"/>
        <v>10027.988118509762</v>
      </c>
      <c r="R54" s="87">
        <f t="shared" si="54"/>
        <v>1604.4780989615617</v>
      </c>
      <c r="S54" s="108">
        <f t="shared" si="55"/>
        <v>8026905.9337825291</v>
      </c>
      <c r="T54" s="143">
        <f t="shared" si="11"/>
        <v>0.99357795011142525</v>
      </c>
      <c r="U54" s="64">
        <f t="shared" si="56"/>
        <v>31</v>
      </c>
      <c r="V54" s="100">
        <f t="shared" si="57"/>
        <v>100359319.63482463</v>
      </c>
      <c r="W54" s="108">
        <f t="shared" si="58"/>
        <v>526049.10971307184</v>
      </c>
      <c r="X54">
        <f t="shared" si="59"/>
        <v>1129254.5863467744</v>
      </c>
      <c r="Y54" s="104">
        <f t="shared" si="95"/>
        <v>1655303.6960598463</v>
      </c>
      <c r="Z54" s="64">
        <f t="shared" si="2"/>
        <v>31</v>
      </c>
      <c r="AA54" s="100">
        <f t="shared" si="60"/>
        <v>492470000</v>
      </c>
      <c r="AB54" s="88">
        <f t="shared" si="61"/>
        <v>2718434.4</v>
      </c>
      <c r="AC54">
        <f t="shared" si="62"/>
        <v>0</v>
      </c>
      <c r="AD54" s="104">
        <f t="shared" si="63"/>
        <v>2718434.4</v>
      </c>
      <c r="AE54" s="64">
        <f t="shared" si="3"/>
        <v>31</v>
      </c>
      <c r="AF54" s="88">
        <f t="shared" si="17"/>
        <v>1202229319.6348248</v>
      </c>
      <c r="AG54" s="88">
        <f t="shared" si="48"/>
        <v>223691.17105601542</v>
      </c>
      <c r="AH54">
        <v>0</v>
      </c>
      <c r="AI54" s="104">
        <f t="shared" si="64"/>
        <v>223691.17105601542</v>
      </c>
      <c r="AJ54" s="3"/>
      <c r="AK54" s="88">
        <f t="shared" si="19"/>
        <v>1202229319.6348248</v>
      </c>
      <c r="AL54" s="3"/>
      <c r="AM54" s="3"/>
      <c r="AN54" s="3"/>
      <c r="AO54" s="3"/>
      <c r="AP54" s="88">
        <f t="shared" si="65"/>
        <v>115000000</v>
      </c>
      <c r="AQ54" s="88">
        <f t="shared" si="66"/>
        <v>617636.25</v>
      </c>
      <c r="AR54">
        <v>0</v>
      </c>
      <c r="AS54" s="104">
        <f t="shared" si="67"/>
        <v>617636.25</v>
      </c>
      <c r="AT54" s="3"/>
      <c r="AU54" s="88">
        <f t="shared" si="68"/>
        <v>102100000</v>
      </c>
      <c r="AV54" s="88">
        <f t="shared" si="69"/>
        <v>576099.24999999988</v>
      </c>
      <c r="AW54">
        <v>0</v>
      </c>
      <c r="AX54" s="104">
        <f t="shared" si="70"/>
        <v>576099.24999999988</v>
      </c>
      <c r="AY54" s="3"/>
      <c r="AZ54" s="88">
        <f t="shared" si="71"/>
        <v>50000000</v>
      </c>
      <c r="BA54" s="88">
        <f t="shared" si="72"/>
        <v>273791.66666666669</v>
      </c>
      <c r="BB54">
        <v>0</v>
      </c>
      <c r="BC54" s="104">
        <f t="shared" si="73"/>
        <v>273791.66666666669</v>
      </c>
      <c r="BD54" s="3"/>
      <c r="BE54" s="88">
        <f t="shared" si="74"/>
        <v>112300000</v>
      </c>
      <c r="BF54" s="88">
        <f t="shared" si="75"/>
        <v>643666.16666666674</v>
      </c>
      <c r="BG54">
        <v>0</v>
      </c>
      <c r="BH54" s="104">
        <f t="shared" si="76"/>
        <v>643666.16666666674</v>
      </c>
      <c r="BI54" s="3"/>
      <c r="BJ54" s="88">
        <f t="shared" si="77"/>
        <v>48700000</v>
      </c>
      <c r="BK54" s="88">
        <f t="shared" si="78"/>
        <v>279132.16666666669</v>
      </c>
      <c r="BL54">
        <v>0</v>
      </c>
      <c r="BM54" s="104">
        <f t="shared" si="79"/>
        <v>279132.16666666669</v>
      </c>
      <c r="BN54" s="3"/>
      <c r="BO54" s="88">
        <f t="shared" si="80"/>
        <v>89500000</v>
      </c>
      <c r="BP54" s="88">
        <f t="shared" si="81"/>
        <v>512984.16666666669</v>
      </c>
      <c r="BQ54">
        <v>0</v>
      </c>
      <c r="BR54" s="104">
        <f t="shared" si="82"/>
        <v>512984.16666666669</v>
      </c>
      <c r="BS54" s="3"/>
      <c r="BT54" s="88">
        <f t="shared" si="83"/>
        <v>44800000</v>
      </c>
      <c r="BU54" s="88">
        <f t="shared" si="84"/>
        <v>256778.66666666669</v>
      </c>
      <c r="BV54">
        <v>0</v>
      </c>
      <c r="BW54" s="104">
        <f t="shared" si="85"/>
        <v>256778.66666666669</v>
      </c>
      <c r="BX54" s="3"/>
      <c r="BY54" s="88">
        <f t="shared" si="86"/>
        <v>47000000</v>
      </c>
      <c r="BZ54" s="88">
        <f t="shared" si="87"/>
        <v>269388.33333333337</v>
      </c>
      <c r="CA54">
        <v>0</v>
      </c>
      <c r="CB54" s="104">
        <f t="shared" si="88"/>
        <v>269388.33333333337</v>
      </c>
      <c r="CC54" s="3"/>
      <c r="CD54" s="100">
        <f t="shared" si="89"/>
        <v>1202229319.6348248</v>
      </c>
      <c r="CE54" s="88">
        <f t="shared" si="49"/>
        <v>6673960.1763797393</v>
      </c>
      <c r="CF54" s="88">
        <f t="shared" si="90"/>
        <v>1129254.5863467744</v>
      </c>
      <c r="CG54" s="100">
        <f t="shared" si="91"/>
        <v>7803214.7627265137</v>
      </c>
      <c r="CH54" s="88">
        <f t="shared" si="92"/>
        <v>223691.17105601542</v>
      </c>
      <c r="CI54" s="104">
        <f t="shared" si="50"/>
        <v>0</v>
      </c>
    </row>
    <row r="55" spans="5:87" x14ac:dyDescent="0.25">
      <c r="E55" s="141"/>
      <c r="F55" s="141"/>
      <c r="G55" s="141">
        <v>37982</v>
      </c>
      <c r="H55" s="64">
        <f t="shared" si="0"/>
        <v>32</v>
      </c>
      <c r="I55" s="38"/>
      <c r="L55" s="86">
        <f t="shared" si="93"/>
        <v>1201093581.2450612</v>
      </c>
      <c r="M55" s="68">
        <f t="shared" si="51"/>
        <v>8038538.4000000004</v>
      </c>
      <c r="N55" s="90"/>
      <c r="O55" s="68">
        <f t="shared" si="94"/>
        <v>1135738.3897633832</v>
      </c>
      <c r="P55" s="108">
        <f t="shared" si="52"/>
        <v>6902800.0102366172</v>
      </c>
      <c r="Q55" s="87">
        <f t="shared" si="53"/>
        <v>10018.577663623539</v>
      </c>
      <c r="R55" s="87">
        <f t="shared" si="54"/>
        <v>1602.9724261797658</v>
      </c>
      <c r="S55" s="108">
        <f t="shared" si="55"/>
        <v>8026916.8499101968</v>
      </c>
      <c r="T55" s="143">
        <f t="shared" si="11"/>
        <v>0.99263932334302574</v>
      </c>
      <c r="U55" s="64">
        <f t="shared" si="56"/>
        <v>32</v>
      </c>
      <c r="V55" s="100">
        <f t="shared" si="57"/>
        <v>99223581.245061249</v>
      </c>
      <c r="W55" s="108">
        <f t="shared" si="58"/>
        <v>520195.80677384103</v>
      </c>
      <c r="X55">
        <f t="shared" si="59"/>
        <v>1135738.3897633832</v>
      </c>
      <c r="Y55" s="104">
        <f t="shared" si="95"/>
        <v>1655934.1965372241</v>
      </c>
      <c r="Z55" s="64">
        <f t="shared" si="2"/>
        <v>32</v>
      </c>
      <c r="AA55" s="100">
        <f t="shared" si="60"/>
        <v>492470000</v>
      </c>
      <c r="AB55" s="88">
        <f t="shared" si="61"/>
        <v>2718434.4</v>
      </c>
      <c r="AC55">
        <f t="shared" si="62"/>
        <v>0</v>
      </c>
      <c r="AD55" s="104">
        <f t="shared" si="63"/>
        <v>2718434.4</v>
      </c>
      <c r="AE55" s="64">
        <f t="shared" si="3"/>
        <v>32</v>
      </c>
      <c r="AF55" s="88">
        <f t="shared" si="17"/>
        <v>1201093581.2450614</v>
      </c>
      <c r="AG55" s="88">
        <f t="shared" si="48"/>
        <v>223071.58670630492</v>
      </c>
      <c r="AH55">
        <v>0</v>
      </c>
      <c r="AI55" s="104">
        <f t="shared" si="64"/>
        <v>223071.58670630492</v>
      </c>
      <c r="AJ55" s="3"/>
      <c r="AK55" s="88">
        <f t="shared" si="19"/>
        <v>1201093581.2450614</v>
      </c>
      <c r="AL55" s="3"/>
      <c r="AM55" s="3"/>
      <c r="AN55" s="3"/>
      <c r="AO55" s="3"/>
      <c r="AP55" s="88">
        <f t="shared" si="65"/>
        <v>115000000</v>
      </c>
      <c r="AQ55" s="88">
        <f t="shared" si="66"/>
        <v>617636.25</v>
      </c>
      <c r="AR55">
        <v>0</v>
      </c>
      <c r="AS55" s="104">
        <f t="shared" si="67"/>
        <v>617636.25</v>
      </c>
      <c r="AT55" s="3"/>
      <c r="AU55" s="88">
        <f t="shared" si="68"/>
        <v>102100000</v>
      </c>
      <c r="AV55" s="88">
        <f t="shared" si="69"/>
        <v>576099.24999999988</v>
      </c>
      <c r="AW55">
        <v>0</v>
      </c>
      <c r="AX55" s="104">
        <f t="shared" si="70"/>
        <v>576099.24999999988</v>
      </c>
      <c r="AY55" s="3"/>
      <c r="AZ55" s="88">
        <f t="shared" si="71"/>
        <v>50000000</v>
      </c>
      <c r="BA55" s="88">
        <f t="shared" si="72"/>
        <v>273791.66666666669</v>
      </c>
      <c r="BB55">
        <v>0</v>
      </c>
      <c r="BC55" s="104">
        <f t="shared" si="73"/>
        <v>273791.66666666669</v>
      </c>
      <c r="BD55" s="3"/>
      <c r="BE55" s="88">
        <f t="shared" si="74"/>
        <v>112300000</v>
      </c>
      <c r="BF55" s="88">
        <f t="shared" si="75"/>
        <v>643666.16666666674</v>
      </c>
      <c r="BG55">
        <v>0</v>
      </c>
      <c r="BH55" s="104">
        <f t="shared" si="76"/>
        <v>643666.16666666674</v>
      </c>
      <c r="BI55" s="3"/>
      <c r="BJ55" s="88">
        <f t="shared" si="77"/>
        <v>48700000</v>
      </c>
      <c r="BK55" s="88">
        <f t="shared" si="78"/>
        <v>279132.16666666669</v>
      </c>
      <c r="BL55">
        <v>0</v>
      </c>
      <c r="BM55" s="104">
        <f t="shared" si="79"/>
        <v>279132.16666666669</v>
      </c>
      <c r="BN55" s="3"/>
      <c r="BO55" s="88">
        <f t="shared" si="80"/>
        <v>89500000</v>
      </c>
      <c r="BP55" s="88">
        <f t="shared" si="81"/>
        <v>512984.16666666669</v>
      </c>
      <c r="BQ55">
        <v>0</v>
      </c>
      <c r="BR55" s="104">
        <f t="shared" si="82"/>
        <v>512984.16666666669</v>
      </c>
      <c r="BS55" s="3"/>
      <c r="BT55" s="88">
        <f t="shared" si="83"/>
        <v>44800000</v>
      </c>
      <c r="BU55" s="88">
        <f t="shared" si="84"/>
        <v>256778.66666666669</v>
      </c>
      <c r="BV55">
        <v>0</v>
      </c>
      <c r="BW55" s="104">
        <f t="shared" si="85"/>
        <v>256778.66666666669</v>
      </c>
      <c r="BX55" s="3"/>
      <c r="BY55" s="88">
        <f t="shared" si="86"/>
        <v>47000000</v>
      </c>
      <c r="BZ55" s="88">
        <f t="shared" si="87"/>
        <v>269388.33333333337</v>
      </c>
      <c r="CA55">
        <v>0</v>
      </c>
      <c r="CB55" s="104">
        <f t="shared" si="88"/>
        <v>269388.33333333337</v>
      </c>
      <c r="CC55" s="3"/>
      <c r="CD55" s="100">
        <f t="shared" si="89"/>
        <v>1201093581.2450614</v>
      </c>
      <c r="CE55" s="88">
        <f t="shared" si="49"/>
        <v>6668106.8734405087</v>
      </c>
      <c r="CF55" s="88">
        <f t="shared" si="90"/>
        <v>1135738.3897633832</v>
      </c>
      <c r="CG55" s="100">
        <f t="shared" si="91"/>
        <v>7803845.2632038919</v>
      </c>
      <c r="CH55" s="88">
        <f t="shared" si="92"/>
        <v>223071.58670630492</v>
      </c>
      <c r="CI55" s="104">
        <f t="shared" si="50"/>
        <v>0</v>
      </c>
    </row>
    <row r="56" spans="5:87" x14ac:dyDescent="0.25">
      <c r="E56" s="141"/>
      <c r="F56" s="141"/>
      <c r="G56" s="141">
        <v>38013</v>
      </c>
      <c r="H56" s="64">
        <f t="shared" ref="H56:H87" si="96">H55+1</f>
        <v>33</v>
      </c>
      <c r="I56" s="38"/>
      <c r="L56" s="86">
        <f t="shared" si="93"/>
        <v>1199951321.8240433</v>
      </c>
      <c r="M56" s="68">
        <f t="shared" si="51"/>
        <v>8038538.4000000004</v>
      </c>
      <c r="N56" s="90"/>
      <c r="O56" s="68">
        <f t="shared" si="94"/>
        <v>1142259.4210179411</v>
      </c>
      <c r="P56" s="108">
        <f t="shared" si="52"/>
        <v>6896278.9789820593</v>
      </c>
      <c r="Q56" s="87">
        <f t="shared" ref="Q56:Q87" si="97">L55*($C$10/12)</f>
        <v>10009.113177042176</v>
      </c>
      <c r="R56" s="87">
        <f t="shared" ref="R56:R87" si="98">L55*($C$11/12)</f>
        <v>1601.4581083267481</v>
      </c>
      <c r="S56" s="108">
        <f t="shared" ref="S56:S87" si="99">SUM(N56:P56)-Q56-R56</f>
        <v>8026927.8287146315</v>
      </c>
      <c r="T56" s="143">
        <f t="shared" si="11"/>
        <v>0.99169530729259769</v>
      </c>
      <c r="U56" s="64">
        <f t="shared" ref="U56:U87" si="100">U55+1</f>
        <v>33</v>
      </c>
      <c r="V56" s="100">
        <f t="shared" si="57"/>
        <v>98081321.824043304</v>
      </c>
      <c r="W56" s="108">
        <f t="shared" si="58"/>
        <v>514308.8961202341</v>
      </c>
      <c r="X56">
        <f t="shared" si="59"/>
        <v>1142259.4210179411</v>
      </c>
      <c r="Y56" s="104">
        <f t="shared" si="95"/>
        <v>1656568.3171381752</v>
      </c>
      <c r="Z56" s="64">
        <f t="shared" si="2"/>
        <v>33</v>
      </c>
      <c r="AA56" s="100">
        <f t="shared" si="60"/>
        <v>492470000</v>
      </c>
      <c r="AB56" s="88">
        <f t="shared" si="61"/>
        <v>2718434.4</v>
      </c>
      <c r="AC56">
        <f t="shared" si="62"/>
        <v>0</v>
      </c>
      <c r="AD56" s="104">
        <f t="shared" si="63"/>
        <v>2718434.4</v>
      </c>
      <c r="AE56" s="64">
        <f t="shared" si="3"/>
        <v>33</v>
      </c>
      <c r="AF56" s="88">
        <f t="shared" si="17"/>
        <v>1199951321.8240433</v>
      </c>
      <c r="AG56" s="88">
        <f t="shared" si="48"/>
        <v>222448.44490978867</v>
      </c>
      <c r="AH56">
        <v>0</v>
      </c>
      <c r="AI56" s="104">
        <f t="shared" si="64"/>
        <v>222448.44490978867</v>
      </c>
      <c r="AJ56" s="3"/>
      <c r="AK56" s="88">
        <f t="shared" si="19"/>
        <v>1199951321.8240433</v>
      </c>
      <c r="AL56" s="3"/>
      <c r="AM56" s="3"/>
      <c r="AN56" s="3"/>
      <c r="AO56" s="3"/>
      <c r="AP56" s="88">
        <f t="shared" si="65"/>
        <v>115000000</v>
      </c>
      <c r="AQ56" s="88">
        <f t="shared" si="66"/>
        <v>617636.25</v>
      </c>
      <c r="AR56">
        <v>0</v>
      </c>
      <c r="AS56" s="104">
        <f t="shared" si="67"/>
        <v>617636.25</v>
      </c>
      <c r="AT56" s="3"/>
      <c r="AU56" s="88">
        <f t="shared" si="68"/>
        <v>102100000</v>
      </c>
      <c r="AV56" s="88">
        <f t="shared" si="69"/>
        <v>576099.24999999988</v>
      </c>
      <c r="AW56">
        <v>0</v>
      </c>
      <c r="AX56" s="104">
        <f t="shared" si="70"/>
        <v>576099.24999999988</v>
      </c>
      <c r="AY56" s="3"/>
      <c r="AZ56" s="88">
        <f t="shared" si="71"/>
        <v>50000000</v>
      </c>
      <c r="BA56" s="88">
        <f t="shared" si="72"/>
        <v>273791.66666666669</v>
      </c>
      <c r="BB56">
        <v>0</v>
      </c>
      <c r="BC56" s="104">
        <f t="shared" si="73"/>
        <v>273791.66666666669</v>
      </c>
      <c r="BD56" s="3"/>
      <c r="BE56" s="88">
        <f t="shared" si="74"/>
        <v>112300000</v>
      </c>
      <c r="BF56" s="88">
        <f t="shared" si="75"/>
        <v>643666.16666666674</v>
      </c>
      <c r="BG56">
        <v>0</v>
      </c>
      <c r="BH56" s="104">
        <f t="shared" si="76"/>
        <v>643666.16666666674</v>
      </c>
      <c r="BI56" s="3"/>
      <c r="BJ56" s="88">
        <f t="shared" si="77"/>
        <v>48700000</v>
      </c>
      <c r="BK56" s="88">
        <f t="shared" si="78"/>
        <v>279132.16666666669</v>
      </c>
      <c r="BL56">
        <v>0</v>
      </c>
      <c r="BM56" s="104">
        <f t="shared" si="79"/>
        <v>279132.16666666669</v>
      </c>
      <c r="BN56" s="3"/>
      <c r="BO56" s="88">
        <f t="shared" si="80"/>
        <v>89500000</v>
      </c>
      <c r="BP56" s="88">
        <f t="shared" si="81"/>
        <v>512984.16666666669</v>
      </c>
      <c r="BQ56">
        <v>0</v>
      </c>
      <c r="BR56" s="104">
        <f t="shared" si="82"/>
        <v>512984.16666666669</v>
      </c>
      <c r="BS56" s="3"/>
      <c r="BT56" s="88">
        <f t="shared" si="83"/>
        <v>44800000</v>
      </c>
      <c r="BU56" s="88">
        <f t="shared" si="84"/>
        <v>256778.66666666669</v>
      </c>
      <c r="BV56">
        <v>0</v>
      </c>
      <c r="BW56" s="104">
        <f t="shared" si="85"/>
        <v>256778.66666666669</v>
      </c>
      <c r="BX56" s="3"/>
      <c r="BY56" s="88">
        <f t="shared" si="86"/>
        <v>47000000</v>
      </c>
      <c r="BZ56" s="88">
        <f t="shared" si="87"/>
        <v>269388.33333333337</v>
      </c>
      <c r="CA56">
        <v>0</v>
      </c>
      <c r="CB56" s="104">
        <f t="shared" si="88"/>
        <v>269388.33333333337</v>
      </c>
      <c r="CC56" s="3"/>
      <c r="CD56" s="100">
        <f t="shared" si="89"/>
        <v>1199951321.8240433</v>
      </c>
      <c r="CE56" s="88">
        <f t="shared" si="49"/>
        <v>6662219.9627869017</v>
      </c>
      <c r="CF56" s="88">
        <f t="shared" si="90"/>
        <v>1142259.4210179411</v>
      </c>
      <c r="CG56" s="100">
        <f t="shared" si="91"/>
        <v>7804479.3838048428</v>
      </c>
      <c r="CH56" s="88">
        <f t="shared" si="92"/>
        <v>222448.44490978867</v>
      </c>
      <c r="CI56" s="104">
        <f t="shared" si="50"/>
        <v>0</v>
      </c>
    </row>
    <row r="57" spans="5:87" x14ac:dyDescent="0.25">
      <c r="E57" s="141"/>
      <c r="F57" s="141"/>
      <c r="G57" s="141">
        <v>38044</v>
      </c>
      <c r="H57" s="64">
        <f t="shared" si="96"/>
        <v>34</v>
      </c>
      <c r="I57" s="38"/>
      <c r="L57" s="86">
        <f t="shared" si="93"/>
        <v>1198802503.9301829</v>
      </c>
      <c r="M57" s="68">
        <f t="shared" si="51"/>
        <v>8038538.4000000004</v>
      </c>
      <c r="N57" s="90"/>
      <c r="O57" s="68">
        <f t="shared" si="94"/>
        <v>1148817.8938602852</v>
      </c>
      <c r="P57" s="108">
        <f t="shared" si="52"/>
        <v>6889720.5061397152</v>
      </c>
      <c r="Q57" s="87">
        <f t="shared" si="97"/>
        <v>9999.5943485336938</v>
      </c>
      <c r="R57" s="87">
        <f t="shared" si="98"/>
        <v>1599.9350957653908</v>
      </c>
      <c r="S57" s="108">
        <f t="shared" si="99"/>
        <v>8026938.8705557007</v>
      </c>
      <c r="T57" s="143">
        <f t="shared" si="11"/>
        <v>0.9907458710166801</v>
      </c>
      <c r="U57" s="64">
        <f t="shared" si="100"/>
        <v>34</v>
      </c>
      <c r="V57" s="100">
        <f t="shared" si="57"/>
        <v>96932503.930183023</v>
      </c>
      <c r="W57" s="108">
        <f t="shared" si="58"/>
        <v>508388.18478795775</v>
      </c>
      <c r="X57">
        <f t="shared" si="59"/>
        <v>1148817.8938602852</v>
      </c>
      <c r="Y57" s="104">
        <f t="shared" si="95"/>
        <v>1657206.0786482429</v>
      </c>
      <c r="Z57" s="64">
        <f t="shared" si="2"/>
        <v>34</v>
      </c>
      <c r="AA57" s="100">
        <f t="shared" si="60"/>
        <v>492470000</v>
      </c>
      <c r="AB57" s="88">
        <f t="shared" si="61"/>
        <v>2718434.4</v>
      </c>
      <c r="AC57">
        <f t="shared" si="62"/>
        <v>0</v>
      </c>
      <c r="AD57" s="104">
        <f t="shared" si="63"/>
        <v>2718434.4</v>
      </c>
      <c r="AE57" s="64">
        <f t="shared" si="3"/>
        <v>34</v>
      </c>
      <c r="AF57" s="88">
        <f t="shared" si="17"/>
        <v>1198802503.9301829</v>
      </c>
      <c r="AG57" s="88">
        <f t="shared" si="48"/>
        <v>221821.72524079029</v>
      </c>
      <c r="AH57">
        <v>0</v>
      </c>
      <c r="AI57" s="104">
        <f t="shared" si="64"/>
        <v>221821.72524079029</v>
      </c>
      <c r="AJ57" s="3"/>
      <c r="AK57" s="88">
        <f t="shared" si="19"/>
        <v>1198802503.9301829</v>
      </c>
      <c r="AL57" s="3"/>
      <c r="AM57" s="3"/>
      <c r="AN57" s="3"/>
      <c r="AO57" s="3"/>
      <c r="AP57" s="88">
        <f t="shared" si="65"/>
        <v>115000000</v>
      </c>
      <c r="AQ57" s="88">
        <f t="shared" si="66"/>
        <v>617636.25</v>
      </c>
      <c r="AR57">
        <v>0</v>
      </c>
      <c r="AS57" s="104">
        <f t="shared" si="67"/>
        <v>617636.25</v>
      </c>
      <c r="AT57" s="3"/>
      <c r="AU57" s="88">
        <f t="shared" si="68"/>
        <v>102100000</v>
      </c>
      <c r="AV57" s="88">
        <f t="shared" si="69"/>
        <v>576099.24999999988</v>
      </c>
      <c r="AW57">
        <v>0</v>
      </c>
      <c r="AX57" s="104">
        <f t="shared" si="70"/>
        <v>576099.24999999988</v>
      </c>
      <c r="AY57" s="3"/>
      <c r="AZ57" s="88">
        <f t="shared" si="71"/>
        <v>50000000</v>
      </c>
      <c r="BA57" s="88">
        <f t="shared" si="72"/>
        <v>273791.66666666669</v>
      </c>
      <c r="BB57">
        <v>0</v>
      </c>
      <c r="BC57" s="104">
        <f t="shared" si="73"/>
        <v>273791.66666666669</v>
      </c>
      <c r="BD57" s="3"/>
      <c r="BE57" s="88">
        <f t="shared" si="74"/>
        <v>112300000</v>
      </c>
      <c r="BF57" s="88">
        <f t="shared" si="75"/>
        <v>643666.16666666674</v>
      </c>
      <c r="BG57">
        <v>0</v>
      </c>
      <c r="BH57" s="104">
        <f t="shared" si="76"/>
        <v>643666.16666666674</v>
      </c>
      <c r="BI57" s="3"/>
      <c r="BJ57" s="88">
        <f t="shared" si="77"/>
        <v>48700000</v>
      </c>
      <c r="BK57" s="88">
        <f t="shared" si="78"/>
        <v>279132.16666666669</v>
      </c>
      <c r="BL57">
        <v>0</v>
      </c>
      <c r="BM57" s="104">
        <f t="shared" si="79"/>
        <v>279132.16666666669</v>
      </c>
      <c r="BN57" s="3"/>
      <c r="BO57" s="88">
        <f t="shared" si="80"/>
        <v>89500000</v>
      </c>
      <c r="BP57" s="88">
        <f t="shared" si="81"/>
        <v>512984.16666666669</v>
      </c>
      <c r="BQ57">
        <v>0</v>
      </c>
      <c r="BR57" s="104">
        <f t="shared" si="82"/>
        <v>512984.16666666669</v>
      </c>
      <c r="BS57" s="3"/>
      <c r="BT57" s="88">
        <f t="shared" si="83"/>
        <v>44800000</v>
      </c>
      <c r="BU57" s="88">
        <f t="shared" si="84"/>
        <v>256778.66666666669</v>
      </c>
      <c r="BV57">
        <v>0</v>
      </c>
      <c r="BW57" s="104">
        <f t="shared" si="85"/>
        <v>256778.66666666669</v>
      </c>
      <c r="BX57" s="3"/>
      <c r="BY57" s="88">
        <f t="shared" si="86"/>
        <v>47000000</v>
      </c>
      <c r="BZ57" s="88">
        <f t="shared" si="87"/>
        <v>269388.33333333337</v>
      </c>
      <c r="CA57">
        <v>0</v>
      </c>
      <c r="CB57" s="104">
        <f t="shared" si="88"/>
        <v>269388.33333333337</v>
      </c>
      <c r="CC57" s="3"/>
      <c r="CD57" s="100">
        <f t="shared" si="89"/>
        <v>1198802503.9301829</v>
      </c>
      <c r="CE57" s="88">
        <f t="shared" si="49"/>
        <v>6656299.2514546253</v>
      </c>
      <c r="CF57" s="88">
        <f t="shared" si="90"/>
        <v>1148817.8938602852</v>
      </c>
      <c r="CG57" s="100">
        <f t="shared" si="91"/>
        <v>7805117.1453149104</v>
      </c>
      <c r="CH57" s="88">
        <f t="shared" si="92"/>
        <v>221821.72524079029</v>
      </c>
      <c r="CI57" s="104">
        <f t="shared" si="50"/>
        <v>0</v>
      </c>
    </row>
    <row r="58" spans="5:87" x14ac:dyDescent="0.25">
      <c r="E58" s="141"/>
      <c r="F58" s="141"/>
      <c r="G58" s="141">
        <v>38073</v>
      </c>
      <c r="H58" s="64">
        <f t="shared" si="96"/>
        <v>35</v>
      </c>
      <c r="I58" s="38"/>
      <c r="L58" s="86">
        <f t="shared" si="93"/>
        <v>1197647089.9069154</v>
      </c>
      <c r="M58" s="68">
        <f t="shared" si="51"/>
        <v>8038538.4000000004</v>
      </c>
      <c r="N58" s="90"/>
      <c r="O58" s="68">
        <f t="shared" si="94"/>
        <v>1155414.0232675336</v>
      </c>
      <c r="P58" s="108">
        <f t="shared" si="52"/>
        <v>6883124.3767324667</v>
      </c>
      <c r="Q58" s="87">
        <f t="shared" si="97"/>
        <v>9990.0208660848584</v>
      </c>
      <c r="R58" s="87">
        <f t="shared" si="98"/>
        <v>1598.403338573577</v>
      </c>
      <c r="S58" s="108">
        <f t="shared" si="99"/>
        <v>8026949.9757953417</v>
      </c>
      <c r="T58" s="143">
        <f t="shared" si="11"/>
        <v>0.98979098339414495</v>
      </c>
      <c r="U58" s="64">
        <f t="shared" si="100"/>
        <v>35</v>
      </c>
      <c r="V58" s="100">
        <f t="shared" si="57"/>
        <v>95777089.906915486</v>
      </c>
      <c r="W58" s="108">
        <f t="shared" si="58"/>
        <v>502433.47870478197</v>
      </c>
      <c r="X58">
        <f t="shared" si="59"/>
        <v>1155414.0232675336</v>
      </c>
      <c r="Y58" s="104">
        <f t="shared" si="95"/>
        <v>1657847.5019723156</v>
      </c>
      <c r="Z58" s="64">
        <f t="shared" si="2"/>
        <v>35</v>
      </c>
      <c r="AA58" s="100">
        <f t="shared" si="60"/>
        <v>492470000</v>
      </c>
      <c r="AB58" s="88">
        <f t="shared" si="61"/>
        <v>2718434.4</v>
      </c>
      <c r="AC58">
        <f t="shared" si="62"/>
        <v>0</v>
      </c>
      <c r="AD58" s="104">
        <f t="shared" si="63"/>
        <v>2718434.4</v>
      </c>
      <c r="AE58" s="64">
        <f t="shared" si="3"/>
        <v>35</v>
      </c>
      <c r="AF58" s="88">
        <f t="shared" si="17"/>
        <v>1197647089.9069154</v>
      </c>
      <c r="AG58" s="88">
        <f t="shared" si="48"/>
        <v>221191.40715635847</v>
      </c>
      <c r="AH58">
        <v>0</v>
      </c>
      <c r="AI58" s="104">
        <f t="shared" si="64"/>
        <v>221191.40715635847</v>
      </c>
      <c r="AJ58" s="3"/>
      <c r="AK58" s="88">
        <f t="shared" si="19"/>
        <v>1197647089.9069154</v>
      </c>
      <c r="AL58" s="3"/>
      <c r="AM58" s="3"/>
      <c r="AN58" s="3"/>
      <c r="AO58" s="3"/>
      <c r="AP58" s="88">
        <f t="shared" si="65"/>
        <v>115000000</v>
      </c>
      <c r="AQ58" s="88">
        <f t="shared" si="66"/>
        <v>617636.25</v>
      </c>
      <c r="AR58">
        <v>0</v>
      </c>
      <c r="AS58" s="104">
        <f t="shared" si="67"/>
        <v>617636.25</v>
      </c>
      <c r="AT58" s="3"/>
      <c r="AU58" s="88">
        <f t="shared" si="68"/>
        <v>102100000</v>
      </c>
      <c r="AV58" s="88">
        <f t="shared" si="69"/>
        <v>576099.24999999988</v>
      </c>
      <c r="AW58">
        <v>0</v>
      </c>
      <c r="AX58" s="104">
        <f t="shared" si="70"/>
        <v>576099.24999999988</v>
      </c>
      <c r="AY58" s="3"/>
      <c r="AZ58" s="88">
        <f t="shared" si="71"/>
        <v>50000000</v>
      </c>
      <c r="BA58" s="88">
        <f t="shared" si="72"/>
        <v>273791.66666666669</v>
      </c>
      <c r="BB58">
        <v>0</v>
      </c>
      <c r="BC58" s="104">
        <f t="shared" si="73"/>
        <v>273791.66666666669</v>
      </c>
      <c r="BD58" s="3"/>
      <c r="BE58" s="88">
        <f t="shared" si="74"/>
        <v>112300000</v>
      </c>
      <c r="BF58" s="88">
        <f t="shared" si="75"/>
        <v>643666.16666666674</v>
      </c>
      <c r="BG58">
        <v>0</v>
      </c>
      <c r="BH58" s="104">
        <f t="shared" si="76"/>
        <v>643666.16666666674</v>
      </c>
      <c r="BI58" s="3"/>
      <c r="BJ58" s="88">
        <f t="shared" si="77"/>
        <v>48700000</v>
      </c>
      <c r="BK58" s="88">
        <f t="shared" si="78"/>
        <v>279132.16666666669</v>
      </c>
      <c r="BL58">
        <v>0</v>
      </c>
      <c r="BM58" s="104">
        <f t="shared" si="79"/>
        <v>279132.16666666669</v>
      </c>
      <c r="BN58" s="3"/>
      <c r="BO58" s="88">
        <f t="shared" si="80"/>
        <v>89500000</v>
      </c>
      <c r="BP58" s="88">
        <f t="shared" si="81"/>
        <v>512984.16666666669</v>
      </c>
      <c r="BQ58">
        <v>0</v>
      </c>
      <c r="BR58" s="104">
        <f t="shared" si="82"/>
        <v>512984.16666666669</v>
      </c>
      <c r="BS58" s="3"/>
      <c r="BT58" s="88">
        <f t="shared" si="83"/>
        <v>44800000</v>
      </c>
      <c r="BU58" s="88">
        <f t="shared" si="84"/>
        <v>256778.66666666669</v>
      </c>
      <c r="BV58">
        <v>0</v>
      </c>
      <c r="BW58" s="104">
        <f t="shared" si="85"/>
        <v>256778.66666666669</v>
      </c>
      <c r="BX58" s="3"/>
      <c r="BY58" s="88">
        <f t="shared" si="86"/>
        <v>47000000</v>
      </c>
      <c r="BZ58" s="88">
        <f t="shared" si="87"/>
        <v>269388.33333333337</v>
      </c>
      <c r="CA58">
        <v>0</v>
      </c>
      <c r="CB58" s="104">
        <f t="shared" si="88"/>
        <v>269388.33333333337</v>
      </c>
      <c r="CC58" s="3"/>
      <c r="CD58" s="100">
        <f t="shared" si="89"/>
        <v>1197647089.9069154</v>
      </c>
      <c r="CE58" s="88">
        <f t="shared" si="49"/>
        <v>6650344.5453714496</v>
      </c>
      <c r="CF58" s="88">
        <f t="shared" si="90"/>
        <v>1155414.0232675336</v>
      </c>
      <c r="CG58" s="100">
        <f t="shared" si="91"/>
        <v>7805758.5686389832</v>
      </c>
      <c r="CH58" s="88">
        <f t="shared" si="92"/>
        <v>221191.40715635847</v>
      </c>
      <c r="CI58" s="104">
        <f t="shared" si="50"/>
        <v>0</v>
      </c>
    </row>
    <row r="59" spans="5:87" x14ac:dyDescent="0.25">
      <c r="E59" s="141"/>
      <c r="F59" s="141"/>
      <c r="G59" s="141">
        <v>38104</v>
      </c>
      <c r="H59" s="64">
        <f t="shared" si="96"/>
        <v>36</v>
      </c>
      <c r="I59" s="38"/>
      <c r="L59" s="86">
        <f t="shared" si="93"/>
        <v>1196485041.8814642</v>
      </c>
      <c r="M59" s="68">
        <f t="shared" si="51"/>
        <v>8038538.4000000004</v>
      </c>
      <c r="N59" s="90"/>
      <c r="O59" s="68">
        <f t="shared" si="94"/>
        <v>1162048.0254511274</v>
      </c>
      <c r="P59" s="108">
        <f t="shared" si="52"/>
        <v>6876490.3745488729</v>
      </c>
      <c r="Q59" s="87">
        <f t="shared" si="97"/>
        <v>9980.3924158909631</v>
      </c>
      <c r="R59" s="87">
        <f t="shared" si="98"/>
        <v>1596.8627865425537</v>
      </c>
      <c r="S59" s="108">
        <f t="shared" si="99"/>
        <v>8026961.1447975663</v>
      </c>
      <c r="T59" s="143">
        <f t="shared" si="11"/>
        <v>0.98883061312517706</v>
      </c>
      <c r="U59" s="64">
        <f t="shared" si="100"/>
        <v>36</v>
      </c>
      <c r="V59" s="100">
        <f t="shared" si="57"/>
        <v>94615041.881464362</v>
      </c>
      <c r="W59" s="108">
        <f t="shared" si="58"/>
        <v>496444.5826841786</v>
      </c>
      <c r="X59">
        <f t="shared" si="59"/>
        <v>1162048.0254511274</v>
      </c>
      <c r="Y59" s="104">
        <f t="shared" si="95"/>
        <v>1658492.608135306</v>
      </c>
      <c r="Z59" s="64">
        <f t="shared" si="2"/>
        <v>36</v>
      </c>
      <c r="AA59" s="100">
        <f t="shared" si="60"/>
        <v>492470000</v>
      </c>
      <c r="AB59" s="88">
        <f t="shared" si="61"/>
        <v>2718434.4</v>
      </c>
      <c r="AC59">
        <f t="shared" si="62"/>
        <v>0</v>
      </c>
      <c r="AD59" s="104">
        <f t="shared" si="63"/>
        <v>2718434.4</v>
      </c>
      <c r="AE59" s="64">
        <f t="shared" si="3"/>
        <v>36</v>
      </c>
      <c r="AF59" s="88">
        <f t="shared" si="17"/>
        <v>1196485041.8814645</v>
      </c>
      <c r="AG59" s="88">
        <f t="shared" si="48"/>
        <v>220557.46999559272</v>
      </c>
      <c r="AH59">
        <v>0</v>
      </c>
      <c r="AI59" s="104">
        <f t="shared" si="64"/>
        <v>220557.46999559272</v>
      </c>
      <c r="AJ59" s="3"/>
      <c r="AK59" s="88">
        <f t="shared" si="19"/>
        <v>1196485041.8814645</v>
      </c>
      <c r="AL59" s="3"/>
      <c r="AM59" s="3"/>
      <c r="AN59" s="3"/>
      <c r="AO59" s="3"/>
      <c r="AP59" s="88">
        <f t="shared" si="65"/>
        <v>115000000</v>
      </c>
      <c r="AQ59" s="88">
        <f t="shared" si="66"/>
        <v>617636.25</v>
      </c>
      <c r="AR59">
        <v>0</v>
      </c>
      <c r="AS59" s="104">
        <f t="shared" si="67"/>
        <v>617636.25</v>
      </c>
      <c r="AT59" s="3"/>
      <c r="AU59" s="88">
        <f t="shared" si="68"/>
        <v>102100000</v>
      </c>
      <c r="AV59" s="88">
        <f t="shared" si="69"/>
        <v>576099.24999999988</v>
      </c>
      <c r="AW59">
        <v>0</v>
      </c>
      <c r="AX59" s="104">
        <f t="shared" si="70"/>
        <v>576099.24999999988</v>
      </c>
      <c r="AY59" s="3"/>
      <c r="AZ59" s="88">
        <f t="shared" si="71"/>
        <v>50000000</v>
      </c>
      <c r="BA59" s="88">
        <f t="shared" si="72"/>
        <v>273791.66666666669</v>
      </c>
      <c r="BB59">
        <v>0</v>
      </c>
      <c r="BC59" s="104">
        <f t="shared" si="73"/>
        <v>273791.66666666669</v>
      </c>
      <c r="BD59" s="3"/>
      <c r="BE59" s="88">
        <f t="shared" si="74"/>
        <v>112300000</v>
      </c>
      <c r="BF59" s="88">
        <f t="shared" si="75"/>
        <v>643666.16666666674</v>
      </c>
      <c r="BG59">
        <v>0</v>
      </c>
      <c r="BH59" s="104">
        <f t="shared" si="76"/>
        <v>643666.16666666674</v>
      </c>
      <c r="BI59" s="3"/>
      <c r="BJ59" s="88">
        <f t="shared" si="77"/>
        <v>48700000</v>
      </c>
      <c r="BK59" s="88">
        <f t="shared" si="78"/>
        <v>279132.16666666669</v>
      </c>
      <c r="BL59">
        <v>0</v>
      </c>
      <c r="BM59" s="104">
        <f t="shared" si="79"/>
        <v>279132.16666666669</v>
      </c>
      <c r="BN59" s="3"/>
      <c r="BO59" s="88">
        <f t="shared" si="80"/>
        <v>89500000</v>
      </c>
      <c r="BP59" s="88">
        <f t="shared" si="81"/>
        <v>512984.16666666669</v>
      </c>
      <c r="BQ59">
        <v>0</v>
      </c>
      <c r="BR59" s="104">
        <f t="shared" si="82"/>
        <v>512984.16666666669</v>
      </c>
      <c r="BS59" s="3"/>
      <c r="BT59" s="88">
        <f t="shared" si="83"/>
        <v>44800000</v>
      </c>
      <c r="BU59" s="88">
        <f t="shared" si="84"/>
        <v>256778.66666666669</v>
      </c>
      <c r="BV59">
        <v>0</v>
      </c>
      <c r="BW59" s="104">
        <f t="shared" si="85"/>
        <v>256778.66666666669</v>
      </c>
      <c r="BX59" s="3"/>
      <c r="BY59" s="88">
        <f t="shared" si="86"/>
        <v>47000000</v>
      </c>
      <c r="BZ59" s="88">
        <f t="shared" si="87"/>
        <v>269388.33333333337</v>
      </c>
      <c r="CA59">
        <v>0</v>
      </c>
      <c r="CB59" s="104">
        <f t="shared" si="88"/>
        <v>269388.33333333337</v>
      </c>
      <c r="CC59" s="3"/>
      <c r="CD59" s="100">
        <f t="shared" si="89"/>
        <v>1196485041.8814645</v>
      </c>
      <c r="CE59" s="88">
        <f t="shared" si="49"/>
        <v>6644355.6493508462</v>
      </c>
      <c r="CF59" s="88">
        <f t="shared" si="90"/>
        <v>1162048.0254511274</v>
      </c>
      <c r="CG59" s="100">
        <f t="shared" si="91"/>
        <v>7806403.6748019736</v>
      </c>
      <c r="CH59" s="88">
        <f t="shared" si="92"/>
        <v>220557.46999559272</v>
      </c>
      <c r="CI59" s="104">
        <f t="shared" si="50"/>
        <v>0</v>
      </c>
    </row>
    <row r="60" spans="5:87" x14ac:dyDescent="0.25">
      <c r="E60" s="141"/>
      <c r="F60" s="141"/>
      <c r="G60" s="141">
        <v>38134</v>
      </c>
      <c r="H60" s="64">
        <f t="shared" si="96"/>
        <v>37</v>
      </c>
      <c r="I60" s="38"/>
      <c r="L60" s="86">
        <f t="shared" si="93"/>
        <v>1195316321.7636003</v>
      </c>
      <c r="M60" s="68">
        <f t="shared" si="51"/>
        <v>8038538.4000000004</v>
      </c>
      <c r="N60" s="90"/>
      <c r="O60" s="68">
        <f t="shared" si="94"/>
        <v>1168720.1178639261</v>
      </c>
      <c r="P60" s="108">
        <f t="shared" si="52"/>
        <v>6869818.2821360743</v>
      </c>
      <c r="Q60" s="87">
        <f t="shared" si="97"/>
        <v>9970.7086823455356</v>
      </c>
      <c r="R60" s="87">
        <f t="shared" si="98"/>
        <v>1595.3133891752855</v>
      </c>
      <c r="S60" s="108">
        <f t="shared" si="99"/>
        <v>8026972.3779284796</v>
      </c>
      <c r="T60" s="143">
        <f t="shared" si="11"/>
        <v>0.98786472873024822</v>
      </c>
      <c r="U60" s="64">
        <f t="shared" si="100"/>
        <v>37</v>
      </c>
      <c r="V60" s="100">
        <f t="shared" si="57"/>
        <v>93446321.763600439</v>
      </c>
      <c r="W60" s="108">
        <f t="shared" si="58"/>
        <v>490421.30041892361</v>
      </c>
      <c r="X60">
        <f t="shared" si="59"/>
        <v>1168720.1178639261</v>
      </c>
      <c r="Y60" s="104">
        <f t="shared" si="95"/>
        <v>1659141.4182828497</v>
      </c>
      <c r="Z60" s="64">
        <f t="shared" si="2"/>
        <v>37</v>
      </c>
      <c r="AA60" s="100">
        <f t="shared" si="60"/>
        <v>492470000</v>
      </c>
      <c r="AB60" s="88">
        <f t="shared" si="61"/>
        <v>2718434.4</v>
      </c>
      <c r="AC60">
        <f t="shared" si="62"/>
        <v>0</v>
      </c>
      <c r="AD60" s="104">
        <f t="shared" si="63"/>
        <v>2718434.4</v>
      </c>
      <c r="AE60" s="64">
        <f t="shared" si="3"/>
        <v>37</v>
      </c>
      <c r="AF60" s="88">
        <f t="shared" si="17"/>
        <v>1195316321.7636003</v>
      </c>
      <c r="AG60" s="88">
        <f t="shared" si="48"/>
        <v>219919.89297896251</v>
      </c>
      <c r="AH60">
        <v>0</v>
      </c>
      <c r="AI60" s="104">
        <f t="shared" si="64"/>
        <v>219919.89297896251</v>
      </c>
      <c r="AJ60" s="3"/>
      <c r="AK60" s="88">
        <f t="shared" si="19"/>
        <v>1195316321.7636003</v>
      </c>
      <c r="AL60" s="3"/>
      <c r="AM60" s="3"/>
      <c r="AN60" s="3"/>
      <c r="AO60" s="3"/>
      <c r="AP60" s="88">
        <f t="shared" si="65"/>
        <v>115000000</v>
      </c>
      <c r="AQ60" s="88">
        <f t="shared" si="66"/>
        <v>617636.25</v>
      </c>
      <c r="AR60">
        <v>0</v>
      </c>
      <c r="AS60" s="104">
        <f t="shared" si="67"/>
        <v>617636.25</v>
      </c>
      <c r="AT60" s="3"/>
      <c r="AU60" s="88">
        <f t="shared" si="68"/>
        <v>102100000</v>
      </c>
      <c r="AV60" s="88">
        <f t="shared" si="69"/>
        <v>576099.24999999988</v>
      </c>
      <c r="AW60">
        <v>0</v>
      </c>
      <c r="AX60" s="104">
        <f t="shared" si="70"/>
        <v>576099.24999999988</v>
      </c>
      <c r="AY60" s="3"/>
      <c r="AZ60" s="88">
        <f t="shared" si="71"/>
        <v>50000000</v>
      </c>
      <c r="BA60" s="88">
        <f t="shared" si="72"/>
        <v>273791.66666666669</v>
      </c>
      <c r="BB60">
        <v>0</v>
      </c>
      <c r="BC60" s="104">
        <f t="shared" si="73"/>
        <v>273791.66666666669</v>
      </c>
      <c r="BD60" s="3"/>
      <c r="BE60" s="88">
        <f t="shared" si="74"/>
        <v>112300000</v>
      </c>
      <c r="BF60" s="88">
        <f t="shared" si="75"/>
        <v>643666.16666666674</v>
      </c>
      <c r="BG60">
        <v>0</v>
      </c>
      <c r="BH60" s="104">
        <f t="shared" si="76"/>
        <v>643666.16666666674</v>
      </c>
      <c r="BI60" s="3"/>
      <c r="BJ60" s="88">
        <f t="shared" si="77"/>
        <v>48700000</v>
      </c>
      <c r="BK60" s="88">
        <f t="shared" si="78"/>
        <v>279132.16666666669</v>
      </c>
      <c r="BL60">
        <v>0</v>
      </c>
      <c r="BM60" s="104">
        <f t="shared" si="79"/>
        <v>279132.16666666669</v>
      </c>
      <c r="BN60" s="3"/>
      <c r="BO60" s="88">
        <f t="shared" si="80"/>
        <v>89500000</v>
      </c>
      <c r="BP60" s="88">
        <f t="shared" si="81"/>
        <v>512984.16666666669</v>
      </c>
      <c r="BQ60">
        <v>0</v>
      </c>
      <c r="BR60" s="104">
        <f t="shared" si="82"/>
        <v>512984.16666666669</v>
      </c>
      <c r="BS60" s="3"/>
      <c r="BT60" s="88">
        <f t="shared" si="83"/>
        <v>44800000</v>
      </c>
      <c r="BU60" s="88">
        <f t="shared" si="84"/>
        <v>256778.66666666669</v>
      </c>
      <c r="BV60">
        <v>0</v>
      </c>
      <c r="BW60" s="104">
        <f t="shared" si="85"/>
        <v>256778.66666666669</v>
      </c>
      <c r="BX60" s="3"/>
      <c r="BY60" s="88">
        <f t="shared" si="86"/>
        <v>47000000</v>
      </c>
      <c r="BZ60" s="88">
        <f t="shared" si="87"/>
        <v>269388.33333333337</v>
      </c>
      <c r="CA60">
        <v>0</v>
      </c>
      <c r="CB60" s="104">
        <f t="shared" si="88"/>
        <v>269388.33333333337</v>
      </c>
      <c r="CC60" s="3"/>
      <c r="CD60" s="100">
        <f t="shared" si="89"/>
        <v>1195316321.7636003</v>
      </c>
      <c r="CE60" s="88">
        <f t="shared" si="49"/>
        <v>6638332.367085591</v>
      </c>
      <c r="CF60" s="88">
        <f t="shared" si="90"/>
        <v>1168720.1178639261</v>
      </c>
      <c r="CG60" s="100">
        <f t="shared" si="91"/>
        <v>7807052.4849495171</v>
      </c>
      <c r="CH60" s="88">
        <f t="shared" si="92"/>
        <v>219919.89297896251</v>
      </c>
      <c r="CI60" s="104">
        <f t="shared" si="50"/>
        <v>0</v>
      </c>
    </row>
    <row r="61" spans="5:87" x14ac:dyDescent="0.25">
      <c r="E61" s="141"/>
      <c r="F61" s="141"/>
      <c r="G61" s="141">
        <v>38165</v>
      </c>
      <c r="H61" s="64">
        <f t="shared" si="96"/>
        <v>38</v>
      </c>
      <c r="I61" s="38"/>
      <c r="L61" s="86">
        <f t="shared" si="93"/>
        <v>1194140891.2443931</v>
      </c>
      <c r="M61" s="68">
        <f t="shared" si="51"/>
        <v>8038538.4000000004</v>
      </c>
      <c r="N61" s="90"/>
      <c r="O61" s="68">
        <f t="shared" si="94"/>
        <v>1175430.5192073286</v>
      </c>
      <c r="P61" s="108">
        <f t="shared" si="52"/>
        <v>6863107.8807926718</v>
      </c>
      <c r="Q61" s="87">
        <f t="shared" si="97"/>
        <v>9960.9693480300029</v>
      </c>
      <c r="R61" s="87">
        <f t="shared" si="98"/>
        <v>1593.7550956848004</v>
      </c>
      <c r="S61" s="108">
        <f t="shared" si="99"/>
        <v>8026983.6755562853</v>
      </c>
      <c r="T61" s="143">
        <f t="shared" si="11"/>
        <v>0.98689329854908525</v>
      </c>
      <c r="U61" s="64">
        <f t="shared" si="100"/>
        <v>38</v>
      </c>
      <c r="V61" s="100">
        <f t="shared" si="57"/>
        <v>92270891.24439311</v>
      </c>
      <c r="W61" s="108">
        <f t="shared" si="58"/>
        <v>484363.43447466224</v>
      </c>
      <c r="X61">
        <f t="shared" si="59"/>
        <v>1175430.5192073286</v>
      </c>
      <c r="Y61" s="104">
        <f t="shared" si="95"/>
        <v>1659793.9536819907</v>
      </c>
      <c r="Z61" s="64">
        <f t="shared" si="2"/>
        <v>38</v>
      </c>
      <c r="AA61" s="100">
        <f t="shared" si="60"/>
        <v>492470000</v>
      </c>
      <c r="AB61" s="88">
        <f t="shared" si="61"/>
        <v>2718434.4</v>
      </c>
      <c r="AC61">
        <f t="shared" si="62"/>
        <v>0</v>
      </c>
      <c r="AD61" s="104">
        <f t="shared" si="63"/>
        <v>2718434.4</v>
      </c>
      <c r="AE61" s="64">
        <f t="shared" si="3"/>
        <v>38</v>
      </c>
      <c r="AF61" s="88">
        <f t="shared" si="17"/>
        <v>1194140891.2443931</v>
      </c>
      <c r="AG61" s="88">
        <f t="shared" si="48"/>
        <v>219278.65520762652</v>
      </c>
      <c r="AH61">
        <v>0</v>
      </c>
      <c r="AI61" s="104">
        <f t="shared" si="64"/>
        <v>219278.65520762652</v>
      </c>
      <c r="AJ61" s="3"/>
      <c r="AK61" s="88">
        <f t="shared" si="19"/>
        <v>1194140891.2443931</v>
      </c>
      <c r="AL61" s="3"/>
      <c r="AM61" s="3"/>
      <c r="AN61" s="3"/>
      <c r="AO61" s="3"/>
      <c r="AP61" s="88">
        <f t="shared" si="65"/>
        <v>115000000</v>
      </c>
      <c r="AQ61" s="88">
        <f t="shared" si="66"/>
        <v>617636.25</v>
      </c>
      <c r="AR61">
        <v>0</v>
      </c>
      <c r="AS61" s="104">
        <f t="shared" si="67"/>
        <v>617636.25</v>
      </c>
      <c r="AT61" s="3"/>
      <c r="AU61" s="88">
        <f t="shared" si="68"/>
        <v>102100000</v>
      </c>
      <c r="AV61" s="88">
        <f t="shared" si="69"/>
        <v>576099.24999999988</v>
      </c>
      <c r="AW61">
        <v>0</v>
      </c>
      <c r="AX61" s="104">
        <f t="shared" si="70"/>
        <v>576099.24999999988</v>
      </c>
      <c r="AY61" s="3"/>
      <c r="AZ61" s="88">
        <f t="shared" si="71"/>
        <v>50000000</v>
      </c>
      <c r="BA61" s="88">
        <f t="shared" si="72"/>
        <v>273791.66666666669</v>
      </c>
      <c r="BB61">
        <v>0</v>
      </c>
      <c r="BC61" s="104">
        <f t="shared" si="73"/>
        <v>273791.66666666669</v>
      </c>
      <c r="BD61" s="3"/>
      <c r="BE61" s="88">
        <f t="shared" si="74"/>
        <v>112300000</v>
      </c>
      <c r="BF61" s="88">
        <f t="shared" si="75"/>
        <v>643666.16666666674</v>
      </c>
      <c r="BG61">
        <v>0</v>
      </c>
      <c r="BH61" s="104">
        <f t="shared" si="76"/>
        <v>643666.16666666674</v>
      </c>
      <c r="BI61" s="3"/>
      <c r="BJ61" s="88">
        <f t="shared" si="77"/>
        <v>48700000</v>
      </c>
      <c r="BK61" s="88">
        <f t="shared" si="78"/>
        <v>279132.16666666669</v>
      </c>
      <c r="BL61">
        <v>0</v>
      </c>
      <c r="BM61" s="104">
        <f t="shared" si="79"/>
        <v>279132.16666666669</v>
      </c>
      <c r="BN61" s="3"/>
      <c r="BO61" s="88">
        <f t="shared" si="80"/>
        <v>89500000</v>
      </c>
      <c r="BP61" s="88">
        <f t="shared" si="81"/>
        <v>512984.16666666669</v>
      </c>
      <c r="BQ61">
        <v>0</v>
      </c>
      <c r="BR61" s="104">
        <f t="shared" si="82"/>
        <v>512984.16666666669</v>
      </c>
      <c r="BS61" s="3"/>
      <c r="BT61" s="88">
        <f t="shared" si="83"/>
        <v>44800000</v>
      </c>
      <c r="BU61" s="88">
        <f t="shared" si="84"/>
        <v>256778.66666666669</v>
      </c>
      <c r="BV61">
        <v>0</v>
      </c>
      <c r="BW61" s="104">
        <f t="shared" si="85"/>
        <v>256778.66666666669</v>
      </c>
      <c r="BX61" s="3"/>
      <c r="BY61" s="88">
        <f t="shared" si="86"/>
        <v>47000000</v>
      </c>
      <c r="BZ61" s="88">
        <f t="shared" si="87"/>
        <v>269388.33333333337</v>
      </c>
      <c r="CA61">
        <v>0</v>
      </c>
      <c r="CB61" s="104">
        <f t="shared" si="88"/>
        <v>269388.33333333337</v>
      </c>
      <c r="CC61" s="3"/>
      <c r="CD61" s="100">
        <f t="shared" si="89"/>
        <v>1194140891.2443931</v>
      </c>
      <c r="CE61" s="88">
        <f t="shared" si="49"/>
        <v>6632274.5011413302</v>
      </c>
      <c r="CF61" s="88">
        <f t="shared" si="90"/>
        <v>1175430.5192073286</v>
      </c>
      <c r="CG61" s="100">
        <f t="shared" si="91"/>
        <v>7807705.0203486588</v>
      </c>
      <c r="CH61" s="88">
        <f t="shared" si="92"/>
        <v>219278.65520762652</v>
      </c>
      <c r="CI61" s="104">
        <f t="shared" si="50"/>
        <v>0</v>
      </c>
    </row>
    <row r="62" spans="5:87" x14ac:dyDescent="0.25">
      <c r="E62" s="141"/>
      <c r="F62" s="141"/>
      <c r="G62" s="141">
        <v>38195</v>
      </c>
      <c r="H62" s="64">
        <f t="shared" si="96"/>
        <v>39</v>
      </c>
      <c r="I62" s="38"/>
      <c r="L62" s="86">
        <f t="shared" si="93"/>
        <v>1192958711.7949548</v>
      </c>
      <c r="M62" s="68">
        <f t="shared" si="51"/>
        <v>8038538.4000000004</v>
      </c>
      <c r="N62" s="90"/>
      <c r="O62" s="68">
        <f t="shared" si="94"/>
        <v>1182179.4494384434</v>
      </c>
      <c r="P62" s="108">
        <f t="shared" si="52"/>
        <v>6856358.950561557</v>
      </c>
      <c r="Q62" s="87">
        <f t="shared" si="97"/>
        <v>9951.1740937032755</v>
      </c>
      <c r="R62" s="87">
        <f t="shared" si="98"/>
        <v>1592.1878549925241</v>
      </c>
      <c r="S62" s="108">
        <f t="shared" si="99"/>
        <v>8026995.0380513044</v>
      </c>
      <c r="T62" s="143">
        <f t="shared" si="11"/>
        <v>0.98591629073963205</v>
      </c>
      <c r="U62" s="64">
        <f t="shared" si="100"/>
        <v>39</v>
      </c>
      <c r="V62" s="100">
        <f t="shared" si="57"/>
        <v>91088711.794954672</v>
      </c>
      <c r="W62" s="108">
        <f t="shared" si="58"/>
        <v>478270.78628343763</v>
      </c>
      <c r="X62">
        <f t="shared" si="59"/>
        <v>1182179.4494384434</v>
      </c>
      <c r="Y62" s="104">
        <f t="shared" si="95"/>
        <v>1660450.235721881</v>
      </c>
      <c r="Z62" s="64">
        <f t="shared" si="2"/>
        <v>39</v>
      </c>
      <c r="AA62" s="100">
        <f t="shared" si="60"/>
        <v>492470000</v>
      </c>
      <c r="AB62" s="88">
        <f t="shared" si="61"/>
        <v>2718434.4</v>
      </c>
      <c r="AC62">
        <f t="shared" si="62"/>
        <v>0</v>
      </c>
      <c r="AD62" s="104">
        <f t="shared" si="63"/>
        <v>2718434.4</v>
      </c>
      <c r="AE62" s="64">
        <f t="shared" si="3"/>
        <v>39</v>
      </c>
      <c r="AF62" s="88">
        <f t="shared" si="17"/>
        <v>1192958711.7949548</v>
      </c>
      <c r="AG62" s="88">
        <f t="shared" si="48"/>
        <v>218633.73566275556</v>
      </c>
      <c r="AH62">
        <v>0</v>
      </c>
      <c r="AI62" s="104">
        <f t="shared" si="64"/>
        <v>218633.73566275556</v>
      </c>
      <c r="AJ62" s="3"/>
      <c r="AK62" s="88">
        <f t="shared" si="19"/>
        <v>1192958711.7949548</v>
      </c>
      <c r="AL62" s="3"/>
      <c r="AM62" s="3"/>
      <c r="AN62" s="3"/>
      <c r="AO62" s="3"/>
      <c r="AP62" s="88">
        <f t="shared" si="65"/>
        <v>115000000</v>
      </c>
      <c r="AQ62" s="88">
        <f t="shared" si="66"/>
        <v>617636.25</v>
      </c>
      <c r="AR62">
        <v>0</v>
      </c>
      <c r="AS62" s="104">
        <f t="shared" si="67"/>
        <v>617636.25</v>
      </c>
      <c r="AT62" s="3"/>
      <c r="AU62" s="88">
        <f t="shared" si="68"/>
        <v>102100000</v>
      </c>
      <c r="AV62" s="88">
        <f t="shared" si="69"/>
        <v>576099.24999999988</v>
      </c>
      <c r="AW62">
        <v>0</v>
      </c>
      <c r="AX62" s="104">
        <f t="shared" si="70"/>
        <v>576099.24999999988</v>
      </c>
      <c r="AY62" s="3"/>
      <c r="AZ62" s="88">
        <f t="shared" si="71"/>
        <v>50000000</v>
      </c>
      <c r="BA62" s="88">
        <f t="shared" si="72"/>
        <v>273791.66666666669</v>
      </c>
      <c r="BB62">
        <v>0</v>
      </c>
      <c r="BC62" s="104">
        <f t="shared" si="73"/>
        <v>273791.66666666669</v>
      </c>
      <c r="BD62" s="3"/>
      <c r="BE62" s="88">
        <f t="shared" si="74"/>
        <v>112300000</v>
      </c>
      <c r="BF62" s="88">
        <f t="shared" si="75"/>
        <v>643666.16666666674</v>
      </c>
      <c r="BG62">
        <v>0</v>
      </c>
      <c r="BH62" s="104">
        <f t="shared" si="76"/>
        <v>643666.16666666674</v>
      </c>
      <c r="BI62" s="3"/>
      <c r="BJ62" s="88">
        <f t="shared" si="77"/>
        <v>48700000</v>
      </c>
      <c r="BK62" s="88">
        <f t="shared" si="78"/>
        <v>279132.16666666669</v>
      </c>
      <c r="BL62">
        <v>0</v>
      </c>
      <c r="BM62" s="104">
        <f t="shared" si="79"/>
        <v>279132.16666666669</v>
      </c>
      <c r="BN62" s="3"/>
      <c r="BO62" s="88">
        <f t="shared" si="80"/>
        <v>89500000</v>
      </c>
      <c r="BP62" s="88">
        <f t="shared" si="81"/>
        <v>512984.16666666669</v>
      </c>
      <c r="BQ62">
        <v>0</v>
      </c>
      <c r="BR62" s="104">
        <f t="shared" si="82"/>
        <v>512984.16666666669</v>
      </c>
      <c r="BS62" s="3"/>
      <c r="BT62" s="88">
        <f t="shared" si="83"/>
        <v>44800000</v>
      </c>
      <c r="BU62" s="88">
        <f t="shared" si="84"/>
        <v>256778.66666666669</v>
      </c>
      <c r="BV62">
        <v>0</v>
      </c>
      <c r="BW62" s="104">
        <f t="shared" si="85"/>
        <v>256778.66666666669</v>
      </c>
      <c r="BX62" s="3"/>
      <c r="BY62" s="88">
        <f t="shared" si="86"/>
        <v>47000000</v>
      </c>
      <c r="BZ62" s="88">
        <f t="shared" si="87"/>
        <v>269388.33333333337</v>
      </c>
      <c r="CA62">
        <v>0</v>
      </c>
      <c r="CB62" s="104">
        <f t="shared" si="88"/>
        <v>269388.33333333337</v>
      </c>
      <c r="CC62" s="3"/>
      <c r="CD62" s="100">
        <f t="shared" si="89"/>
        <v>1192958711.7949548</v>
      </c>
      <c r="CE62" s="88">
        <f t="shared" si="49"/>
        <v>6626181.8529501054</v>
      </c>
      <c r="CF62" s="88">
        <f t="shared" si="90"/>
        <v>1182179.4494384434</v>
      </c>
      <c r="CG62" s="100">
        <f t="shared" si="91"/>
        <v>7808361.3023885489</v>
      </c>
      <c r="CH62" s="88">
        <f t="shared" si="92"/>
        <v>218633.73566275556</v>
      </c>
      <c r="CI62" s="104">
        <f t="shared" si="50"/>
        <v>0</v>
      </c>
    </row>
    <row r="63" spans="5:87" x14ac:dyDescent="0.25">
      <c r="E63" s="141"/>
      <c r="F63" s="141"/>
      <c r="G63" s="141">
        <v>38226</v>
      </c>
      <c r="H63" s="64">
        <f t="shared" si="96"/>
        <v>40</v>
      </c>
      <c r="I63" s="38"/>
      <c r="L63" s="86">
        <f t="shared" si="93"/>
        <v>1191769744.6651776</v>
      </c>
      <c r="M63" s="68">
        <f t="shared" si="51"/>
        <v>8038538.4000000004</v>
      </c>
      <c r="N63" s="90"/>
      <c r="O63" s="68">
        <f t="shared" si="94"/>
        <v>1188967.129777302</v>
      </c>
      <c r="P63" s="108">
        <f t="shared" si="52"/>
        <v>6849571.2702226983</v>
      </c>
      <c r="Q63" s="87">
        <f t="shared" si="97"/>
        <v>9941.32259829129</v>
      </c>
      <c r="R63" s="87">
        <f t="shared" si="98"/>
        <v>1590.6116157266063</v>
      </c>
      <c r="S63" s="108">
        <f t="shared" si="99"/>
        <v>8027006.4657859821</v>
      </c>
      <c r="T63" s="143">
        <f t="shared" si="11"/>
        <v>0.98493367327700632</v>
      </c>
      <c r="U63" s="64">
        <f t="shared" si="100"/>
        <v>40</v>
      </c>
      <c r="V63" s="100">
        <f t="shared" si="57"/>
        <v>89899744.665177375</v>
      </c>
      <c r="W63" s="108">
        <f t="shared" si="58"/>
        <v>472143.15613718168</v>
      </c>
      <c r="X63">
        <f t="shared" si="59"/>
        <v>1188967.129777302</v>
      </c>
      <c r="Y63" s="104">
        <f t="shared" si="95"/>
        <v>1661110.2859144837</v>
      </c>
      <c r="Z63" s="64">
        <f t="shared" si="2"/>
        <v>40</v>
      </c>
      <c r="AA63" s="100">
        <f t="shared" si="60"/>
        <v>492470000</v>
      </c>
      <c r="AB63" s="88">
        <f t="shared" si="61"/>
        <v>2718434.4</v>
      </c>
      <c r="AC63">
        <f t="shared" si="62"/>
        <v>0</v>
      </c>
      <c r="AD63" s="104">
        <f t="shared" si="63"/>
        <v>2718434.4</v>
      </c>
      <c r="AE63" s="64">
        <f t="shared" si="3"/>
        <v>40</v>
      </c>
      <c r="AF63" s="88">
        <f t="shared" si="17"/>
        <v>1191769744.6651773</v>
      </c>
      <c r="AG63" s="88">
        <f t="shared" si="48"/>
        <v>217985.11320483033</v>
      </c>
      <c r="AH63">
        <v>0</v>
      </c>
      <c r="AI63" s="104">
        <f t="shared" si="64"/>
        <v>217985.11320483033</v>
      </c>
      <c r="AJ63" s="3"/>
      <c r="AK63" s="88">
        <f t="shared" si="19"/>
        <v>1191769744.6651773</v>
      </c>
      <c r="AL63" s="3"/>
      <c r="AM63" s="3"/>
      <c r="AN63" s="3"/>
      <c r="AO63" s="3"/>
      <c r="AP63" s="88">
        <f t="shared" si="65"/>
        <v>115000000</v>
      </c>
      <c r="AQ63" s="88">
        <f t="shared" si="66"/>
        <v>617636.25</v>
      </c>
      <c r="AR63">
        <v>0</v>
      </c>
      <c r="AS63" s="104">
        <f t="shared" si="67"/>
        <v>617636.25</v>
      </c>
      <c r="AT63" s="3"/>
      <c r="AU63" s="88">
        <f t="shared" si="68"/>
        <v>102100000</v>
      </c>
      <c r="AV63" s="88">
        <f t="shared" si="69"/>
        <v>576099.24999999988</v>
      </c>
      <c r="AW63">
        <v>0</v>
      </c>
      <c r="AX63" s="104">
        <f t="shared" si="70"/>
        <v>576099.24999999988</v>
      </c>
      <c r="AY63" s="3"/>
      <c r="AZ63" s="88">
        <f t="shared" si="71"/>
        <v>50000000</v>
      </c>
      <c r="BA63" s="88">
        <f t="shared" si="72"/>
        <v>273791.66666666669</v>
      </c>
      <c r="BB63">
        <v>0</v>
      </c>
      <c r="BC63" s="104">
        <f t="shared" si="73"/>
        <v>273791.66666666669</v>
      </c>
      <c r="BD63" s="3"/>
      <c r="BE63" s="88">
        <f t="shared" si="74"/>
        <v>112300000</v>
      </c>
      <c r="BF63" s="88">
        <f t="shared" si="75"/>
        <v>643666.16666666674</v>
      </c>
      <c r="BG63">
        <v>0</v>
      </c>
      <c r="BH63" s="104">
        <f t="shared" si="76"/>
        <v>643666.16666666674</v>
      </c>
      <c r="BI63" s="3"/>
      <c r="BJ63" s="88">
        <f t="shared" si="77"/>
        <v>48700000</v>
      </c>
      <c r="BK63" s="88">
        <f t="shared" si="78"/>
        <v>279132.16666666669</v>
      </c>
      <c r="BL63">
        <v>0</v>
      </c>
      <c r="BM63" s="104">
        <f t="shared" si="79"/>
        <v>279132.16666666669</v>
      </c>
      <c r="BN63" s="3"/>
      <c r="BO63" s="88">
        <f t="shared" si="80"/>
        <v>89500000</v>
      </c>
      <c r="BP63" s="88">
        <f t="shared" si="81"/>
        <v>512984.16666666669</v>
      </c>
      <c r="BQ63">
        <v>0</v>
      </c>
      <c r="BR63" s="104">
        <f t="shared" si="82"/>
        <v>512984.16666666669</v>
      </c>
      <c r="BS63" s="3"/>
      <c r="BT63" s="88">
        <f t="shared" si="83"/>
        <v>44800000</v>
      </c>
      <c r="BU63" s="88">
        <f t="shared" si="84"/>
        <v>256778.66666666669</v>
      </c>
      <c r="BV63">
        <v>0</v>
      </c>
      <c r="BW63" s="104">
        <f t="shared" si="85"/>
        <v>256778.66666666669</v>
      </c>
      <c r="BX63" s="3"/>
      <c r="BY63" s="88">
        <f t="shared" si="86"/>
        <v>47000000</v>
      </c>
      <c r="BZ63" s="88">
        <f t="shared" si="87"/>
        <v>269388.33333333337</v>
      </c>
      <c r="CA63">
        <v>0</v>
      </c>
      <c r="CB63" s="104">
        <f t="shared" si="88"/>
        <v>269388.33333333337</v>
      </c>
      <c r="CC63" s="3"/>
      <c r="CD63" s="100">
        <f t="shared" si="89"/>
        <v>1191769744.6651773</v>
      </c>
      <c r="CE63" s="88">
        <f t="shared" si="49"/>
        <v>6620054.2228038497</v>
      </c>
      <c r="CF63" s="88">
        <f t="shared" si="90"/>
        <v>1188967.129777302</v>
      </c>
      <c r="CG63" s="100">
        <f t="shared" si="91"/>
        <v>7809021.3525811518</v>
      </c>
      <c r="CH63" s="88">
        <f t="shared" si="92"/>
        <v>217985.11320483033</v>
      </c>
      <c r="CI63" s="104">
        <f t="shared" si="50"/>
        <v>0</v>
      </c>
    </row>
    <row r="64" spans="5:87" x14ac:dyDescent="0.25">
      <c r="E64" s="141"/>
      <c r="F64" s="141"/>
      <c r="G64" s="141">
        <v>38257</v>
      </c>
      <c r="H64" s="64">
        <f t="shared" si="96"/>
        <v>41</v>
      </c>
      <c r="I64" s="38"/>
      <c r="L64" s="86">
        <f t="shared" si="93"/>
        <v>1190573950.8824635</v>
      </c>
      <c r="M64" s="68">
        <f t="shared" si="51"/>
        <v>8038538.4000000004</v>
      </c>
      <c r="N64" s="90"/>
      <c r="O64" s="68">
        <f t="shared" si="94"/>
        <v>1195793.7827141061</v>
      </c>
      <c r="P64" s="108">
        <f t="shared" si="52"/>
        <v>6842744.6172858942</v>
      </c>
      <c r="Q64" s="87">
        <f t="shared" si="97"/>
        <v>9931.4145388764809</v>
      </c>
      <c r="R64" s="87">
        <f t="shared" si="98"/>
        <v>1589.0263262202366</v>
      </c>
      <c r="S64" s="108">
        <f t="shared" si="99"/>
        <v>8027017.9591349037</v>
      </c>
      <c r="T64" s="143">
        <f t="shared" si="11"/>
        <v>0.98394541395244917</v>
      </c>
      <c r="U64" s="64">
        <f t="shared" si="100"/>
        <v>41</v>
      </c>
      <c r="V64" s="100">
        <f t="shared" si="57"/>
        <v>88703950.882463276</v>
      </c>
      <c r="W64" s="108">
        <f t="shared" si="58"/>
        <v>465980.34318116936</v>
      </c>
      <c r="X64">
        <f t="shared" si="59"/>
        <v>1195793.7827141061</v>
      </c>
      <c r="Y64" s="104">
        <f t="shared" si="95"/>
        <v>1661774.1258952755</v>
      </c>
      <c r="Z64" s="64">
        <f t="shared" si="2"/>
        <v>41</v>
      </c>
      <c r="AA64" s="100">
        <f t="shared" si="60"/>
        <v>492470000</v>
      </c>
      <c r="AB64" s="88">
        <f t="shared" si="61"/>
        <v>2718434.4</v>
      </c>
      <c r="AC64">
        <f t="shared" si="62"/>
        <v>0</v>
      </c>
      <c r="AD64" s="104">
        <f t="shared" si="63"/>
        <v>2718434.4</v>
      </c>
      <c r="AE64" s="64">
        <f t="shared" si="3"/>
        <v>41</v>
      </c>
      <c r="AF64" s="88">
        <f t="shared" si="17"/>
        <v>1190573950.8824632</v>
      </c>
      <c r="AG64" s="88">
        <f t="shared" si="48"/>
        <v>217332.76657296065</v>
      </c>
      <c r="AH64">
        <v>0</v>
      </c>
      <c r="AI64" s="104">
        <f t="shared" si="64"/>
        <v>217332.76657296065</v>
      </c>
      <c r="AJ64" s="3"/>
      <c r="AK64" s="88">
        <f t="shared" si="19"/>
        <v>1190573950.8824632</v>
      </c>
      <c r="AL64" s="3"/>
      <c r="AM64" s="3"/>
      <c r="AN64" s="3"/>
      <c r="AO64" s="3"/>
      <c r="AP64" s="88">
        <f t="shared" si="65"/>
        <v>115000000</v>
      </c>
      <c r="AQ64" s="88">
        <f t="shared" si="66"/>
        <v>617636.25</v>
      </c>
      <c r="AR64">
        <v>0</v>
      </c>
      <c r="AS64" s="104">
        <f t="shared" si="67"/>
        <v>617636.25</v>
      </c>
      <c r="AT64" s="3"/>
      <c r="AU64" s="88">
        <f t="shared" si="68"/>
        <v>102100000</v>
      </c>
      <c r="AV64" s="88">
        <f t="shared" si="69"/>
        <v>576099.24999999988</v>
      </c>
      <c r="AW64">
        <v>0</v>
      </c>
      <c r="AX64" s="104">
        <f t="shared" si="70"/>
        <v>576099.24999999988</v>
      </c>
      <c r="AY64" s="3"/>
      <c r="AZ64" s="88">
        <f t="shared" si="71"/>
        <v>50000000</v>
      </c>
      <c r="BA64" s="88">
        <f t="shared" si="72"/>
        <v>273791.66666666669</v>
      </c>
      <c r="BB64">
        <v>0</v>
      </c>
      <c r="BC64" s="104">
        <f t="shared" si="73"/>
        <v>273791.66666666669</v>
      </c>
      <c r="BD64" s="3"/>
      <c r="BE64" s="88">
        <f t="shared" si="74"/>
        <v>112300000</v>
      </c>
      <c r="BF64" s="88">
        <f t="shared" si="75"/>
        <v>643666.16666666674</v>
      </c>
      <c r="BG64">
        <v>0</v>
      </c>
      <c r="BH64" s="104">
        <f t="shared" si="76"/>
        <v>643666.16666666674</v>
      </c>
      <c r="BI64" s="3"/>
      <c r="BJ64" s="88">
        <f t="shared" si="77"/>
        <v>48700000</v>
      </c>
      <c r="BK64" s="88">
        <f t="shared" si="78"/>
        <v>279132.16666666669</v>
      </c>
      <c r="BL64">
        <v>0</v>
      </c>
      <c r="BM64" s="104">
        <f t="shared" si="79"/>
        <v>279132.16666666669</v>
      </c>
      <c r="BN64" s="3"/>
      <c r="BO64" s="88">
        <f t="shared" si="80"/>
        <v>89500000</v>
      </c>
      <c r="BP64" s="88">
        <f t="shared" si="81"/>
        <v>512984.16666666669</v>
      </c>
      <c r="BQ64">
        <v>0</v>
      </c>
      <c r="BR64" s="104">
        <f t="shared" si="82"/>
        <v>512984.16666666669</v>
      </c>
      <c r="BS64" s="3"/>
      <c r="BT64" s="88">
        <f t="shared" si="83"/>
        <v>44800000</v>
      </c>
      <c r="BU64" s="88">
        <f t="shared" si="84"/>
        <v>256778.66666666669</v>
      </c>
      <c r="BV64">
        <v>0</v>
      </c>
      <c r="BW64" s="104">
        <f t="shared" si="85"/>
        <v>256778.66666666669</v>
      </c>
      <c r="BX64" s="3"/>
      <c r="BY64" s="88">
        <f t="shared" si="86"/>
        <v>47000000</v>
      </c>
      <c r="BZ64" s="88">
        <f t="shared" si="87"/>
        <v>269388.33333333337</v>
      </c>
      <c r="CA64">
        <v>0</v>
      </c>
      <c r="CB64" s="104">
        <f t="shared" si="88"/>
        <v>269388.33333333337</v>
      </c>
      <c r="CC64" s="3"/>
      <c r="CD64" s="100">
        <f t="shared" si="89"/>
        <v>1190573950.8824632</v>
      </c>
      <c r="CE64" s="88">
        <f t="shared" si="49"/>
        <v>6613891.4098478369</v>
      </c>
      <c r="CF64" s="88">
        <f t="shared" si="90"/>
        <v>1195793.7827141061</v>
      </c>
      <c r="CG64" s="100">
        <f t="shared" si="91"/>
        <v>7809685.1925619431</v>
      </c>
      <c r="CH64" s="88">
        <f t="shared" si="92"/>
        <v>217332.76657296065</v>
      </c>
      <c r="CI64" s="104">
        <f t="shared" si="50"/>
        <v>0</v>
      </c>
    </row>
    <row r="65" spans="5:87" x14ac:dyDescent="0.25">
      <c r="E65" s="141"/>
      <c r="F65" s="141"/>
      <c r="G65" s="141">
        <v>38287</v>
      </c>
      <c r="H65" s="64">
        <f t="shared" si="96"/>
        <v>42</v>
      </c>
      <c r="I65" s="38"/>
      <c r="L65" s="86">
        <f t="shared" si="93"/>
        <v>1189371291.250447</v>
      </c>
      <c r="M65" s="68">
        <f t="shared" si="51"/>
        <v>8038538.4000000004</v>
      </c>
      <c r="N65" s="90"/>
      <c r="O65" s="68">
        <f t="shared" si="94"/>
        <v>1202659.6320165228</v>
      </c>
      <c r="P65" s="108">
        <f t="shared" si="52"/>
        <v>6835878.7679834776</v>
      </c>
      <c r="Q65" s="87">
        <f t="shared" si="97"/>
        <v>9921.4495906871962</v>
      </c>
      <c r="R65" s="87">
        <f t="shared" si="98"/>
        <v>1587.4319345099511</v>
      </c>
      <c r="S65" s="108">
        <f t="shared" si="99"/>
        <v>8027029.5184748024</v>
      </c>
      <c r="T65" s="143">
        <f t="shared" si="11"/>
        <v>0.98295148037227031</v>
      </c>
      <c r="U65" s="64">
        <f t="shared" si="100"/>
        <v>42</v>
      </c>
      <c r="V65" s="100">
        <f t="shared" si="57"/>
        <v>87501291.250446752</v>
      </c>
      <c r="W65" s="108">
        <f t="shared" si="58"/>
        <v>459782.14540743461</v>
      </c>
      <c r="X65">
        <f t="shared" si="59"/>
        <v>1202659.6320165228</v>
      </c>
      <c r="Y65" s="104">
        <f t="shared" si="95"/>
        <v>1662441.7774239574</v>
      </c>
      <c r="Z65" s="64">
        <f t="shared" si="2"/>
        <v>42</v>
      </c>
      <c r="AA65" s="100">
        <f t="shared" si="60"/>
        <v>492470000</v>
      </c>
      <c r="AB65" s="88">
        <f t="shared" si="61"/>
        <v>2718434.4</v>
      </c>
      <c r="AC65">
        <f t="shared" si="62"/>
        <v>0</v>
      </c>
      <c r="AD65" s="104">
        <f t="shared" si="63"/>
        <v>2718434.4</v>
      </c>
      <c r="AE65" s="64">
        <f t="shared" si="3"/>
        <v>42</v>
      </c>
      <c r="AF65" s="88">
        <f t="shared" si="17"/>
        <v>1189371291.2504468</v>
      </c>
      <c r="AG65" s="88">
        <f t="shared" si="48"/>
        <v>216676.67438417766</v>
      </c>
      <c r="AH65">
        <v>0</v>
      </c>
      <c r="AI65" s="104">
        <f t="shared" si="64"/>
        <v>216676.67438417766</v>
      </c>
      <c r="AJ65" s="3"/>
      <c r="AK65" s="88">
        <f t="shared" si="19"/>
        <v>1189371291.2504468</v>
      </c>
      <c r="AL65" s="3"/>
      <c r="AM65" s="3"/>
      <c r="AN65" s="3"/>
      <c r="AO65" s="3"/>
      <c r="AP65" s="88">
        <f t="shared" si="65"/>
        <v>115000000</v>
      </c>
      <c r="AQ65" s="88">
        <f t="shared" si="66"/>
        <v>617636.25</v>
      </c>
      <c r="AR65">
        <v>0</v>
      </c>
      <c r="AS65" s="104">
        <f t="shared" si="67"/>
        <v>617636.25</v>
      </c>
      <c r="AT65" s="3"/>
      <c r="AU65" s="88">
        <f t="shared" si="68"/>
        <v>102100000</v>
      </c>
      <c r="AV65" s="88">
        <f t="shared" si="69"/>
        <v>576099.24999999988</v>
      </c>
      <c r="AW65">
        <v>0</v>
      </c>
      <c r="AX65" s="104">
        <f t="shared" si="70"/>
        <v>576099.24999999988</v>
      </c>
      <c r="AY65" s="3"/>
      <c r="AZ65" s="88">
        <f t="shared" si="71"/>
        <v>50000000</v>
      </c>
      <c r="BA65" s="88">
        <f t="shared" si="72"/>
        <v>273791.66666666669</v>
      </c>
      <c r="BB65">
        <v>0</v>
      </c>
      <c r="BC65" s="104">
        <f t="shared" si="73"/>
        <v>273791.66666666669</v>
      </c>
      <c r="BD65" s="3"/>
      <c r="BE65" s="88">
        <f t="shared" si="74"/>
        <v>112300000</v>
      </c>
      <c r="BF65" s="88">
        <f t="shared" si="75"/>
        <v>643666.16666666674</v>
      </c>
      <c r="BG65">
        <v>0</v>
      </c>
      <c r="BH65" s="104">
        <f t="shared" si="76"/>
        <v>643666.16666666674</v>
      </c>
      <c r="BI65" s="3"/>
      <c r="BJ65" s="88">
        <f t="shared" si="77"/>
        <v>48700000</v>
      </c>
      <c r="BK65" s="88">
        <f t="shared" si="78"/>
        <v>279132.16666666669</v>
      </c>
      <c r="BL65">
        <v>0</v>
      </c>
      <c r="BM65" s="104">
        <f t="shared" si="79"/>
        <v>279132.16666666669</v>
      </c>
      <c r="BN65" s="3"/>
      <c r="BO65" s="88">
        <f t="shared" si="80"/>
        <v>89500000</v>
      </c>
      <c r="BP65" s="88">
        <f t="shared" si="81"/>
        <v>512984.16666666669</v>
      </c>
      <c r="BQ65">
        <v>0</v>
      </c>
      <c r="BR65" s="104">
        <f t="shared" si="82"/>
        <v>512984.16666666669</v>
      </c>
      <c r="BS65" s="3"/>
      <c r="BT65" s="88">
        <f t="shared" si="83"/>
        <v>44800000</v>
      </c>
      <c r="BU65" s="88">
        <f t="shared" si="84"/>
        <v>256778.66666666669</v>
      </c>
      <c r="BV65">
        <v>0</v>
      </c>
      <c r="BW65" s="104">
        <f t="shared" si="85"/>
        <v>256778.66666666669</v>
      </c>
      <c r="BX65" s="3"/>
      <c r="BY65" s="88">
        <f t="shared" si="86"/>
        <v>47000000</v>
      </c>
      <c r="BZ65" s="88">
        <f t="shared" si="87"/>
        <v>269388.33333333337</v>
      </c>
      <c r="CA65">
        <v>0</v>
      </c>
      <c r="CB65" s="104">
        <f t="shared" si="88"/>
        <v>269388.33333333337</v>
      </c>
      <c r="CC65" s="3"/>
      <c r="CD65" s="100">
        <f t="shared" si="89"/>
        <v>1189371291.2504468</v>
      </c>
      <c r="CE65" s="88">
        <f t="shared" si="49"/>
        <v>6607693.2120741019</v>
      </c>
      <c r="CF65" s="88">
        <f t="shared" si="90"/>
        <v>1202659.6320165228</v>
      </c>
      <c r="CG65" s="100">
        <f t="shared" si="91"/>
        <v>7810352.8440906247</v>
      </c>
      <c r="CH65" s="88">
        <f t="shared" si="92"/>
        <v>216676.67438417766</v>
      </c>
      <c r="CI65" s="104">
        <f t="shared" si="50"/>
        <v>0</v>
      </c>
    </row>
    <row r="66" spans="5:87" x14ac:dyDescent="0.25">
      <c r="E66" s="141"/>
      <c r="F66" s="141"/>
      <c r="G66" s="141">
        <v>38318</v>
      </c>
      <c r="H66" s="64">
        <f t="shared" si="96"/>
        <v>43</v>
      </c>
      <c r="I66" s="38"/>
      <c r="L66" s="86">
        <f t="shared" si="93"/>
        <v>1188161726.3477101</v>
      </c>
      <c r="M66" s="68">
        <f t="shared" si="51"/>
        <v>8038538.4000000004</v>
      </c>
      <c r="N66" s="90"/>
      <c r="O66" s="68">
        <f t="shared" si="94"/>
        <v>1209564.9027370168</v>
      </c>
      <c r="P66" s="108">
        <f t="shared" si="52"/>
        <v>6828973.4972629836</v>
      </c>
      <c r="Q66" s="87">
        <f t="shared" si="97"/>
        <v>9911.4274270870592</v>
      </c>
      <c r="R66" s="87">
        <f t="shared" si="98"/>
        <v>1585.8283883339293</v>
      </c>
      <c r="S66" s="108">
        <f t="shared" si="99"/>
        <v>8027041.1441845791</v>
      </c>
      <c r="T66" s="143">
        <f t="shared" si="11"/>
        <v>0.98195183995678526</v>
      </c>
      <c r="U66" s="64">
        <f t="shared" si="100"/>
        <v>43</v>
      </c>
      <c r="V66" s="100">
        <f t="shared" si="57"/>
        <v>86291726.34770973</v>
      </c>
      <c r="W66" s="108">
        <f t="shared" si="58"/>
        <v>453548.35964814899</v>
      </c>
      <c r="X66">
        <f t="shared" si="59"/>
        <v>1209564.9027370168</v>
      </c>
      <c r="Y66" s="104">
        <f t="shared" si="95"/>
        <v>1663113.2623851658</v>
      </c>
      <c r="Z66" s="64">
        <f t="shared" si="2"/>
        <v>43</v>
      </c>
      <c r="AA66" s="100">
        <f t="shared" si="60"/>
        <v>492470000</v>
      </c>
      <c r="AB66" s="88">
        <f t="shared" si="61"/>
        <v>2718434.4</v>
      </c>
      <c r="AC66">
        <f t="shared" si="62"/>
        <v>0</v>
      </c>
      <c r="AD66" s="104">
        <f t="shared" si="63"/>
        <v>2718434.4</v>
      </c>
      <c r="AE66" s="64">
        <f t="shared" si="3"/>
        <v>43</v>
      </c>
      <c r="AF66" s="88">
        <f t="shared" si="17"/>
        <v>1188161726.3477097</v>
      </c>
      <c r="AG66" s="88">
        <f t="shared" si="48"/>
        <v>216016.81513274554</v>
      </c>
      <c r="AH66">
        <v>0</v>
      </c>
      <c r="AI66" s="104">
        <f t="shared" si="64"/>
        <v>216016.81513274554</v>
      </c>
      <c r="AJ66" s="3"/>
      <c r="AK66" s="88">
        <f t="shared" si="19"/>
        <v>1188161726.3477097</v>
      </c>
      <c r="AL66" s="3"/>
      <c r="AM66" s="3"/>
      <c r="AN66" s="3"/>
      <c r="AO66" s="3"/>
      <c r="AP66" s="88">
        <f t="shared" si="65"/>
        <v>115000000</v>
      </c>
      <c r="AQ66" s="88">
        <f t="shared" si="66"/>
        <v>617636.25</v>
      </c>
      <c r="AR66">
        <v>0</v>
      </c>
      <c r="AS66" s="104">
        <f t="shared" si="67"/>
        <v>617636.25</v>
      </c>
      <c r="AT66" s="3"/>
      <c r="AU66" s="88">
        <f t="shared" si="68"/>
        <v>102100000</v>
      </c>
      <c r="AV66" s="88">
        <f t="shared" si="69"/>
        <v>576099.24999999988</v>
      </c>
      <c r="AW66">
        <v>0</v>
      </c>
      <c r="AX66" s="104">
        <f t="shared" si="70"/>
        <v>576099.24999999988</v>
      </c>
      <c r="AY66" s="3"/>
      <c r="AZ66" s="88">
        <f t="shared" si="71"/>
        <v>50000000</v>
      </c>
      <c r="BA66" s="88">
        <f t="shared" si="72"/>
        <v>273791.66666666669</v>
      </c>
      <c r="BB66">
        <v>0</v>
      </c>
      <c r="BC66" s="104">
        <f t="shared" si="73"/>
        <v>273791.66666666669</v>
      </c>
      <c r="BD66" s="3"/>
      <c r="BE66" s="88">
        <f t="shared" si="74"/>
        <v>112300000</v>
      </c>
      <c r="BF66" s="88">
        <f t="shared" si="75"/>
        <v>643666.16666666674</v>
      </c>
      <c r="BG66">
        <v>0</v>
      </c>
      <c r="BH66" s="104">
        <f t="shared" si="76"/>
        <v>643666.16666666674</v>
      </c>
      <c r="BI66" s="3"/>
      <c r="BJ66" s="88">
        <f t="shared" si="77"/>
        <v>48700000</v>
      </c>
      <c r="BK66" s="88">
        <f t="shared" si="78"/>
        <v>279132.16666666669</v>
      </c>
      <c r="BL66">
        <v>0</v>
      </c>
      <c r="BM66" s="104">
        <f t="shared" si="79"/>
        <v>279132.16666666669</v>
      </c>
      <c r="BN66" s="3"/>
      <c r="BO66" s="88">
        <f t="shared" si="80"/>
        <v>89500000</v>
      </c>
      <c r="BP66" s="88">
        <f t="shared" si="81"/>
        <v>512984.16666666669</v>
      </c>
      <c r="BQ66">
        <v>0</v>
      </c>
      <c r="BR66" s="104">
        <f t="shared" si="82"/>
        <v>512984.16666666669</v>
      </c>
      <c r="BS66" s="3"/>
      <c r="BT66" s="88">
        <f t="shared" si="83"/>
        <v>44800000</v>
      </c>
      <c r="BU66" s="88">
        <f t="shared" si="84"/>
        <v>256778.66666666669</v>
      </c>
      <c r="BV66">
        <v>0</v>
      </c>
      <c r="BW66" s="104">
        <f t="shared" si="85"/>
        <v>256778.66666666669</v>
      </c>
      <c r="BX66" s="3"/>
      <c r="BY66" s="88">
        <f t="shared" si="86"/>
        <v>47000000</v>
      </c>
      <c r="BZ66" s="88">
        <f t="shared" si="87"/>
        <v>269388.33333333337</v>
      </c>
      <c r="CA66">
        <v>0</v>
      </c>
      <c r="CB66" s="104">
        <f t="shared" si="88"/>
        <v>269388.33333333337</v>
      </c>
      <c r="CC66" s="3"/>
      <c r="CD66" s="100">
        <f t="shared" si="89"/>
        <v>1188161726.3477097</v>
      </c>
      <c r="CE66" s="88">
        <f t="shared" si="49"/>
        <v>6601459.4263148168</v>
      </c>
      <c r="CF66" s="88">
        <f t="shared" si="90"/>
        <v>1209564.9027370168</v>
      </c>
      <c r="CG66" s="100">
        <f t="shared" si="91"/>
        <v>7811024.3290518336</v>
      </c>
      <c r="CH66" s="88">
        <f t="shared" si="92"/>
        <v>216016.81513274554</v>
      </c>
      <c r="CI66" s="104">
        <f t="shared" si="50"/>
        <v>0</v>
      </c>
    </row>
    <row r="67" spans="5:87" x14ac:dyDescent="0.25">
      <c r="E67" s="141"/>
      <c r="F67" s="141"/>
      <c r="G67" s="141">
        <v>38348</v>
      </c>
      <c r="H67" s="64">
        <f t="shared" si="96"/>
        <v>44</v>
      </c>
      <c r="I67" s="38"/>
      <c r="L67" s="86">
        <f t="shared" si="93"/>
        <v>1186945216.52649</v>
      </c>
      <c r="M67" s="68">
        <f t="shared" si="51"/>
        <v>8038538.4000000004</v>
      </c>
      <c r="N67" s="90"/>
      <c r="O67" s="68">
        <f t="shared" si="94"/>
        <v>1216509.8212202312</v>
      </c>
      <c r="P67" s="108">
        <f t="shared" si="52"/>
        <v>6822028.5787797691</v>
      </c>
      <c r="Q67" s="87">
        <f t="shared" si="97"/>
        <v>9901.3477195642517</v>
      </c>
      <c r="R67" s="87">
        <f t="shared" si="98"/>
        <v>1584.2156351302801</v>
      </c>
      <c r="S67" s="108">
        <f t="shared" si="99"/>
        <v>8027052.8366453061</v>
      </c>
      <c r="T67" s="143">
        <f t="shared" si="11"/>
        <v>0.98094645993924789</v>
      </c>
      <c r="U67" s="64">
        <f t="shared" si="100"/>
        <v>44</v>
      </c>
      <c r="V67" s="100">
        <f t="shared" si="57"/>
        <v>85075216.526489496</v>
      </c>
      <c r="W67" s="108">
        <f t="shared" si="58"/>
        <v>447278.78156896209</v>
      </c>
      <c r="X67">
        <f t="shared" si="59"/>
        <v>1216509.8212202312</v>
      </c>
      <c r="Y67" s="104">
        <f t="shared" si="95"/>
        <v>1663788.6027891934</v>
      </c>
      <c r="Z67" s="64">
        <f t="shared" si="2"/>
        <v>44</v>
      </c>
      <c r="AA67" s="100">
        <f t="shared" si="60"/>
        <v>492470000</v>
      </c>
      <c r="AB67" s="88">
        <f t="shared" si="61"/>
        <v>2718434.4</v>
      </c>
      <c r="AC67">
        <f t="shared" si="62"/>
        <v>0</v>
      </c>
      <c r="AD67" s="104">
        <f t="shared" si="63"/>
        <v>2718434.4</v>
      </c>
      <c r="AE67" s="64">
        <f t="shared" si="3"/>
        <v>44</v>
      </c>
      <c r="AF67" s="88">
        <f t="shared" si="17"/>
        <v>1186945216.5264895</v>
      </c>
      <c r="AG67" s="88">
        <f t="shared" si="48"/>
        <v>215353.16718944535</v>
      </c>
      <c r="AH67">
        <v>0</v>
      </c>
      <c r="AI67" s="104">
        <f t="shared" si="64"/>
        <v>215353.16718944535</v>
      </c>
      <c r="AJ67" s="3"/>
      <c r="AK67" s="88">
        <f t="shared" si="19"/>
        <v>1186945216.5264895</v>
      </c>
      <c r="AL67" s="3"/>
      <c r="AM67" s="3"/>
      <c r="AN67" s="3"/>
      <c r="AO67" s="3"/>
      <c r="AP67" s="88">
        <f t="shared" si="65"/>
        <v>115000000</v>
      </c>
      <c r="AQ67" s="88">
        <f t="shared" si="66"/>
        <v>617636.25</v>
      </c>
      <c r="AR67">
        <v>0</v>
      </c>
      <c r="AS67" s="104">
        <f t="shared" si="67"/>
        <v>617636.25</v>
      </c>
      <c r="AT67" s="3"/>
      <c r="AU67" s="88">
        <f t="shared" si="68"/>
        <v>102100000</v>
      </c>
      <c r="AV67" s="88">
        <f t="shared" si="69"/>
        <v>576099.24999999988</v>
      </c>
      <c r="AW67">
        <v>0</v>
      </c>
      <c r="AX67" s="104">
        <f t="shared" si="70"/>
        <v>576099.24999999988</v>
      </c>
      <c r="AY67" s="3"/>
      <c r="AZ67" s="88">
        <f t="shared" si="71"/>
        <v>50000000</v>
      </c>
      <c r="BA67" s="88">
        <f t="shared" si="72"/>
        <v>273791.66666666669</v>
      </c>
      <c r="BB67">
        <v>0</v>
      </c>
      <c r="BC67" s="104">
        <f t="shared" si="73"/>
        <v>273791.66666666669</v>
      </c>
      <c r="BD67" s="3"/>
      <c r="BE67" s="88">
        <f t="shared" si="74"/>
        <v>112300000</v>
      </c>
      <c r="BF67" s="88">
        <f t="shared" si="75"/>
        <v>643666.16666666674</v>
      </c>
      <c r="BG67">
        <v>0</v>
      </c>
      <c r="BH67" s="104">
        <f t="shared" si="76"/>
        <v>643666.16666666674</v>
      </c>
      <c r="BI67" s="3"/>
      <c r="BJ67" s="88">
        <f t="shared" si="77"/>
        <v>48700000</v>
      </c>
      <c r="BK67" s="88">
        <f t="shared" si="78"/>
        <v>279132.16666666669</v>
      </c>
      <c r="BL67">
        <v>0</v>
      </c>
      <c r="BM67" s="104">
        <f t="shared" si="79"/>
        <v>279132.16666666669</v>
      </c>
      <c r="BN67" s="3"/>
      <c r="BO67" s="88">
        <f t="shared" si="80"/>
        <v>89500000</v>
      </c>
      <c r="BP67" s="88">
        <f t="shared" si="81"/>
        <v>512984.16666666669</v>
      </c>
      <c r="BQ67">
        <v>0</v>
      </c>
      <c r="BR67" s="104">
        <f t="shared" si="82"/>
        <v>512984.16666666669</v>
      </c>
      <c r="BS67" s="3"/>
      <c r="BT67" s="88">
        <f t="shared" si="83"/>
        <v>44800000</v>
      </c>
      <c r="BU67" s="88">
        <f t="shared" si="84"/>
        <v>256778.66666666669</v>
      </c>
      <c r="BV67">
        <v>0</v>
      </c>
      <c r="BW67" s="104">
        <f t="shared" si="85"/>
        <v>256778.66666666669</v>
      </c>
      <c r="BX67" s="3"/>
      <c r="BY67" s="88">
        <f t="shared" si="86"/>
        <v>47000000</v>
      </c>
      <c r="BZ67" s="88">
        <f t="shared" si="87"/>
        <v>269388.33333333337</v>
      </c>
      <c r="CA67">
        <v>0</v>
      </c>
      <c r="CB67" s="104">
        <f t="shared" si="88"/>
        <v>269388.33333333337</v>
      </c>
      <c r="CC67" s="3"/>
      <c r="CD67" s="100">
        <f t="shared" si="89"/>
        <v>1186945216.5264895</v>
      </c>
      <c r="CE67" s="88">
        <f t="shared" si="49"/>
        <v>6595189.8482356295</v>
      </c>
      <c r="CF67" s="88">
        <f t="shared" si="90"/>
        <v>1216509.8212202312</v>
      </c>
      <c r="CG67" s="100">
        <f t="shared" si="91"/>
        <v>7811699.6694558607</v>
      </c>
      <c r="CH67" s="88">
        <f t="shared" si="92"/>
        <v>215353.16718944535</v>
      </c>
      <c r="CI67" s="104">
        <f t="shared" si="50"/>
        <v>0</v>
      </c>
    </row>
    <row r="68" spans="5:87" x14ac:dyDescent="0.25">
      <c r="E68" s="141"/>
      <c r="F68" s="141"/>
      <c r="G68" s="141">
        <v>38379</v>
      </c>
      <c r="H68" s="64">
        <f t="shared" si="96"/>
        <v>45</v>
      </c>
      <c r="I68" s="38"/>
      <c r="L68" s="86">
        <f t="shared" si="93"/>
        <v>1185721721.9113796</v>
      </c>
      <c r="M68" s="68">
        <f t="shared" si="51"/>
        <v>8038538.4000000004</v>
      </c>
      <c r="N68" s="90"/>
      <c r="O68" s="68">
        <f t="shared" si="94"/>
        <v>1223494.6151104039</v>
      </c>
      <c r="P68" s="108">
        <f t="shared" si="52"/>
        <v>6815043.7848895965</v>
      </c>
      <c r="Q68" s="87">
        <f t="shared" si="97"/>
        <v>9891.2101377207509</v>
      </c>
      <c r="R68" s="87">
        <f t="shared" si="98"/>
        <v>1582.5936220353199</v>
      </c>
      <c r="S68" s="108">
        <f t="shared" si="99"/>
        <v>8027064.5962402439</v>
      </c>
      <c r="T68" s="143">
        <f t="shared" si="11"/>
        <v>0.97993530736477652</v>
      </c>
      <c r="U68" s="64">
        <f t="shared" si="100"/>
        <v>45</v>
      </c>
      <c r="V68" s="100">
        <f t="shared" si="57"/>
        <v>83851721.911379099</v>
      </c>
      <c r="W68" s="108">
        <f t="shared" si="58"/>
        <v>440973.2056623039</v>
      </c>
      <c r="X68">
        <f t="shared" si="59"/>
        <v>1223494.6151104039</v>
      </c>
      <c r="Y68" s="104">
        <f t="shared" si="95"/>
        <v>1664467.8207727077</v>
      </c>
      <c r="Z68" s="64">
        <f t="shared" si="2"/>
        <v>45</v>
      </c>
      <c r="AA68" s="100">
        <f t="shared" si="60"/>
        <v>492470000</v>
      </c>
      <c r="AB68" s="88">
        <f t="shared" si="61"/>
        <v>2718434.4</v>
      </c>
      <c r="AC68">
        <f t="shared" si="62"/>
        <v>0</v>
      </c>
      <c r="AD68" s="104">
        <f t="shared" si="63"/>
        <v>2718434.4</v>
      </c>
      <c r="AE68" s="64">
        <f t="shared" si="3"/>
        <v>45</v>
      </c>
      <c r="AF68" s="88">
        <f t="shared" si="17"/>
        <v>1185721721.9113791</v>
      </c>
      <c r="AG68" s="88">
        <f t="shared" si="48"/>
        <v>214685.70880086813</v>
      </c>
      <c r="AH68">
        <v>0</v>
      </c>
      <c r="AI68" s="104">
        <f t="shared" si="64"/>
        <v>214685.70880086813</v>
      </c>
      <c r="AJ68" s="3"/>
      <c r="AK68" s="88">
        <f t="shared" si="19"/>
        <v>1185721721.9113791</v>
      </c>
      <c r="AL68" s="3"/>
      <c r="AM68" s="3"/>
      <c r="AN68" s="3"/>
      <c r="AO68" s="3"/>
      <c r="AP68" s="88">
        <f t="shared" si="65"/>
        <v>115000000</v>
      </c>
      <c r="AQ68" s="88">
        <f t="shared" si="66"/>
        <v>617636.25</v>
      </c>
      <c r="AR68">
        <v>0</v>
      </c>
      <c r="AS68" s="104">
        <f t="shared" si="67"/>
        <v>617636.25</v>
      </c>
      <c r="AT68" s="3"/>
      <c r="AU68" s="88">
        <f t="shared" si="68"/>
        <v>102100000</v>
      </c>
      <c r="AV68" s="88">
        <f t="shared" si="69"/>
        <v>576099.24999999988</v>
      </c>
      <c r="AW68">
        <v>0</v>
      </c>
      <c r="AX68" s="104">
        <f t="shared" si="70"/>
        <v>576099.24999999988</v>
      </c>
      <c r="AY68" s="3"/>
      <c r="AZ68" s="88">
        <f t="shared" si="71"/>
        <v>50000000</v>
      </c>
      <c r="BA68" s="88">
        <f t="shared" si="72"/>
        <v>273791.66666666669</v>
      </c>
      <c r="BB68">
        <v>0</v>
      </c>
      <c r="BC68" s="104">
        <f t="shared" si="73"/>
        <v>273791.66666666669</v>
      </c>
      <c r="BD68" s="3"/>
      <c r="BE68" s="88">
        <f t="shared" si="74"/>
        <v>112300000</v>
      </c>
      <c r="BF68" s="88">
        <f t="shared" si="75"/>
        <v>643666.16666666674</v>
      </c>
      <c r="BG68">
        <v>0</v>
      </c>
      <c r="BH68" s="104">
        <f t="shared" si="76"/>
        <v>643666.16666666674</v>
      </c>
      <c r="BI68" s="3"/>
      <c r="BJ68" s="88">
        <f t="shared" si="77"/>
        <v>48700000</v>
      </c>
      <c r="BK68" s="88">
        <f t="shared" si="78"/>
        <v>279132.16666666669</v>
      </c>
      <c r="BL68">
        <v>0</v>
      </c>
      <c r="BM68" s="104">
        <f t="shared" si="79"/>
        <v>279132.16666666669</v>
      </c>
      <c r="BN68" s="3"/>
      <c r="BO68" s="88">
        <f t="shared" si="80"/>
        <v>89500000</v>
      </c>
      <c r="BP68" s="88">
        <f t="shared" si="81"/>
        <v>512984.16666666669</v>
      </c>
      <c r="BQ68">
        <v>0</v>
      </c>
      <c r="BR68" s="104">
        <f t="shared" si="82"/>
        <v>512984.16666666669</v>
      </c>
      <c r="BS68" s="3"/>
      <c r="BT68" s="88">
        <f t="shared" si="83"/>
        <v>44800000</v>
      </c>
      <c r="BU68" s="88">
        <f t="shared" si="84"/>
        <v>256778.66666666669</v>
      </c>
      <c r="BV68">
        <v>0</v>
      </c>
      <c r="BW68" s="104">
        <f t="shared" si="85"/>
        <v>256778.66666666669</v>
      </c>
      <c r="BX68" s="3"/>
      <c r="BY68" s="88">
        <f t="shared" si="86"/>
        <v>47000000</v>
      </c>
      <c r="BZ68" s="88">
        <f t="shared" si="87"/>
        <v>269388.33333333337</v>
      </c>
      <c r="CA68">
        <v>0</v>
      </c>
      <c r="CB68" s="104">
        <f t="shared" si="88"/>
        <v>269388.33333333337</v>
      </c>
      <c r="CC68" s="3"/>
      <c r="CD68" s="100">
        <f t="shared" si="89"/>
        <v>1185721721.9113791</v>
      </c>
      <c r="CE68" s="88">
        <f t="shared" si="49"/>
        <v>6588884.2723289719</v>
      </c>
      <c r="CF68" s="88">
        <f t="shared" si="90"/>
        <v>1223494.6151104039</v>
      </c>
      <c r="CG68" s="100">
        <f t="shared" si="91"/>
        <v>7812378.8874393757</v>
      </c>
      <c r="CH68" s="88">
        <f t="shared" si="92"/>
        <v>214685.70880086813</v>
      </c>
      <c r="CI68" s="104">
        <f t="shared" si="50"/>
        <v>0</v>
      </c>
    </row>
    <row r="69" spans="5:87" x14ac:dyDescent="0.25">
      <c r="E69" s="141"/>
      <c r="F69" s="141"/>
      <c r="G69" s="141">
        <v>38410</v>
      </c>
      <c r="H69" s="64">
        <f t="shared" si="96"/>
        <v>46</v>
      </c>
      <c r="I69" s="38"/>
      <c r="L69" s="86">
        <f t="shared" si="93"/>
        <v>1184491202.3980207</v>
      </c>
      <c r="M69" s="68">
        <f t="shared" si="51"/>
        <v>8038538.4000000004</v>
      </c>
      <c r="N69" s="90"/>
      <c r="O69" s="68">
        <f t="shared" si="94"/>
        <v>1230519.5133588295</v>
      </c>
      <c r="P69" s="108">
        <f t="shared" si="52"/>
        <v>6808018.8866411708</v>
      </c>
      <c r="Q69" s="87">
        <f t="shared" si="97"/>
        <v>9881.014349261497</v>
      </c>
      <c r="R69" s="87">
        <f t="shared" si="98"/>
        <v>1580.9622958818393</v>
      </c>
      <c r="S69" s="108">
        <f t="shared" si="99"/>
        <v>8027076.4233548576</v>
      </c>
      <c r="T69" s="143">
        <f t="shared" si="11"/>
        <v>0.97891834908927333</v>
      </c>
      <c r="U69" s="64">
        <f t="shared" si="100"/>
        <v>46</v>
      </c>
      <c r="V69" s="100">
        <f t="shared" si="57"/>
        <v>82621202.398020267</v>
      </c>
      <c r="W69" s="108">
        <f t="shared" si="58"/>
        <v>434631.42524064833</v>
      </c>
      <c r="X69">
        <f t="shared" si="59"/>
        <v>1230519.5133588295</v>
      </c>
      <c r="Y69" s="104">
        <f t="shared" si="95"/>
        <v>1665150.938599478</v>
      </c>
      <c r="Z69" s="64">
        <f t="shared" si="2"/>
        <v>46</v>
      </c>
      <c r="AA69" s="100">
        <f t="shared" si="60"/>
        <v>492470000</v>
      </c>
      <c r="AB69" s="88">
        <f t="shared" si="61"/>
        <v>2718434.4</v>
      </c>
      <c r="AC69">
        <f t="shared" si="62"/>
        <v>0</v>
      </c>
      <c r="AD69" s="104">
        <f t="shared" si="63"/>
        <v>2718434.4</v>
      </c>
      <c r="AE69" s="64">
        <f t="shared" si="3"/>
        <v>46</v>
      </c>
      <c r="AF69" s="88">
        <f t="shared" si="17"/>
        <v>1184491202.3980203</v>
      </c>
      <c r="AG69" s="88">
        <f t="shared" si="48"/>
        <v>214014.4180887118</v>
      </c>
      <c r="AH69">
        <v>0</v>
      </c>
      <c r="AI69" s="104">
        <f t="shared" si="64"/>
        <v>214014.4180887118</v>
      </c>
      <c r="AJ69" s="3"/>
      <c r="AK69" s="88">
        <f t="shared" si="19"/>
        <v>1184491202.3980203</v>
      </c>
      <c r="AL69" s="3"/>
      <c r="AM69" s="3"/>
      <c r="AN69" s="3"/>
      <c r="AO69" s="3"/>
      <c r="AP69" s="88">
        <f t="shared" si="65"/>
        <v>115000000</v>
      </c>
      <c r="AQ69" s="88">
        <f t="shared" si="66"/>
        <v>617636.25</v>
      </c>
      <c r="AR69">
        <v>0</v>
      </c>
      <c r="AS69" s="104">
        <f t="shared" si="67"/>
        <v>617636.25</v>
      </c>
      <c r="AT69" s="3"/>
      <c r="AU69" s="88">
        <f t="shared" si="68"/>
        <v>102100000</v>
      </c>
      <c r="AV69" s="88">
        <f t="shared" si="69"/>
        <v>576099.24999999988</v>
      </c>
      <c r="AW69">
        <v>0</v>
      </c>
      <c r="AX69" s="104">
        <f t="shared" si="70"/>
        <v>576099.24999999988</v>
      </c>
      <c r="AY69" s="3"/>
      <c r="AZ69" s="88">
        <f t="shared" si="71"/>
        <v>50000000</v>
      </c>
      <c r="BA69" s="88">
        <f t="shared" si="72"/>
        <v>273791.66666666669</v>
      </c>
      <c r="BB69">
        <v>0</v>
      </c>
      <c r="BC69" s="104">
        <f t="shared" si="73"/>
        <v>273791.66666666669</v>
      </c>
      <c r="BD69" s="3"/>
      <c r="BE69" s="88">
        <f t="shared" si="74"/>
        <v>112300000</v>
      </c>
      <c r="BF69" s="88">
        <f t="shared" si="75"/>
        <v>643666.16666666674</v>
      </c>
      <c r="BG69">
        <v>0</v>
      </c>
      <c r="BH69" s="104">
        <f t="shared" si="76"/>
        <v>643666.16666666674</v>
      </c>
      <c r="BI69" s="3"/>
      <c r="BJ69" s="88">
        <f t="shared" si="77"/>
        <v>48700000</v>
      </c>
      <c r="BK69" s="88">
        <f t="shared" si="78"/>
        <v>279132.16666666669</v>
      </c>
      <c r="BL69">
        <v>0</v>
      </c>
      <c r="BM69" s="104">
        <f t="shared" si="79"/>
        <v>279132.16666666669</v>
      </c>
      <c r="BN69" s="3"/>
      <c r="BO69" s="88">
        <f t="shared" si="80"/>
        <v>89500000</v>
      </c>
      <c r="BP69" s="88">
        <f t="shared" si="81"/>
        <v>512984.16666666669</v>
      </c>
      <c r="BQ69">
        <v>0</v>
      </c>
      <c r="BR69" s="104">
        <f t="shared" si="82"/>
        <v>512984.16666666669</v>
      </c>
      <c r="BS69" s="3"/>
      <c r="BT69" s="88">
        <f t="shared" si="83"/>
        <v>44800000</v>
      </c>
      <c r="BU69" s="88">
        <f t="shared" si="84"/>
        <v>256778.66666666669</v>
      </c>
      <c r="BV69">
        <v>0</v>
      </c>
      <c r="BW69" s="104">
        <f t="shared" si="85"/>
        <v>256778.66666666669</v>
      </c>
      <c r="BX69" s="3"/>
      <c r="BY69" s="88">
        <f t="shared" si="86"/>
        <v>47000000</v>
      </c>
      <c r="BZ69" s="88">
        <f t="shared" si="87"/>
        <v>269388.33333333337</v>
      </c>
      <c r="CA69">
        <v>0</v>
      </c>
      <c r="CB69" s="104">
        <f t="shared" si="88"/>
        <v>269388.33333333337</v>
      </c>
      <c r="CC69" s="3"/>
      <c r="CD69" s="100">
        <f t="shared" si="89"/>
        <v>1184491202.3980203</v>
      </c>
      <c r="CE69" s="88">
        <f t="shared" si="49"/>
        <v>6582542.4919073163</v>
      </c>
      <c r="CF69" s="88">
        <f t="shared" si="90"/>
        <v>1230519.5133588295</v>
      </c>
      <c r="CG69" s="100">
        <f t="shared" si="91"/>
        <v>7813062.0052661458</v>
      </c>
      <c r="CH69" s="88">
        <f t="shared" si="92"/>
        <v>214014.4180887118</v>
      </c>
      <c r="CI69" s="104">
        <f t="shared" si="50"/>
        <v>0</v>
      </c>
    </row>
    <row r="70" spans="5:87" x14ac:dyDescent="0.25">
      <c r="E70" s="141"/>
      <c r="F70" s="141"/>
      <c r="G70" s="141">
        <v>38438</v>
      </c>
      <c r="H70" s="64">
        <f t="shared" si="96"/>
        <v>47</v>
      </c>
      <c r="I70" s="38"/>
      <c r="L70" s="86">
        <f t="shared" si="93"/>
        <v>1183253617.6517894</v>
      </c>
      <c r="M70" s="68">
        <f t="shared" si="51"/>
        <v>8038538.4000000004</v>
      </c>
      <c r="N70" s="90"/>
      <c r="O70" s="68">
        <f t="shared" si="94"/>
        <v>1237584.746231365</v>
      </c>
      <c r="P70" s="108">
        <f t="shared" si="52"/>
        <v>6800953.6537686354</v>
      </c>
      <c r="Q70" s="87">
        <f t="shared" si="97"/>
        <v>9870.7600199835069</v>
      </c>
      <c r="R70" s="87">
        <f t="shared" si="98"/>
        <v>1579.3216031973609</v>
      </c>
      <c r="S70" s="108">
        <f t="shared" si="99"/>
        <v>8027088.3183768196</v>
      </c>
      <c r="T70" s="143">
        <f t="shared" si="11"/>
        <v>0.97789555177833842</v>
      </c>
      <c r="U70" s="64">
        <f t="shared" si="100"/>
        <v>47</v>
      </c>
      <c r="V70" s="100">
        <f t="shared" si="57"/>
        <v>81383617.651788905</v>
      </c>
      <c r="W70" s="108">
        <f t="shared" si="58"/>
        <v>428253.23242973839</v>
      </c>
      <c r="X70">
        <f t="shared" si="59"/>
        <v>1237584.746231365</v>
      </c>
      <c r="Y70" s="104">
        <f t="shared" si="95"/>
        <v>1665837.9786611034</v>
      </c>
      <c r="Z70" s="64">
        <f t="shared" si="2"/>
        <v>47</v>
      </c>
      <c r="AA70" s="100">
        <f t="shared" si="60"/>
        <v>492470000</v>
      </c>
      <c r="AB70" s="88">
        <f t="shared" si="61"/>
        <v>2718434.4</v>
      </c>
      <c r="AC70">
        <f t="shared" si="62"/>
        <v>0</v>
      </c>
      <c r="AD70" s="104">
        <f t="shared" si="63"/>
        <v>2718434.4</v>
      </c>
      <c r="AE70" s="64">
        <f t="shared" si="3"/>
        <v>47</v>
      </c>
      <c r="AF70" s="88">
        <f t="shared" si="17"/>
        <v>1183253617.6517889</v>
      </c>
      <c r="AG70" s="88">
        <f t="shared" si="48"/>
        <v>213339.27304904815</v>
      </c>
      <c r="AH70">
        <v>0</v>
      </c>
      <c r="AI70" s="104">
        <f t="shared" si="64"/>
        <v>213339.27304904815</v>
      </c>
      <c r="AJ70" s="3"/>
      <c r="AK70" s="88">
        <f t="shared" si="19"/>
        <v>1183253617.6517889</v>
      </c>
      <c r="AL70" s="3"/>
      <c r="AM70" s="3"/>
      <c r="AN70" s="3"/>
      <c r="AO70" s="3"/>
      <c r="AP70" s="88">
        <f t="shared" si="65"/>
        <v>115000000</v>
      </c>
      <c r="AQ70" s="88">
        <f t="shared" si="66"/>
        <v>617636.25</v>
      </c>
      <c r="AR70">
        <v>0</v>
      </c>
      <c r="AS70" s="104">
        <f t="shared" si="67"/>
        <v>617636.25</v>
      </c>
      <c r="AT70" s="3"/>
      <c r="AU70" s="88">
        <f t="shared" si="68"/>
        <v>102100000</v>
      </c>
      <c r="AV70" s="88">
        <f t="shared" si="69"/>
        <v>576099.24999999988</v>
      </c>
      <c r="AW70">
        <v>0</v>
      </c>
      <c r="AX70" s="104">
        <f t="shared" si="70"/>
        <v>576099.24999999988</v>
      </c>
      <c r="AY70" s="3"/>
      <c r="AZ70" s="88">
        <f t="shared" si="71"/>
        <v>50000000</v>
      </c>
      <c r="BA70" s="88">
        <f t="shared" si="72"/>
        <v>273791.66666666669</v>
      </c>
      <c r="BB70">
        <v>0</v>
      </c>
      <c r="BC70" s="104">
        <f t="shared" si="73"/>
        <v>273791.66666666669</v>
      </c>
      <c r="BD70" s="3"/>
      <c r="BE70" s="88">
        <f t="shared" si="74"/>
        <v>112300000</v>
      </c>
      <c r="BF70" s="88">
        <f t="shared" si="75"/>
        <v>643666.16666666674</v>
      </c>
      <c r="BG70">
        <v>0</v>
      </c>
      <c r="BH70" s="104">
        <f t="shared" si="76"/>
        <v>643666.16666666674</v>
      </c>
      <c r="BI70" s="3"/>
      <c r="BJ70" s="88">
        <f t="shared" si="77"/>
        <v>48700000</v>
      </c>
      <c r="BK70" s="88">
        <f t="shared" si="78"/>
        <v>279132.16666666669</v>
      </c>
      <c r="BL70">
        <v>0</v>
      </c>
      <c r="BM70" s="104">
        <f t="shared" si="79"/>
        <v>279132.16666666669</v>
      </c>
      <c r="BN70" s="3"/>
      <c r="BO70" s="88">
        <f t="shared" si="80"/>
        <v>89500000</v>
      </c>
      <c r="BP70" s="88">
        <f t="shared" si="81"/>
        <v>512984.16666666669</v>
      </c>
      <c r="BQ70">
        <v>0</v>
      </c>
      <c r="BR70" s="104">
        <f t="shared" si="82"/>
        <v>512984.16666666669</v>
      </c>
      <c r="BS70" s="3"/>
      <c r="BT70" s="88">
        <f t="shared" si="83"/>
        <v>44800000</v>
      </c>
      <c r="BU70" s="88">
        <f t="shared" si="84"/>
        <v>256778.66666666669</v>
      </c>
      <c r="BV70">
        <v>0</v>
      </c>
      <c r="BW70" s="104">
        <f t="shared" si="85"/>
        <v>256778.66666666669</v>
      </c>
      <c r="BX70" s="3"/>
      <c r="BY70" s="88">
        <f t="shared" si="86"/>
        <v>47000000</v>
      </c>
      <c r="BZ70" s="88">
        <f t="shared" si="87"/>
        <v>269388.33333333337</v>
      </c>
      <c r="CA70">
        <v>0</v>
      </c>
      <c r="CB70" s="104">
        <f t="shared" si="88"/>
        <v>269388.33333333337</v>
      </c>
      <c r="CC70" s="3"/>
      <c r="CD70" s="100">
        <f t="shared" si="89"/>
        <v>1183253617.6517889</v>
      </c>
      <c r="CE70" s="88">
        <f t="shared" si="49"/>
        <v>6576164.2990964064</v>
      </c>
      <c r="CF70" s="88">
        <f t="shared" si="90"/>
        <v>1237584.746231365</v>
      </c>
      <c r="CG70" s="100">
        <f t="shared" si="91"/>
        <v>7813749.0453277715</v>
      </c>
      <c r="CH70" s="88">
        <f t="shared" si="92"/>
        <v>213339.27304904815</v>
      </c>
      <c r="CI70" s="104">
        <f t="shared" si="50"/>
        <v>0</v>
      </c>
    </row>
    <row r="71" spans="5:87" x14ac:dyDescent="0.25">
      <c r="E71" s="141"/>
      <c r="F71" s="141"/>
      <c r="G71" s="141">
        <v>38469</v>
      </c>
      <c r="H71" s="64">
        <f t="shared" si="96"/>
        <v>48</v>
      </c>
      <c r="I71" s="38"/>
      <c r="L71" s="86">
        <f t="shared" si="93"/>
        <v>1182008927.1064734</v>
      </c>
      <c r="M71" s="68">
        <f t="shared" si="51"/>
        <v>8038538.4000000004</v>
      </c>
      <c r="N71" s="90"/>
      <c r="O71" s="68">
        <f t="shared" si="94"/>
        <v>1244690.5453159763</v>
      </c>
      <c r="P71" s="108">
        <f t="shared" si="52"/>
        <v>6793847.8546840241</v>
      </c>
      <c r="Q71" s="87">
        <f t="shared" si="97"/>
        <v>9860.4468137649128</v>
      </c>
      <c r="R71" s="87">
        <f t="shared" si="98"/>
        <v>1577.6714902023857</v>
      </c>
      <c r="S71" s="108">
        <f t="shared" si="99"/>
        <v>8027100.2816960327</v>
      </c>
      <c r="T71" s="143">
        <f t="shared" si="11"/>
        <v>0.97686688190617643</v>
      </c>
      <c r="U71" s="64">
        <f t="shared" si="100"/>
        <v>48</v>
      </c>
      <c r="V71" s="100">
        <f t="shared" si="57"/>
        <v>80138927.106472924</v>
      </c>
      <c r="W71" s="108">
        <f t="shared" si="58"/>
        <v>421838.41816177248</v>
      </c>
      <c r="X71">
        <f t="shared" si="59"/>
        <v>1244690.5453159763</v>
      </c>
      <c r="Y71" s="104">
        <f t="shared" si="95"/>
        <v>1666528.9634777487</v>
      </c>
      <c r="Z71" s="64">
        <f t="shared" si="2"/>
        <v>48</v>
      </c>
      <c r="AA71" s="100">
        <f t="shared" si="60"/>
        <v>492470000</v>
      </c>
      <c r="AB71" s="88">
        <f t="shared" si="61"/>
        <v>2718434.4</v>
      </c>
      <c r="AC71">
        <f t="shared" si="62"/>
        <v>0</v>
      </c>
      <c r="AD71" s="104">
        <f t="shared" si="63"/>
        <v>2718434.4</v>
      </c>
      <c r="AE71" s="64">
        <f t="shared" si="3"/>
        <v>48</v>
      </c>
      <c r="AF71" s="88">
        <f t="shared" si="17"/>
        <v>1182008927.106473</v>
      </c>
      <c r="AG71" s="88">
        <f t="shared" si="48"/>
        <v>212660.25155161601</v>
      </c>
      <c r="AH71">
        <v>0</v>
      </c>
      <c r="AI71" s="104">
        <f t="shared" si="64"/>
        <v>212660.25155161601</v>
      </c>
      <c r="AJ71" s="3"/>
      <c r="AK71" s="88">
        <f t="shared" si="19"/>
        <v>1182008927.106473</v>
      </c>
      <c r="AL71" s="3"/>
      <c r="AM71" s="3"/>
      <c r="AN71" s="3"/>
      <c r="AO71" s="3"/>
      <c r="AP71" s="88">
        <f t="shared" si="65"/>
        <v>115000000</v>
      </c>
      <c r="AQ71" s="88">
        <f t="shared" si="66"/>
        <v>617636.25</v>
      </c>
      <c r="AR71">
        <v>0</v>
      </c>
      <c r="AS71" s="104">
        <f t="shared" si="67"/>
        <v>617636.25</v>
      </c>
      <c r="AT71" s="3"/>
      <c r="AU71" s="88">
        <f t="shared" si="68"/>
        <v>102100000</v>
      </c>
      <c r="AV71" s="88">
        <f t="shared" si="69"/>
        <v>576099.24999999988</v>
      </c>
      <c r="AW71">
        <v>0</v>
      </c>
      <c r="AX71" s="104">
        <f t="shared" si="70"/>
        <v>576099.24999999988</v>
      </c>
      <c r="AY71" s="3"/>
      <c r="AZ71" s="88">
        <f t="shared" si="71"/>
        <v>50000000</v>
      </c>
      <c r="BA71" s="88">
        <f t="shared" si="72"/>
        <v>273791.66666666669</v>
      </c>
      <c r="BB71">
        <v>0</v>
      </c>
      <c r="BC71" s="104">
        <f t="shared" si="73"/>
        <v>273791.66666666669</v>
      </c>
      <c r="BD71" s="3"/>
      <c r="BE71" s="88">
        <f t="shared" si="74"/>
        <v>112300000</v>
      </c>
      <c r="BF71" s="88">
        <f t="shared" si="75"/>
        <v>643666.16666666674</v>
      </c>
      <c r="BG71">
        <v>0</v>
      </c>
      <c r="BH71" s="104">
        <f t="shared" si="76"/>
        <v>643666.16666666674</v>
      </c>
      <c r="BI71" s="3"/>
      <c r="BJ71" s="88">
        <f t="shared" si="77"/>
        <v>48700000</v>
      </c>
      <c r="BK71" s="88">
        <f t="shared" si="78"/>
        <v>279132.16666666669</v>
      </c>
      <c r="BL71">
        <v>0</v>
      </c>
      <c r="BM71" s="104">
        <f t="shared" si="79"/>
        <v>279132.16666666669</v>
      </c>
      <c r="BN71" s="3"/>
      <c r="BO71" s="88">
        <f t="shared" si="80"/>
        <v>89500000</v>
      </c>
      <c r="BP71" s="88">
        <f t="shared" si="81"/>
        <v>512984.16666666669</v>
      </c>
      <c r="BQ71">
        <v>0</v>
      </c>
      <c r="BR71" s="104">
        <f t="shared" si="82"/>
        <v>512984.16666666669</v>
      </c>
      <c r="BS71" s="3"/>
      <c r="BT71" s="88">
        <f t="shared" si="83"/>
        <v>44800000</v>
      </c>
      <c r="BU71" s="88">
        <f t="shared" si="84"/>
        <v>256778.66666666669</v>
      </c>
      <c r="BV71">
        <v>0</v>
      </c>
      <c r="BW71" s="104">
        <f t="shared" si="85"/>
        <v>256778.66666666669</v>
      </c>
      <c r="BX71" s="3"/>
      <c r="BY71" s="88">
        <f t="shared" si="86"/>
        <v>47000000</v>
      </c>
      <c r="BZ71" s="88">
        <f t="shared" si="87"/>
        <v>269388.33333333337</v>
      </c>
      <c r="CA71">
        <v>0</v>
      </c>
      <c r="CB71" s="104">
        <f t="shared" si="88"/>
        <v>269388.33333333337</v>
      </c>
      <c r="CC71" s="3"/>
      <c r="CD71" s="100">
        <f t="shared" si="89"/>
        <v>1182008927.106473</v>
      </c>
      <c r="CE71" s="88">
        <f t="shared" si="49"/>
        <v>6569749.4848284405</v>
      </c>
      <c r="CF71" s="88">
        <f t="shared" si="90"/>
        <v>1244690.5453159763</v>
      </c>
      <c r="CG71" s="100">
        <f t="shared" si="91"/>
        <v>7814440.0301444167</v>
      </c>
      <c r="CH71" s="88">
        <f t="shared" si="92"/>
        <v>212660.25155161601</v>
      </c>
      <c r="CI71" s="104">
        <f t="shared" si="50"/>
        <v>0</v>
      </c>
    </row>
    <row r="72" spans="5:87" x14ac:dyDescent="0.25">
      <c r="E72" s="141"/>
      <c r="F72" s="141"/>
      <c r="G72" s="141">
        <v>38499</v>
      </c>
      <c r="H72" s="64">
        <f t="shared" si="96"/>
        <v>49</v>
      </c>
      <c r="I72" s="38"/>
      <c r="L72" s="86">
        <f t="shared" si="93"/>
        <v>1180757089.9629431</v>
      </c>
      <c r="M72" s="68">
        <f t="shared" si="51"/>
        <v>8038538.4000000004</v>
      </c>
      <c r="N72" s="90"/>
      <c r="O72" s="68">
        <f t="shared" si="94"/>
        <v>1251837.1435303325</v>
      </c>
      <c r="P72" s="108">
        <f t="shared" si="52"/>
        <v>6786701.2564696679</v>
      </c>
      <c r="Q72" s="87">
        <f t="shared" si="97"/>
        <v>9850.0743925539464</v>
      </c>
      <c r="R72" s="87">
        <f t="shared" si="98"/>
        <v>1576.011902808631</v>
      </c>
      <c r="S72" s="108">
        <f t="shared" si="99"/>
        <v>8027112.3137046378</v>
      </c>
      <c r="T72" s="143">
        <f t="shared" si="11"/>
        <v>0.97583230575449842</v>
      </c>
      <c r="U72" s="64">
        <f t="shared" si="100"/>
        <v>49</v>
      </c>
      <c r="V72" s="100">
        <f t="shared" si="57"/>
        <v>78887089.962942585</v>
      </c>
      <c r="W72" s="108">
        <f t="shared" si="58"/>
        <v>415386.77216855134</v>
      </c>
      <c r="X72">
        <f t="shared" si="59"/>
        <v>1251837.1435303325</v>
      </c>
      <c r="Y72" s="104">
        <f t="shared" si="95"/>
        <v>1667223.9156988838</v>
      </c>
      <c r="Z72" s="64">
        <f t="shared" si="2"/>
        <v>49</v>
      </c>
      <c r="AA72" s="100">
        <f t="shared" si="60"/>
        <v>492470000</v>
      </c>
      <c r="AB72" s="88">
        <f t="shared" si="61"/>
        <v>2718434.4</v>
      </c>
      <c r="AC72">
        <f t="shared" si="62"/>
        <v>0</v>
      </c>
      <c r="AD72" s="104">
        <f t="shared" si="63"/>
        <v>2718434.4</v>
      </c>
      <c r="AE72" s="64">
        <f t="shared" si="3"/>
        <v>49</v>
      </c>
      <c r="AF72" s="88">
        <f t="shared" si="17"/>
        <v>1180757089.9629426</v>
      </c>
      <c r="AG72" s="88">
        <f t="shared" si="48"/>
        <v>211977.33133908641</v>
      </c>
      <c r="AH72">
        <v>0</v>
      </c>
      <c r="AI72" s="104">
        <f t="shared" si="64"/>
        <v>211977.33133908641</v>
      </c>
      <c r="AJ72" s="3"/>
      <c r="AK72" s="88">
        <f t="shared" si="19"/>
        <v>1180757089.9629426</v>
      </c>
      <c r="AL72" s="3"/>
      <c r="AM72" s="3"/>
      <c r="AN72" s="3"/>
      <c r="AO72" s="3"/>
      <c r="AP72" s="88">
        <f t="shared" si="65"/>
        <v>115000000</v>
      </c>
      <c r="AQ72" s="88">
        <f t="shared" si="66"/>
        <v>617636.25</v>
      </c>
      <c r="AR72">
        <v>0</v>
      </c>
      <c r="AS72" s="104">
        <f t="shared" si="67"/>
        <v>617636.25</v>
      </c>
      <c r="AT72" s="3"/>
      <c r="AU72" s="88">
        <f t="shared" si="68"/>
        <v>102100000</v>
      </c>
      <c r="AV72" s="88">
        <f t="shared" si="69"/>
        <v>576099.24999999988</v>
      </c>
      <c r="AW72">
        <v>0</v>
      </c>
      <c r="AX72" s="104">
        <f t="shared" si="70"/>
        <v>576099.24999999988</v>
      </c>
      <c r="AY72" s="3"/>
      <c r="AZ72" s="88">
        <f t="shared" si="71"/>
        <v>50000000</v>
      </c>
      <c r="BA72" s="88">
        <f t="shared" si="72"/>
        <v>273791.66666666669</v>
      </c>
      <c r="BB72">
        <v>0</v>
      </c>
      <c r="BC72" s="104">
        <f t="shared" si="73"/>
        <v>273791.66666666669</v>
      </c>
      <c r="BD72" s="3"/>
      <c r="BE72" s="88">
        <f t="shared" si="74"/>
        <v>112300000</v>
      </c>
      <c r="BF72" s="88">
        <f t="shared" si="75"/>
        <v>643666.16666666674</v>
      </c>
      <c r="BG72">
        <v>0</v>
      </c>
      <c r="BH72" s="104">
        <f t="shared" si="76"/>
        <v>643666.16666666674</v>
      </c>
      <c r="BI72" s="3"/>
      <c r="BJ72" s="88">
        <f t="shared" si="77"/>
        <v>48700000</v>
      </c>
      <c r="BK72" s="88">
        <f t="shared" si="78"/>
        <v>279132.16666666669</v>
      </c>
      <c r="BL72">
        <v>0</v>
      </c>
      <c r="BM72" s="104">
        <f t="shared" si="79"/>
        <v>279132.16666666669</v>
      </c>
      <c r="BN72" s="3"/>
      <c r="BO72" s="88">
        <f t="shared" si="80"/>
        <v>89500000</v>
      </c>
      <c r="BP72" s="88">
        <f t="shared" si="81"/>
        <v>512984.16666666669</v>
      </c>
      <c r="BQ72">
        <v>0</v>
      </c>
      <c r="BR72" s="104">
        <f t="shared" si="82"/>
        <v>512984.16666666669</v>
      </c>
      <c r="BS72" s="3"/>
      <c r="BT72" s="88">
        <f t="shared" si="83"/>
        <v>44800000</v>
      </c>
      <c r="BU72" s="88">
        <f t="shared" si="84"/>
        <v>256778.66666666669</v>
      </c>
      <c r="BV72">
        <v>0</v>
      </c>
      <c r="BW72" s="104">
        <f t="shared" si="85"/>
        <v>256778.66666666669</v>
      </c>
      <c r="BX72" s="3"/>
      <c r="BY72" s="88">
        <f t="shared" si="86"/>
        <v>47000000</v>
      </c>
      <c r="BZ72" s="88">
        <f t="shared" si="87"/>
        <v>269388.33333333337</v>
      </c>
      <c r="CA72">
        <v>0</v>
      </c>
      <c r="CB72" s="104">
        <f t="shared" si="88"/>
        <v>269388.33333333337</v>
      </c>
      <c r="CC72" s="3"/>
      <c r="CD72" s="100">
        <f t="shared" si="89"/>
        <v>1180757089.9629426</v>
      </c>
      <c r="CE72" s="88">
        <f t="shared" si="49"/>
        <v>6563297.8388352189</v>
      </c>
      <c r="CF72" s="88">
        <f t="shared" si="90"/>
        <v>1251837.1435303325</v>
      </c>
      <c r="CG72" s="100">
        <f t="shared" si="91"/>
        <v>7815134.9823655514</v>
      </c>
      <c r="CH72" s="88">
        <f t="shared" si="92"/>
        <v>211977.33133908641</v>
      </c>
      <c r="CI72" s="104">
        <f t="shared" si="50"/>
        <v>0</v>
      </c>
    </row>
    <row r="73" spans="5:87" x14ac:dyDescent="0.25">
      <c r="E73" s="141"/>
      <c r="F73" s="141"/>
      <c r="G73" s="141">
        <v>38530</v>
      </c>
      <c r="H73" s="64">
        <f t="shared" si="96"/>
        <v>50</v>
      </c>
      <c r="I73" s="38"/>
      <c r="L73" s="86">
        <f t="shared" si="93"/>
        <v>1179498065.1878138</v>
      </c>
      <c r="M73" s="68">
        <f t="shared" si="51"/>
        <v>8038538.4000000004</v>
      </c>
      <c r="N73" s="90"/>
      <c r="O73" s="68">
        <f t="shared" si="94"/>
        <v>1259024.7751294356</v>
      </c>
      <c r="P73" s="108">
        <f t="shared" si="52"/>
        <v>6779513.6248705648</v>
      </c>
      <c r="Q73" s="87">
        <f t="shared" si="97"/>
        <v>9839.6424163578595</v>
      </c>
      <c r="R73" s="87">
        <f t="shared" si="98"/>
        <v>1574.3427866172574</v>
      </c>
      <c r="S73" s="108">
        <f t="shared" si="99"/>
        <v>8027124.4147970248</v>
      </c>
      <c r="T73" s="143">
        <f t="shared" si="11"/>
        <v>0.97479178941141631</v>
      </c>
      <c r="U73" s="64">
        <f t="shared" si="100"/>
        <v>50</v>
      </c>
      <c r="V73" s="100">
        <f t="shared" si="57"/>
        <v>77628065.187813148</v>
      </c>
      <c r="W73" s="108">
        <f t="shared" si="58"/>
        <v>408898.0829745857</v>
      </c>
      <c r="X73">
        <f t="shared" si="59"/>
        <v>1259024.7751294356</v>
      </c>
      <c r="Y73" s="104">
        <f t="shared" si="95"/>
        <v>1667922.8581040213</v>
      </c>
      <c r="Z73" s="64">
        <f t="shared" si="2"/>
        <v>50</v>
      </c>
      <c r="AA73" s="100">
        <f t="shared" si="60"/>
        <v>492470000</v>
      </c>
      <c r="AB73" s="88">
        <f t="shared" si="61"/>
        <v>2718434.4</v>
      </c>
      <c r="AC73">
        <f t="shared" si="62"/>
        <v>0</v>
      </c>
      <c r="AD73" s="104">
        <f t="shared" si="63"/>
        <v>2718434.4</v>
      </c>
      <c r="AE73" s="64">
        <f t="shared" si="3"/>
        <v>50</v>
      </c>
      <c r="AF73" s="88">
        <f t="shared" si="17"/>
        <v>1179498065.1878133</v>
      </c>
      <c r="AG73" s="88">
        <f t="shared" si="48"/>
        <v>211290.49002633616</v>
      </c>
      <c r="AH73">
        <v>0</v>
      </c>
      <c r="AI73" s="104">
        <f t="shared" si="64"/>
        <v>211290.49002633616</v>
      </c>
      <c r="AJ73" s="3"/>
      <c r="AK73" s="88">
        <f t="shared" si="19"/>
        <v>1179498065.1878133</v>
      </c>
      <c r="AL73" s="3"/>
      <c r="AM73" s="3"/>
      <c r="AN73" s="3"/>
      <c r="AO73" s="3"/>
      <c r="AP73" s="88">
        <f t="shared" si="65"/>
        <v>115000000</v>
      </c>
      <c r="AQ73" s="88">
        <f t="shared" si="66"/>
        <v>617636.25</v>
      </c>
      <c r="AR73">
        <v>0</v>
      </c>
      <c r="AS73" s="104">
        <f t="shared" si="67"/>
        <v>617636.25</v>
      </c>
      <c r="AT73" s="3"/>
      <c r="AU73" s="88">
        <f t="shared" si="68"/>
        <v>102100000</v>
      </c>
      <c r="AV73" s="88">
        <f t="shared" si="69"/>
        <v>576099.24999999988</v>
      </c>
      <c r="AW73">
        <v>0</v>
      </c>
      <c r="AX73" s="104">
        <f t="shared" si="70"/>
        <v>576099.24999999988</v>
      </c>
      <c r="AY73" s="3"/>
      <c r="AZ73" s="88">
        <f t="shared" si="71"/>
        <v>50000000</v>
      </c>
      <c r="BA73" s="88">
        <f t="shared" si="72"/>
        <v>273791.66666666669</v>
      </c>
      <c r="BB73">
        <v>0</v>
      </c>
      <c r="BC73" s="104">
        <f t="shared" si="73"/>
        <v>273791.66666666669</v>
      </c>
      <c r="BD73" s="3"/>
      <c r="BE73" s="88">
        <f t="shared" si="74"/>
        <v>112300000</v>
      </c>
      <c r="BF73" s="88">
        <f t="shared" si="75"/>
        <v>643666.16666666674</v>
      </c>
      <c r="BG73">
        <v>0</v>
      </c>
      <c r="BH73" s="104">
        <f t="shared" si="76"/>
        <v>643666.16666666674</v>
      </c>
      <c r="BI73" s="3"/>
      <c r="BJ73" s="88">
        <f t="shared" si="77"/>
        <v>48700000</v>
      </c>
      <c r="BK73" s="88">
        <f t="shared" si="78"/>
        <v>279132.16666666669</v>
      </c>
      <c r="BL73">
        <v>0</v>
      </c>
      <c r="BM73" s="104">
        <f t="shared" si="79"/>
        <v>279132.16666666669</v>
      </c>
      <c r="BN73" s="3"/>
      <c r="BO73" s="88">
        <f t="shared" si="80"/>
        <v>89500000</v>
      </c>
      <c r="BP73" s="88">
        <f t="shared" si="81"/>
        <v>512984.16666666669</v>
      </c>
      <c r="BQ73">
        <v>0</v>
      </c>
      <c r="BR73" s="104">
        <f t="shared" si="82"/>
        <v>512984.16666666669</v>
      </c>
      <c r="BS73" s="3"/>
      <c r="BT73" s="88">
        <f t="shared" si="83"/>
        <v>44800000</v>
      </c>
      <c r="BU73" s="88">
        <f t="shared" si="84"/>
        <v>256778.66666666669</v>
      </c>
      <c r="BV73">
        <v>0</v>
      </c>
      <c r="BW73" s="104">
        <f t="shared" si="85"/>
        <v>256778.66666666669</v>
      </c>
      <c r="BX73" s="3"/>
      <c r="BY73" s="88">
        <f t="shared" si="86"/>
        <v>47000000</v>
      </c>
      <c r="BZ73" s="88">
        <f t="shared" si="87"/>
        <v>269388.33333333337</v>
      </c>
      <c r="CA73">
        <v>0</v>
      </c>
      <c r="CB73" s="104">
        <f t="shared" si="88"/>
        <v>269388.33333333337</v>
      </c>
      <c r="CC73" s="3"/>
      <c r="CD73" s="100">
        <f t="shared" si="89"/>
        <v>1179498065.1878133</v>
      </c>
      <c r="CE73" s="88">
        <f t="shared" si="49"/>
        <v>6556809.1496412531</v>
      </c>
      <c r="CF73" s="88">
        <f t="shared" si="90"/>
        <v>1259024.7751294356</v>
      </c>
      <c r="CG73" s="100">
        <f t="shared" si="91"/>
        <v>7815833.9247706886</v>
      </c>
      <c r="CH73" s="88">
        <f t="shared" si="92"/>
        <v>211290.49002633616</v>
      </c>
      <c r="CI73" s="104">
        <f t="shared" si="50"/>
        <v>0</v>
      </c>
    </row>
    <row r="74" spans="5:87" x14ac:dyDescent="0.25">
      <c r="E74" s="141"/>
      <c r="F74" s="141"/>
      <c r="G74" s="141">
        <v>38560</v>
      </c>
      <c r="H74" s="64">
        <f t="shared" si="96"/>
        <v>51</v>
      </c>
      <c r="I74" s="38"/>
      <c r="L74" s="86">
        <f t="shared" si="93"/>
        <v>1178231811.5121005</v>
      </c>
      <c r="M74" s="68">
        <f t="shared" si="51"/>
        <v>8038538.4000000004</v>
      </c>
      <c r="N74" s="90"/>
      <c r="O74" s="68">
        <f t="shared" si="94"/>
        <v>1266253.6757133035</v>
      </c>
      <c r="P74" s="108">
        <f t="shared" si="52"/>
        <v>6772284.7242866969</v>
      </c>
      <c r="Q74" s="87">
        <f t="shared" si="97"/>
        <v>9829.1505432317826</v>
      </c>
      <c r="R74" s="87">
        <f t="shared" si="98"/>
        <v>1572.6640869170849</v>
      </c>
      <c r="S74" s="108">
        <f t="shared" si="99"/>
        <v>8027136.5853698514</v>
      </c>
      <c r="T74" s="143">
        <f t="shared" si="11"/>
        <v>0.973745298770331</v>
      </c>
      <c r="U74" s="64">
        <f t="shared" si="100"/>
        <v>51</v>
      </c>
      <c r="V74" s="100">
        <f t="shared" si="57"/>
        <v>76361811.512099847</v>
      </c>
      <c r="W74" s="108">
        <f t="shared" si="58"/>
        <v>402372.1378901648</v>
      </c>
      <c r="X74">
        <f t="shared" si="59"/>
        <v>1266253.6757133035</v>
      </c>
      <c r="Y74" s="104">
        <f t="shared" si="95"/>
        <v>1668625.8136034682</v>
      </c>
      <c r="Z74" s="64">
        <f t="shared" si="2"/>
        <v>51</v>
      </c>
      <c r="AA74" s="100">
        <f t="shared" si="60"/>
        <v>492470000</v>
      </c>
      <c r="AB74" s="88">
        <f t="shared" si="61"/>
        <v>2718434.4</v>
      </c>
      <c r="AC74">
        <f t="shared" si="62"/>
        <v>0</v>
      </c>
      <c r="AD74" s="104">
        <f t="shared" si="63"/>
        <v>2718434.4</v>
      </c>
      <c r="AE74" s="64">
        <f t="shared" si="3"/>
        <v>51</v>
      </c>
      <c r="AF74" s="88">
        <f t="shared" si="17"/>
        <v>1178231811.5120997</v>
      </c>
      <c r="AG74" s="88">
        <f t="shared" si="48"/>
        <v>210599.70509971585</v>
      </c>
      <c r="AH74">
        <v>0</v>
      </c>
      <c r="AI74" s="104">
        <f t="shared" si="64"/>
        <v>210599.70509971585</v>
      </c>
      <c r="AJ74" s="3"/>
      <c r="AK74" s="88">
        <f t="shared" si="19"/>
        <v>1178231811.5120997</v>
      </c>
      <c r="AL74" s="3"/>
      <c r="AM74" s="3"/>
      <c r="AN74" s="3"/>
      <c r="AO74" s="3"/>
      <c r="AP74" s="88">
        <f t="shared" si="65"/>
        <v>115000000</v>
      </c>
      <c r="AQ74" s="88">
        <f t="shared" si="66"/>
        <v>617636.25</v>
      </c>
      <c r="AR74">
        <v>0</v>
      </c>
      <c r="AS74" s="104">
        <f t="shared" si="67"/>
        <v>617636.25</v>
      </c>
      <c r="AT74" s="3"/>
      <c r="AU74" s="88">
        <f t="shared" si="68"/>
        <v>102100000</v>
      </c>
      <c r="AV74" s="88">
        <f t="shared" si="69"/>
        <v>576099.24999999988</v>
      </c>
      <c r="AW74">
        <v>0</v>
      </c>
      <c r="AX74" s="104">
        <f t="shared" si="70"/>
        <v>576099.24999999988</v>
      </c>
      <c r="AY74" s="3"/>
      <c r="AZ74" s="88">
        <f t="shared" si="71"/>
        <v>50000000</v>
      </c>
      <c r="BA74" s="88">
        <f t="shared" si="72"/>
        <v>273791.66666666669</v>
      </c>
      <c r="BB74">
        <v>0</v>
      </c>
      <c r="BC74" s="104">
        <f t="shared" si="73"/>
        <v>273791.66666666669</v>
      </c>
      <c r="BD74" s="3"/>
      <c r="BE74" s="88">
        <f t="shared" si="74"/>
        <v>112300000</v>
      </c>
      <c r="BF74" s="88">
        <f t="shared" si="75"/>
        <v>643666.16666666674</v>
      </c>
      <c r="BG74">
        <v>0</v>
      </c>
      <c r="BH74" s="104">
        <f t="shared" si="76"/>
        <v>643666.16666666674</v>
      </c>
      <c r="BI74" s="3"/>
      <c r="BJ74" s="88">
        <f t="shared" si="77"/>
        <v>48700000</v>
      </c>
      <c r="BK74" s="88">
        <f t="shared" si="78"/>
        <v>279132.16666666669</v>
      </c>
      <c r="BL74">
        <v>0</v>
      </c>
      <c r="BM74" s="104">
        <f t="shared" si="79"/>
        <v>279132.16666666669</v>
      </c>
      <c r="BN74" s="3"/>
      <c r="BO74" s="88">
        <f t="shared" si="80"/>
        <v>89500000</v>
      </c>
      <c r="BP74" s="88">
        <f t="shared" si="81"/>
        <v>512984.16666666669</v>
      </c>
      <c r="BQ74">
        <v>0</v>
      </c>
      <c r="BR74" s="104">
        <f t="shared" si="82"/>
        <v>512984.16666666669</v>
      </c>
      <c r="BS74" s="3"/>
      <c r="BT74" s="88">
        <f t="shared" si="83"/>
        <v>44800000</v>
      </c>
      <c r="BU74" s="88">
        <f t="shared" si="84"/>
        <v>256778.66666666669</v>
      </c>
      <c r="BV74">
        <v>0</v>
      </c>
      <c r="BW74" s="104">
        <f t="shared" si="85"/>
        <v>256778.66666666669</v>
      </c>
      <c r="BX74" s="3"/>
      <c r="BY74" s="88">
        <f t="shared" si="86"/>
        <v>47000000</v>
      </c>
      <c r="BZ74" s="88">
        <f t="shared" si="87"/>
        <v>269388.33333333337</v>
      </c>
      <c r="CA74">
        <v>0</v>
      </c>
      <c r="CB74" s="104">
        <f t="shared" si="88"/>
        <v>269388.33333333337</v>
      </c>
      <c r="CC74" s="3"/>
      <c r="CD74" s="100">
        <f t="shared" si="89"/>
        <v>1178231811.5120997</v>
      </c>
      <c r="CE74" s="88">
        <f t="shared" si="49"/>
        <v>6550283.2045568321</v>
      </c>
      <c r="CF74" s="88">
        <f t="shared" si="90"/>
        <v>1266253.6757133035</v>
      </c>
      <c r="CG74" s="100">
        <f t="shared" si="91"/>
        <v>7816536.8802701356</v>
      </c>
      <c r="CH74" s="88">
        <f t="shared" si="92"/>
        <v>210599.70509971585</v>
      </c>
      <c r="CI74" s="104">
        <f t="shared" si="50"/>
        <v>0</v>
      </c>
    </row>
    <row r="75" spans="5:87" x14ac:dyDescent="0.25">
      <c r="E75" s="141"/>
      <c r="F75" s="141"/>
      <c r="G75" s="141">
        <v>38591</v>
      </c>
      <c r="H75" s="64">
        <f t="shared" si="96"/>
        <v>52</v>
      </c>
      <c r="I75" s="38"/>
      <c r="L75" s="86">
        <f t="shared" si="93"/>
        <v>1176958287.4298658</v>
      </c>
      <c r="M75" s="68">
        <f t="shared" si="51"/>
        <v>8038538.4000000004</v>
      </c>
      <c r="N75" s="90"/>
      <c r="O75" s="68">
        <f t="shared" si="94"/>
        <v>1273524.08223469</v>
      </c>
      <c r="P75" s="108">
        <f t="shared" si="52"/>
        <v>6765014.3177653104</v>
      </c>
      <c r="Q75" s="87">
        <f t="shared" si="97"/>
        <v>9818.5984292675039</v>
      </c>
      <c r="R75" s="87">
        <f t="shared" si="98"/>
        <v>1570.9757486828005</v>
      </c>
      <c r="S75" s="108">
        <f t="shared" si="99"/>
        <v>8027148.8258220507</v>
      </c>
      <c r="T75" s="143">
        <f t="shared" si="11"/>
        <v>0.97269279952881471</v>
      </c>
      <c r="U75" s="64">
        <f t="shared" si="100"/>
        <v>52</v>
      </c>
      <c r="V75" s="100">
        <f t="shared" si="57"/>
        <v>75088287.429865152</v>
      </c>
      <c r="W75" s="108">
        <f t="shared" si="58"/>
        <v>395808.7230043842</v>
      </c>
      <c r="X75">
        <f t="shared" si="59"/>
        <v>1273524.08223469</v>
      </c>
      <c r="Y75" s="104">
        <f t="shared" si="95"/>
        <v>1669332.8052390742</v>
      </c>
      <c r="Z75" s="64">
        <f t="shared" si="2"/>
        <v>52</v>
      </c>
      <c r="AA75" s="100">
        <f t="shared" si="60"/>
        <v>492470000</v>
      </c>
      <c r="AB75" s="88">
        <f t="shared" si="61"/>
        <v>2718434.4</v>
      </c>
      <c r="AC75">
        <f t="shared" si="62"/>
        <v>0</v>
      </c>
      <c r="AD75" s="104">
        <f t="shared" si="63"/>
        <v>2718434.4</v>
      </c>
      <c r="AE75" s="64">
        <f t="shared" si="3"/>
        <v>52</v>
      </c>
      <c r="AF75" s="88">
        <f t="shared" si="17"/>
        <v>1176958287.4298651</v>
      </c>
      <c r="AG75" s="88">
        <f t="shared" si="48"/>
        <v>209904.95391630847</v>
      </c>
      <c r="AH75">
        <v>0</v>
      </c>
      <c r="AI75" s="104">
        <f t="shared" si="64"/>
        <v>209904.95391630847</v>
      </c>
      <c r="AJ75" s="3"/>
      <c r="AK75" s="88">
        <f t="shared" si="19"/>
        <v>1176958287.4298651</v>
      </c>
      <c r="AL75" s="3"/>
      <c r="AM75" s="3"/>
      <c r="AN75" s="3"/>
      <c r="AO75" s="3"/>
      <c r="AP75" s="88">
        <f t="shared" si="65"/>
        <v>115000000</v>
      </c>
      <c r="AQ75" s="88">
        <f t="shared" si="66"/>
        <v>617636.25</v>
      </c>
      <c r="AR75">
        <v>0</v>
      </c>
      <c r="AS75" s="104">
        <f t="shared" si="67"/>
        <v>617636.25</v>
      </c>
      <c r="AT75" s="3"/>
      <c r="AU75" s="88">
        <f t="shared" si="68"/>
        <v>102100000</v>
      </c>
      <c r="AV75" s="88">
        <f t="shared" si="69"/>
        <v>576099.24999999988</v>
      </c>
      <c r="AW75">
        <v>0</v>
      </c>
      <c r="AX75" s="104">
        <f t="shared" si="70"/>
        <v>576099.24999999988</v>
      </c>
      <c r="AY75" s="3"/>
      <c r="AZ75" s="88">
        <f t="shared" si="71"/>
        <v>50000000</v>
      </c>
      <c r="BA75" s="88">
        <f t="shared" si="72"/>
        <v>273791.66666666669</v>
      </c>
      <c r="BB75">
        <v>0</v>
      </c>
      <c r="BC75" s="104">
        <f t="shared" si="73"/>
        <v>273791.66666666669</v>
      </c>
      <c r="BD75" s="3"/>
      <c r="BE75" s="88">
        <f t="shared" si="74"/>
        <v>112300000</v>
      </c>
      <c r="BF75" s="88">
        <f t="shared" si="75"/>
        <v>643666.16666666674</v>
      </c>
      <c r="BG75">
        <v>0</v>
      </c>
      <c r="BH75" s="104">
        <f t="shared" si="76"/>
        <v>643666.16666666674</v>
      </c>
      <c r="BI75" s="3"/>
      <c r="BJ75" s="88">
        <f t="shared" si="77"/>
        <v>48700000</v>
      </c>
      <c r="BK75" s="88">
        <f t="shared" si="78"/>
        <v>279132.16666666669</v>
      </c>
      <c r="BL75">
        <v>0</v>
      </c>
      <c r="BM75" s="104">
        <f t="shared" si="79"/>
        <v>279132.16666666669</v>
      </c>
      <c r="BN75" s="3"/>
      <c r="BO75" s="88">
        <f t="shared" si="80"/>
        <v>89500000</v>
      </c>
      <c r="BP75" s="88">
        <f t="shared" si="81"/>
        <v>512984.16666666669</v>
      </c>
      <c r="BQ75">
        <v>0</v>
      </c>
      <c r="BR75" s="104">
        <f t="shared" si="82"/>
        <v>512984.16666666669</v>
      </c>
      <c r="BS75" s="3"/>
      <c r="BT75" s="88">
        <f t="shared" si="83"/>
        <v>44800000</v>
      </c>
      <c r="BU75" s="88">
        <f t="shared" si="84"/>
        <v>256778.66666666669</v>
      </c>
      <c r="BV75">
        <v>0</v>
      </c>
      <c r="BW75" s="104">
        <f t="shared" si="85"/>
        <v>256778.66666666669</v>
      </c>
      <c r="BX75" s="3"/>
      <c r="BY75" s="88">
        <f t="shared" si="86"/>
        <v>47000000</v>
      </c>
      <c r="BZ75" s="88">
        <f t="shared" si="87"/>
        <v>269388.33333333337</v>
      </c>
      <c r="CA75">
        <v>0</v>
      </c>
      <c r="CB75" s="104">
        <f t="shared" si="88"/>
        <v>269388.33333333337</v>
      </c>
      <c r="CC75" s="3"/>
      <c r="CD75" s="100">
        <f t="shared" si="89"/>
        <v>1176958287.4298651</v>
      </c>
      <c r="CE75" s="88">
        <f t="shared" si="49"/>
        <v>6543719.7896710522</v>
      </c>
      <c r="CF75" s="88">
        <f t="shared" si="90"/>
        <v>1273524.08223469</v>
      </c>
      <c r="CG75" s="100">
        <f t="shared" si="91"/>
        <v>7817243.8719057422</v>
      </c>
      <c r="CH75" s="88">
        <f t="shared" si="92"/>
        <v>209904.95391630847</v>
      </c>
      <c r="CI75" s="104">
        <f t="shared" si="50"/>
        <v>0</v>
      </c>
    </row>
    <row r="76" spans="5:87" x14ac:dyDescent="0.25">
      <c r="E76" s="141"/>
      <c r="F76" s="141"/>
      <c r="G76" s="141">
        <v>38622</v>
      </c>
      <c r="H76" s="64">
        <f t="shared" si="96"/>
        <v>53</v>
      </c>
      <c r="I76" s="38"/>
      <c r="L76" s="86">
        <f t="shared" si="93"/>
        <v>1175677451.1968589</v>
      </c>
      <c r="M76" s="68">
        <f t="shared" si="51"/>
        <v>8038538.4000000004</v>
      </c>
      <c r="N76" s="90"/>
      <c r="O76" s="68">
        <f t="shared" si="94"/>
        <v>1280836.2330068545</v>
      </c>
      <c r="P76" s="108">
        <f t="shared" si="52"/>
        <v>6757702.1669931458</v>
      </c>
      <c r="Q76" s="87">
        <f t="shared" si="97"/>
        <v>9807.9857285822163</v>
      </c>
      <c r="R76" s="87">
        <f t="shared" si="98"/>
        <v>1569.2777165731543</v>
      </c>
      <c r="S76" s="108">
        <f t="shared" si="99"/>
        <v>8027161.1365548447</v>
      </c>
      <c r="T76" s="143">
        <f t="shared" si="11"/>
        <v>0.97163425718748664</v>
      </c>
      <c r="U76" s="64">
        <f t="shared" si="100"/>
        <v>53</v>
      </c>
      <c r="V76" s="100">
        <f t="shared" si="57"/>
        <v>73807451.196858302</v>
      </c>
      <c r="W76" s="108">
        <f t="shared" si="58"/>
        <v>389207.62317813438</v>
      </c>
      <c r="X76">
        <f t="shared" si="59"/>
        <v>1280836.2330068545</v>
      </c>
      <c r="Y76" s="104">
        <f t="shared" si="95"/>
        <v>1670043.856184989</v>
      </c>
      <c r="Z76" s="64">
        <f t="shared" si="2"/>
        <v>53</v>
      </c>
      <c r="AA76" s="100">
        <f t="shared" si="60"/>
        <v>492470000</v>
      </c>
      <c r="AB76" s="88">
        <f t="shared" si="61"/>
        <v>2718434.4</v>
      </c>
      <c r="AC76">
        <f t="shared" si="62"/>
        <v>0</v>
      </c>
      <c r="AD76" s="104">
        <f t="shared" si="63"/>
        <v>2718434.4</v>
      </c>
      <c r="AE76" s="64">
        <f t="shared" si="3"/>
        <v>53</v>
      </c>
      <c r="AF76" s="88">
        <f t="shared" si="17"/>
        <v>1175677451.1968584</v>
      </c>
      <c r="AG76" s="88">
        <f t="shared" si="48"/>
        <v>209206.21370318811</v>
      </c>
      <c r="AH76">
        <v>0</v>
      </c>
      <c r="AI76" s="104">
        <f t="shared" si="64"/>
        <v>209206.21370318811</v>
      </c>
      <c r="AJ76" s="3"/>
      <c r="AK76" s="88">
        <f t="shared" si="19"/>
        <v>1175677451.1968584</v>
      </c>
      <c r="AL76" s="3"/>
      <c r="AM76" s="3"/>
      <c r="AN76" s="3"/>
      <c r="AO76" s="3"/>
      <c r="AP76" s="88">
        <f t="shared" si="65"/>
        <v>115000000</v>
      </c>
      <c r="AQ76" s="88">
        <f t="shared" si="66"/>
        <v>617636.25</v>
      </c>
      <c r="AR76">
        <v>0</v>
      </c>
      <c r="AS76" s="104">
        <f t="shared" si="67"/>
        <v>617636.25</v>
      </c>
      <c r="AT76" s="3"/>
      <c r="AU76" s="88">
        <f t="shared" si="68"/>
        <v>102100000</v>
      </c>
      <c r="AV76" s="88">
        <f t="shared" si="69"/>
        <v>576099.24999999988</v>
      </c>
      <c r="AW76">
        <v>0</v>
      </c>
      <c r="AX76" s="104">
        <f t="shared" si="70"/>
        <v>576099.24999999988</v>
      </c>
      <c r="AY76" s="3"/>
      <c r="AZ76" s="88">
        <f t="shared" si="71"/>
        <v>50000000</v>
      </c>
      <c r="BA76" s="88">
        <f t="shared" si="72"/>
        <v>273791.66666666669</v>
      </c>
      <c r="BB76">
        <v>0</v>
      </c>
      <c r="BC76" s="104">
        <f t="shared" si="73"/>
        <v>273791.66666666669</v>
      </c>
      <c r="BD76" s="3"/>
      <c r="BE76" s="88">
        <f t="shared" si="74"/>
        <v>112300000</v>
      </c>
      <c r="BF76" s="88">
        <f t="shared" si="75"/>
        <v>643666.16666666674</v>
      </c>
      <c r="BG76">
        <v>0</v>
      </c>
      <c r="BH76" s="104">
        <f t="shared" si="76"/>
        <v>643666.16666666674</v>
      </c>
      <c r="BI76" s="3"/>
      <c r="BJ76" s="88">
        <f t="shared" si="77"/>
        <v>48700000</v>
      </c>
      <c r="BK76" s="88">
        <f t="shared" si="78"/>
        <v>279132.16666666669</v>
      </c>
      <c r="BL76">
        <v>0</v>
      </c>
      <c r="BM76" s="104">
        <f t="shared" si="79"/>
        <v>279132.16666666669</v>
      </c>
      <c r="BN76" s="3"/>
      <c r="BO76" s="88">
        <f t="shared" si="80"/>
        <v>89500000</v>
      </c>
      <c r="BP76" s="88">
        <f t="shared" si="81"/>
        <v>512984.16666666669</v>
      </c>
      <c r="BQ76">
        <v>0</v>
      </c>
      <c r="BR76" s="104">
        <f t="shared" si="82"/>
        <v>512984.16666666669</v>
      </c>
      <c r="BS76" s="3"/>
      <c r="BT76" s="88">
        <f t="shared" si="83"/>
        <v>44800000</v>
      </c>
      <c r="BU76" s="88">
        <f t="shared" si="84"/>
        <v>256778.66666666669</v>
      </c>
      <c r="BV76">
        <v>0</v>
      </c>
      <c r="BW76" s="104">
        <f t="shared" si="85"/>
        <v>256778.66666666669</v>
      </c>
      <c r="BX76" s="3"/>
      <c r="BY76" s="88">
        <f t="shared" si="86"/>
        <v>47000000</v>
      </c>
      <c r="BZ76" s="88">
        <f t="shared" si="87"/>
        <v>269388.33333333337</v>
      </c>
      <c r="CA76">
        <v>0</v>
      </c>
      <c r="CB76" s="104">
        <f t="shared" si="88"/>
        <v>269388.33333333337</v>
      </c>
      <c r="CC76" s="3"/>
      <c r="CD76" s="100">
        <f t="shared" si="89"/>
        <v>1175677451.1968584</v>
      </c>
      <c r="CE76" s="88">
        <f t="shared" si="49"/>
        <v>6537118.689844802</v>
      </c>
      <c r="CF76" s="88">
        <f t="shared" si="90"/>
        <v>1280836.2330068545</v>
      </c>
      <c r="CG76" s="100">
        <f t="shared" si="91"/>
        <v>7817954.9228516566</v>
      </c>
      <c r="CH76" s="88">
        <f t="shared" si="92"/>
        <v>209206.21370318811</v>
      </c>
      <c r="CI76" s="104">
        <f t="shared" si="50"/>
        <v>0</v>
      </c>
    </row>
    <row r="77" spans="5:87" x14ac:dyDescent="0.25">
      <c r="E77" s="141"/>
      <c r="F77" s="141"/>
      <c r="G77" s="141">
        <v>38652</v>
      </c>
      <c r="H77" s="64">
        <f t="shared" si="96"/>
        <v>54</v>
      </c>
      <c r="I77" s="38"/>
      <c r="L77" s="86">
        <f t="shared" si="93"/>
        <v>1174389260.8291476</v>
      </c>
      <c r="M77" s="68">
        <f t="shared" si="51"/>
        <v>8038538.4000000004</v>
      </c>
      <c r="N77" s="90"/>
      <c r="O77" s="68">
        <f t="shared" si="94"/>
        <v>1288190.3677113689</v>
      </c>
      <c r="P77" s="108">
        <f t="shared" si="52"/>
        <v>6750348.0322886314</v>
      </c>
      <c r="Q77" s="87">
        <f t="shared" si="97"/>
        <v>9797.3120933071586</v>
      </c>
      <c r="R77" s="87">
        <f t="shared" si="98"/>
        <v>1567.5699349291451</v>
      </c>
      <c r="S77" s="108">
        <f t="shared" si="99"/>
        <v>8027173.5179717643</v>
      </c>
      <c r="T77" s="143">
        <f t="shared" si="11"/>
        <v>0.97056963704888233</v>
      </c>
      <c r="U77" s="64">
        <f t="shared" si="100"/>
        <v>54</v>
      </c>
      <c r="V77" s="100">
        <f t="shared" si="57"/>
        <v>72519260.829146937</v>
      </c>
      <c r="W77" s="108">
        <f t="shared" si="58"/>
        <v>382568.62203704886</v>
      </c>
      <c r="X77">
        <f t="shared" si="59"/>
        <v>1288190.3677113689</v>
      </c>
      <c r="Y77" s="104">
        <f t="shared" si="95"/>
        <v>1670758.9897484179</v>
      </c>
      <c r="Z77" s="64">
        <f t="shared" si="2"/>
        <v>54</v>
      </c>
      <c r="AA77" s="100">
        <f t="shared" si="60"/>
        <v>492470000</v>
      </c>
      <c r="AB77" s="88">
        <f t="shared" si="61"/>
        <v>2718434.4</v>
      </c>
      <c r="AC77">
        <f t="shared" si="62"/>
        <v>0</v>
      </c>
      <c r="AD77" s="104">
        <f t="shared" si="63"/>
        <v>2718434.4</v>
      </c>
      <c r="AE77" s="64">
        <f t="shared" si="3"/>
        <v>54</v>
      </c>
      <c r="AF77" s="88">
        <f t="shared" si="17"/>
        <v>1174389260.8291469</v>
      </c>
      <c r="AG77" s="88">
        <f t="shared" si="48"/>
        <v>208503.46155667864</v>
      </c>
      <c r="AH77">
        <v>0</v>
      </c>
      <c r="AI77" s="104">
        <f t="shared" si="64"/>
        <v>208503.46155667864</v>
      </c>
      <c r="AJ77" s="3"/>
      <c r="AK77" s="88">
        <f t="shared" si="19"/>
        <v>1174389260.8291469</v>
      </c>
      <c r="AL77" s="3"/>
      <c r="AM77" s="3"/>
      <c r="AN77" s="3"/>
      <c r="AO77" s="3"/>
      <c r="AP77" s="88">
        <f t="shared" si="65"/>
        <v>115000000</v>
      </c>
      <c r="AQ77" s="88">
        <f t="shared" si="66"/>
        <v>617636.25</v>
      </c>
      <c r="AR77">
        <v>0</v>
      </c>
      <c r="AS77" s="104">
        <f t="shared" si="67"/>
        <v>617636.25</v>
      </c>
      <c r="AT77" s="3"/>
      <c r="AU77" s="88">
        <f t="shared" si="68"/>
        <v>102100000</v>
      </c>
      <c r="AV77" s="88">
        <f t="shared" si="69"/>
        <v>576099.24999999988</v>
      </c>
      <c r="AW77">
        <v>0</v>
      </c>
      <c r="AX77" s="104">
        <f t="shared" si="70"/>
        <v>576099.24999999988</v>
      </c>
      <c r="AY77" s="3"/>
      <c r="AZ77" s="88">
        <f t="shared" si="71"/>
        <v>50000000</v>
      </c>
      <c r="BA77" s="88">
        <f t="shared" si="72"/>
        <v>273791.66666666669</v>
      </c>
      <c r="BB77">
        <v>0</v>
      </c>
      <c r="BC77" s="104">
        <f t="shared" si="73"/>
        <v>273791.66666666669</v>
      </c>
      <c r="BD77" s="3"/>
      <c r="BE77" s="88">
        <f t="shared" si="74"/>
        <v>112300000</v>
      </c>
      <c r="BF77" s="88">
        <f t="shared" si="75"/>
        <v>643666.16666666674</v>
      </c>
      <c r="BG77">
        <v>0</v>
      </c>
      <c r="BH77" s="104">
        <f t="shared" si="76"/>
        <v>643666.16666666674</v>
      </c>
      <c r="BI77" s="3"/>
      <c r="BJ77" s="88">
        <f t="shared" si="77"/>
        <v>48700000</v>
      </c>
      <c r="BK77" s="88">
        <f t="shared" si="78"/>
        <v>279132.16666666669</v>
      </c>
      <c r="BL77">
        <v>0</v>
      </c>
      <c r="BM77" s="104">
        <f t="shared" si="79"/>
        <v>279132.16666666669</v>
      </c>
      <c r="BN77" s="3"/>
      <c r="BO77" s="88">
        <f t="shared" si="80"/>
        <v>89500000</v>
      </c>
      <c r="BP77" s="88">
        <f t="shared" si="81"/>
        <v>512984.16666666669</v>
      </c>
      <c r="BQ77">
        <v>0</v>
      </c>
      <c r="BR77" s="104">
        <f t="shared" si="82"/>
        <v>512984.16666666669</v>
      </c>
      <c r="BS77" s="3"/>
      <c r="BT77" s="88">
        <f t="shared" si="83"/>
        <v>44800000</v>
      </c>
      <c r="BU77" s="88">
        <f t="shared" si="84"/>
        <v>256778.66666666669</v>
      </c>
      <c r="BV77">
        <v>0</v>
      </c>
      <c r="BW77" s="104">
        <f t="shared" si="85"/>
        <v>256778.66666666669</v>
      </c>
      <c r="BX77" s="3"/>
      <c r="BY77" s="88">
        <f t="shared" si="86"/>
        <v>47000000</v>
      </c>
      <c r="BZ77" s="88">
        <f t="shared" si="87"/>
        <v>269388.33333333337</v>
      </c>
      <c r="CA77">
        <v>0</v>
      </c>
      <c r="CB77" s="104">
        <f t="shared" si="88"/>
        <v>269388.33333333337</v>
      </c>
      <c r="CC77" s="3"/>
      <c r="CD77" s="100">
        <f t="shared" si="89"/>
        <v>1174389260.8291469</v>
      </c>
      <c r="CE77" s="88">
        <f t="shared" si="49"/>
        <v>6530479.6887037167</v>
      </c>
      <c r="CF77" s="88">
        <f t="shared" si="90"/>
        <v>1288190.3677113689</v>
      </c>
      <c r="CG77" s="100">
        <f t="shared" si="91"/>
        <v>7818670.0564150857</v>
      </c>
      <c r="CH77" s="88">
        <f t="shared" si="92"/>
        <v>208503.46155667864</v>
      </c>
      <c r="CI77" s="104">
        <f t="shared" si="50"/>
        <v>0</v>
      </c>
    </row>
    <row r="78" spans="5:87" x14ac:dyDescent="0.25">
      <c r="E78" s="141"/>
      <c r="F78" s="141"/>
      <c r="G78" s="141">
        <v>38683</v>
      </c>
      <c r="H78" s="64">
        <f t="shared" si="96"/>
        <v>55</v>
      </c>
      <c r="I78" s="38"/>
      <c r="L78" s="86">
        <f t="shared" si="93"/>
        <v>1173093674.1017416</v>
      </c>
      <c r="M78" s="68">
        <f t="shared" si="51"/>
        <v>8038538.4000000004</v>
      </c>
      <c r="N78" s="90"/>
      <c r="O78" s="68">
        <f t="shared" si="94"/>
        <v>1295586.7274059784</v>
      </c>
      <c r="P78" s="108">
        <f t="shared" si="52"/>
        <v>6742951.672594022</v>
      </c>
      <c r="Q78" s="87">
        <f t="shared" si="97"/>
        <v>9786.5771735762301</v>
      </c>
      <c r="R78" s="87">
        <f t="shared" si="98"/>
        <v>1565.8523477721967</v>
      </c>
      <c r="S78" s="108">
        <f t="shared" si="99"/>
        <v>8027185.9704786511</v>
      </c>
      <c r="T78" s="143">
        <f t="shared" si="11"/>
        <v>0.96949890421631535</v>
      </c>
      <c r="U78" s="64">
        <f t="shared" si="100"/>
        <v>55</v>
      </c>
      <c r="V78" s="100">
        <f t="shared" si="57"/>
        <v>71223674.101740956</v>
      </c>
      <c r="W78" s="108">
        <f t="shared" si="58"/>
        <v>375891.50196441164</v>
      </c>
      <c r="X78">
        <f t="shared" si="59"/>
        <v>1295586.7274059784</v>
      </c>
      <c r="Y78" s="104">
        <f t="shared" si="95"/>
        <v>1671478.2293703901</v>
      </c>
      <c r="Z78" s="64">
        <f t="shared" si="2"/>
        <v>55</v>
      </c>
      <c r="AA78" s="100">
        <f t="shared" si="60"/>
        <v>492470000</v>
      </c>
      <c r="AB78" s="88">
        <f t="shared" si="61"/>
        <v>2718434.4</v>
      </c>
      <c r="AC78">
        <f t="shared" si="62"/>
        <v>0</v>
      </c>
      <c r="AD78" s="104">
        <f t="shared" si="63"/>
        <v>2718434.4</v>
      </c>
      <c r="AE78" s="64">
        <f t="shared" si="3"/>
        <v>55</v>
      </c>
      <c r="AF78" s="88">
        <f t="shared" si="17"/>
        <v>1173093674.1017408</v>
      </c>
      <c r="AG78" s="88">
        <f t="shared" si="48"/>
        <v>207796.6744415937</v>
      </c>
      <c r="AH78">
        <v>0</v>
      </c>
      <c r="AI78" s="104">
        <f t="shared" si="64"/>
        <v>207796.6744415937</v>
      </c>
      <c r="AJ78" s="3"/>
      <c r="AK78" s="88">
        <f t="shared" si="19"/>
        <v>1173093674.1017408</v>
      </c>
      <c r="AL78" s="3"/>
      <c r="AM78" s="3"/>
      <c r="AN78" s="3"/>
      <c r="AO78" s="3"/>
      <c r="AP78" s="88">
        <f t="shared" si="65"/>
        <v>115000000</v>
      </c>
      <c r="AQ78" s="88">
        <f t="shared" si="66"/>
        <v>617636.25</v>
      </c>
      <c r="AR78">
        <v>0</v>
      </c>
      <c r="AS78" s="104">
        <f t="shared" si="67"/>
        <v>617636.25</v>
      </c>
      <c r="AT78" s="3"/>
      <c r="AU78" s="88">
        <f t="shared" si="68"/>
        <v>102100000</v>
      </c>
      <c r="AV78" s="88">
        <f t="shared" si="69"/>
        <v>576099.24999999988</v>
      </c>
      <c r="AW78">
        <v>0</v>
      </c>
      <c r="AX78" s="104">
        <f t="shared" si="70"/>
        <v>576099.24999999988</v>
      </c>
      <c r="AY78" s="3"/>
      <c r="AZ78" s="88">
        <f t="shared" si="71"/>
        <v>50000000</v>
      </c>
      <c r="BA78" s="88">
        <f t="shared" si="72"/>
        <v>273791.66666666669</v>
      </c>
      <c r="BB78">
        <v>0</v>
      </c>
      <c r="BC78" s="104">
        <f t="shared" si="73"/>
        <v>273791.66666666669</v>
      </c>
      <c r="BD78" s="3"/>
      <c r="BE78" s="88">
        <f t="shared" si="74"/>
        <v>112300000</v>
      </c>
      <c r="BF78" s="88">
        <f t="shared" si="75"/>
        <v>643666.16666666674</v>
      </c>
      <c r="BG78">
        <v>0</v>
      </c>
      <c r="BH78" s="104">
        <f t="shared" si="76"/>
        <v>643666.16666666674</v>
      </c>
      <c r="BI78" s="3"/>
      <c r="BJ78" s="88">
        <f t="shared" si="77"/>
        <v>48700000</v>
      </c>
      <c r="BK78" s="88">
        <f t="shared" si="78"/>
        <v>279132.16666666669</v>
      </c>
      <c r="BL78">
        <v>0</v>
      </c>
      <c r="BM78" s="104">
        <f t="shared" si="79"/>
        <v>279132.16666666669</v>
      </c>
      <c r="BN78" s="3"/>
      <c r="BO78" s="88">
        <f t="shared" si="80"/>
        <v>89500000</v>
      </c>
      <c r="BP78" s="88">
        <f t="shared" si="81"/>
        <v>512984.16666666669</v>
      </c>
      <c r="BQ78">
        <v>0</v>
      </c>
      <c r="BR78" s="104">
        <f t="shared" si="82"/>
        <v>512984.16666666669</v>
      </c>
      <c r="BS78" s="3"/>
      <c r="BT78" s="88">
        <f t="shared" si="83"/>
        <v>44800000</v>
      </c>
      <c r="BU78" s="88">
        <f t="shared" si="84"/>
        <v>256778.66666666669</v>
      </c>
      <c r="BV78">
        <v>0</v>
      </c>
      <c r="BW78" s="104">
        <f t="shared" si="85"/>
        <v>256778.66666666669</v>
      </c>
      <c r="BX78" s="3"/>
      <c r="BY78" s="88">
        <f t="shared" si="86"/>
        <v>47000000</v>
      </c>
      <c r="BZ78" s="88">
        <f t="shared" si="87"/>
        <v>269388.33333333337</v>
      </c>
      <c r="CA78">
        <v>0</v>
      </c>
      <c r="CB78" s="104">
        <f t="shared" si="88"/>
        <v>269388.33333333337</v>
      </c>
      <c r="CC78" s="3"/>
      <c r="CD78" s="100">
        <f t="shared" si="89"/>
        <v>1173093674.1017408</v>
      </c>
      <c r="CE78" s="88">
        <f t="shared" si="49"/>
        <v>6523802.568631079</v>
      </c>
      <c r="CF78" s="88">
        <f t="shared" si="90"/>
        <v>1295586.7274059784</v>
      </c>
      <c r="CG78" s="100">
        <f t="shared" si="91"/>
        <v>7819389.2960370574</v>
      </c>
      <c r="CH78" s="88">
        <f t="shared" si="92"/>
        <v>207796.6744415937</v>
      </c>
      <c r="CI78" s="104">
        <f t="shared" si="50"/>
        <v>0</v>
      </c>
    </row>
    <row r="79" spans="5:87" x14ac:dyDescent="0.25">
      <c r="E79" s="141"/>
      <c r="F79" s="141"/>
      <c r="G79" s="141">
        <v>38713</v>
      </c>
      <c r="H79" s="64">
        <f t="shared" si="96"/>
        <v>56</v>
      </c>
      <c r="I79" s="38"/>
      <c r="L79" s="86">
        <f t="shared" si="93"/>
        <v>1171790648.547209</v>
      </c>
      <c r="M79" s="68">
        <f t="shared" si="51"/>
        <v>8038538.4000000004</v>
      </c>
      <c r="N79" s="90"/>
      <c r="O79" s="68">
        <f t="shared" si="94"/>
        <v>1303025.5545325009</v>
      </c>
      <c r="P79" s="108">
        <f t="shared" si="52"/>
        <v>6735512.8454674995</v>
      </c>
      <c r="Q79" s="87">
        <f t="shared" si="97"/>
        <v>9775.7806175145142</v>
      </c>
      <c r="R79" s="87">
        <f t="shared" si="98"/>
        <v>1564.1248988023219</v>
      </c>
      <c r="S79" s="108">
        <f t="shared" si="99"/>
        <v>8027198.4944836833</v>
      </c>
      <c r="T79" s="143">
        <f t="shared" si="11"/>
        <v>0.96842202359273477</v>
      </c>
      <c r="U79" s="64">
        <f t="shared" si="100"/>
        <v>56</v>
      </c>
      <c r="V79" s="100">
        <f t="shared" si="57"/>
        <v>69920648.547208458</v>
      </c>
      <c r="W79" s="108">
        <f t="shared" si="58"/>
        <v>369176.04409402394</v>
      </c>
      <c r="X79">
        <f t="shared" si="59"/>
        <v>1303025.5545325009</v>
      </c>
      <c r="Y79" s="104">
        <f t="shared" si="95"/>
        <v>1672201.5986265249</v>
      </c>
      <c r="Z79" s="64">
        <f t="shared" si="2"/>
        <v>56</v>
      </c>
      <c r="AA79" s="100">
        <f t="shared" si="60"/>
        <v>492470000</v>
      </c>
      <c r="AB79" s="88">
        <f t="shared" si="61"/>
        <v>2718434.4</v>
      </c>
      <c r="AC79">
        <f t="shared" si="62"/>
        <v>0</v>
      </c>
      <c r="AD79" s="104">
        <f t="shared" si="63"/>
        <v>2718434.4</v>
      </c>
      <c r="AE79" s="64">
        <f t="shared" si="3"/>
        <v>56</v>
      </c>
      <c r="AF79" s="88">
        <f t="shared" si="17"/>
        <v>1171790648.5472083</v>
      </c>
      <c r="AG79" s="88">
        <f t="shared" si="48"/>
        <v>207085.82919049077</v>
      </c>
      <c r="AH79">
        <v>0</v>
      </c>
      <c r="AI79" s="104">
        <f t="shared" si="64"/>
        <v>207085.82919049077</v>
      </c>
      <c r="AJ79" s="3"/>
      <c r="AK79" s="88">
        <f t="shared" si="19"/>
        <v>1171790648.5472083</v>
      </c>
      <c r="AL79" s="3"/>
      <c r="AM79" s="3"/>
      <c r="AN79" s="3"/>
      <c r="AO79" s="3"/>
      <c r="AP79" s="88">
        <f t="shared" si="65"/>
        <v>115000000</v>
      </c>
      <c r="AQ79" s="88">
        <f t="shared" si="66"/>
        <v>617636.25</v>
      </c>
      <c r="AR79">
        <v>0</v>
      </c>
      <c r="AS79" s="104">
        <f t="shared" si="67"/>
        <v>617636.25</v>
      </c>
      <c r="AT79" s="3"/>
      <c r="AU79" s="88">
        <f t="shared" si="68"/>
        <v>102100000</v>
      </c>
      <c r="AV79" s="88">
        <f t="shared" si="69"/>
        <v>576099.24999999988</v>
      </c>
      <c r="AW79">
        <v>0</v>
      </c>
      <c r="AX79" s="104">
        <f t="shared" si="70"/>
        <v>576099.24999999988</v>
      </c>
      <c r="AY79" s="3"/>
      <c r="AZ79" s="88">
        <f t="shared" si="71"/>
        <v>50000000</v>
      </c>
      <c r="BA79" s="88">
        <f t="shared" si="72"/>
        <v>273791.66666666669</v>
      </c>
      <c r="BB79">
        <v>0</v>
      </c>
      <c r="BC79" s="104">
        <f t="shared" si="73"/>
        <v>273791.66666666669</v>
      </c>
      <c r="BD79" s="3"/>
      <c r="BE79" s="88">
        <f t="shared" si="74"/>
        <v>112300000</v>
      </c>
      <c r="BF79" s="88">
        <f t="shared" si="75"/>
        <v>643666.16666666674</v>
      </c>
      <c r="BG79">
        <v>0</v>
      </c>
      <c r="BH79" s="104">
        <f t="shared" si="76"/>
        <v>643666.16666666674</v>
      </c>
      <c r="BI79" s="3"/>
      <c r="BJ79" s="88">
        <f t="shared" si="77"/>
        <v>48700000</v>
      </c>
      <c r="BK79" s="88">
        <f t="shared" si="78"/>
        <v>279132.16666666669</v>
      </c>
      <c r="BL79">
        <v>0</v>
      </c>
      <c r="BM79" s="104">
        <f t="shared" si="79"/>
        <v>279132.16666666669</v>
      </c>
      <c r="BN79" s="3"/>
      <c r="BO79" s="88">
        <f t="shared" si="80"/>
        <v>89500000</v>
      </c>
      <c r="BP79" s="88">
        <f t="shared" si="81"/>
        <v>512984.16666666669</v>
      </c>
      <c r="BQ79">
        <v>0</v>
      </c>
      <c r="BR79" s="104">
        <f t="shared" si="82"/>
        <v>512984.16666666669</v>
      </c>
      <c r="BS79" s="3"/>
      <c r="BT79" s="88">
        <f t="shared" si="83"/>
        <v>44800000</v>
      </c>
      <c r="BU79" s="88">
        <f t="shared" si="84"/>
        <v>256778.66666666669</v>
      </c>
      <c r="BV79">
        <v>0</v>
      </c>
      <c r="BW79" s="104">
        <f t="shared" si="85"/>
        <v>256778.66666666669</v>
      </c>
      <c r="BX79" s="3"/>
      <c r="BY79" s="88">
        <f t="shared" si="86"/>
        <v>47000000</v>
      </c>
      <c r="BZ79" s="88">
        <f t="shared" si="87"/>
        <v>269388.33333333337</v>
      </c>
      <c r="CA79">
        <v>0</v>
      </c>
      <c r="CB79" s="104">
        <f t="shared" si="88"/>
        <v>269388.33333333337</v>
      </c>
      <c r="CC79" s="3"/>
      <c r="CD79" s="100">
        <f t="shared" si="89"/>
        <v>1171790648.5472083</v>
      </c>
      <c r="CE79" s="88">
        <f t="shared" si="49"/>
        <v>6517087.1107606916</v>
      </c>
      <c r="CF79" s="88">
        <f t="shared" si="90"/>
        <v>1303025.5545325009</v>
      </c>
      <c r="CG79" s="100">
        <f t="shared" si="91"/>
        <v>7820112.6652931925</v>
      </c>
      <c r="CH79" s="88">
        <f t="shared" si="92"/>
        <v>207085.82919049077</v>
      </c>
      <c r="CI79" s="104">
        <f t="shared" si="50"/>
        <v>0</v>
      </c>
    </row>
    <row r="80" spans="5:87" x14ac:dyDescent="0.25">
      <c r="E80" s="141"/>
      <c r="F80" s="141"/>
      <c r="G80" s="141">
        <v>38744</v>
      </c>
      <c r="H80" s="64">
        <f t="shared" si="96"/>
        <v>57</v>
      </c>
      <c r="I80" s="38"/>
      <c r="L80" s="86">
        <f t="shared" si="93"/>
        <v>1170480141.4542842</v>
      </c>
      <c r="M80" s="68">
        <f t="shared" ref="M80:M143" si="101">$C$7</f>
        <v>8038538.4000000004</v>
      </c>
      <c r="N80" s="90"/>
      <c r="O80" s="68">
        <f t="shared" si="94"/>
        <v>1310507.0929247756</v>
      </c>
      <c r="P80" s="108">
        <f t="shared" ref="P80:P111" si="102">($C$6/12*L79)</f>
        <v>6728031.3070752248</v>
      </c>
      <c r="Q80" s="87">
        <f t="shared" si="97"/>
        <v>9764.9220712267415</v>
      </c>
      <c r="R80" s="87">
        <f t="shared" si="98"/>
        <v>1562.3875313962785</v>
      </c>
      <c r="S80" s="108">
        <f t="shared" si="99"/>
        <v>8027211.0903973775</v>
      </c>
      <c r="T80" s="143">
        <f t="shared" si="11"/>
        <v>0.96733895987957375</v>
      </c>
      <c r="U80" s="64">
        <f t="shared" si="100"/>
        <v>57</v>
      </c>
      <c r="V80" s="100">
        <f t="shared" si="57"/>
        <v>68610141.454283684</v>
      </c>
      <c r="W80" s="108">
        <f t="shared" si="58"/>
        <v>362422.02830303047</v>
      </c>
      <c r="X80">
        <f t="shared" si="59"/>
        <v>1310507.0929247756</v>
      </c>
      <c r="Y80" s="104">
        <f t="shared" si="95"/>
        <v>1672929.121227806</v>
      </c>
      <c r="Z80" s="64">
        <f t="shared" si="2"/>
        <v>57</v>
      </c>
      <c r="AA80" s="100">
        <f t="shared" si="60"/>
        <v>492470000</v>
      </c>
      <c r="AB80" s="88">
        <f t="shared" si="61"/>
        <v>2718434.4</v>
      </c>
      <c r="AC80">
        <f t="shared" si="62"/>
        <v>0</v>
      </c>
      <c r="AD80" s="104">
        <f t="shared" si="63"/>
        <v>2718434.4</v>
      </c>
      <c r="AE80" s="64">
        <f t="shared" si="3"/>
        <v>57</v>
      </c>
      <c r="AF80" s="88">
        <f t="shared" si="17"/>
        <v>1170480141.4542837</v>
      </c>
      <c r="AG80" s="88">
        <f t="shared" si="48"/>
        <v>206370.90250290371</v>
      </c>
      <c r="AH80">
        <v>0</v>
      </c>
      <c r="AI80" s="104">
        <f t="shared" si="64"/>
        <v>206370.90250290371</v>
      </c>
      <c r="AJ80" s="3"/>
      <c r="AK80" s="88">
        <f t="shared" si="19"/>
        <v>1170480141.4542837</v>
      </c>
      <c r="AL80" s="3"/>
      <c r="AM80" s="3"/>
      <c r="AN80" s="3"/>
      <c r="AO80" s="3"/>
      <c r="AP80" s="88">
        <f t="shared" si="65"/>
        <v>115000000</v>
      </c>
      <c r="AQ80" s="88">
        <f t="shared" si="66"/>
        <v>617636.25</v>
      </c>
      <c r="AR80">
        <v>0</v>
      </c>
      <c r="AS80" s="104">
        <f t="shared" si="67"/>
        <v>617636.25</v>
      </c>
      <c r="AT80" s="3"/>
      <c r="AU80" s="88">
        <f t="shared" si="68"/>
        <v>102100000</v>
      </c>
      <c r="AV80" s="88">
        <f t="shared" si="69"/>
        <v>576099.24999999988</v>
      </c>
      <c r="AW80">
        <v>0</v>
      </c>
      <c r="AX80" s="104">
        <f t="shared" si="70"/>
        <v>576099.24999999988</v>
      </c>
      <c r="AY80" s="3"/>
      <c r="AZ80" s="88">
        <f t="shared" si="71"/>
        <v>50000000</v>
      </c>
      <c r="BA80" s="88">
        <f t="shared" si="72"/>
        <v>273791.66666666669</v>
      </c>
      <c r="BB80">
        <v>0</v>
      </c>
      <c r="BC80" s="104">
        <f t="shared" si="73"/>
        <v>273791.66666666669</v>
      </c>
      <c r="BD80" s="3"/>
      <c r="BE80" s="88">
        <f t="shared" si="74"/>
        <v>112300000</v>
      </c>
      <c r="BF80" s="88">
        <f t="shared" si="75"/>
        <v>643666.16666666674</v>
      </c>
      <c r="BG80">
        <v>0</v>
      </c>
      <c r="BH80" s="104">
        <f t="shared" si="76"/>
        <v>643666.16666666674</v>
      </c>
      <c r="BI80" s="3"/>
      <c r="BJ80" s="88">
        <f t="shared" si="77"/>
        <v>48700000</v>
      </c>
      <c r="BK80" s="88">
        <f t="shared" si="78"/>
        <v>279132.16666666669</v>
      </c>
      <c r="BL80">
        <v>0</v>
      </c>
      <c r="BM80" s="104">
        <f t="shared" si="79"/>
        <v>279132.16666666669</v>
      </c>
      <c r="BN80" s="3"/>
      <c r="BO80" s="88">
        <f t="shared" si="80"/>
        <v>89500000</v>
      </c>
      <c r="BP80" s="88">
        <f t="shared" si="81"/>
        <v>512984.16666666669</v>
      </c>
      <c r="BQ80">
        <v>0</v>
      </c>
      <c r="BR80" s="104">
        <f t="shared" si="82"/>
        <v>512984.16666666669</v>
      </c>
      <c r="BS80" s="3"/>
      <c r="BT80" s="88">
        <f t="shared" si="83"/>
        <v>44800000</v>
      </c>
      <c r="BU80" s="88">
        <f t="shared" si="84"/>
        <v>256778.66666666669</v>
      </c>
      <c r="BV80">
        <v>0</v>
      </c>
      <c r="BW80" s="104">
        <f t="shared" si="85"/>
        <v>256778.66666666669</v>
      </c>
      <c r="BX80" s="3"/>
      <c r="BY80" s="88">
        <f t="shared" si="86"/>
        <v>47000000</v>
      </c>
      <c r="BZ80" s="88">
        <f t="shared" si="87"/>
        <v>269388.33333333337</v>
      </c>
      <c r="CA80">
        <v>0</v>
      </c>
      <c r="CB80" s="104">
        <f t="shared" si="88"/>
        <v>269388.33333333337</v>
      </c>
      <c r="CC80" s="3"/>
      <c r="CD80" s="100">
        <f t="shared" si="89"/>
        <v>1170480141.4542837</v>
      </c>
      <c r="CE80" s="88">
        <f t="shared" si="49"/>
        <v>6510333.0949696982</v>
      </c>
      <c r="CF80" s="88">
        <f t="shared" si="90"/>
        <v>1310507.0929247756</v>
      </c>
      <c r="CG80" s="100">
        <f t="shared" si="91"/>
        <v>7820840.1878944738</v>
      </c>
      <c r="CH80" s="88">
        <f t="shared" si="92"/>
        <v>206370.90250290371</v>
      </c>
      <c r="CI80" s="104">
        <f t="shared" si="50"/>
        <v>0</v>
      </c>
    </row>
    <row r="81" spans="5:87" x14ac:dyDescent="0.25">
      <c r="E81" s="141"/>
      <c r="F81" s="141"/>
      <c r="G81" s="141">
        <v>38775</v>
      </c>
      <c r="H81" s="64">
        <f t="shared" si="96"/>
        <v>58</v>
      </c>
      <c r="I81" s="38"/>
      <c r="L81" s="86">
        <f t="shared" si="93"/>
        <v>1169162109.8664675</v>
      </c>
      <c r="M81" s="68">
        <f t="shared" si="101"/>
        <v>8038538.4000000004</v>
      </c>
      <c r="N81" s="90"/>
      <c r="O81" s="68">
        <f t="shared" si="94"/>
        <v>1318031.5878166519</v>
      </c>
      <c r="P81" s="108">
        <f t="shared" si="102"/>
        <v>6720506.8121833485</v>
      </c>
      <c r="Q81" s="87">
        <f t="shared" si="97"/>
        <v>9754.001178785702</v>
      </c>
      <c r="R81" s="87">
        <f t="shared" si="98"/>
        <v>1560.6401886057122</v>
      </c>
      <c r="S81" s="108">
        <f t="shared" si="99"/>
        <v>8027223.7586326087</v>
      </c>
      <c r="T81" s="143">
        <f t="shared" si="11"/>
        <v>0.96624967757559299</v>
      </c>
      <c r="U81" s="64">
        <f t="shared" si="100"/>
        <v>58</v>
      </c>
      <c r="V81" s="100">
        <f t="shared" si="57"/>
        <v>67292109.866467029</v>
      </c>
      <c r="W81" s="108">
        <f t="shared" si="58"/>
        <v>355629.23320470378</v>
      </c>
      <c r="X81">
        <f t="shared" si="59"/>
        <v>1318031.5878166519</v>
      </c>
      <c r="Y81" s="104">
        <f t="shared" si="95"/>
        <v>1673660.8210213557</v>
      </c>
      <c r="Z81" s="64">
        <f t="shared" si="2"/>
        <v>58</v>
      </c>
      <c r="AA81" s="100">
        <f t="shared" si="60"/>
        <v>492470000</v>
      </c>
      <c r="AB81" s="88">
        <f t="shared" si="61"/>
        <v>2718434.4</v>
      </c>
      <c r="AC81">
        <f t="shared" si="62"/>
        <v>0</v>
      </c>
      <c r="AD81" s="104">
        <f t="shared" si="63"/>
        <v>2718434.4</v>
      </c>
      <c r="AE81" s="64">
        <f t="shared" si="3"/>
        <v>58</v>
      </c>
      <c r="AF81" s="88">
        <f t="shared" si="17"/>
        <v>1169162109.866467</v>
      </c>
      <c r="AG81" s="88">
        <f t="shared" si="48"/>
        <v>205651.87094458565</v>
      </c>
      <c r="AH81">
        <v>0</v>
      </c>
      <c r="AI81" s="104">
        <f t="shared" si="64"/>
        <v>205651.87094458565</v>
      </c>
      <c r="AJ81" s="3"/>
      <c r="AK81" s="88">
        <f t="shared" si="19"/>
        <v>1169162109.866467</v>
      </c>
      <c r="AL81" s="3"/>
      <c r="AM81" s="3"/>
      <c r="AN81" s="3"/>
      <c r="AO81" s="3"/>
      <c r="AP81" s="88">
        <f t="shared" si="65"/>
        <v>115000000</v>
      </c>
      <c r="AQ81" s="88">
        <f t="shared" si="66"/>
        <v>617636.25</v>
      </c>
      <c r="AR81">
        <v>0</v>
      </c>
      <c r="AS81" s="104">
        <f t="shared" si="67"/>
        <v>617636.25</v>
      </c>
      <c r="AT81" s="3"/>
      <c r="AU81" s="88">
        <f t="shared" si="68"/>
        <v>102100000</v>
      </c>
      <c r="AV81" s="88">
        <f t="shared" si="69"/>
        <v>576099.24999999988</v>
      </c>
      <c r="AW81">
        <v>0</v>
      </c>
      <c r="AX81" s="104">
        <f t="shared" si="70"/>
        <v>576099.24999999988</v>
      </c>
      <c r="AY81" s="3"/>
      <c r="AZ81" s="88">
        <f t="shared" si="71"/>
        <v>50000000</v>
      </c>
      <c r="BA81" s="88">
        <f t="shared" si="72"/>
        <v>273791.66666666669</v>
      </c>
      <c r="BB81">
        <v>0</v>
      </c>
      <c r="BC81" s="104">
        <f t="shared" si="73"/>
        <v>273791.66666666669</v>
      </c>
      <c r="BD81" s="3"/>
      <c r="BE81" s="88">
        <f t="shared" si="74"/>
        <v>112300000</v>
      </c>
      <c r="BF81" s="88">
        <f t="shared" si="75"/>
        <v>643666.16666666674</v>
      </c>
      <c r="BG81">
        <v>0</v>
      </c>
      <c r="BH81" s="104">
        <f t="shared" si="76"/>
        <v>643666.16666666674</v>
      </c>
      <c r="BI81" s="3"/>
      <c r="BJ81" s="88">
        <f t="shared" si="77"/>
        <v>48700000</v>
      </c>
      <c r="BK81" s="88">
        <f t="shared" si="78"/>
        <v>279132.16666666669</v>
      </c>
      <c r="BL81">
        <v>0</v>
      </c>
      <c r="BM81" s="104">
        <f t="shared" si="79"/>
        <v>279132.16666666669</v>
      </c>
      <c r="BN81" s="3"/>
      <c r="BO81" s="88">
        <f t="shared" si="80"/>
        <v>89500000</v>
      </c>
      <c r="BP81" s="88">
        <f t="shared" si="81"/>
        <v>512984.16666666669</v>
      </c>
      <c r="BQ81">
        <v>0</v>
      </c>
      <c r="BR81" s="104">
        <f t="shared" si="82"/>
        <v>512984.16666666669</v>
      </c>
      <c r="BS81" s="3"/>
      <c r="BT81" s="88">
        <f t="shared" si="83"/>
        <v>44800000</v>
      </c>
      <c r="BU81" s="88">
        <f t="shared" si="84"/>
        <v>256778.66666666669</v>
      </c>
      <c r="BV81">
        <v>0</v>
      </c>
      <c r="BW81" s="104">
        <f t="shared" si="85"/>
        <v>256778.66666666669</v>
      </c>
      <c r="BX81" s="3"/>
      <c r="BY81" s="88">
        <f t="shared" si="86"/>
        <v>47000000</v>
      </c>
      <c r="BZ81" s="88">
        <f t="shared" si="87"/>
        <v>269388.33333333337</v>
      </c>
      <c r="CA81">
        <v>0</v>
      </c>
      <c r="CB81" s="104">
        <f t="shared" si="88"/>
        <v>269388.33333333337</v>
      </c>
      <c r="CC81" s="3"/>
      <c r="CD81" s="100">
        <f t="shared" si="89"/>
        <v>1169162109.866467</v>
      </c>
      <c r="CE81" s="88">
        <f t="shared" si="49"/>
        <v>6503540.2998713711</v>
      </c>
      <c r="CF81" s="88">
        <f t="shared" si="90"/>
        <v>1318031.5878166519</v>
      </c>
      <c r="CG81" s="100">
        <f t="shared" si="91"/>
        <v>7821571.887688023</v>
      </c>
      <c r="CH81" s="88">
        <f t="shared" si="92"/>
        <v>205651.87094458565</v>
      </c>
      <c r="CI81" s="104">
        <f t="shared" si="50"/>
        <v>0</v>
      </c>
    </row>
    <row r="82" spans="5:87" x14ac:dyDescent="0.25">
      <c r="E82" s="141"/>
      <c r="F82" s="141"/>
      <c r="G82" s="141">
        <v>38803</v>
      </c>
      <c r="H82" s="64">
        <f t="shared" si="96"/>
        <v>59</v>
      </c>
      <c r="I82" s="38"/>
      <c r="L82" s="86">
        <f t="shared" si="93"/>
        <v>1167836510.5806174</v>
      </c>
      <c r="M82" s="68">
        <f t="shared" si="101"/>
        <v>8038538.4000000004</v>
      </c>
      <c r="N82" s="90"/>
      <c r="O82" s="68">
        <f t="shared" si="94"/>
        <v>1325599.2858500332</v>
      </c>
      <c r="P82" s="108">
        <f t="shared" si="102"/>
        <v>6712939.1141499672</v>
      </c>
      <c r="Q82" s="87">
        <f t="shared" si="97"/>
        <v>9743.017582220562</v>
      </c>
      <c r="R82" s="87">
        <f t="shared" si="98"/>
        <v>1558.8828131552898</v>
      </c>
      <c r="S82" s="108">
        <f t="shared" si="99"/>
        <v>8027236.4996046238</v>
      </c>
      <c r="T82" s="143">
        <f t="shared" si="11"/>
        <v>0.96515414097571683</v>
      </c>
      <c r="U82" s="64">
        <f t="shared" si="100"/>
        <v>59</v>
      </c>
      <c r="V82" s="100">
        <f t="shared" si="57"/>
        <v>65966510.580616996</v>
      </c>
      <c r="W82" s="108">
        <f t="shared" si="58"/>
        <v>348797.43614118744</v>
      </c>
      <c r="X82">
        <f t="shared" si="59"/>
        <v>1325599.2858500332</v>
      </c>
      <c r="Y82" s="104">
        <f t="shared" si="95"/>
        <v>1674396.7219912205</v>
      </c>
      <c r="Z82" s="64">
        <f t="shared" si="2"/>
        <v>59</v>
      </c>
      <c r="AA82" s="100">
        <f t="shared" si="60"/>
        <v>492470000</v>
      </c>
      <c r="AB82" s="88">
        <f t="shared" si="61"/>
        <v>2718434.4</v>
      </c>
      <c r="AC82">
        <f t="shared" si="62"/>
        <v>0</v>
      </c>
      <c r="AD82" s="104">
        <f t="shared" si="63"/>
        <v>2718434.4</v>
      </c>
      <c r="AE82" s="64">
        <f t="shared" si="3"/>
        <v>59</v>
      </c>
      <c r="AF82" s="88">
        <f t="shared" si="17"/>
        <v>1167836510.580617</v>
      </c>
      <c r="AG82" s="88">
        <f t="shared" si="48"/>
        <v>204928.71094673593</v>
      </c>
      <c r="AH82">
        <v>0</v>
      </c>
      <c r="AI82" s="104">
        <f t="shared" si="64"/>
        <v>204928.71094673593</v>
      </c>
      <c r="AJ82" s="3"/>
      <c r="AK82" s="88">
        <f t="shared" si="19"/>
        <v>1167836510.580617</v>
      </c>
      <c r="AL82" s="3"/>
      <c r="AM82" s="3"/>
      <c r="AN82" s="3"/>
      <c r="AO82" s="3"/>
      <c r="AP82" s="88">
        <f t="shared" si="65"/>
        <v>115000000</v>
      </c>
      <c r="AQ82" s="88">
        <f t="shared" si="66"/>
        <v>617636.25</v>
      </c>
      <c r="AR82">
        <v>0</v>
      </c>
      <c r="AS82" s="104">
        <f t="shared" si="67"/>
        <v>617636.25</v>
      </c>
      <c r="AT82" s="3"/>
      <c r="AU82" s="88">
        <f t="shared" si="68"/>
        <v>102100000</v>
      </c>
      <c r="AV82" s="88">
        <f t="shared" si="69"/>
        <v>576099.24999999988</v>
      </c>
      <c r="AW82">
        <v>0</v>
      </c>
      <c r="AX82" s="104">
        <f t="shared" si="70"/>
        <v>576099.24999999988</v>
      </c>
      <c r="AY82" s="3"/>
      <c r="AZ82" s="88">
        <f t="shared" si="71"/>
        <v>50000000</v>
      </c>
      <c r="BA82" s="88">
        <f t="shared" si="72"/>
        <v>273791.66666666669</v>
      </c>
      <c r="BB82">
        <v>0</v>
      </c>
      <c r="BC82" s="104">
        <f t="shared" si="73"/>
        <v>273791.66666666669</v>
      </c>
      <c r="BD82" s="3"/>
      <c r="BE82" s="88">
        <f t="shared" si="74"/>
        <v>112300000</v>
      </c>
      <c r="BF82" s="88">
        <f t="shared" si="75"/>
        <v>643666.16666666674</v>
      </c>
      <c r="BG82">
        <v>0</v>
      </c>
      <c r="BH82" s="104">
        <f t="shared" si="76"/>
        <v>643666.16666666674</v>
      </c>
      <c r="BI82" s="3"/>
      <c r="BJ82" s="88">
        <f t="shared" si="77"/>
        <v>48700000</v>
      </c>
      <c r="BK82" s="88">
        <f t="shared" si="78"/>
        <v>279132.16666666669</v>
      </c>
      <c r="BL82">
        <v>0</v>
      </c>
      <c r="BM82" s="104">
        <f t="shared" si="79"/>
        <v>279132.16666666669</v>
      </c>
      <c r="BN82" s="3"/>
      <c r="BO82" s="88">
        <f t="shared" si="80"/>
        <v>89500000</v>
      </c>
      <c r="BP82" s="88">
        <f t="shared" si="81"/>
        <v>512984.16666666669</v>
      </c>
      <c r="BQ82">
        <v>0</v>
      </c>
      <c r="BR82" s="104">
        <f t="shared" si="82"/>
        <v>512984.16666666669</v>
      </c>
      <c r="BS82" s="3"/>
      <c r="BT82" s="88">
        <f t="shared" si="83"/>
        <v>44800000</v>
      </c>
      <c r="BU82" s="88">
        <f t="shared" si="84"/>
        <v>256778.66666666669</v>
      </c>
      <c r="BV82">
        <v>0</v>
      </c>
      <c r="BW82" s="104">
        <f t="shared" si="85"/>
        <v>256778.66666666669</v>
      </c>
      <c r="BX82" s="3"/>
      <c r="BY82" s="88">
        <f t="shared" si="86"/>
        <v>47000000</v>
      </c>
      <c r="BZ82" s="88">
        <f t="shared" si="87"/>
        <v>269388.33333333337</v>
      </c>
      <c r="CA82">
        <v>0</v>
      </c>
      <c r="CB82" s="104">
        <f t="shared" si="88"/>
        <v>269388.33333333337</v>
      </c>
      <c r="CC82" s="3"/>
      <c r="CD82" s="100">
        <f t="shared" si="89"/>
        <v>1167836510.580617</v>
      </c>
      <c r="CE82" s="88">
        <f t="shared" si="49"/>
        <v>6496708.5028078547</v>
      </c>
      <c r="CF82" s="88">
        <f t="shared" si="90"/>
        <v>1325599.2858500332</v>
      </c>
      <c r="CG82" s="100">
        <f t="shared" si="91"/>
        <v>7822307.7886578878</v>
      </c>
      <c r="CH82" s="88">
        <f t="shared" si="92"/>
        <v>204928.71094673593</v>
      </c>
      <c r="CI82" s="104">
        <f t="shared" si="50"/>
        <v>0</v>
      </c>
    </row>
    <row r="83" spans="5:87" x14ac:dyDescent="0.25">
      <c r="E83" s="141"/>
      <c r="F83" s="141"/>
      <c r="G83" s="141">
        <v>38834</v>
      </c>
      <c r="H83" s="64">
        <f t="shared" si="96"/>
        <v>60</v>
      </c>
      <c r="I83" s="38"/>
      <c r="L83" s="86">
        <f t="shared" si="93"/>
        <v>1166503300.1455345</v>
      </c>
      <c r="M83" s="68">
        <f t="shared" si="101"/>
        <v>8038538.4000000004</v>
      </c>
      <c r="N83" s="90"/>
      <c r="O83" s="68">
        <f t="shared" si="94"/>
        <v>1333210.4350829553</v>
      </c>
      <c r="P83" s="108">
        <f t="shared" si="102"/>
        <v>6705327.9649170451</v>
      </c>
      <c r="Q83" s="87">
        <f t="shared" si="97"/>
        <v>9731.9709215051462</v>
      </c>
      <c r="R83" s="87">
        <f t="shared" si="98"/>
        <v>1557.1153474408231</v>
      </c>
      <c r="S83" s="108">
        <f t="shared" si="99"/>
        <v>8027249.3137310538</v>
      </c>
      <c r="T83" s="143">
        <f t="shared" si="11"/>
        <v>0.96405231416986326</v>
      </c>
      <c r="U83" s="64">
        <f t="shared" si="100"/>
        <v>60</v>
      </c>
      <c r="V83" s="100">
        <f t="shared" si="57"/>
        <v>64633300.145534039</v>
      </c>
      <c r="W83" s="108">
        <f t="shared" si="58"/>
        <v>341926.41317619808</v>
      </c>
      <c r="X83">
        <f t="shared" si="59"/>
        <v>1333210.4350829553</v>
      </c>
      <c r="Y83" s="104">
        <f t="shared" si="95"/>
        <v>1675136.8482591533</v>
      </c>
      <c r="Z83" s="64">
        <f t="shared" si="2"/>
        <v>60</v>
      </c>
      <c r="AA83" s="100">
        <f t="shared" si="60"/>
        <v>492470000</v>
      </c>
      <c r="AB83" s="88">
        <f t="shared" si="61"/>
        <v>2718434.4</v>
      </c>
      <c r="AC83">
        <f t="shared" si="62"/>
        <v>0</v>
      </c>
      <c r="AD83" s="104">
        <f t="shared" si="63"/>
        <v>2718434.4</v>
      </c>
      <c r="AE83" s="64">
        <f t="shared" si="3"/>
        <v>60</v>
      </c>
      <c r="AF83" s="88">
        <f t="shared" si="17"/>
        <v>1166503300.145534</v>
      </c>
      <c r="AG83" s="88">
        <f t="shared" si="48"/>
        <v>204201.39880523272</v>
      </c>
      <c r="AH83">
        <v>0</v>
      </c>
      <c r="AI83" s="104">
        <f t="shared" si="64"/>
        <v>204201.39880523272</v>
      </c>
      <c r="AJ83" s="3"/>
      <c r="AK83" s="88">
        <f t="shared" si="19"/>
        <v>1166503300.145534</v>
      </c>
      <c r="AL83" s="3"/>
      <c r="AM83" s="3"/>
      <c r="AN83" s="3"/>
      <c r="AO83" s="3"/>
      <c r="AP83" s="88">
        <f t="shared" si="65"/>
        <v>115000000</v>
      </c>
      <c r="AQ83" s="88">
        <f t="shared" si="66"/>
        <v>617636.25</v>
      </c>
      <c r="AR83">
        <v>0</v>
      </c>
      <c r="AS83" s="104">
        <f t="shared" si="67"/>
        <v>617636.25</v>
      </c>
      <c r="AT83" s="3"/>
      <c r="AU83" s="88">
        <f t="shared" si="68"/>
        <v>102100000</v>
      </c>
      <c r="AV83" s="88">
        <f t="shared" si="69"/>
        <v>576099.24999999988</v>
      </c>
      <c r="AW83">
        <v>0</v>
      </c>
      <c r="AX83" s="104">
        <f t="shared" si="70"/>
        <v>576099.24999999988</v>
      </c>
      <c r="AY83" s="3"/>
      <c r="AZ83" s="88">
        <f t="shared" si="71"/>
        <v>50000000</v>
      </c>
      <c r="BA83" s="88">
        <f t="shared" si="72"/>
        <v>273791.66666666669</v>
      </c>
      <c r="BB83">
        <v>0</v>
      </c>
      <c r="BC83" s="104">
        <f t="shared" si="73"/>
        <v>273791.66666666669</v>
      </c>
      <c r="BD83" s="3"/>
      <c r="BE83" s="88">
        <f t="shared" si="74"/>
        <v>112300000</v>
      </c>
      <c r="BF83" s="88">
        <f t="shared" si="75"/>
        <v>643666.16666666674</v>
      </c>
      <c r="BG83">
        <v>0</v>
      </c>
      <c r="BH83" s="104">
        <f t="shared" si="76"/>
        <v>643666.16666666674</v>
      </c>
      <c r="BI83" s="3"/>
      <c r="BJ83" s="88">
        <f t="shared" si="77"/>
        <v>48700000</v>
      </c>
      <c r="BK83" s="88">
        <f t="shared" si="78"/>
        <v>279132.16666666669</v>
      </c>
      <c r="BL83">
        <v>0</v>
      </c>
      <c r="BM83" s="104">
        <f t="shared" si="79"/>
        <v>279132.16666666669</v>
      </c>
      <c r="BN83" s="3"/>
      <c r="BO83" s="88">
        <f t="shared" si="80"/>
        <v>89500000</v>
      </c>
      <c r="BP83" s="88">
        <f t="shared" si="81"/>
        <v>512984.16666666669</v>
      </c>
      <c r="BQ83">
        <v>0</v>
      </c>
      <c r="BR83" s="104">
        <f t="shared" si="82"/>
        <v>512984.16666666669</v>
      </c>
      <c r="BS83" s="3"/>
      <c r="BT83" s="88">
        <f t="shared" si="83"/>
        <v>44800000</v>
      </c>
      <c r="BU83" s="88">
        <f t="shared" si="84"/>
        <v>256778.66666666669</v>
      </c>
      <c r="BV83">
        <v>0</v>
      </c>
      <c r="BW83" s="104">
        <f t="shared" si="85"/>
        <v>256778.66666666669</v>
      </c>
      <c r="BX83" s="3"/>
      <c r="BY83" s="88">
        <f t="shared" si="86"/>
        <v>47000000</v>
      </c>
      <c r="BZ83" s="88">
        <f t="shared" si="87"/>
        <v>269388.33333333337</v>
      </c>
      <c r="CA83">
        <v>0</v>
      </c>
      <c r="CB83" s="104">
        <f t="shared" si="88"/>
        <v>269388.33333333337</v>
      </c>
      <c r="CC83" s="3"/>
      <c r="CD83" s="100">
        <f t="shared" si="89"/>
        <v>1166503300.145534</v>
      </c>
      <c r="CE83" s="88">
        <f t="shared" si="49"/>
        <v>6489837.4798428658</v>
      </c>
      <c r="CF83" s="88">
        <f t="shared" si="90"/>
        <v>1333210.4350829553</v>
      </c>
      <c r="CG83" s="100">
        <f t="shared" si="91"/>
        <v>7823047.9149258211</v>
      </c>
      <c r="CH83" s="88">
        <f t="shared" si="92"/>
        <v>204201.39880523272</v>
      </c>
      <c r="CI83" s="104">
        <f t="shared" si="50"/>
        <v>0</v>
      </c>
    </row>
    <row r="84" spans="5:87" x14ac:dyDescent="0.25">
      <c r="E84" s="141"/>
      <c r="F84" s="141"/>
      <c r="G84" s="141">
        <v>38864</v>
      </c>
      <c r="H84" s="64">
        <f t="shared" si="96"/>
        <v>61</v>
      </c>
      <c r="I84" s="38"/>
      <c r="L84" s="86">
        <f t="shared" si="93"/>
        <v>1165162434.8605368</v>
      </c>
      <c r="M84" s="68">
        <f t="shared" si="101"/>
        <v>8038538.4000000004</v>
      </c>
      <c r="N84" s="90"/>
      <c r="O84" s="68">
        <f t="shared" si="94"/>
        <v>1340865.2849977231</v>
      </c>
      <c r="P84" s="108">
        <f t="shared" si="102"/>
        <v>6697673.1150022773</v>
      </c>
      <c r="Q84" s="87">
        <f t="shared" si="97"/>
        <v>9720.8608345461216</v>
      </c>
      <c r="R84" s="87">
        <f t="shared" si="98"/>
        <v>1555.3377335273792</v>
      </c>
      <c r="S84" s="108">
        <f t="shared" si="99"/>
        <v>8027262.2014319263</v>
      </c>
      <c r="T84" s="143">
        <f t="shared" si="11"/>
        <v>0.96294416104176594</v>
      </c>
      <c r="U84" s="64">
        <f t="shared" si="100"/>
        <v>61</v>
      </c>
      <c r="V84" s="100">
        <f t="shared" si="57"/>
        <v>63292434.860536315</v>
      </c>
      <c r="W84" s="108">
        <f t="shared" si="58"/>
        <v>335015.93908768473</v>
      </c>
      <c r="X84">
        <f t="shared" si="59"/>
        <v>1340865.2849977231</v>
      </c>
      <c r="Y84" s="104">
        <f t="shared" si="95"/>
        <v>1675881.2240854078</v>
      </c>
      <c r="Z84" s="64">
        <f t="shared" si="2"/>
        <v>61</v>
      </c>
      <c r="AA84" s="100">
        <f t="shared" si="60"/>
        <v>492470000</v>
      </c>
      <c r="AB84" s="88">
        <f t="shared" si="61"/>
        <v>2718434.4</v>
      </c>
      <c r="AC84">
        <f t="shared" si="62"/>
        <v>0</v>
      </c>
      <c r="AD84" s="104">
        <f t="shared" si="63"/>
        <v>2718434.4</v>
      </c>
      <c r="AE84" s="64">
        <f t="shared" si="3"/>
        <v>61</v>
      </c>
      <c r="AF84" s="88">
        <f t="shared" si="17"/>
        <v>1165162434.8605363</v>
      </c>
      <c r="AG84" s="88">
        <f t="shared" si="48"/>
        <v>203469.91067985073</v>
      </c>
      <c r="AH84">
        <v>0</v>
      </c>
      <c r="AI84" s="104">
        <f t="shared" si="64"/>
        <v>203469.91067985073</v>
      </c>
      <c r="AJ84" s="3"/>
      <c r="AK84" s="88">
        <f t="shared" si="19"/>
        <v>1165162434.8605363</v>
      </c>
      <c r="AL84" s="3"/>
      <c r="AM84" s="3"/>
      <c r="AN84" s="3"/>
      <c r="AO84" s="3"/>
      <c r="AP84" s="88">
        <f t="shared" si="65"/>
        <v>115000000</v>
      </c>
      <c r="AQ84" s="88">
        <f t="shared" si="66"/>
        <v>617636.25</v>
      </c>
      <c r="AR84">
        <v>0</v>
      </c>
      <c r="AS84" s="104">
        <f t="shared" si="67"/>
        <v>617636.25</v>
      </c>
      <c r="AT84" s="3"/>
      <c r="AU84" s="88">
        <f t="shared" si="68"/>
        <v>102100000</v>
      </c>
      <c r="AV84" s="88">
        <f t="shared" si="69"/>
        <v>576099.24999999988</v>
      </c>
      <c r="AW84">
        <v>0</v>
      </c>
      <c r="AX84" s="104">
        <f t="shared" si="70"/>
        <v>576099.24999999988</v>
      </c>
      <c r="AY84" s="3"/>
      <c r="AZ84" s="88">
        <f t="shared" si="71"/>
        <v>50000000</v>
      </c>
      <c r="BA84" s="88">
        <f t="shared" si="72"/>
        <v>273791.66666666669</v>
      </c>
      <c r="BB84">
        <v>0</v>
      </c>
      <c r="BC84" s="104">
        <f t="shared" si="73"/>
        <v>273791.66666666669</v>
      </c>
      <c r="BD84" s="3"/>
      <c r="BE84" s="88">
        <f t="shared" si="74"/>
        <v>112300000</v>
      </c>
      <c r="BF84" s="88">
        <f t="shared" si="75"/>
        <v>643666.16666666674</v>
      </c>
      <c r="BG84">
        <v>0</v>
      </c>
      <c r="BH84" s="104">
        <f t="shared" si="76"/>
        <v>643666.16666666674</v>
      </c>
      <c r="BI84" s="3"/>
      <c r="BJ84" s="88">
        <f t="shared" si="77"/>
        <v>48700000</v>
      </c>
      <c r="BK84" s="88">
        <f t="shared" si="78"/>
        <v>279132.16666666669</v>
      </c>
      <c r="BL84">
        <v>0</v>
      </c>
      <c r="BM84" s="104">
        <f t="shared" si="79"/>
        <v>279132.16666666669</v>
      </c>
      <c r="BN84" s="3"/>
      <c r="BO84" s="88">
        <f t="shared" si="80"/>
        <v>89500000</v>
      </c>
      <c r="BP84" s="88">
        <f t="shared" si="81"/>
        <v>512984.16666666669</v>
      </c>
      <c r="BQ84">
        <v>0</v>
      </c>
      <c r="BR84" s="104">
        <f t="shared" si="82"/>
        <v>512984.16666666669</v>
      </c>
      <c r="BS84" s="3"/>
      <c r="BT84" s="88">
        <f t="shared" si="83"/>
        <v>44800000</v>
      </c>
      <c r="BU84" s="88">
        <f t="shared" si="84"/>
        <v>256778.66666666669</v>
      </c>
      <c r="BV84">
        <v>0</v>
      </c>
      <c r="BW84" s="104">
        <f t="shared" si="85"/>
        <v>256778.66666666669</v>
      </c>
      <c r="BX84" s="3"/>
      <c r="BY84" s="88">
        <f t="shared" si="86"/>
        <v>47000000</v>
      </c>
      <c r="BZ84" s="88">
        <f t="shared" si="87"/>
        <v>269388.33333333337</v>
      </c>
      <c r="CA84">
        <v>0</v>
      </c>
      <c r="CB84" s="104">
        <f t="shared" si="88"/>
        <v>269388.33333333337</v>
      </c>
      <c r="CC84" s="3"/>
      <c r="CD84" s="100">
        <f t="shared" si="89"/>
        <v>1165162434.8605363</v>
      </c>
      <c r="CE84" s="88">
        <f t="shared" si="49"/>
        <v>6482927.0057543525</v>
      </c>
      <c r="CF84" s="88">
        <f t="shared" si="90"/>
        <v>1340865.2849977231</v>
      </c>
      <c r="CG84" s="100">
        <f t="shared" si="91"/>
        <v>7823792.2907520756</v>
      </c>
      <c r="CH84" s="88">
        <f t="shared" si="92"/>
        <v>203469.91067985073</v>
      </c>
      <c r="CI84" s="104">
        <f t="shared" si="50"/>
        <v>0</v>
      </c>
    </row>
    <row r="85" spans="5:87" x14ac:dyDescent="0.25">
      <c r="E85" s="141"/>
      <c r="F85" s="141"/>
      <c r="G85" s="141">
        <v>38895</v>
      </c>
      <c r="H85" s="64">
        <f t="shared" si="96"/>
        <v>62</v>
      </c>
      <c r="I85" s="38"/>
      <c r="L85" s="86">
        <f t="shared" si="93"/>
        <v>1163813870.7740278</v>
      </c>
      <c r="M85" s="68">
        <f t="shared" si="101"/>
        <v>8038538.4000000004</v>
      </c>
      <c r="N85" s="90"/>
      <c r="O85" s="68">
        <f t="shared" si="94"/>
        <v>1348564.0865090853</v>
      </c>
      <c r="P85" s="108">
        <f t="shared" si="102"/>
        <v>6689974.3134909151</v>
      </c>
      <c r="Q85" s="87">
        <f t="shared" si="97"/>
        <v>9709.6869571711413</v>
      </c>
      <c r="R85" s="87">
        <f t="shared" si="98"/>
        <v>1553.5499131473823</v>
      </c>
      <c r="S85" s="108">
        <f t="shared" si="99"/>
        <v>8027275.1631296817</v>
      </c>
      <c r="T85" s="143">
        <f t="shared" si="11"/>
        <v>0.96182964526779158</v>
      </c>
      <c r="U85" s="64">
        <f t="shared" si="100"/>
        <v>62</v>
      </c>
      <c r="V85" s="100">
        <f t="shared" si="57"/>
        <v>61943870.774027228</v>
      </c>
      <c r="W85" s="108">
        <f t="shared" si="58"/>
        <v>328065.78736044653</v>
      </c>
      <c r="X85">
        <f t="shared" si="59"/>
        <v>1348564.0865090853</v>
      </c>
      <c r="Y85" s="104">
        <f t="shared" si="95"/>
        <v>1676629.8738695318</v>
      </c>
      <c r="Z85" s="64">
        <f t="shared" si="2"/>
        <v>62</v>
      </c>
      <c r="AA85" s="100">
        <f t="shared" si="60"/>
        <v>492470000</v>
      </c>
      <c r="AB85" s="88">
        <f t="shared" si="61"/>
        <v>2718434.4</v>
      </c>
      <c r="AC85">
        <f t="shared" si="62"/>
        <v>0</v>
      </c>
      <c r="AD85" s="104">
        <f t="shared" si="63"/>
        <v>2718434.4</v>
      </c>
      <c r="AE85" s="64">
        <f t="shared" si="3"/>
        <v>62</v>
      </c>
      <c r="AF85" s="88">
        <f t="shared" si="17"/>
        <v>1163813870.7740273</v>
      </c>
      <c r="AG85" s="88">
        <f t="shared" si="48"/>
        <v>202734.22259348258</v>
      </c>
      <c r="AH85">
        <v>0</v>
      </c>
      <c r="AI85" s="104">
        <f t="shared" si="64"/>
        <v>202734.22259348258</v>
      </c>
      <c r="AJ85" s="3"/>
      <c r="AK85" s="88">
        <f t="shared" si="19"/>
        <v>1163813870.7740273</v>
      </c>
      <c r="AL85" s="3"/>
      <c r="AM85" s="3"/>
      <c r="AN85" s="3"/>
      <c r="AO85" s="3"/>
      <c r="AP85" s="88">
        <f t="shared" si="65"/>
        <v>115000000</v>
      </c>
      <c r="AQ85" s="88">
        <f t="shared" si="66"/>
        <v>617636.25</v>
      </c>
      <c r="AR85">
        <v>0</v>
      </c>
      <c r="AS85" s="104">
        <f t="shared" si="67"/>
        <v>617636.25</v>
      </c>
      <c r="AT85" s="3"/>
      <c r="AU85" s="88">
        <f t="shared" si="68"/>
        <v>102100000</v>
      </c>
      <c r="AV85" s="88">
        <f t="shared" si="69"/>
        <v>576099.24999999988</v>
      </c>
      <c r="AW85">
        <v>0</v>
      </c>
      <c r="AX85" s="104">
        <f t="shared" si="70"/>
        <v>576099.24999999988</v>
      </c>
      <c r="AY85" s="3"/>
      <c r="AZ85" s="88">
        <f t="shared" si="71"/>
        <v>50000000</v>
      </c>
      <c r="BA85" s="88">
        <f t="shared" si="72"/>
        <v>273791.66666666669</v>
      </c>
      <c r="BB85">
        <v>0</v>
      </c>
      <c r="BC85" s="104">
        <f t="shared" si="73"/>
        <v>273791.66666666669</v>
      </c>
      <c r="BD85" s="3"/>
      <c r="BE85" s="88">
        <f t="shared" si="74"/>
        <v>112300000</v>
      </c>
      <c r="BF85" s="88">
        <f t="shared" si="75"/>
        <v>643666.16666666674</v>
      </c>
      <c r="BG85">
        <v>0</v>
      </c>
      <c r="BH85" s="104">
        <f t="shared" si="76"/>
        <v>643666.16666666674</v>
      </c>
      <c r="BI85" s="3"/>
      <c r="BJ85" s="88">
        <f t="shared" si="77"/>
        <v>48700000</v>
      </c>
      <c r="BK85" s="88">
        <f t="shared" si="78"/>
        <v>279132.16666666669</v>
      </c>
      <c r="BL85">
        <v>0</v>
      </c>
      <c r="BM85" s="104">
        <f t="shared" si="79"/>
        <v>279132.16666666669</v>
      </c>
      <c r="BN85" s="3"/>
      <c r="BO85" s="88">
        <f t="shared" si="80"/>
        <v>89500000</v>
      </c>
      <c r="BP85" s="88">
        <f t="shared" si="81"/>
        <v>512984.16666666669</v>
      </c>
      <c r="BQ85">
        <v>0</v>
      </c>
      <c r="BR85" s="104">
        <f t="shared" si="82"/>
        <v>512984.16666666669</v>
      </c>
      <c r="BS85" s="3"/>
      <c r="BT85" s="88">
        <f t="shared" si="83"/>
        <v>44800000</v>
      </c>
      <c r="BU85" s="88">
        <f t="shared" si="84"/>
        <v>256778.66666666669</v>
      </c>
      <c r="BV85">
        <v>0</v>
      </c>
      <c r="BW85" s="104">
        <f t="shared" si="85"/>
        <v>256778.66666666669</v>
      </c>
      <c r="BX85" s="3"/>
      <c r="BY85" s="88">
        <f t="shared" si="86"/>
        <v>47000000</v>
      </c>
      <c r="BZ85" s="88">
        <f t="shared" si="87"/>
        <v>269388.33333333337</v>
      </c>
      <c r="CA85">
        <v>0</v>
      </c>
      <c r="CB85" s="104">
        <f t="shared" si="88"/>
        <v>269388.33333333337</v>
      </c>
      <c r="CC85" s="3"/>
      <c r="CD85" s="100">
        <f t="shared" si="89"/>
        <v>1163813870.7740273</v>
      </c>
      <c r="CE85" s="88">
        <f t="shared" si="49"/>
        <v>6475976.8540271139</v>
      </c>
      <c r="CF85" s="88">
        <f t="shared" si="90"/>
        <v>1348564.0865090853</v>
      </c>
      <c r="CG85" s="100">
        <f t="shared" si="91"/>
        <v>7824540.9405361991</v>
      </c>
      <c r="CH85" s="88">
        <f t="shared" si="92"/>
        <v>202734.22259348258</v>
      </c>
      <c r="CI85" s="104">
        <f t="shared" si="50"/>
        <v>0</v>
      </c>
    </row>
    <row r="86" spans="5:87" x14ac:dyDescent="0.25">
      <c r="E86" s="141"/>
      <c r="F86" s="141"/>
      <c r="G86" s="141">
        <v>38925</v>
      </c>
      <c r="H86" s="64">
        <f t="shared" si="96"/>
        <v>63</v>
      </c>
      <c r="I86" s="38"/>
      <c r="L86" s="86">
        <f t="shared" si="93"/>
        <v>1162457563.6820555</v>
      </c>
      <c r="M86" s="68">
        <f t="shared" si="101"/>
        <v>8038538.4000000004</v>
      </c>
      <c r="N86" s="90"/>
      <c r="O86" s="68">
        <f t="shared" si="94"/>
        <v>1356307.0919724572</v>
      </c>
      <c r="P86" s="108">
        <f t="shared" si="102"/>
        <v>6682231.3080275431</v>
      </c>
      <c r="Q86" s="87">
        <f t="shared" si="97"/>
        <v>9698.4489231168991</v>
      </c>
      <c r="R86" s="87">
        <f t="shared" si="98"/>
        <v>1551.7518276987037</v>
      </c>
      <c r="S86" s="108">
        <f t="shared" si="99"/>
        <v>8027288.1992491847</v>
      </c>
      <c r="T86" s="143">
        <f t="shared" si="11"/>
        <v>0.96070873031574833</v>
      </c>
      <c r="U86" s="64">
        <f t="shared" si="100"/>
        <v>63</v>
      </c>
      <c r="V86" s="100">
        <f t="shared" si="57"/>
        <v>60587563.682054773</v>
      </c>
      <c r="W86" s="108">
        <f t="shared" si="58"/>
        <v>321075.7301787078</v>
      </c>
      <c r="X86">
        <f t="shared" si="59"/>
        <v>1356307.0919724572</v>
      </c>
      <c r="Y86" s="104">
        <f t="shared" si="95"/>
        <v>1677382.822151165</v>
      </c>
      <c r="Z86" s="64">
        <f t="shared" si="2"/>
        <v>63</v>
      </c>
      <c r="AA86" s="100">
        <f t="shared" si="60"/>
        <v>492470000</v>
      </c>
      <c r="AB86" s="88">
        <f t="shared" si="61"/>
        <v>2718434.4</v>
      </c>
      <c r="AC86">
        <f t="shared" si="62"/>
        <v>0</v>
      </c>
      <c r="AD86" s="104">
        <f t="shared" si="63"/>
        <v>2718434.4</v>
      </c>
      <c r="AE86" s="64">
        <f t="shared" si="3"/>
        <v>63</v>
      </c>
      <c r="AF86" s="88">
        <f t="shared" si="17"/>
        <v>1162457563.6820548</v>
      </c>
      <c r="AG86" s="88">
        <f t="shared" si="48"/>
        <v>201994.31043135189</v>
      </c>
      <c r="AH86">
        <v>0</v>
      </c>
      <c r="AI86" s="104">
        <f t="shared" si="64"/>
        <v>201994.31043135189</v>
      </c>
      <c r="AJ86" s="3"/>
      <c r="AK86" s="88">
        <f t="shared" si="19"/>
        <v>1162457563.6820548</v>
      </c>
      <c r="AL86" s="3"/>
      <c r="AM86" s="3"/>
      <c r="AN86" s="3"/>
      <c r="AO86" s="3"/>
      <c r="AP86" s="88">
        <f t="shared" si="65"/>
        <v>115000000</v>
      </c>
      <c r="AQ86" s="88">
        <f t="shared" si="66"/>
        <v>617636.25</v>
      </c>
      <c r="AR86">
        <v>0</v>
      </c>
      <c r="AS86" s="104">
        <f t="shared" si="67"/>
        <v>617636.25</v>
      </c>
      <c r="AT86" s="3"/>
      <c r="AU86" s="88">
        <f t="shared" si="68"/>
        <v>102100000</v>
      </c>
      <c r="AV86" s="88">
        <f t="shared" si="69"/>
        <v>576099.24999999988</v>
      </c>
      <c r="AW86">
        <v>0</v>
      </c>
      <c r="AX86" s="104">
        <f t="shared" si="70"/>
        <v>576099.24999999988</v>
      </c>
      <c r="AY86" s="3"/>
      <c r="AZ86" s="88">
        <f t="shared" si="71"/>
        <v>50000000</v>
      </c>
      <c r="BA86" s="88">
        <f t="shared" si="72"/>
        <v>273791.66666666669</v>
      </c>
      <c r="BB86">
        <v>0</v>
      </c>
      <c r="BC86" s="104">
        <f t="shared" si="73"/>
        <v>273791.66666666669</v>
      </c>
      <c r="BD86" s="3"/>
      <c r="BE86" s="88">
        <f t="shared" si="74"/>
        <v>112300000</v>
      </c>
      <c r="BF86" s="88">
        <f t="shared" si="75"/>
        <v>643666.16666666674</v>
      </c>
      <c r="BG86">
        <v>0</v>
      </c>
      <c r="BH86" s="104">
        <f t="shared" si="76"/>
        <v>643666.16666666674</v>
      </c>
      <c r="BI86" s="3"/>
      <c r="BJ86" s="88">
        <f t="shared" si="77"/>
        <v>48700000</v>
      </c>
      <c r="BK86" s="88">
        <f t="shared" si="78"/>
        <v>279132.16666666669</v>
      </c>
      <c r="BL86">
        <v>0</v>
      </c>
      <c r="BM86" s="104">
        <f t="shared" si="79"/>
        <v>279132.16666666669</v>
      </c>
      <c r="BN86" s="3"/>
      <c r="BO86" s="88">
        <f t="shared" si="80"/>
        <v>89500000</v>
      </c>
      <c r="BP86" s="88">
        <f t="shared" si="81"/>
        <v>512984.16666666669</v>
      </c>
      <c r="BQ86">
        <v>0</v>
      </c>
      <c r="BR86" s="104">
        <f t="shared" si="82"/>
        <v>512984.16666666669</v>
      </c>
      <c r="BS86" s="3"/>
      <c r="BT86" s="88">
        <f t="shared" si="83"/>
        <v>44800000</v>
      </c>
      <c r="BU86" s="88">
        <f t="shared" si="84"/>
        <v>256778.66666666669</v>
      </c>
      <c r="BV86">
        <v>0</v>
      </c>
      <c r="BW86" s="104">
        <f t="shared" si="85"/>
        <v>256778.66666666669</v>
      </c>
      <c r="BX86" s="3"/>
      <c r="BY86" s="88">
        <f t="shared" si="86"/>
        <v>47000000</v>
      </c>
      <c r="BZ86" s="88">
        <f t="shared" si="87"/>
        <v>269388.33333333337</v>
      </c>
      <c r="CA86">
        <v>0</v>
      </c>
      <c r="CB86" s="104">
        <f t="shared" si="88"/>
        <v>269388.33333333337</v>
      </c>
      <c r="CC86" s="3"/>
      <c r="CD86" s="100">
        <f t="shared" si="89"/>
        <v>1162457563.6820548</v>
      </c>
      <c r="CE86" s="88">
        <f t="shared" si="49"/>
        <v>6468986.7968453756</v>
      </c>
      <c r="CF86" s="88">
        <f t="shared" si="90"/>
        <v>1356307.0919724572</v>
      </c>
      <c r="CG86" s="100">
        <f t="shared" si="91"/>
        <v>7825293.8888178328</v>
      </c>
      <c r="CH86" s="88">
        <f t="shared" si="92"/>
        <v>201994.31043135189</v>
      </c>
      <c r="CI86" s="104">
        <f t="shared" si="50"/>
        <v>0</v>
      </c>
    </row>
    <row r="87" spans="5:87" x14ac:dyDescent="0.25">
      <c r="E87" s="141"/>
      <c r="F87" s="141"/>
      <c r="G87" s="141">
        <v>38956</v>
      </c>
      <c r="H87" s="64">
        <f t="shared" si="96"/>
        <v>64</v>
      </c>
      <c r="I87" s="38"/>
      <c r="L87" s="86">
        <f t="shared" si="93"/>
        <v>1161093469.1268632</v>
      </c>
      <c r="M87" s="68">
        <f t="shared" si="101"/>
        <v>8038538.4000000004</v>
      </c>
      <c r="N87" s="90"/>
      <c r="O87" s="68">
        <f t="shared" si="94"/>
        <v>1364094.5551921986</v>
      </c>
      <c r="P87" s="108">
        <f t="shared" si="102"/>
        <v>6674443.8448078018</v>
      </c>
      <c r="Q87" s="87">
        <f t="shared" si="97"/>
        <v>9687.1463640171296</v>
      </c>
      <c r="R87" s="87">
        <f t="shared" si="98"/>
        <v>1549.9434182427406</v>
      </c>
      <c r="S87" s="108">
        <f t="shared" si="99"/>
        <v>8027301.31021774</v>
      </c>
      <c r="T87" s="143">
        <f t="shared" si="11"/>
        <v>0.9595813794436886</v>
      </c>
      <c r="U87" s="64">
        <f t="shared" si="100"/>
        <v>64</v>
      </c>
      <c r="V87" s="100">
        <f t="shared" si="57"/>
        <v>59223469.126862571</v>
      </c>
      <c r="W87" s="108">
        <f t="shared" si="58"/>
        <v>314045.53841865057</v>
      </c>
      <c r="X87">
        <f t="shared" si="59"/>
        <v>1364094.5551921986</v>
      </c>
      <c r="Y87" s="104">
        <f t="shared" si="95"/>
        <v>1678140.0936108492</v>
      </c>
      <c r="Z87" s="64">
        <f t="shared" si="2"/>
        <v>64</v>
      </c>
      <c r="AA87" s="100">
        <f t="shared" si="60"/>
        <v>492470000</v>
      </c>
      <c r="AB87" s="88">
        <f t="shared" si="61"/>
        <v>2718434.4</v>
      </c>
      <c r="AC87">
        <f t="shared" si="62"/>
        <v>0</v>
      </c>
      <c r="AD87" s="104">
        <f t="shared" si="63"/>
        <v>2718434.4</v>
      </c>
      <c r="AE87" s="64">
        <f t="shared" si="3"/>
        <v>64</v>
      </c>
      <c r="AF87" s="88">
        <f t="shared" si="17"/>
        <v>1161093469.1268625</v>
      </c>
      <c r="AG87" s="88">
        <f t="shared" si="48"/>
        <v>201250.14994022343</v>
      </c>
      <c r="AH87">
        <v>0</v>
      </c>
      <c r="AI87" s="104">
        <f t="shared" si="64"/>
        <v>201250.14994022343</v>
      </c>
      <c r="AJ87" s="3"/>
      <c r="AK87" s="88">
        <f t="shared" si="19"/>
        <v>1161093469.1268625</v>
      </c>
      <c r="AL87" s="3"/>
      <c r="AM87" s="3"/>
      <c r="AN87" s="3"/>
      <c r="AO87" s="3"/>
      <c r="AP87" s="88">
        <f t="shared" si="65"/>
        <v>115000000</v>
      </c>
      <c r="AQ87" s="88">
        <f t="shared" si="66"/>
        <v>617636.25</v>
      </c>
      <c r="AR87">
        <v>0</v>
      </c>
      <c r="AS87" s="104">
        <f t="shared" si="67"/>
        <v>617636.25</v>
      </c>
      <c r="AT87" s="3"/>
      <c r="AU87" s="88">
        <f t="shared" si="68"/>
        <v>102100000</v>
      </c>
      <c r="AV87" s="88">
        <f t="shared" si="69"/>
        <v>576099.24999999988</v>
      </c>
      <c r="AW87">
        <v>0</v>
      </c>
      <c r="AX87" s="104">
        <f t="shared" si="70"/>
        <v>576099.24999999988</v>
      </c>
      <c r="AY87" s="3"/>
      <c r="AZ87" s="88">
        <f t="shared" si="71"/>
        <v>50000000</v>
      </c>
      <c r="BA87" s="88">
        <f t="shared" si="72"/>
        <v>273791.66666666669</v>
      </c>
      <c r="BB87">
        <v>0</v>
      </c>
      <c r="BC87" s="104">
        <f t="shared" si="73"/>
        <v>273791.66666666669</v>
      </c>
      <c r="BD87" s="3"/>
      <c r="BE87" s="88">
        <f t="shared" si="74"/>
        <v>112300000</v>
      </c>
      <c r="BF87" s="88">
        <f t="shared" si="75"/>
        <v>643666.16666666674</v>
      </c>
      <c r="BG87">
        <v>0</v>
      </c>
      <c r="BH87" s="104">
        <f t="shared" si="76"/>
        <v>643666.16666666674</v>
      </c>
      <c r="BI87" s="3"/>
      <c r="BJ87" s="88">
        <f t="shared" si="77"/>
        <v>48700000</v>
      </c>
      <c r="BK87" s="88">
        <f t="shared" si="78"/>
        <v>279132.16666666669</v>
      </c>
      <c r="BL87">
        <v>0</v>
      </c>
      <c r="BM87" s="104">
        <f t="shared" si="79"/>
        <v>279132.16666666669</v>
      </c>
      <c r="BN87" s="3"/>
      <c r="BO87" s="88">
        <f t="shared" si="80"/>
        <v>89500000</v>
      </c>
      <c r="BP87" s="88">
        <f t="shared" si="81"/>
        <v>512984.16666666669</v>
      </c>
      <c r="BQ87">
        <v>0</v>
      </c>
      <c r="BR87" s="104">
        <f t="shared" si="82"/>
        <v>512984.16666666669</v>
      </c>
      <c r="BS87" s="3"/>
      <c r="BT87" s="88">
        <f t="shared" si="83"/>
        <v>44800000</v>
      </c>
      <c r="BU87" s="88">
        <f t="shared" si="84"/>
        <v>256778.66666666669</v>
      </c>
      <c r="BV87">
        <v>0</v>
      </c>
      <c r="BW87" s="104">
        <f t="shared" si="85"/>
        <v>256778.66666666669</v>
      </c>
      <c r="BX87" s="3"/>
      <c r="BY87" s="88">
        <f t="shared" si="86"/>
        <v>47000000</v>
      </c>
      <c r="BZ87" s="88">
        <f t="shared" si="87"/>
        <v>269388.33333333337</v>
      </c>
      <c r="CA87">
        <v>0</v>
      </c>
      <c r="CB87" s="104">
        <f t="shared" si="88"/>
        <v>269388.33333333337</v>
      </c>
      <c r="CC87" s="3"/>
      <c r="CD87" s="100">
        <f t="shared" si="89"/>
        <v>1161093469.1268625</v>
      </c>
      <c r="CE87" s="88">
        <f t="shared" si="49"/>
        <v>6461956.605085318</v>
      </c>
      <c r="CF87" s="88">
        <f t="shared" si="90"/>
        <v>1364094.5551921986</v>
      </c>
      <c r="CG87" s="100">
        <f t="shared" si="91"/>
        <v>7826051.1602775166</v>
      </c>
      <c r="CH87" s="88">
        <f t="shared" si="92"/>
        <v>201250.14994022343</v>
      </c>
      <c r="CI87" s="104">
        <f t="shared" si="50"/>
        <v>0</v>
      </c>
    </row>
    <row r="88" spans="5:87" x14ac:dyDescent="0.25">
      <c r="E88" s="141"/>
      <c r="F88" s="141"/>
      <c r="G88" s="141">
        <v>38987</v>
      </c>
      <c r="H88" s="64">
        <f t="shared" ref="H88:H119" si="103">H87+1</f>
        <v>65</v>
      </c>
      <c r="I88" s="38"/>
      <c r="L88" s="86">
        <f t="shared" si="93"/>
        <v>1159721542.3954334</v>
      </c>
      <c r="M88" s="68">
        <f t="shared" si="101"/>
        <v>8038538.4000000004</v>
      </c>
      <c r="N88" s="90"/>
      <c r="O88" s="68">
        <f t="shared" si="94"/>
        <v>1371926.7314299271</v>
      </c>
      <c r="P88" s="108">
        <f t="shared" si="102"/>
        <v>6666611.6685700733</v>
      </c>
      <c r="Q88" s="87">
        <f t="shared" ref="Q88:Q119" si="104">L87*($C$10/12)</f>
        <v>9675.7789093905267</v>
      </c>
      <c r="R88" s="87">
        <f t="shared" ref="R88:R119" si="105">L87*($C$11/12)</f>
        <v>1548.1246255024842</v>
      </c>
      <c r="S88" s="108">
        <f t="shared" ref="S88:S119" si="106">SUM(N88:P88)-Q88-R88</f>
        <v>8027314.4964651074</v>
      </c>
      <c r="T88" s="143">
        <f t="shared" si="11"/>
        <v>0.95844755569870532</v>
      </c>
      <c r="U88" s="64">
        <f t="shared" ref="U88:U119" si="107">U87+1</f>
        <v>65</v>
      </c>
      <c r="V88" s="100">
        <f t="shared" si="57"/>
        <v>57851542.395432644</v>
      </c>
      <c r="W88" s="108">
        <f t="shared" ref="W88:W143" si="108">V87*$C$14</f>
        <v>306974.98164090433</v>
      </c>
      <c r="X88">
        <f t="shared" si="59"/>
        <v>1371926.7314299271</v>
      </c>
      <c r="Y88" s="104">
        <f t="shared" si="95"/>
        <v>1678901.7130708313</v>
      </c>
      <c r="Z88" s="64">
        <f t="shared" ref="Z88:Z143" si="109">Z87+1</f>
        <v>65</v>
      </c>
      <c r="AA88" s="100">
        <f t="shared" si="60"/>
        <v>492470000</v>
      </c>
      <c r="AB88" s="88">
        <f t="shared" si="61"/>
        <v>2718434.4</v>
      </c>
      <c r="AC88">
        <f t="shared" si="62"/>
        <v>0</v>
      </c>
      <c r="AD88" s="104">
        <f t="shared" si="63"/>
        <v>2718434.4</v>
      </c>
      <c r="AE88" s="64">
        <f t="shared" ref="AE88:AE143" si="110">AE87+1</f>
        <v>65</v>
      </c>
      <c r="AF88" s="88">
        <f t="shared" si="17"/>
        <v>1159721542.3954325</v>
      </c>
      <c r="AG88" s="88">
        <f t="shared" si="48"/>
        <v>200501.71672760881</v>
      </c>
      <c r="AH88">
        <v>0</v>
      </c>
      <c r="AI88" s="104">
        <f t="shared" si="64"/>
        <v>200501.71672760881</v>
      </c>
      <c r="AJ88" s="3"/>
      <c r="AK88" s="88">
        <f t="shared" si="19"/>
        <v>1159721542.3954325</v>
      </c>
      <c r="AL88" s="3"/>
      <c r="AM88" s="3"/>
      <c r="AN88" s="3"/>
      <c r="AO88" s="3"/>
      <c r="AP88" s="88">
        <f t="shared" si="65"/>
        <v>115000000</v>
      </c>
      <c r="AQ88" s="88">
        <f t="shared" si="66"/>
        <v>617636.25</v>
      </c>
      <c r="AR88">
        <v>0</v>
      </c>
      <c r="AS88" s="104">
        <f t="shared" si="67"/>
        <v>617636.25</v>
      </c>
      <c r="AT88" s="3"/>
      <c r="AU88" s="88">
        <f t="shared" si="68"/>
        <v>102100000</v>
      </c>
      <c r="AV88" s="88">
        <f t="shared" si="69"/>
        <v>576099.24999999988</v>
      </c>
      <c r="AW88">
        <v>0</v>
      </c>
      <c r="AX88" s="104">
        <f t="shared" si="70"/>
        <v>576099.24999999988</v>
      </c>
      <c r="AY88" s="3"/>
      <c r="AZ88" s="88">
        <f t="shared" si="71"/>
        <v>50000000</v>
      </c>
      <c r="BA88" s="88">
        <f t="shared" si="72"/>
        <v>273791.66666666669</v>
      </c>
      <c r="BB88">
        <v>0</v>
      </c>
      <c r="BC88" s="104">
        <f t="shared" si="73"/>
        <v>273791.66666666669</v>
      </c>
      <c r="BD88" s="3"/>
      <c r="BE88" s="88">
        <f t="shared" si="74"/>
        <v>112300000</v>
      </c>
      <c r="BF88" s="88">
        <f t="shared" si="75"/>
        <v>643666.16666666674</v>
      </c>
      <c r="BG88">
        <v>0</v>
      </c>
      <c r="BH88" s="104">
        <f t="shared" si="76"/>
        <v>643666.16666666674</v>
      </c>
      <c r="BI88" s="3"/>
      <c r="BJ88" s="88">
        <f t="shared" si="77"/>
        <v>48700000</v>
      </c>
      <c r="BK88" s="88">
        <f t="shared" si="78"/>
        <v>279132.16666666669</v>
      </c>
      <c r="BL88">
        <v>0</v>
      </c>
      <c r="BM88" s="104">
        <f t="shared" si="79"/>
        <v>279132.16666666669</v>
      </c>
      <c r="BN88" s="3"/>
      <c r="BO88" s="88">
        <f t="shared" si="80"/>
        <v>89500000</v>
      </c>
      <c r="BP88" s="88">
        <f t="shared" si="81"/>
        <v>512984.16666666669</v>
      </c>
      <c r="BQ88">
        <v>0</v>
      </c>
      <c r="BR88" s="104">
        <f t="shared" si="82"/>
        <v>512984.16666666669</v>
      </c>
      <c r="BS88" s="3"/>
      <c r="BT88" s="88">
        <f t="shared" si="83"/>
        <v>44800000</v>
      </c>
      <c r="BU88" s="88">
        <f t="shared" si="84"/>
        <v>256778.66666666669</v>
      </c>
      <c r="BV88">
        <v>0</v>
      </c>
      <c r="BW88" s="104">
        <f t="shared" si="85"/>
        <v>256778.66666666669</v>
      </c>
      <c r="BX88" s="3"/>
      <c r="BY88" s="88">
        <f t="shared" si="86"/>
        <v>47000000</v>
      </c>
      <c r="BZ88" s="88">
        <f t="shared" si="87"/>
        <v>269388.33333333337</v>
      </c>
      <c r="CA88">
        <v>0</v>
      </c>
      <c r="CB88" s="104">
        <f t="shared" si="88"/>
        <v>269388.33333333337</v>
      </c>
      <c r="CC88" s="3"/>
      <c r="CD88" s="100">
        <f t="shared" si="89"/>
        <v>1159721542.3954325</v>
      </c>
      <c r="CE88" s="88">
        <f t="shared" si="49"/>
        <v>6454886.0483075716</v>
      </c>
      <c r="CF88" s="88">
        <f t="shared" si="90"/>
        <v>1371926.7314299271</v>
      </c>
      <c r="CG88" s="100">
        <f t="shared" si="91"/>
        <v>7826812.7797374986</v>
      </c>
      <c r="CH88" s="88">
        <f t="shared" si="92"/>
        <v>200501.71672760881</v>
      </c>
      <c r="CI88" s="104">
        <f t="shared" si="50"/>
        <v>0</v>
      </c>
    </row>
    <row r="89" spans="5:87" x14ac:dyDescent="0.25">
      <c r="E89" s="141"/>
      <c r="F89" s="141"/>
      <c r="G89" s="141">
        <v>39017</v>
      </c>
      <c r="H89" s="64">
        <f t="shared" si="103"/>
        <v>66</v>
      </c>
      <c r="I89" s="38"/>
      <c r="L89" s="86">
        <f t="shared" si="93"/>
        <v>1158341738.5180206</v>
      </c>
      <c r="M89" s="68">
        <f t="shared" si="101"/>
        <v>8038538.4000000004</v>
      </c>
      <c r="N89" s="90"/>
      <c r="O89" s="68">
        <f t="shared" si="94"/>
        <v>1379803.8774128873</v>
      </c>
      <c r="P89" s="108">
        <f t="shared" si="102"/>
        <v>6658734.5225871131</v>
      </c>
      <c r="Q89" s="87">
        <f t="shared" si="104"/>
        <v>9664.3461866286125</v>
      </c>
      <c r="R89" s="87">
        <f t="shared" si="105"/>
        <v>1546.2953898605776</v>
      </c>
      <c r="S89" s="108">
        <f t="shared" si="106"/>
        <v>8027327.7584235109</v>
      </c>
      <c r="T89" s="143">
        <f t="shared" ref="T89:T143" si="111">L89/$L$23</f>
        <v>0.95730722191571949</v>
      </c>
      <c r="U89" s="64">
        <f t="shared" si="107"/>
        <v>66</v>
      </c>
      <c r="V89" s="100">
        <f t="shared" ref="V89:V143" si="112">MAXA(V88-X89,0)</f>
        <v>56471738.518019758</v>
      </c>
      <c r="W89" s="108">
        <f t="shared" si="108"/>
        <v>299863.82808299252</v>
      </c>
      <c r="X89">
        <f t="shared" si="59"/>
        <v>1379803.8774128873</v>
      </c>
      <c r="Y89" s="104">
        <f t="shared" si="95"/>
        <v>1679667.7054958798</v>
      </c>
      <c r="Z89" s="64">
        <f t="shared" si="109"/>
        <v>66</v>
      </c>
      <c r="AA89" s="100">
        <f t="shared" si="60"/>
        <v>492470000</v>
      </c>
      <c r="AB89" s="88">
        <f t="shared" si="61"/>
        <v>2718434.4</v>
      </c>
      <c r="AC89">
        <f t="shared" si="62"/>
        <v>0</v>
      </c>
      <c r="AD89" s="104">
        <f t="shared" si="63"/>
        <v>2718434.4</v>
      </c>
      <c r="AE89" s="64">
        <f t="shared" si="110"/>
        <v>66</v>
      </c>
      <c r="AF89" s="88">
        <f t="shared" ref="AF89:AF143" si="113">CD89</f>
        <v>1158341738.5180197</v>
      </c>
      <c r="AG89" s="88">
        <f t="shared" si="48"/>
        <v>199748.9862609636</v>
      </c>
      <c r="AH89">
        <v>0</v>
      </c>
      <c r="AI89" s="104">
        <f t="shared" si="64"/>
        <v>199748.9862609636</v>
      </c>
      <c r="AJ89" s="3"/>
      <c r="AK89" s="88">
        <f t="shared" ref="AK89:AK143" si="114">CD89</f>
        <v>1158341738.5180197</v>
      </c>
      <c r="AL89" s="3"/>
      <c r="AM89" s="3"/>
      <c r="AN89" s="3"/>
      <c r="AO89" s="3"/>
      <c r="AP89" s="88">
        <f t="shared" si="65"/>
        <v>115000000</v>
      </c>
      <c r="AQ89" s="88">
        <f t="shared" si="66"/>
        <v>617636.25</v>
      </c>
      <c r="AR89">
        <v>0</v>
      </c>
      <c r="AS89" s="104">
        <f t="shared" si="67"/>
        <v>617636.25</v>
      </c>
      <c r="AT89" s="3"/>
      <c r="AU89" s="88">
        <f t="shared" si="68"/>
        <v>102100000</v>
      </c>
      <c r="AV89" s="88">
        <f t="shared" si="69"/>
        <v>576099.24999999988</v>
      </c>
      <c r="AW89">
        <v>0</v>
      </c>
      <c r="AX89" s="104">
        <f t="shared" si="70"/>
        <v>576099.24999999988</v>
      </c>
      <c r="AY89" s="3"/>
      <c r="AZ89" s="88">
        <f t="shared" si="71"/>
        <v>50000000</v>
      </c>
      <c r="BA89" s="88">
        <f t="shared" si="72"/>
        <v>273791.66666666669</v>
      </c>
      <c r="BB89">
        <v>0</v>
      </c>
      <c r="BC89" s="104">
        <f t="shared" si="73"/>
        <v>273791.66666666669</v>
      </c>
      <c r="BD89" s="3"/>
      <c r="BE89" s="88">
        <f t="shared" si="74"/>
        <v>112300000</v>
      </c>
      <c r="BF89" s="88">
        <f t="shared" si="75"/>
        <v>643666.16666666674</v>
      </c>
      <c r="BG89">
        <v>0</v>
      </c>
      <c r="BH89" s="104">
        <f t="shared" si="76"/>
        <v>643666.16666666674</v>
      </c>
      <c r="BI89" s="3"/>
      <c r="BJ89" s="88">
        <f t="shared" si="77"/>
        <v>48700000</v>
      </c>
      <c r="BK89" s="88">
        <f t="shared" si="78"/>
        <v>279132.16666666669</v>
      </c>
      <c r="BL89">
        <v>0</v>
      </c>
      <c r="BM89" s="104">
        <f t="shared" si="79"/>
        <v>279132.16666666669</v>
      </c>
      <c r="BN89" s="3"/>
      <c r="BO89" s="88">
        <f t="shared" si="80"/>
        <v>89500000</v>
      </c>
      <c r="BP89" s="88">
        <f t="shared" si="81"/>
        <v>512984.16666666669</v>
      </c>
      <c r="BQ89">
        <v>0</v>
      </c>
      <c r="BR89" s="104">
        <f t="shared" si="82"/>
        <v>512984.16666666669</v>
      </c>
      <c r="BS89" s="3"/>
      <c r="BT89" s="88">
        <f t="shared" si="83"/>
        <v>44800000</v>
      </c>
      <c r="BU89" s="88">
        <f t="shared" si="84"/>
        <v>256778.66666666669</v>
      </c>
      <c r="BV89">
        <v>0</v>
      </c>
      <c r="BW89" s="104">
        <f t="shared" si="85"/>
        <v>256778.66666666669</v>
      </c>
      <c r="BX89" s="3"/>
      <c r="BY89" s="88">
        <f t="shared" si="86"/>
        <v>47000000</v>
      </c>
      <c r="BZ89" s="88">
        <f t="shared" si="87"/>
        <v>269388.33333333337</v>
      </c>
      <c r="CA89">
        <v>0</v>
      </c>
      <c r="CB89" s="104">
        <f t="shared" si="88"/>
        <v>269388.33333333337</v>
      </c>
      <c r="CC89" s="3"/>
      <c r="CD89" s="100">
        <f t="shared" si="89"/>
        <v>1158341738.5180197</v>
      </c>
      <c r="CE89" s="88">
        <f t="shared" si="49"/>
        <v>6447774.89474966</v>
      </c>
      <c r="CF89" s="88">
        <f t="shared" si="90"/>
        <v>1379803.8774128873</v>
      </c>
      <c r="CG89" s="100">
        <f t="shared" si="91"/>
        <v>7827578.7721625473</v>
      </c>
      <c r="CH89" s="88">
        <f t="shared" si="92"/>
        <v>199748.9862609636</v>
      </c>
      <c r="CI89" s="104">
        <f t="shared" si="50"/>
        <v>0</v>
      </c>
    </row>
    <row r="90" spans="5:87" x14ac:dyDescent="0.25">
      <c r="E90" s="141"/>
      <c r="F90" s="141"/>
      <c r="G90" s="141">
        <v>39048</v>
      </c>
      <c r="H90" s="64">
        <f t="shared" si="103"/>
        <v>67</v>
      </c>
      <c r="I90" s="38"/>
      <c r="L90" s="86">
        <f t="shared" si="93"/>
        <v>1156954012.2666783</v>
      </c>
      <c r="M90" s="68">
        <f t="shared" si="101"/>
        <v>8038538.4000000004</v>
      </c>
      <c r="N90" s="90"/>
      <c r="O90" s="68">
        <f t="shared" si="94"/>
        <v>1387726.2513423655</v>
      </c>
      <c r="P90" s="108">
        <f t="shared" si="102"/>
        <v>6650812.1486576349</v>
      </c>
      <c r="Q90" s="87">
        <f t="shared" si="104"/>
        <v>9652.8478209835066</v>
      </c>
      <c r="R90" s="87">
        <f t="shared" si="105"/>
        <v>1544.4556513573607</v>
      </c>
      <c r="S90" s="108">
        <f t="shared" si="106"/>
        <v>8027341.0965276593</v>
      </c>
      <c r="T90" s="143">
        <f t="shared" si="111"/>
        <v>0.9561603407162631</v>
      </c>
      <c r="U90" s="64">
        <f t="shared" si="107"/>
        <v>67</v>
      </c>
      <c r="V90" s="100">
        <f t="shared" si="112"/>
        <v>55084012.266677395</v>
      </c>
      <c r="W90" s="108">
        <f t="shared" si="108"/>
        <v>292711.84465173574</v>
      </c>
      <c r="X90">
        <f t="shared" si="59"/>
        <v>1387726.2513423655</v>
      </c>
      <c r="Y90" s="104">
        <f t="shared" si="95"/>
        <v>1680438.0959941014</v>
      </c>
      <c r="Z90" s="64">
        <f t="shared" si="109"/>
        <v>67</v>
      </c>
      <c r="AA90" s="100">
        <f t="shared" si="60"/>
        <v>492470000</v>
      </c>
      <c r="AB90" s="88">
        <f t="shared" si="61"/>
        <v>2718434.4</v>
      </c>
      <c r="AC90">
        <f t="shared" si="62"/>
        <v>0</v>
      </c>
      <c r="AD90" s="104">
        <f t="shared" si="63"/>
        <v>2718434.4</v>
      </c>
      <c r="AE90" s="64">
        <f t="shared" si="110"/>
        <v>67</v>
      </c>
      <c r="AF90" s="88">
        <f t="shared" si="113"/>
        <v>1156954012.2666774</v>
      </c>
      <c r="AG90" s="88">
        <f t="shared" ref="AG90:AG143" si="115">CH90</f>
        <v>198991.93386689015</v>
      </c>
      <c r="AH90">
        <v>0</v>
      </c>
      <c r="AI90" s="104">
        <f t="shared" si="64"/>
        <v>198991.93386689015</v>
      </c>
      <c r="AJ90" s="3"/>
      <c r="AK90" s="88">
        <f t="shared" si="114"/>
        <v>1156954012.2666774</v>
      </c>
      <c r="AL90" s="3"/>
      <c r="AM90" s="3"/>
      <c r="AN90" s="3"/>
      <c r="AO90" s="3"/>
      <c r="AP90" s="88">
        <f t="shared" si="65"/>
        <v>115000000</v>
      </c>
      <c r="AQ90" s="88">
        <f t="shared" si="66"/>
        <v>617636.25</v>
      </c>
      <c r="AR90">
        <v>0</v>
      </c>
      <c r="AS90" s="104">
        <f t="shared" si="67"/>
        <v>617636.25</v>
      </c>
      <c r="AT90" s="3"/>
      <c r="AU90" s="88">
        <f t="shared" si="68"/>
        <v>102100000</v>
      </c>
      <c r="AV90" s="88">
        <f t="shared" si="69"/>
        <v>576099.24999999988</v>
      </c>
      <c r="AW90">
        <v>0</v>
      </c>
      <c r="AX90" s="104">
        <f t="shared" si="70"/>
        <v>576099.24999999988</v>
      </c>
      <c r="AY90" s="3"/>
      <c r="AZ90" s="88">
        <f t="shared" si="71"/>
        <v>50000000</v>
      </c>
      <c r="BA90" s="88">
        <f t="shared" si="72"/>
        <v>273791.66666666669</v>
      </c>
      <c r="BB90">
        <v>0</v>
      </c>
      <c r="BC90" s="104">
        <f t="shared" si="73"/>
        <v>273791.66666666669</v>
      </c>
      <c r="BD90" s="3"/>
      <c r="BE90" s="88">
        <f t="shared" si="74"/>
        <v>112300000</v>
      </c>
      <c r="BF90" s="88">
        <f t="shared" si="75"/>
        <v>643666.16666666674</v>
      </c>
      <c r="BG90">
        <v>0</v>
      </c>
      <c r="BH90" s="104">
        <f t="shared" si="76"/>
        <v>643666.16666666674</v>
      </c>
      <c r="BI90" s="3"/>
      <c r="BJ90" s="88">
        <f t="shared" si="77"/>
        <v>48700000</v>
      </c>
      <c r="BK90" s="88">
        <f t="shared" si="78"/>
        <v>279132.16666666669</v>
      </c>
      <c r="BL90">
        <v>0</v>
      </c>
      <c r="BM90" s="104">
        <f t="shared" si="79"/>
        <v>279132.16666666669</v>
      </c>
      <c r="BN90" s="3"/>
      <c r="BO90" s="88">
        <f t="shared" si="80"/>
        <v>89500000</v>
      </c>
      <c r="BP90" s="88">
        <f t="shared" si="81"/>
        <v>512984.16666666669</v>
      </c>
      <c r="BQ90">
        <v>0</v>
      </c>
      <c r="BR90" s="104">
        <f t="shared" si="82"/>
        <v>512984.16666666669</v>
      </c>
      <c r="BS90" s="3"/>
      <c r="BT90" s="88">
        <f t="shared" si="83"/>
        <v>44800000</v>
      </c>
      <c r="BU90" s="88">
        <f t="shared" si="84"/>
        <v>256778.66666666669</v>
      </c>
      <c r="BV90">
        <v>0</v>
      </c>
      <c r="BW90" s="104">
        <f t="shared" si="85"/>
        <v>256778.66666666669</v>
      </c>
      <c r="BX90" s="3"/>
      <c r="BY90" s="88">
        <f t="shared" si="86"/>
        <v>47000000</v>
      </c>
      <c r="BZ90" s="88">
        <f t="shared" si="87"/>
        <v>269388.33333333337</v>
      </c>
      <c r="CA90">
        <v>0</v>
      </c>
      <c r="CB90" s="104">
        <f t="shared" si="88"/>
        <v>269388.33333333337</v>
      </c>
      <c r="CC90" s="3"/>
      <c r="CD90" s="100">
        <f t="shared" si="89"/>
        <v>1156954012.2666774</v>
      </c>
      <c r="CE90" s="88">
        <f t="shared" ref="CE90:CE143" si="116">W90+AB90+AQ90+AV90+BA90+BF90+BK90+BP90+BU90+BZ90</f>
        <v>6440622.9113184037</v>
      </c>
      <c r="CF90" s="88">
        <f t="shared" si="90"/>
        <v>1387726.2513423655</v>
      </c>
      <c r="CG90" s="100">
        <f t="shared" si="91"/>
        <v>7828349.1626607692</v>
      </c>
      <c r="CH90" s="88">
        <f t="shared" si="92"/>
        <v>198991.93386689015</v>
      </c>
      <c r="CI90" s="104">
        <f t="shared" ref="CI90:CI143" si="117">S90-CG90-AG90</f>
        <v>0</v>
      </c>
    </row>
    <row r="91" spans="5:87" x14ac:dyDescent="0.25">
      <c r="E91" s="141"/>
      <c r="F91" s="141"/>
      <c r="G91" s="141">
        <v>39078</v>
      </c>
      <c r="H91" s="64">
        <f t="shared" si="103"/>
        <v>68</v>
      </c>
      <c r="I91" s="38"/>
      <c r="L91" s="86">
        <f t="shared" si="93"/>
        <v>1155558318.1537762</v>
      </c>
      <c r="M91" s="68">
        <f t="shared" si="101"/>
        <v>8038538.4000000004</v>
      </c>
      <c r="N91" s="90"/>
      <c r="O91" s="68">
        <f t="shared" si="94"/>
        <v>1395694.1129021561</v>
      </c>
      <c r="P91" s="108">
        <f t="shared" si="102"/>
        <v>6642844.2870978443</v>
      </c>
      <c r="Q91" s="87">
        <f t="shared" si="104"/>
        <v>9641.2834355556533</v>
      </c>
      <c r="R91" s="87">
        <f t="shared" si="105"/>
        <v>1542.6053496889042</v>
      </c>
      <c r="S91" s="108">
        <f t="shared" si="106"/>
        <v>8027354.5112147555</v>
      </c>
      <c r="T91" s="143">
        <f t="shared" si="111"/>
        <v>0.95500687450725308</v>
      </c>
      <c r="U91" s="64">
        <f t="shared" si="107"/>
        <v>68</v>
      </c>
      <c r="V91" s="100">
        <f t="shared" si="112"/>
        <v>53688318.153775238</v>
      </c>
      <c r="W91" s="108">
        <f t="shared" si="108"/>
        <v>285518.79691561114</v>
      </c>
      <c r="X91">
        <f t="shared" si="59"/>
        <v>1395694.1129021561</v>
      </c>
      <c r="Y91" s="104">
        <f t="shared" si="95"/>
        <v>1681212.9098177673</v>
      </c>
      <c r="Z91" s="64">
        <f t="shared" si="109"/>
        <v>68</v>
      </c>
      <c r="AA91" s="100">
        <f t="shared" si="60"/>
        <v>492470000</v>
      </c>
      <c r="AB91" s="88">
        <f t="shared" si="61"/>
        <v>2718434.4</v>
      </c>
      <c r="AC91">
        <f t="shared" si="62"/>
        <v>0</v>
      </c>
      <c r="AD91" s="104">
        <f t="shared" si="63"/>
        <v>2718434.4</v>
      </c>
      <c r="AE91" s="64">
        <f t="shared" si="110"/>
        <v>68</v>
      </c>
      <c r="AF91" s="88">
        <f t="shared" si="113"/>
        <v>1155558318.1537752</v>
      </c>
      <c r="AG91" s="88">
        <f t="shared" si="115"/>
        <v>198230.5347303208</v>
      </c>
      <c r="AH91">
        <v>0</v>
      </c>
      <c r="AI91" s="104">
        <f t="shared" si="64"/>
        <v>198230.5347303208</v>
      </c>
      <c r="AJ91" s="3"/>
      <c r="AK91" s="88">
        <f t="shared" si="114"/>
        <v>1155558318.1537752</v>
      </c>
      <c r="AL91" s="3"/>
      <c r="AM91" s="3"/>
      <c r="AN91" s="3"/>
      <c r="AO91" s="3"/>
      <c r="AP91" s="88">
        <f t="shared" si="65"/>
        <v>115000000</v>
      </c>
      <c r="AQ91" s="88">
        <f t="shared" si="66"/>
        <v>617636.25</v>
      </c>
      <c r="AR91">
        <v>0</v>
      </c>
      <c r="AS91" s="104">
        <f t="shared" si="67"/>
        <v>617636.25</v>
      </c>
      <c r="AT91" s="3"/>
      <c r="AU91" s="88">
        <f t="shared" si="68"/>
        <v>102100000</v>
      </c>
      <c r="AV91" s="88">
        <f t="shared" si="69"/>
        <v>576099.24999999988</v>
      </c>
      <c r="AW91">
        <v>0</v>
      </c>
      <c r="AX91" s="104">
        <f t="shared" si="70"/>
        <v>576099.24999999988</v>
      </c>
      <c r="AY91" s="3"/>
      <c r="AZ91" s="88">
        <f t="shared" si="71"/>
        <v>50000000</v>
      </c>
      <c r="BA91" s="88">
        <f t="shared" si="72"/>
        <v>273791.66666666669</v>
      </c>
      <c r="BB91">
        <v>0</v>
      </c>
      <c r="BC91" s="104">
        <f t="shared" si="73"/>
        <v>273791.66666666669</v>
      </c>
      <c r="BD91" s="3"/>
      <c r="BE91" s="88">
        <f t="shared" si="74"/>
        <v>112300000</v>
      </c>
      <c r="BF91" s="88">
        <f t="shared" si="75"/>
        <v>643666.16666666674</v>
      </c>
      <c r="BG91">
        <v>0</v>
      </c>
      <c r="BH91" s="104">
        <f t="shared" si="76"/>
        <v>643666.16666666674</v>
      </c>
      <c r="BI91" s="3"/>
      <c r="BJ91" s="88">
        <f t="shared" si="77"/>
        <v>48700000</v>
      </c>
      <c r="BK91" s="88">
        <f t="shared" si="78"/>
        <v>279132.16666666669</v>
      </c>
      <c r="BL91">
        <v>0</v>
      </c>
      <c r="BM91" s="104">
        <f t="shared" si="79"/>
        <v>279132.16666666669</v>
      </c>
      <c r="BN91" s="3"/>
      <c r="BO91" s="88">
        <f t="shared" si="80"/>
        <v>89500000</v>
      </c>
      <c r="BP91" s="88">
        <f t="shared" si="81"/>
        <v>512984.16666666669</v>
      </c>
      <c r="BQ91">
        <v>0</v>
      </c>
      <c r="BR91" s="104">
        <f t="shared" si="82"/>
        <v>512984.16666666669</v>
      </c>
      <c r="BS91" s="3"/>
      <c r="BT91" s="88">
        <f t="shared" si="83"/>
        <v>44800000</v>
      </c>
      <c r="BU91" s="88">
        <f t="shared" si="84"/>
        <v>256778.66666666669</v>
      </c>
      <c r="BV91">
        <v>0</v>
      </c>
      <c r="BW91" s="104">
        <f t="shared" si="85"/>
        <v>256778.66666666669</v>
      </c>
      <c r="BX91" s="3"/>
      <c r="BY91" s="88">
        <f t="shared" si="86"/>
        <v>47000000</v>
      </c>
      <c r="BZ91" s="88">
        <f t="shared" si="87"/>
        <v>269388.33333333337</v>
      </c>
      <c r="CA91">
        <v>0</v>
      </c>
      <c r="CB91" s="104">
        <f t="shared" si="88"/>
        <v>269388.33333333337</v>
      </c>
      <c r="CC91" s="3"/>
      <c r="CD91" s="100">
        <f t="shared" si="89"/>
        <v>1155558318.1537752</v>
      </c>
      <c r="CE91" s="88">
        <f t="shared" si="116"/>
        <v>6433429.8635822786</v>
      </c>
      <c r="CF91" s="88">
        <f t="shared" si="90"/>
        <v>1395694.1129021561</v>
      </c>
      <c r="CG91" s="100">
        <f t="shared" si="91"/>
        <v>7829123.9764844347</v>
      </c>
      <c r="CH91" s="88">
        <f t="shared" si="92"/>
        <v>198230.5347303208</v>
      </c>
      <c r="CI91" s="104">
        <f t="shared" si="117"/>
        <v>0</v>
      </c>
    </row>
    <row r="92" spans="5:87" x14ac:dyDescent="0.25">
      <c r="E92" s="141"/>
      <c r="F92" s="141"/>
      <c r="G92" s="141">
        <v>39109</v>
      </c>
      <c r="H92" s="64">
        <f t="shared" si="103"/>
        <v>69</v>
      </c>
      <c r="I92" s="38"/>
      <c r="L92" s="86">
        <f t="shared" si="93"/>
        <v>1154154610.4305091</v>
      </c>
      <c r="M92" s="68">
        <f t="shared" si="101"/>
        <v>8038538.4000000004</v>
      </c>
      <c r="N92" s="90"/>
      <c r="O92" s="68">
        <f t="shared" si="94"/>
        <v>1403707.7232670691</v>
      </c>
      <c r="P92" s="108">
        <f t="shared" si="102"/>
        <v>6634830.6767329313</v>
      </c>
      <c r="Q92" s="87">
        <f t="shared" si="104"/>
        <v>9629.6526512814689</v>
      </c>
      <c r="R92" s="87">
        <f t="shared" si="105"/>
        <v>1540.7444242050346</v>
      </c>
      <c r="S92" s="108">
        <f t="shared" si="106"/>
        <v>8027368.002924514</v>
      </c>
      <c r="T92" s="143">
        <f t="shared" si="111"/>
        <v>0.95384678547975954</v>
      </c>
      <c r="U92" s="64">
        <f t="shared" si="107"/>
        <v>69</v>
      </c>
      <c r="V92" s="100">
        <f t="shared" si="112"/>
        <v>52284610.430508167</v>
      </c>
      <c r="W92" s="108">
        <f t="shared" si="108"/>
        <v>278284.44909706828</v>
      </c>
      <c r="X92">
        <f t="shared" si="59"/>
        <v>1403707.7232670691</v>
      </c>
      <c r="Y92" s="104">
        <f t="shared" si="95"/>
        <v>1681992.1723641374</v>
      </c>
      <c r="Z92" s="64">
        <f t="shared" si="109"/>
        <v>69</v>
      </c>
      <c r="AA92" s="100">
        <f t="shared" si="60"/>
        <v>492470000</v>
      </c>
      <c r="AB92" s="88">
        <f t="shared" si="61"/>
        <v>2718434.4</v>
      </c>
      <c r="AC92">
        <f t="shared" si="62"/>
        <v>0</v>
      </c>
      <c r="AD92" s="104">
        <f t="shared" si="63"/>
        <v>2718434.4</v>
      </c>
      <c r="AE92" s="64">
        <f t="shared" si="110"/>
        <v>69</v>
      </c>
      <c r="AF92" s="88">
        <f t="shared" si="113"/>
        <v>1154154610.4305081</v>
      </c>
      <c r="AG92" s="88">
        <f t="shared" si="115"/>
        <v>197464.76389370859</v>
      </c>
      <c r="AH92">
        <v>0</v>
      </c>
      <c r="AI92" s="104">
        <f t="shared" si="64"/>
        <v>197464.76389370859</v>
      </c>
      <c r="AJ92" s="3"/>
      <c r="AK92" s="88">
        <f t="shared" si="114"/>
        <v>1154154610.4305081</v>
      </c>
      <c r="AL92" s="3"/>
      <c r="AM92" s="3"/>
      <c r="AN92" s="3"/>
      <c r="AO92" s="3"/>
      <c r="AP92" s="88">
        <f t="shared" si="65"/>
        <v>115000000</v>
      </c>
      <c r="AQ92" s="88">
        <f t="shared" si="66"/>
        <v>617636.25</v>
      </c>
      <c r="AR92">
        <v>0</v>
      </c>
      <c r="AS92" s="104">
        <f t="shared" si="67"/>
        <v>617636.25</v>
      </c>
      <c r="AT92" s="3"/>
      <c r="AU92" s="88">
        <f t="shared" si="68"/>
        <v>102100000</v>
      </c>
      <c r="AV92" s="88">
        <f t="shared" si="69"/>
        <v>576099.24999999988</v>
      </c>
      <c r="AW92">
        <v>0</v>
      </c>
      <c r="AX92" s="104">
        <f t="shared" si="70"/>
        <v>576099.24999999988</v>
      </c>
      <c r="AY92" s="3"/>
      <c r="AZ92" s="88">
        <f t="shared" si="71"/>
        <v>50000000</v>
      </c>
      <c r="BA92" s="88">
        <f t="shared" si="72"/>
        <v>273791.66666666669</v>
      </c>
      <c r="BB92">
        <v>0</v>
      </c>
      <c r="BC92" s="104">
        <f t="shared" si="73"/>
        <v>273791.66666666669</v>
      </c>
      <c r="BD92" s="3"/>
      <c r="BE92" s="88">
        <f t="shared" si="74"/>
        <v>112300000</v>
      </c>
      <c r="BF92" s="88">
        <f t="shared" si="75"/>
        <v>643666.16666666674</v>
      </c>
      <c r="BG92">
        <v>0</v>
      </c>
      <c r="BH92" s="104">
        <f t="shared" si="76"/>
        <v>643666.16666666674</v>
      </c>
      <c r="BI92" s="3"/>
      <c r="BJ92" s="88">
        <f t="shared" si="77"/>
        <v>48700000</v>
      </c>
      <c r="BK92" s="88">
        <f t="shared" si="78"/>
        <v>279132.16666666669</v>
      </c>
      <c r="BL92">
        <v>0</v>
      </c>
      <c r="BM92" s="104">
        <f t="shared" si="79"/>
        <v>279132.16666666669</v>
      </c>
      <c r="BN92" s="3"/>
      <c r="BO92" s="88">
        <f t="shared" si="80"/>
        <v>89500000</v>
      </c>
      <c r="BP92" s="88">
        <f t="shared" si="81"/>
        <v>512984.16666666669</v>
      </c>
      <c r="BQ92">
        <v>0</v>
      </c>
      <c r="BR92" s="104">
        <f t="shared" si="82"/>
        <v>512984.16666666669</v>
      </c>
      <c r="BS92" s="3"/>
      <c r="BT92" s="88">
        <f t="shared" si="83"/>
        <v>44800000</v>
      </c>
      <c r="BU92" s="88">
        <f t="shared" si="84"/>
        <v>256778.66666666669</v>
      </c>
      <c r="BV92">
        <v>0</v>
      </c>
      <c r="BW92" s="104">
        <f t="shared" si="85"/>
        <v>256778.66666666669</v>
      </c>
      <c r="BX92" s="3"/>
      <c r="BY92" s="88">
        <f t="shared" si="86"/>
        <v>47000000</v>
      </c>
      <c r="BZ92" s="88">
        <f t="shared" si="87"/>
        <v>269388.33333333337</v>
      </c>
      <c r="CA92">
        <v>0</v>
      </c>
      <c r="CB92" s="104">
        <f t="shared" si="88"/>
        <v>269388.33333333337</v>
      </c>
      <c r="CC92" s="3"/>
      <c r="CD92" s="100">
        <f t="shared" si="89"/>
        <v>1154154610.4305081</v>
      </c>
      <c r="CE92" s="88">
        <f t="shared" si="116"/>
        <v>6426195.5157637363</v>
      </c>
      <c r="CF92" s="88">
        <f t="shared" si="90"/>
        <v>1403707.7232670691</v>
      </c>
      <c r="CG92" s="100">
        <f t="shared" si="91"/>
        <v>7829903.2390308054</v>
      </c>
      <c r="CH92" s="88">
        <f t="shared" si="92"/>
        <v>197464.76389370859</v>
      </c>
      <c r="CI92" s="104">
        <f t="shared" si="117"/>
        <v>0</v>
      </c>
    </row>
    <row r="93" spans="5:87" x14ac:dyDescent="0.25">
      <c r="E93" s="141"/>
      <c r="F93" s="141"/>
      <c r="G93" s="141">
        <v>39140</v>
      </c>
      <c r="H93" s="64">
        <f t="shared" si="103"/>
        <v>70</v>
      </c>
      <c r="I93" s="38"/>
      <c r="L93" s="86">
        <f t="shared" si="93"/>
        <v>1152742843.0853975</v>
      </c>
      <c r="M93" s="68">
        <f t="shared" si="101"/>
        <v>8038538.4000000004</v>
      </c>
      <c r="N93" s="90"/>
      <c r="O93" s="68">
        <f t="shared" si="94"/>
        <v>1411767.345111494</v>
      </c>
      <c r="P93" s="108">
        <f t="shared" si="102"/>
        <v>6626771.0548885064</v>
      </c>
      <c r="Q93" s="87">
        <f t="shared" si="104"/>
        <v>9617.9550869209088</v>
      </c>
      <c r="R93" s="87">
        <f t="shared" si="105"/>
        <v>1538.8728139073453</v>
      </c>
      <c r="S93" s="108">
        <f t="shared" si="106"/>
        <v>8027381.5720991716</v>
      </c>
      <c r="T93" s="143">
        <f t="shared" si="111"/>
        <v>0.95268003560776648</v>
      </c>
      <c r="U93" s="64">
        <f t="shared" si="107"/>
        <v>70</v>
      </c>
      <c r="V93" s="100">
        <f t="shared" si="112"/>
        <v>50872843.08539667</v>
      </c>
      <c r="W93" s="108">
        <f t="shared" si="108"/>
        <v>271008.56406480068</v>
      </c>
      <c r="X93">
        <f t="shared" si="59"/>
        <v>1411767.345111494</v>
      </c>
      <c r="Y93" s="104">
        <f t="shared" si="95"/>
        <v>1682775.9091762947</v>
      </c>
      <c r="Z93" s="64">
        <f t="shared" si="109"/>
        <v>70</v>
      </c>
      <c r="AA93" s="100">
        <f t="shared" si="60"/>
        <v>492470000</v>
      </c>
      <c r="AB93" s="88">
        <f t="shared" si="61"/>
        <v>2718434.4</v>
      </c>
      <c r="AC93">
        <f t="shared" si="62"/>
        <v>0</v>
      </c>
      <c r="AD93" s="104">
        <f t="shared" si="63"/>
        <v>2718434.4</v>
      </c>
      <c r="AE93" s="64">
        <f t="shared" si="110"/>
        <v>70</v>
      </c>
      <c r="AF93" s="88">
        <f t="shared" si="113"/>
        <v>1152742843.0853968</v>
      </c>
      <c r="AG93" s="88">
        <f t="shared" si="115"/>
        <v>196694.59625620954</v>
      </c>
      <c r="AH93">
        <v>0</v>
      </c>
      <c r="AI93" s="104">
        <f t="shared" si="64"/>
        <v>196694.59625620954</v>
      </c>
      <c r="AJ93" s="3"/>
      <c r="AK93" s="88">
        <f t="shared" si="114"/>
        <v>1152742843.0853968</v>
      </c>
      <c r="AL93" s="3"/>
      <c r="AM93" s="3"/>
      <c r="AN93" s="3"/>
      <c r="AO93" s="3"/>
      <c r="AP93" s="88">
        <f t="shared" si="65"/>
        <v>115000000</v>
      </c>
      <c r="AQ93" s="88">
        <f t="shared" si="66"/>
        <v>617636.25</v>
      </c>
      <c r="AR93">
        <v>0</v>
      </c>
      <c r="AS93" s="104">
        <f t="shared" si="67"/>
        <v>617636.25</v>
      </c>
      <c r="AT93" s="3"/>
      <c r="AU93" s="88">
        <f t="shared" si="68"/>
        <v>102100000</v>
      </c>
      <c r="AV93" s="88">
        <f t="shared" si="69"/>
        <v>576099.24999999988</v>
      </c>
      <c r="AW93">
        <v>0</v>
      </c>
      <c r="AX93" s="104">
        <f t="shared" si="70"/>
        <v>576099.24999999988</v>
      </c>
      <c r="AY93" s="3"/>
      <c r="AZ93" s="88">
        <f t="shared" si="71"/>
        <v>50000000</v>
      </c>
      <c r="BA93" s="88">
        <f t="shared" si="72"/>
        <v>273791.66666666669</v>
      </c>
      <c r="BB93">
        <v>0</v>
      </c>
      <c r="BC93" s="104">
        <f t="shared" si="73"/>
        <v>273791.66666666669</v>
      </c>
      <c r="BD93" s="3"/>
      <c r="BE93" s="88">
        <f t="shared" si="74"/>
        <v>112300000</v>
      </c>
      <c r="BF93" s="88">
        <f t="shared" si="75"/>
        <v>643666.16666666674</v>
      </c>
      <c r="BG93">
        <v>0</v>
      </c>
      <c r="BH93" s="104">
        <f t="shared" si="76"/>
        <v>643666.16666666674</v>
      </c>
      <c r="BI93" s="3"/>
      <c r="BJ93" s="88">
        <f t="shared" si="77"/>
        <v>48700000</v>
      </c>
      <c r="BK93" s="88">
        <f t="shared" si="78"/>
        <v>279132.16666666669</v>
      </c>
      <c r="BL93">
        <v>0</v>
      </c>
      <c r="BM93" s="104">
        <f t="shared" si="79"/>
        <v>279132.16666666669</v>
      </c>
      <c r="BN93" s="3"/>
      <c r="BO93" s="88">
        <f t="shared" si="80"/>
        <v>89500000</v>
      </c>
      <c r="BP93" s="88">
        <f t="shared" si="81"/>
        <v>512984.16666666669</v>
      </c>
      <c r="BQ93">
        <v>0</v>
      </c>
      <c r="BR93" s="104">
        <f t="shared" si="82"/>
        <v>512984.16666666669</v>
      </c>
      <c r="BS93" s="3"/>
      <c r="BT93" s="88">
        <f t="shared" si="83"/>
        <v>44800000</v>
      </c>
      <c r="BU93" s="88">
        <f t="shared" si="84"/>
        <v>256778.66666666669</v>
      </c>
      <c r="BV93">
        <v>0</v>
      </c>
      <c r="BW93" s="104">
        <f t="shared" si="85"/>
        <v>256778.66666666669</v>
      </c>
      <c r="BX93" s="3"/>
      <c r="BY93" s="88">
        <f t="shared" si="86"/>
        <v>47000000</v>
      </c>
      <c r="BZ93" s="88">
        <f t="shared" si="87"/>
        <v>269388.33333333337</v>
      </c>
      <c r="CA93">
        <v>0</v>
      </c>
      <c r="CB93" s="104">
        <f t="shared" si="88"/>
        <v>269388.33333333337</v>
      </c>
      <c r="CC93" s="3"/>
      <c r="CD93" s="100">
        <f t="shared" si="89"/>
        <v>1152742843.0853968</v>
      </c>
      <c r="CE93" s="88">
        <f t="shared" si="116"/>
        <v>6418919.6307314681</v>
      </c>
      <c r="CF93" s="88">
        <f t="shared" si="90"/>
        <v>1411767.345111494</v>
      </c>
      <c r="CG93" s="100">
        <f t="shared" si="91"/>
        <v>7830686.975842962</v>
      </c>
      <c r="CH93" s="88">
        <f t="shared" si="92"/>
        <v>196694.59625620954</v>
      </c>
      <c r="CI93" s="104">
        <f t="shared" si="117"/>
        <v>0</v>
      </c>
    </row>
    <row r="94" spans="5:87" x14ac:dyDescent="0.25">
      <c r="E94" s="141"/>
      <c r="F94" s="141"/>
      <c r="G94" s="141">
        <v>39168</v>
      </c>
      <c r="H94" s="64">
        <f t="shared" si="103"/>
        <v>71</v>
      </c>
      <c r="I94" s="38"/>
      <c r="L94" s="86">
        <f t="shared" si="93"/>
        <v>1151322969.8427794</v>
      </c>
      <c r="M94" s="68">
        <f t="shared" si="101"/>
        <v>8038538.4000000004</v>
      </c>
      <c r="N94" s="90"/>
      <c r="O94" s="68">
        <f t="shared" si="94"/>
        <v>1419873.2426180094</v>
      </c>
      <c r="P94" s="108">
        <f t="shared" si="102"/>
        <v>6618665.1573819909</v>
      </c>
      <c r="Q94" s="87">
        <f t="shared" si="104"/>
        <v>9606.1903590449801</v>
      </c>
      <c r="R94" s="87">
        <f t="shared" si="105"/>
        <v>1536.9904574471966</v>
      </c>
      <c r="S94" s="108">
        <f t="shared" si="106"/>
        <v>8027395.2191835083</v>
      </c>
      <c r="T94" s="143">
        <f t="shared" si="111"/>
        <v>0.95150658664692511</v>
      </c>
      <c r="U94" s="64">
        <f t="shared" si="107"/>
        <v>71</v>
      </c>
      <c r="V94" s="100">
        <f t="shared" si="112"/>
        <v>49452969.84277866</v>
      </c>
      <c r="W94" s="108">
        <f t="shared" si="108"/>
        <v>263690.90332597273</v>
      </c>
      <c r="X94">
        <f t="shared" si="59"/>
        <v>1419873.2426180094</v>
      </c>
      <c r="Y94" s="104">
        <f t="shared" si="95"/>
        <v>1683564.1459439821</v>
      </c>
      <c r="Z94" s="64">
        <f t="shared" si="109"/>
        <v>71</v>
      </c>
      <c r="AA94" s="100">
        <f t="shared" si="60"/>
        <v>492470000</v>
      </c>
      <c r="AB94" s="88">
        <f t="shared" si="61"/>
        <v>2718434.4</v>
      </c>
      <c r="AC94">
        <f t="shared" si="62"/>
        <v>0</v>
      </c>
      <c r="AD94" s="104">
        <f t="shared" si="63"/>
        <v>2718434.4</v>
      </c>
      <c r="AE94" s="64">
        <f t="shared" si="110"/>
        <v>71</v>
      </c>
      <c r="AF94" s="88">
        <f t="shared" si="113"/>
        <v>1151322969.8427787</v>
      </c>
      <c r="AG94" s="88">
        <f t="shared" si="115"/>
        <v>195920.00657285843</v>
      </c>
      <c r="AH94">
        <v>0</v>
      </c>
      <c r="AI94" s="104">
        <f t="shared" si="64"/>
        <v>195920.00657285843</v>
      </c>
      <c r="AJ94" s="3"/>
      <c r="AK94" s="88">
        <f t="shared" si="114"/>
        <v>1151322969.8427787</v>
      </c>
      <c r="AL94" s="3"/>
      <c r="AM94" s="3"/>
      <c r="AN94" s="3"/>
      <c r="AO94" s="3"/>
      <c r="AP94" s="88">
        <f t="shared" si="65"/>
        <v>115000000</v>
      </c>
      <c r="AQ94" s="88">
        <f t="shared" si="66"/>
        <v>617636.25</v>
      </c>
      <c r="AR94">
        <v>0</v>
      </c>
      <c r="AS94" s="104">
        <f t="shared" si="67"/>
        <v>617636.25</v>
      </c>
      <c r="AT94" s="3"/>
      <c r="AU94" s="88">
        <f t="shared" si="68"/>
        <v>102100000</v>
      </c>
      <c r="AV94" s="88">
        <f t="shared" si="69"/>
        <v>576099.24999999988</v>
      </c>
      <c r="AW94">
        <v>0</v>
      </c>
      <c r="AX94" s="104">
        <f t="shared" si="70"/>
        <v>576099.24999999988</v>
      </c>
      <c r="AY94" s="3"/>
      <c r="AZ94" s="88">
        <f t="shared" si="71"/>
        <v>50000000</v>
      </c>
      <c r="BA94" s="88">
        <f t="shared" si="72"/>
        <v>273791.66666666669</v>
      </c>
      <c r="BB94">
        <v>0</v>
      </c>
      <c r="BC94" s="104">
        <f t="shared" si="73"/>
        <v>273791.66666666669</v>
      </c>
      <c r="BD94" s="3"/>
      <c r="BE94" s="88">
        <f t="shared" si="74"/>
        <v>112300000</v>
      </c>
      <c r="BF94" s="88">
        <f t="shared" si="75"/>
        <v>643666.16666666674</v>
      </c>
      <c r="BG94">
        <v>0</v>
      </c>
      <c r="BH94" s="104">
        <f t="shared" si="76"/>
        <v>643666.16666666674</v>
      </c>
      <c r="BI94" s="3"/>
      <c r="BJ94" s="88">
        <f t="shared" si="77"/>
        <v>48700000</v>
      </c>
      <c r="BK94" s="88">
        <f t="shared" si="78"/>
        <v>279132.16666666669</v>
      </c>
      <c r="BL94">
        <v>0</v>
      </c>
      <c r="BM94" s="104">
        <f t="shared" si="79"/>
        <v>279132.16666666669</v>
      </c>
      <c r="BN94" s="3"/>
      <c r="BO94" s="88">
        <f t="shared" si="80"/>
        <v>89500000</v>
      </c>
      <c r="BP94" s="88">
        <f t="shared" si="81"/>
        <v>512984.16666666669</v>
      </c>
      <c r="BQ94">
        <v>0</v>
      </c>
      <c r="BR94" s="104">
        <f t="shared" si="82"/>
        <v>512984.16666666669</v>
      </c>
      <c r="BS94" s="3"/>
      <c r="BT94" s="88">
        <f t="shared" si="83"/>
        <v>44800000</v>
      </c>
      <c r="BU94" s="88">
        <f t="shared" si="84"/>
        <v>256778.66666666669</v>
      </c>
      <c r="BV94">
        <v>0</v>
      </c>
      <c r="BW94" s="104">
        <f t="shared" si="85"/>
        <v>256778.66666666669</v>
      </c>
      <c r="BX94" s="3"/>
      <c r="BY94" s="88">
        <f t="shared" si="86"/>
        <v>47000000</v>
      </c>
      <c r="BZ94" s="88">
        <f t="shared" si="87"/>
        <v>269388.33333333337</v>
      </c>
      <c r="CA94">
        <v>0</v>
      </c>
      <c r="CB94" s="104">
        <f t="shared" si="88"/>
        <v>269388.33333333337</v>
      </c>
      <c r="CC94" s="3"/>
      <c r="CD94" s="100">
        <f t="shared" si="89"/>
        <v>1151322969.8427787</v>
      </c>
      <c r="CE94" s="88">
        <f t="shared" si="116"/>
        <v>6411601.9699926404</v>
      </c>
      <c r="CF94" s="88">
        <f t="shared" si="90"/>
        <v>1419873.2426180094</v>
      </c>
      <c r="CG94" s="100">
        <f t="shared" si="91"/>
        <v>7831475.2126106499</v>
      </c>
      <c r="CH94" s="88">
        <f t="shared" si="92"/>
        <v>195920.00657285843</v>
      </c>
      <c r="CI94" s="104">
        <f t="shared" si="117"/>
        <v>0</v>
      </c>
    </row>
    <row r="95" spans="5:87" x14ac:dyDescent="0.25">
      <c r="E95" s="141"/>
      <c r="F95" s="141"/>
      <c r="G95" s="141">
        <v>39199</v>
      </c>
      <c r="H95" s="64">
        <f t="shared" si="103"/>
        <v>72</v>
      </c>
      <c r="I95" s="38"/>
      <c r="L95" s="86">
        <f t="shared" si="93"/>
        <v>1149894944.1612933</v>
      </c>
      <c r="M95" s="68">
        <f t="shared" si="101"/>
        <v>8038538.4000000004</v>
      </c>
      <c r="N95" s="90"/>
      <c r="O95" s="68">
        <f t="shared" si="94"/>
        <v>1428025.6814860422</v>
      </c>
      <c r="P95" s="108">
        <f t="shared" si="102"/>
        <v>6610512.7185139582</v>
      </c>
      <c r="Q95" s="87">
        <f t="shared" si="104"/>
        <v>9594.3580820231618</v>
      </c>
      <c r="R95" s="87">
        <f t="shared" si="105"/>
        <v>1535.0972931237056</v>
      </c>
      <c r="S95" s="108">
        <f t="shared" si="106"/>
        <v>8027408.9446248533</v>
      </c>
      <c r="T95" s="143">
        <f t="shared" si="111"/>
        <v>0.95032640013330028</v>
      </c>
      <c r="U95" s="64">
        <f t="shared" si="107"/>
        <v>72</v>
      </c>
      <c r="V95" s="100">
        <f t="shared" si="112"/>
        <v>48024944.16129262</v>
      </c>
      <c r="W95" s="108">
        <f t="shared" si="108"/>
        <v>256331.22701840271</v>
      </c>
      <c r="X95">
        <f t="shared" si="59"/>
        <v>1428025.6814860422</v>
      </c>
      <c r="Y95" s="104">
        <f t="shared" si="95"/>
        <v>1684356.9085044449</v>
      </c>
      <c r="Z95" s="64">
        <f t="shared" si="109"/>
        <v>72</v>
      </c>
      <c r="AA95" s="100">
        <f t="shared" si="60"/>
        <v>492470000</v>
      </c>
      <c r="AB95" s="88">
        <f t="shared" si="61"/>
        <v>2718434.4</v>
      </c>
      <c r="AC95">
        <f t="shared" si="62"/>
        <v>0</v>
      </c>
      <c r="AD95" s="104">
        <f t="shared" si="63"/>
        <v>2718434.4</v>
      </c>
      <c r="AE95" s="64">
        <f t="shared" si="110"/>
        <v>72</v>
      </c>
      <c r="AF95" s="88">
        <f t="shared" si="113"/>
        <v>1149894944.1612926</v>
      </c>
      <c r="AG95" s="88">
        <f t="shared" si="115"/>
        <v>195140.96945374086</v>
      </c>
      <c r="AH95">
        <v>0</v>
      </c>
      <c r="AI95" s="104">
        <f t="shared" si="64"/>
        <v>195140.96945374086</v>
      </c>
      <c r="AJ95" s="3"/>
      <c r="AK95" s="88">
        <f t="shared" si="114"/>
        <v>1149894944.1612926</v>
      </c>
      <c r="AL95" s="3"/>
      <c r="AM95" s="3"/>
      <c r="AN95" s="3"/>
      <c r="AO95" s="3"/>
      <c r="AP95" s="88">
        <f t="shared" si="65"/>
        <v>115000000</v>
      </c>
      <c r="AQ95" s="88">
        <f t="shared" si="66"/>
        <v>617636.25</v>
      </c>
      <c r="AR95">
        <v>0</v>
      </c>
      <c r="AS95" s="104">
        <f t="shared" si="67"/>
        <v>617636.25</v>
      </c>
      <c r="AT95" s="3"/>
      <c r="AU95" s="88">
        <f t="shared" si="68"/>
        <v>102100000</v>
      </c>
      <c r="AV95" s="88">
        <f t="shared" si="69"/>
        <v>576099.24999999988</v>
      </c>
      <c r="AW95">
        <v>0</v>
      </c>
      <c r="AX95" s="104">
        <f t="shared" si="70"/>
        <v>576099.24999999988</v>
      </c>
      <c r="AY95" s="3"/>
      <c r="AZ95" s="88">
        <f t="shared" si="71"/>
        <v>50000000</v>
      </c>
      <c r="BA95" s="88">
        <f t="shared" si="72"/>
        <v>273791.66666666669</v>
      </c>
      <c r="BB95">
        <v>0</v>
      </c>
      <c r="BC95" s="104">
        <f t="shared" si="73"/>
        <v>273791.66666666669</v>
      </c>
      <c r="BD95" s="3"/>
      <c r="BE95" s="88">
        <f t="shared" si="74"/>
        <v>112300000</v>
      </c>
      <c r="BF95" s="88">
        <f t="shared" si="75"/>
        <v>643666.16666666674</v>
      </c>
      <c r="BG95">
        <v>0</v>
      </c>
      <c r="BH95" s="104">
        <f t="shared" si="76"/>
        <v>643666.16666666674</v>
      </c>
      <c r="BI95" s="3"/>
      <c r="BJ95" s="88">
        <f t="shared" si="77"/>
        <v>48700000</v>
      </c>
      <c r="BK95" s="88">
        <f t="shared" si="78"/>
        <v>279132.16666666669</v>
      </c>
      <c r="BL95">
        <v>0</v>
      </c>
      <c r="BM95" s="104">
        <f t="shared" si="79"/>
        <v>279132.16666666669</v>
      </c>
      <c r="BN95" s="3"/>
      <c r="BO95" s="88">
        <f t="shared" si="80"/>
        <v>89500000</v>
      </c>
      <c r="BP95" s="88">
        <f t="shared" si="81"/>
        <v>512984.16666666669</v>
      </c>
      <c r="BQ95">
        <v>0</v>
      </c>
      <c r="BR95" s="104">
        <f t="shared" si="82"/>
        <v>512984.16666666669</v>
      </c>
      <c r="BS95" s="3"/>
      <c r="BT95" s="88">
        <f t="shared" si="83"/>
        <v>44800000</v>
      </c>
      <c r="BU95" s="88">
        <f t="shared" si="84"/>
        <v>256778.66666666669</v>
      </c>
      <c r="BV95">
        <v>0</v>
      </c>
      <c r="BW95" s="104">
        <f t="shared" si="85"/>
        <v>256778.66666666669</v>
      </c>
      <c r="BX95" s="3"/>
      <c r="BY95" s="88">
        <f t="shared" si="86"/>
        <v>47000000</v>
      </c>
      <c r="BZ95" s="88">
        <f t="shared" si="87"/>
        <v>269388.33333333337</v>
      </c>
      <c r="CA95">
        <v>0</v>
      </c>
      <c r="CB95" s="104">
        <f t="shared" si="88"/>
        <v>269388.33333333337</v>
      </c>
      <c r="CC95" s="3"/>
      <c r="CD95" s="100">
        <f t="shared" si="89"/>
        <v>1149894944.1612926</v>
      </c>
      <c r="CE95" s="88">
        <f t="shared" si="116"/>
        <v>6404242.2936850702</v>
      </c>
      <c r="CF95" s="88">
        <f t="shared" si="90"/>
        <v>1428025.6814860422</v>
      </c>
      <c r="CG95" s="100">
        <f t="shared" si="91"/>
        <v>7832267.9751711125</v>
      </c>
      <c r="CH95" s="88">
        <f t="shared" si="92"/>
        <v>195140.96945374086</v>
      </c>
      <c r="CI95" s="104">
        <f t="shared" si="117"/>
        <v>0</v>
      </c>
    </row>
    <row r="96" spans="5:87" x14ac:dyDescent="0.25">
      <c r="E96" s="141"/>
      <c r="F96" s="141"/>
      <c r="G96" s="141">
        <v>39229</v>
      </c>
      <c r="H96" s="64">
        <f t="shared" si="103"/>
        <v>73</v>
      </c>
      <c r="I96" s="38"/>
      <c r="L96" s="86">
        <f t="shared" si="93"/>
        <v>1148458719.2323527</v>
      </c>
      <c r="M96" s="68">
        <f t="shared" si="101"/>
        <v>8038538.4000000004</v>
      </c>
      <c r="N96" s="90"/>
      <c r="O96" s="68">
        <f t="shared" si="94"/>
        <v>1436224.9289405746</v>
      </c>
      <c r="P96" s="108">
        <f t="shared" si="102"/>
        <v>6602313.4710594257</v>
      </c>
      <c r="Q96" s="87">
        <f t="shared" si="104"/>
        <v>9582.457868010777</v>
      </c>
      <c r="R96" s="87">
        <f t="shared" si="105"/>
        <v>1533.1932588817242</v>
      </c>
      <c r="S96" s="108">
        <f t="shared" si="106"/>
        <v>8027422.7488731081</v>
      </c>
      <c r="T96" s="143">
        <f t="shared" si="111"/>
        <v>0.94913943738210971</v>
      </c>
      <c r="U96" s="64">
        <f t="shared" si="107"/>
        <v>73</v>
      </c>
      <c r="V96" s="100">
        <f t="shared" si="112"/>
        <v>46588719.232352048</v>
      </c>
      <c r="W96" s="108">
        <f t="shared" si="108"/>
        <v>248929.29390270007</v>
      </c>
      <c r="X96">
        <f t="shared" si="59"/>
        <v>1436224.9289405746</v>
      </c>
      <c r="Y96" s="104">
        <f t="shared" si="95"/>
        <v>1685154.2228432747</v>
      </c>
      <c r="Z96" s="64">
        <f t="shared" si="109"/>
        <v>73</v>
      </c>
      <c r="AA96" s="100">
        <f t="shared" si="60"/>
        <v>492470000</v>
      </c>
      <c r="AB96" s="88">
        <f t="shared" si="61"/>
        <v>2718434.4</v>
      </c>
      <c r="AC96">
        <f t="shared" si="62"/>
        <v>0</v>
      </c>
      <c r="AD96" s="104">
        <f t="shared" si="63"/>
        <v>2718434.4</v>
      </c>
      <c r="AE96" s="64">
        <f t="shared" si="110"/>
        <v>73</v>
      </c>
      <c r="AF96" s="88">
        <f t="shared" si="113"/>
        <v>1148458719.232352</v>
      </c>
      <c r="AG96" s="88">
        <f t="shared" si="115"/>
        <v>194357.45936316531</v>
      </c>
      <c r="AH96">
        <v>0</v>
      </c>
      <c r="AI96" s="104">
        <f t="shared" si="64"/>
        <v>194357.45936316531</v>
      </c>
      <c r="AJ96" s="3"/>
      <c r="AK96" s="88">
        <f t="shared" si="114"/>
        <v>1148458719.232352</v>
      </c>
      <c r="AL96" s="3"/>
      <c r="AM96" s="3"/>
      <c r="AN96" s="3"/>
      <c r="AO96" s="3"/>
      <c r="AP96" s="88">
        <f t="shared" si="65"/>
        <v>115000000</v>
      </c>
      <c r="AQ96" s="88">
        <f t="shared" si="66"/>
        <v>617636.25</v>
      </c>
      <c r="AR96">
        <v>0</v>
      </c>
      <c r="AS96" s="104">
        <f t="shared" si="67"/>
        <v>617636.25</v>
      </c>
      <c r="AT96" s="3"/>
      <c r="AU96" s="88">
        <f t="shared" si="68"/>
        <v>102100000</v>
      </c>
      <c r="AV96" s="88">
        <f t="shared" si="69"/>
        <v>576099.24999999988</v>
      </c>
      <c r="AW96">
        <v>0</v>
      </c>
      <c r="AX96" s="104">
        <f t="shared" si="70"/>
        <v>576099.24999999988</v>
      </c>
      <c r="AY96" s="3"/>
      <c r="AZ96" s="88">
        <f t="shared" si="71"/>
        <v>50000000</v>
      </c>
      <c r="BA96" s="88">
        <f t="shared" si="72"/>
        <v>273791.66666666669</v>
      </c>
      <c r="BB96">
        <v>0</v>
      </c>
      <c r="BC96" s="104">
        <f t="shared" si="73"/>
        <v>273791.66666666669</v>
      </c>
      <c r="BD96" s="3"/>
      <c r="BE96" s="88">
        <f t="shared" si="74"/>
        <v>112300000</v>
      </c>
      <c r="BF96" s="88">
        <f t="shared" si="75"/>
        <v>643666.16666666674</v>
      </c>
      <c r="BG96">
        <v>0</v>
      </c>
      <c r="BH96" s="104">
        <f t="shared" si="76"/>
        <v>643666.16666666674</v>
      </c>
      <c r="BI96" s="3"/>
      <c r="BJ96" s="88">
        <f t="shared" si="77"/>
        <v>48700000</v>
      </c>
      <c r="BK96" s="88">
        <f t="shared" si="78"/>
        <v>279132.16666666669</v>
      </c>
      <c r="BL96">
        <v>0</v>
      </c>
      <c r="BM96" s="104">
        <f t="shared" si="79"/>
        <v>279132.16666666669</v>
      </c>
      <c r="BN96" s="3"/>
      <c r="BO96" s="88">
        <f t="shared" si="80"/>
        <v>89500000</v>
      </c>
      <c r="BP96" s="88">
        <f t="shared" si="81"/>
        <v>512984.16666666669</v>
      </c>
      <c r="BQ96">
        <v>0</v>
      </c>
      <c r="BR96" s="104">
        <f t="shared" si="82"/>
        <v>512984.16666666669</v>
      </c>
      <c r="BS96" s="3"/>
      <c r="BT96" s="88">
        <f t="shared" si="83"/>
        <v>44800000</v>
      </c>
      <c r="BU96" s="88">
        <f t="shared" si="84"/>
        <v>256778.66666666669</v>
      </c>
      <c r="BV96">
        <v>0</v>
      </c>
      <c r="BW96" s="104">
        <f t="shared" si="85"/>
        <v>256778.66666666669</v>
      </c>
      <c r="BX96" s="3"/>
      <c r="BY96" s="88">
        <f t="shared" si="86"/>
        <v>47000000</v>
      </c>
      <c r="BZ96" s="88">
        <f t="shared" si="87"/>
        <v>269388.33333333337</v>
      </c>
      <c r="CA96">
        <v>0</v>
      </c>
      <c r="CB96" s="104">
        <f t="shared" si="88"/>
        <v>269388.33333333337</v>
      </c>
      <c r="CC96" s="3"/>
      <c r="CD96" s="100">
        <f t="shared" si="89"/>
        <v>1148458719.232352</v>
      </c>
      <c r="CE96" s="88">
        <f t="shared" si="116"/>
        <v>6396840.3605693681</v>
      </c>
      <c r="CF96" s="88">
        <f t="shared" si="90"/>
        <v>1436224.9289405746</v>
      </c>
      <c r="CG96" s="100">
        <f t="shared" si="91"/>
        <v>7833065.2895099428</v>
      </c>
      <c r="CH96" s="88">
        <f t="shared" si="92"/>
        <v>194357.45936316531</v>
      </c>
      <c r="CI96" s="104">
        <f t="shared" si="117"/>
        <v>0</v>
      </c>
    </row>
    <row r="97" spans="5:87" x14ac:dyDescent="0.25">
      <c r="E97" s="141"/>
      <c r="F97" s="141"/>
      <c r="G97" s="141">
        <v>39260</v>
      </c>
      <c r="H97" s="64">
        <f t="shared" si="103"/>
        <v>74</v>
      </c>
      <c r="I97" s="38"/>
      <c r="L97" s="86">
        <f t="shared" si="93"/>
        <v>1147014247.9786117</v>
      </c>
      <c r="M97" s="68">
        <f t="shared" si="101"/>
        <v>8038538.4000000004</v>
      </c>
      <c r="N97" s="90"/>
      <c r="O97" s="68">
        <f t="shared" si="94"/>
        <v>1444471.2537409086</v>
      </c>
      <c r="P97" s="108">
        <f t="shared" si="102"/>
        <v>6594067.1462590918</v>
      </c>
      <c r="Q97" s="87">
        <f t="shared" si="104"/>
        <v>9570.4893269362728</v>
      </c>
      <c r="R97" s="87">
        <f t="shared" si="105"/>
        <v>1531.2782923098034</v>
      </c>
      <c r="S97" s="108">
        <f t="shared" si="106"/>
        <v>8027436.6323807547</v>
      </c>
      <c r="T97" s="143">
        <f t="shared" si="111"/>
        <v>0.94794565948645593</v>
      </c>
      <c r="U97" s="64">
        <f t="shared" si="107"/>
        <v>74</v>
      </c>
      <c r="V97" s="100">
        <f t="shared" si="112"/>
        <v>45144247.978611141</v>
      </c>
      <c r="W97" s="108">
        <f t="shared" si="108"/>
        <v>241484.86135435812</v>
      </c>
      <c r="X97">
        <f t="shared" si="59"/>
        <v>1444471.2537409086</v>
      </c>
      <c r="Y97" s="104">
        <f t="shared" si="95"/>
        <v>1685956.1150952666</v>
      </c>
      <c r="Z97" s="64">
        <f t="shared" si="109"/>
        <v>74</v>
      </c>
      <c r="AA97" s="100">
        <f t="shared" si="60"/>
        <v>492470000</v>
      </c>
      <c r="AB97" s="88">
        <f t="shared" si="61"/>
        <v>2718434.4</v>
      </c>
      <c r="AC97">
        <f t="shared" si="62"/>
        <v>0</v>
      </c>
      <c r="AD97" s="104">
        <f t="shared" si="63"/>
        <v>2718434.4</v>
      </c>
      <c r="AE97" s="64">
        <f t="shared" si="110"/>
        <v>74</v>
      </c>
      <c r="AF97" s="88">
        <f t="shared" si="113"/>
        <v>1147014247.978611</v>
      </c>
      <c r="AG97" s="88">
        <f t="shared" si="115"/>
        <v>193569.45061882026</v>
      </c>
      <c r="AH97">
        <v>0</v>
      </c>
      <c r="AI97" s="104">
        <f t="shared" si="64"/>
        <v>193569.45061882026</v>
      </c>
      <c r="AJ97" s="3"/>
      <c r="AK97" s="88">
        <f t="shared" si="114"/>
        <v>1147014247.978611</v>
      </c>
      <c r="AL97" s="3"/>
      <c r="AM97" s="3"/>
      <c r="AN97" s="3"/>
      <c r="AO97" s="3"/>
      <c r="AP97" s="88">
        <f t="shared" si="65"/>
        <v>115000000</v>
      </c>
      <c r="AQ97" s="88">
        <f t="shared" si="66"/>
        <v>617636.25</v>
      </c>
      <c r="AR97">
        <v>0</v>
      </c>
      <c r="AS97" s="104">
        <f t="shared" si="67"/>
        <v>617636.25</v>
      </c>
      <c r="AT97" s="3"/>
      <c r="AU97" s="88">
        <f t="shared" si="68"/>
        <v>102100000</v>
      </c>
      <c r="AV97" s="88">
        <f t="shared" si="69"/>
        <v>576099.24999999988</v>
      </c>
      <c r="AW97">
        <v>0</v>
      </c>
      <c r="AX97" s="104">
        <f t="shared" si="70"/>
        <v>576099.24999999988</v>
      </c>
      <c r="AY97" s="3"/>
      <c r="AZ97" s="88">
        <f t="shared" si="71"/>
        <v>50000000</v>
      </c>
      <c r="BA97" s="88">
        <f t="shared" si="72"/>
        <v>273791.66666666669</v>
      </c>
      <c r="BB97">
        <v>0</v>
      </c>
      <c r="BC97" s="104">
        <f t="shared" si="73"/>
        <v>273791.66666666669</v>
      </c>
      <c r="BD97" s="3"/>
      <c r="BE97" s="88">
        <f t="shared" si="74"/>
        <v>112300000</v>
      </c>
      <c r="BF97" s="88">
        <f t="shared" si="75"/>
        <v>643666.16666666674</v>
      </c>
      <c r="BG97">
        <v>0</v>
      </c>
      <c r="BH97" s="104">
        <f t="shared" si="76"/>
        <v>643666.16666666674</v>
      </c>
      <c r="BI97" s="3"/>
      <c r="BJ97" s="88">
        <f t="shared" si="77"/>
        <v>48700000</v>
      </c>
      <c r="BK97" s="88">
        <f t="shared" si="78"/>
        <v>279132.16666666669</v>
      </c>
      <c r="BL97">
        <v>0</v>
      </c>
      <c r="BM97" s="104">
        <f t="shared" si="79"/>
        <v>279132.16666666669</v>
      </c>
      <c r="BN97" s="3"/>
      <c r="BO97" s="88">
        <f t="shared" si="80"/>
        <v>89500000</v>
      </c>
      <c r="BP97" s="88">
        <f t="shared" si="81"/>
        <v>512984.16666666669</v>
      </c>
      <c r="BQ97">
        <v>0</v>
      </c>
      <c r="BR97" s="104">
        <f t="shared" si="82"/>
        <v>512984.16666666669</v>
      </c>
      <c r="BS97" s="3"/>
      <c r="BT97" s="88">
        <f t="shared" si="83"/>
        <v>44800000</v>
      </c>
      <c r="BU97" s="88">
        <f t="shared" si="84"/>
        <v>256778.66666666669</v>
      </c>
      <c r="BV97">
        <v>0</v>
      </c>
      <c r="BW97" s="104">
        <f t="shared" si="85"/>
        <v>256778.66666666669</v>
      </c>
      <c r="BX97" s="3"/>
      <c r="BY97" s="88">
        <f t="shared" si="86"/>
        <v>47000000</v>
      </c>
      <c r="BZ97" s="88">
        <f t="shared" si="87"/>
        <v>269388.33333333337</v>
      </c>
      <c r="CA97">
        <v>0</v>
      </c>
      <c r="CB97" s="104">
        <f t="shared" si="88"/>
        <v>269388.33333333337</v>
      </c>
      <c r="CC97" s="3"/>
      <c r="CD97" s="100">
        <f t="shared" si="89"/>
        <v>1147014247.978611</v>
      </c>
      <c r="CE97" s="88">
        <f t="shared" si="116"/>
        <v>6389395.9280210258</v>
      </c>
      <c r="CF97" s="88">
        <f t="shared" si="90"/>
        <v>1444471.2537409086</v>
      </c>
      <c r="CG97" s="100">
        <f t="shared" si="91"/>
        <v>7833867.1817619344</v>
      </c>
      <c r="CH97" s="88">
        <f t="shared" si="92"/>
        <v>193569.45061882026</v>
      </c>
      <c r="CI97" s="104">
        <f t="shared" si="117"/>
        <v>0</v>
      </c>
    </row>
    <row r="98" spans="5:87" x14ac:dyDescent="0.25">
      <c r="E98" s="141"/>
      <c r="F98" s="141"/>
      <c r="G98" s="141">
        <v>39290</v>
      </c>
      <c r="H98" s="64">
        <f t="shared" si="103"/>
        <v>75</v>
      </c>
      <c r="I98" s="38"/>
      <c r="L98" s="86">
        <f t="shared" si="93"/>
        <v>1145561483.0524223</v>
      </c>
      <c r="M98" s="68">
        <f t="shared" si="101"/>
        <v>8038538.4000000004</v>
      </c>
      <c r="N98" s="90"/>
      <c r="O98" s="68">
        <f t="shared" si="94"/>
        <v>1452764.926189472</v>
      </c>
      <c r="P98" s="108">
        <f t="shared" si="102"/>
        <v>6585773.4738105284</v>
      </c>
      <c r="Q98" s="87">
        <f t="shared" si="104"/>
        <v>9558.4520664884312</v>
      </c>
      <c r="R98" s="87">
        <f t="shared" si="105"/>
        <v>1529.3523306381487</v>
      </c>
      <c r="S98" s="108">
        <f t="shared" si="106"/>
        <v>8027450.5956028737</v>
      </c>
      <c r="T98" s="143">
        <f t="shared" si="111"/>
        <v>0.94674502731605148</v>
      </c>
      <c r="U98" s="64">
        <f t="shared" si="107"/>
        <v>75</v>
      </c>
      <c r="V98" s="100">
        <f t="shared" si="112"/>
        <v>43691483.052421667</v>
      </c>
      <c r="W98" s="108">
        <f t="shared" si="108"/>
        <v>233997.68535580108</v>
      </c>
      <c r="X98">
        <f t="shared" si="59"/>
        <v>1452764.926189472</v>
      </c>
      <c r="Y98" s="104">
        <f t="shared" si="95"/>
        <v>1686762.6115452731</v>
      </c>
      <c r="Z98" s="64">
        <f t="shared" si="109"/>
        <v>75</v>
      </c>
      <c r="AA98" s="100">
        <f t="shared" si="60"/>
        <v>492470000</v>
      </c>
      <c r="AB98" s="88">
        <f t="shared" si="61"/>
        <v>2718434.4</v>
      </c>
      <c r="AC98">
        <f t="shared" si="62"/>
        <v>0</v>
      </c>
      <c r="AD98" s="104">
        <f t="shared" si="63"/>
        <v>2718434.4</v>
      </c>
      <c r="AE98" s="64">
        <f t="shared" si="110"/>
        <v>75</v>
      </c>
      <c r="AF98" s="88">
        <f t="shared" si="113"/>
        <v>1145561483.0524216</v>
      </c>
      <c r="AG98" s="88">
        <f t="shared" si="115"/>
        <v>192776.91739093326</v>
      </c>
      <c r="AH98">
        <v>0</v>
      </c>
      <c r="AI98" s="104">
        <f t="shared" si="64"/>
        <v>192776.91739093326</v>
      </c>
      <c r="AJ98" s="3"/>
      <c r="AK98" s="88">
        <f t="shared" si="114"/>
        <v>1145561483.0524216</v>
      </c>
      <c r="AL98" s="3"/>
      <c r="AM98" s="3"/>
      <c r="AN98" s="3"/>
      <c r="AO98" s="3"/>
      <c r="AP98" s="88">
        <f t="shared" si="65"/>
        <v>115000000</v>
      </c>
      <c r="AQ98" s="88">
        <f t="shared" si="66"/>
        <v>617636.25</v>
      </c>
      <c r="AR98">
        <v>0</v>
      </c>
      <c r="AS98" s="104">
        <f t="shared" si="67"/>
        <v>617636.25</v>
      </c>
      <c r="AT98" s="3"/>
      <c r="AU98" s="88">
        <f t="shared" si="68"/>
        <v>102100000</v>
      </c>
      <c r="AV98" s="88">
        <f t="shared" si="69"/>
        <v>576099.24999999988</v>
      </c>
      <c r="AW98">
        <v>0</v>
      </c>
      <c r="AX98" s="104">
        <f t="shared" si="70"/>
        <v>576099.24999999988</v>
      </c>
      <c r="AY98" s="3"/>
      <c r="AZ98" s="88">
        <f t="shared" si="71"/>
        <v>50000000</v>
      </c>
      <c r="BA98" s="88">
        <f t="shared" si="72"/>
        <v>273791.66666666669</v>
      </c>
      <c r="BB98">
        <v>0</v>
      </c>
      <c r="BC98" s="104">
        <f t="shared" si="73"/>
        <v>273791.66666666669</v>
      </c>
      <c r="BD98" s="3"/>
      <c r="BE98" s="88">
        <f t="shared" si="74"/>
        <v>112300000</v>
      </c>
      <c r="BF98" s="88">
        <f t="shared" si="75"/>
        <v>643666.16666666674</v>
      </c>
      <c r="BG98">
        <v>0</v>
      </c>
      <c r="BH98" s="104">
        <f t="shared" si="76"/>
        <v>643666.16666666674</v>
      </c>
      <c r="BI98" s="3"/>
      <c r="BJ98" s="88">
        <f t="shared" si="77"/>
        <v>48700000</v>
      </c>
      <c r="BK98" s="88">
        <f t="shared" si="78"/>
        <v>279132.16666666669</v>
      </c>
      <c r="BL98">
        <v>0</v>
      </c>
      <c r="BM98" s="104">
        <f t="shared" si="79"/>
        <v>279132.16666666669</v>
      </c>
      <c r="BN98" s="3"/>
      <c r="BO98" s="88">
        <f t="shared" si="80"/>
        <v>89500000</v>
      </c>
      <c r="BP98" s="88">
        <f t="shared" si="81"/>
        <v>512984.16666666669</v>
      </c>
      <c r="BQ98">
        <v>0</v>
      </c>
      <c r="BR98" s="104">
        <f t="shared" si="82"/>
        <v>512984.16666666669</v>
      </c>
      <c r="BS98" s="3"/>
      <c r="BT98" s="88">
        <f t="shared" si="83"/>
        <v>44800000</v>
      </c>
      <c r="BU98" s="88">
        <f t="shared" si="84"/>
        <v>256778.66666666669</v>
      </c>
      <c r="BV98">
        <v>0</v>
      </c>
      <c r="BW98" s="104">
        <f t="shared" si="85"/>
        <v>256778.66666666669</v>
      </c>
      <c r="BX98" s="3"/>
      <c r="BY98" s="88">
        <f t="shared" si="86"/>
        <v>47000000</v>
      </c>
      <c r="BZ98" s="88">
        <f t="shared" si="87"/>
        <v>269388.33333333337</v>
      </c>
      <c r="CA98">
        <v>0</v>
      </c>
      <c r="CB98" s="104">
        <f t="shared" si="88"/>
        <v>269388.33333333337</v>
      </c>
      <c r="CC98" s="3"/>
      <c r="CD98" s="100">
        <f t="shared" si="89"/>
        <v>1145561483.0524216</v>
      </c>
      <c r="CE98" s="88">
        <f t="shared" si="116"/>
        <v>6381908.7520224685</v>
      </c>
      <c r="CF98" s="88">
        <f t="shared" si="90"/>
        <v>1452764.926189472</v>
      </c>
      <c r="CG98" s="100">
        <f t="shared" si="91"/>
        <v>7834673.6782119405</v>
      </c>
      <c r="CH98" s="88">
        <f t="shared" si="92"/>
        <v>192776.91739093326</v>
      </c>
      <c r="CI98" s="104">
        <f t="shared" si="117"/>
        <v>0</v>
      </c>
    </row>
    <row r="99" spans="5:87" x14ac:dyDescent="0.25">
      <c r="E99" s="141"/>
      <c r="F99" s="141"/>
      <c r="G99" s="141">
        <v>39321</v>
      </c>
      <c r="H99" s="64">
        <f t="shared" si="103"/>
        <v>76</v>
      </c>
      <c r="I99" s="38"/>
      <c r="L99" s="86">
        <f t="shared" si="93"/>
        <v>1144100376.8342817</v>
      </c>
      <c r="M99" s="68">
        <f t="shared" si="101"/>
        <v>8038538.4000000004</v>
      </c>
      <c r="N99" s="90"/>
      <c r="O99" s="68">
        <f t="shared" si="94"/>
        <v>1461106.2181406757</v>
      </c>
      <c r="P99" s="108">
        <f t="shared" si="102"/>
        <v>6577432.1818593247</v>
      </c>
      <c r="Q99" s="87">
        <f t="shared" si="104"/>
        <v>9546.3456921035195</v>
      </c>
      <c r="R99" s="87">
        <f t="shared" si="105"/>
        <v>1527.4153107365628</v>
      </c>
      <c r="S99" s="108">
        <f t="shared" si="106"/>
        <v>8027464.6389971599</v>
      </c>
      <c r="T99" s="143">
        <f t="shared" si="111"/>
        <v>0.9455375015159353</v>
      </c>
      <c r="U99" s="64">
        <f t="shared" si="107"/>
        <v>76</v>
      </c>
      <c r="V99" s="100">
        <f t="shared" si="112"/>
        <v>42230376.83428099</v>
      </c>
      <c r="W99" s="108">
        <f t="shared" si="108"/>
        <v>226467.52048838563</v>
      </c>
      <c r="X99">
        <f t="shared" si="59"/>
        <v>1461106.2181406757</v>
      </c>
      <c r="Y99" s="104">
        <f t="shared" si="95"/>
        <v>1687573.7386290613</v>
      </c>
      <c r="Z99" s="64">
        <f t="shared" si="109"/>
        <v>76</v>
      </c>
      <c r="AA99" s="100">
        <f t="shared" si="60"/>
        <v>492470000</v>
      </c>
      <c r="AB99" s="88">
        <f t="shared" si="61"/>
        <v>2718434.4</v>
      </c>
      <c r="AC99">
        <f t="shared" si="62"/>
        <v>0</v>
      </c>
      <c r="AD99" s="104">
        <f t="shared" si="63"/>
        <v>2718434.4</v>
      </c>
      <c r="AE99" s="64">
        <f t="shared" si="110"/>
        <v>76</v>
      </c>
      <c r="AF99" s="88">
        <f t="shared" si="113"/>
        <v>1144100376.834281</v>
      </c>
      <c r="AG99" s="88">
        <f t="shared" si="115"/>
        <v>191979.83370143082</v>
      </c>
      <c r="AH99">
        <v>0</v>
      </c>
      <c r="AI99" s="104">
        <f t="shared" si="64"/>
        <v>191979.83370143082</v>
      </c>
      <c r="AJ99" s="3"/>
      <c r="AK99" s="88">
        <f t="shared" si="114"/>
        <v>1144100376.834281</v>
      </c>
      <c r="AL99" s="3"/>
      <c r="AM99" s="3"/>
      <c r="AN99" s="3"/>
      <c r="AO99" s="3"/>
      <c r="AP99" s="88">
        <f t="shared" si="65"/>
        <v>115000000</v>
      </c>
      <c r="AQ99" s="88">
        <f t="shared" si="66"/>
        <v>617636.25</v>
      </c>
      <c r="AR99">
        <v>0</v>
      </c>
      <c r="AS99" s="104">
        <f t="shared" si="67"/>
        <v>617636.25</v>
      </c>
      <c r="AT99" s="3"/>
      <c r="AU99" s="88">
        <f t="shared" si="68"/>
        <v>102100000</v>
      </c>
      <c r="AV99" s="88">
        <f t="shared" si="69"/>
        <v>576099.24999999988</v>
      </c>
      <c r="AW99">
        <v>0</v>
      </c>
      <c r="AX99" s="104">
        <f t="shared" si="70"/>
        <v>576099.24999999988</v>
      </c>
      <c r="AY99" s="3"/>
      <c r="AZ99" s="88">
        <f t="shared" si="71"/>
        <v>50000000</v>
      </c>
      <c r="BA99" s="88">
        <f t="shared" si="72"/>
        <v>273791.66666666669</v>
      </c>
      <c r="BB99">
        <v>0</v>
      </c>
      <c r="BC99" s="104">
        <f t="shared" si="73"/>
        <v>273791.66666666669</v>
      </c>
      <c r="BD99" s="3"/>
      <c r="BE99" s="88">
        <f t="shared" si="74"/>
        <v>112300000</v>
      </c>
      <c r="BF99" s="88">
        <f t="shared" si="75"/>
        <v>643666.16666666674</v>
      </c>
      <c r="BG99">
        <v>0</v>
      </c>
      <c r="BH99" s="104">
        <f t="shared" si="76"/>
        <v>643666.16666666674</v>
      </c>
      <c r="BI99" s="3"/>
      <c r="BJ99" s="88">
        <f t="shared" si="77"/>
        <v>48700000</v>
      </c>
      <c r="BK99" s="88">
        <f t="shared" si="78"/>
        <v>279132.16666666669</v>
      </c>
      <c r="BL99">
        <v>0</v>
      </c>
      <c r="BM99" s="104">
        <f t="shared" si="79"/>
        <v>279132.16666666669</v>
      </c>
      <c r="BN99" s="3"/>
      <c r="BO99" s="88">
        <f t="shared" si="80"/>
        <v>89500000</v>
      </c>
      <c r="BP99" s="88">
        <f t="shared" si="81"/>
        <v>512984.16666666669</v>
      </c>
      <c r="BQ99">
        <v>0</v>
      </c>
      <c r="BR99" s="104">
        <f t="shared" si="82"/>
        <v>512984.16666666669</v>
      </c>
      <c r="BS99" s="3"/>
      <c r="BT99" s="88">
        <f t="shared" si="83"/>
        <v>44800000</v>
      </c>
      <c r="BU99" s="88">
        <f t="shared" si="84"/>
        <v>256778.66666666669</v>
      </c>
      <c r="BV99">
        <v>0</v>
      </c>
      <c r="BW99" s="104">
        <f t="shared" si="85"/>
        <v>256778.66666666669</v>
      </c>
      <c r="BX99" s="3"/>
      <c r="BY99" s="88">
        <f t="shared" si="86"/>
        <v>47000000</v>
      </c>
      <c r="BZ99" s="88">
        <f t="shared" si="87"/>
        <v>269388.33333333337</v>
      </c>
      <c r="CA99">
        <v>0</v>
      </c>
      <c r="CB99" s="104">
        <f t="shared" si="88"/>
        <v>269388.33333333337</v>
      </c>
      <c r="CC99" s="3"/>
      <c r="CD99" s="100">
        <f t="shared" si="89"/>
        <v>1144100376.834281</v>
      </c>
      <c r="CE99" s="88">
        <f t="shared" si="116"/>
        <v>6374378.5871550534</v>
      </c>
      <c r="CF99" s="88">
        <f t="shared" si="90"/>
        <v>1461106.2181406757</v>
      </c>
      <c r="CG99" s="100">
        <f t="shared" si="91"/>
        <v>7835484.8052957291</v>
      </c>
      <c r="CH99" s="88">
        <f t="shared" si="92"/>
        <v>191979.83370143082</v>
      </c>
      <c r="CI99" s="104">
        <f t="shared" si="117"/>
        <v>0</v>
      </c>
    </row>
    <row r="100" spans="5:87" x14ac:dyDescent="0.25">
      <c r="E100" s="141"/>
      <c r="F100" s="141"/>
      <c r="G100" s="141">
        <v>39352</v>
      </c>
      <c r="H100" s="64">
        <f t="shared" si="103"/>
        <v>77</v>
      </c>
      <c r="I100" s="38"/>
      <c r="L100" s="86">
        <f t="shared" si="93"/>
        <v>1142630881.4312718</v>
      </c>
      <c r="M100" s="68">
        <f t="shared" si="101"/>
        <v>8038538.4000000004</v>
      </c>
      <c r="N100" s="90"/>
      <c r="O100" s="68">
        <f t="shared" si="94"/>
        <v>1469495.4030098328</v>
      </c>
      <c r="P100" s="108">
        <f t="shared" si="102"/>
        <v>6569042.9969901675</v>
      </c>
      <c r="Q100" s="87">
        <f t="shared" si="104"/>
        <v>9534.1698069523482</v>
      </c>
      <c r="R100" s="87">
        <f t="shared" si="105"/>
        <v>1525.4671691123754</v>
      </c>
      <c r="S100" s="108">
        <f t="shared" si="106"/>
        <v>8027478.7630239353</v>
      </c>
      <c r="T100" s="143">
        <f t="shared" si="111"/>
        <v>0.94432304250518329</v>
      </c>
      <c r="U100" s="64">
        <f t="shared" si="107"/>
        <v>77</v>
      </c>
      <c r="V100" s="100">
        <f t="shared" si="112"/>
        <v>40760881.431271158</v>
      </c>
      <c r="W100" s="108">
        <f t="shared" si="108"/>
        <v>218894.11992435646</v>
      </c>
      <c r="X100">
        <f t="shared" si="59"/>
        <v>1469495.4030098328</v>
      </c>
      <c r="Y100" s="104">
        <f t="shared" si="95"/>
        <v>1688389.5229341893</v>
      </c>
      <c r="Z100" s="64">
        <f t="shared" si="109"/>
        <v>77</v>
      </c>
      <c r="AA100" s="100">
        <f t="shared" si="60"/>
        <v>492470000</v>
      </c>
      <c r="AB100" s="88">
        <f t="shared" si="61"/>
        <v>2718434.4</v>
      </c>
      <c r="AC100">
        <f t="shared" si="62"/>
        <v>0</v>
      </c>
      <c r="AD100" s="104">
        <f t="shared" si="63"/>
        <v>2718434.4</v>
      </c>
      <c r="AE100" s="64">
        <f t="shared" si="110"/>
        <v>77</v>
      </c>
      <c r="AF100" s="88">
        <f t="shared" si="113"/>
        <v>1142630881.4312711</v>
      </c>
      <c r="AG100" s="88">
        <f t="shared" si="115"/>
        <v>191178.17342307791</v>
      </c>
      <c r="AH100">
        <v>0</v>
      </c>
      <c r="AI100" s="104">
        <f t="shared" si="64"/>
        <v>191178.17342307791</v>
      </c>
      <c r="AJ100" s="3"/>
      <c r="AK100" s="88">
        <f t="shared" si="114"/>
        <v>1142630881.4312711</v>
      </c>
      <c r="AL100" s="3"/>
      <c r="AM100" s="3"/>
      <c r="AN100" s="3"/>
      <c r="AO100" s="3"/>
      <c r="AP100" s="88">
        <f t="shared" si="65"/>
        <v>115000000</v>
      </c>
      <c r="AQ100" s="88">
        <f t="shared" si="66"/>
        <v>617636.25</v>
      </c>
      <c r="AR100">
        <v>0</v>
      </c>
      <c r="AS100" s="104">
        <f t="shared" si="67"/>
        <v>617636.25</v>
      </c>
      <c r="AT100" s="3"/>
      <c r="AU100" s="88">
        <f t="shared" si="68"/>
        <v>102100000</v>
      </c>
      <c r="AV100" s="88">
        <f t="shared" si="69"/>
        <v>576099.24999999988</v>
      </c>
      <c r="AW100">
        <v>0</v>
      </c>
      <c r="AX100" s="104">
        <f t="shared" si="70"/>
        <v>576099.24999999988</v>
      </c>
      <c r="AY100" s="3"/>
      <c r="AZ100" s="88">
        <f t="shared" si="71"/>
        <v>50000000</v>
      </c>
      <c r="BA100" s="88">
        <f t="shared" si="72"/>
        <v>273791.66666666669</v>
      </c>
      <c r="BB100">
        <v>0</v>
      </c>
      <c r="BC100" s="104">
        <f t="shared" si="73"/>
        <v>273791.66666666669</v>
      </c>
      <c r="BD100" s="3"/>
      <c r="BE100" s="88">
        <f t="shared" si="74"/>
        <v>112300000</v>
      </c>
      <c r="BF100" s="88">
        <f t="shared" si="75"/>
        <v>643666.16666666674</v>
      </c>
      <c r="BG100">
        <v>0</v>
      </c>
      <c r="BH100" s="104">
        <f t="shared" si="76"/>
        <v>643666.16666666674</v>
      </c>
      <c r="BI100" s="3"/>
      <c r="BJ100" s="88">
        <f t="shared" si="77"/>
        <v>48700000</v>
      </c>
      <c r="BK100" s="88">
        <f t="shared" si="78"/>
        <v>279132.16666666669</v>
      </c>
      <c r="BL100">
        <v>0</v>
      </c>
      <c r="BM100" s="104">
        <f t="shared" si="79"/>
        <v>279132.16666666669</v>
      </c>
      <c r="BN100" s="3"/>
      <c r="BO100" s="88">
        <f t="shared" si="80"/>
        <v>89500000</v>
      </c>
      <c r="BP100" s="88">
        <f t="shared" si="81"/>
        <v>512984.16666666669</v>
      </c>
      <c r="BQ100">
        <v>0</v>
      </c>
      <c r="BR100" s="104">
        <f t="shared" si="82"/>
        <v>512984.16666666669</v>
      </c>
      <c r="BS100" s="3"/>
      <c r="BT100" s="88">
        <f t="shared" si="83"/>
        <v>44800000</v>
      </c>
      <c r="BU100" s="88">
        <f t="shared" si="84"/>
        <v>256778.66666666669</v>
      </c>
      <c r="BV100">
        <v>0</v>
      </c>
      <c r="BW100" s="104">
        <f t="shared" si="85"/>
        <v>256778.66666666669</v>
      </c>
      <c r="BX100" s="3"/>
      <c r="BY100" s="88">
        <f t="shared" si="86"/>
        <v>47000000</v>
      </c>
      <c r="BZ100" s="88">
        <f t="shared" si="87"/>
        <v>269388.33333333337</v>
      </c>
      <c r="CA100">
        <v>0</v>
      </c>
      <c r="CB100" s="104">
        <f t="shared" si="88"/>
        <v>269388.33333333337</v>
      </c>
      <c r="CC100" s="3"/>
      <c r="CD100" s="100">
        <f t="shared" si="89"/>
        <v>1142630881.4312711</v>
      </c>
      <c r="CE100" s="88">
        <f t="shared" si="116"/>
        <v>6366805.1865910245</v>
      </c>
      <c r="CF100" s="88">
        <f t="shared" si="90"/>
        <v>1469495.4030098328</v>
      </c>
      <c r="CG100" s="100">
        <f t="shared" si="91"/>
        <v>7836300.5896008573</v>
      </c>
      <c r="CH100" s="88">
        <f t="shared" si="92"/>
        <v>191178.17342307791</v>
      </c>
      <c r="CI100" s="104">
        <f t="shared" si="117"/>
        <v>0</v>
      </c>
    </row>
    <row r="101" spans="5:87" x14ac:dyDescent="0.25">
      <c r="E101" s="141"/>
      <c r="F101" s="141"/>
      <c r="G101" s="141">
        <v>39382</v>
      </c>
      <c r="H101" s="64">
        <f t="shared" si="103"/>
        <v>78</v>
      </c>
      <c r="I101" s="38"/>
      <c r="L101" s="86">
        <f t="shared" si="93"/>
        <v>1141152948.6754897</v>
      </c>
      <c r="M101" s="68">
        <f t="shared" si="101"/>
        <v>8038538.4000000004</v>
      </c>
      <c r="N101" s="90"/>
      <c r="O101" s="68">
        <f t="shared" si="94"/>
        <v>1477932.7557821153</v>
      </c>
      <c r="P101" s="108">
        <f t="shared" si="102"/>
        <v>6560605.6442178851</v>
      </c>
      <c r="Q101" s="87">
        <f t="shared" si="104"/>
        <v>9521.9240119272654</v>
      </c>
      <c r="R101" s="87">
        <f t="shared" si="105"/>
        <v>1523.5078419083623</v>
      </c>
      <c r="S101" s="108">
        <f t="shared" si="106"/>
        <v>8027492.9681461649</v>
      </c>
      <c r="T101" s="143">
        <f t="shared" si="111"/>
        <v>0.94310161047561125</v>
      </c>
      <c r="U101" s="64">
        <f t="shared" si="107"/>
        <v>78</v>
      </c>
      <c r="V101" s="100">
        <f t="shared" si="112"/>
        <v>39282948.675489046</v>
      </c>
      <c r="W101" s="108">
        <f t="shared" si="108"/>
        <v>211277.2354187555</v>
      </c>
      <c r="X101">
        <f t="shared" si="59"/>
        <v>1477932.7557821153</v>
      </c>
      <c r="Y101" s="104">
        <f t="shared" si="95"/>
        <v>1689209.9912008708</v>
      </c>
      <c r="Z101" s="64">
        <f t="shared" si="109"/>
        <v>78</v>
      </c>
      <c r="AA101" s="100">
        <f t="shared" si="60"/>
        <v>492470000</v>
      </c>
      <c r="AB101" s="88">
        <f t="shared" si="61"/>
        <v>2718434.4</v>
      </c>
      <c r="AC101">
        <f t="shared" si="62"/>
        <v>0</v>
      </c>
      <c r="AD101" s="104">
        <f t="shared" si="63"/>
        <v>2718434.4</v>
      </c>
      <c r="AE101" s="64">
        <f t="shared" si="110"/>
        <v>78</v>
      </c>
      <c r="AF101" s="88">
        <f t="shared" si="113"/>
        <v>1141152948.6754889</v>
      </c>
      <c r="AG101" s="88">
        <f t="shared" si="115"/>
        <v>190371.91027862672</v>
      </c>
      <c r="AH101">
        <v>0</v>
      </c>
      <c r="AI101" s="104">
        <f t="shared" si="64"/>
        <v>190371.91027862672</v>
      </c>
      <c r="AJ101" s="3"/>
      <c r="AK101" s="88">
        <f t="shared" si="114"/>
        <v>1141152948.6754889</v>
      </c>
      <c r="AL101" s="3"/>
      <c r="AM101" s="3"/>
      <c r="AN101" s="3"/>
      <c r="AO101" s="3"/>
      <c r="AP101" s="88">
        <f t="shared" si="65"/>
        <v>115000000</v>
      </c>
      <c r="AQ101" s="88">
        <f t="shared" si="66"/>
        <v>617636.25</v>
      </c>
      <c r="AR101">
        <v>0</v>
      </c>
      <c r="AS101" s="104">
        <f t="shared" si="67"/>
        <v>617636.25</v>
      </c>
      <c r="AT101" s="3"/>
      <c r="AU101" s="88">
        <f t="shared" si="68"/>
        <v>102100000</v>
      </c>
      <c r="AV101" s="88">
        <f t="shared" si="69"/>
        <v>576099.24999999988</v>
      </c>
      <c r="AW101">
        <v>0</v>
      </c>
      <c r="AX101" s="104">
        <f t="shared" si="70"/>
        <v>576099.24999999988</v>
      </c>
      <c r="AY101" s="3"/>
      <c r="AZ101" s="88">
        <f t="shared" si="71"/>
        <v>50000000</v>
      </c>
      <c r="BA101" s="88">
        <f t="shared" si="72"/>
        <v>273791.66666666669</v>
      </c>
      <c r="BB101">
        <v>0</v>
      </c>
      <c r="BC101" s="104">
        <f t="shared" si="73"/>
        <v>273791.66666666669</v>
      </c>
      <c r="BD101" s="3"/>
      <c r="BE101" s="88">
        <f t="shared" si="74"/>
        <v>112300000</v>
      </c>
      <c r="BF101" s="88">
        <f t="shared" si="75"/>
        <v>643666.16666666674</v>
      </c>
      <c r="BG101">
        <v>0</v>
      </c>
      <c r="BH101" s="104">
        <f t="shared" si="76"/>
        <v>643666.16666666674</v>
      </c>
      <c r="BI101" s="3"/>
      <c r="BJ101" s="88">
        <f t="shared" si="77"/>
        <v>48700000</v>
      </c>
      <c r="BK101" s="88">
        <f t="shared" si="78"/>
        <v>279132.16666666669</v>
      </c>
      <c r="BL101">
        <v>0</v>
      </c>
      <c r="BM101" s="104">
        <f t="shared" si="79"/>
        <v>279132.16666666669</v>
      </c>
      <c r="BN101" s="3"/>
      <c r="BO101" s="88">
        <f t="shared" si="80"/>
        <v>89500000</v>
      </c>
      <c r="BP101" s="88">
        <f t="shared" si="81"/>
        <v>512984.16666666669</v>
      </c>
      <c r="BQ101">
        <v>0</v>
      </c>
      <c r="BR101" s="104">
        <f t="shared" si="82"/>
        <v>512984.16666666669</v>
      </c>
      <c r="BS101" s="3"/>
      <c r="BT101" s="88">
        <f t="shared" si="83"/>
        <v>44800000</v>
      </c>
      <c r="BU101" s="88">
        <f t="shared" si="84"/>
        <v>256778.66666666669</v>
      </c>
      <c r="BV101">
        <v>0</v>
      </c>
      <c r="BW101" s="104">
        <f t="shared" si="85"/>
        <v>256778.66666666669</v>
      </c>
      <c r="BX101" s="3"/>
      <c r="BY101" s="88">
        <f t="shared" si="86"/>
        <v>47000000</v>
      </c>
      <c r="BZ101" s="88">
        <f t="shared" si="87"/>
        <v>269388.33333333337</v>
      </c>
      <c r="CA101">
        <v>0</v>
      </c>
      <c r="CB101" s="104">
        <f t="shared" si="88"/>
        <v>269388.33333333337</v>
      </c>
      <c r="CC101" s="3"/>
      <c r="CD101" s="100">
        <f t="shared" si="89"/>
        <v>1141152948.6754889</v>
      </c>
      <c r="CE101" s="88">
        <f t="shared" si="116"/>
        <v>6359188.3020854229</v>
      </c>
      <c r="CF101" s="88">
        <f t="shared" si="90"/>
        <v>1477932.7557821153</v>
      </c>
      <c r="CG101" s="100">
        <f t="shared" si="91"/>
        <v>7837121.0578675382</v>
      </c>
      <c r="CH101" s="88">
        <f t="shared" si="92"/>
        <v>190371.91027862672</v>
      </c>
      <c r="CI101" s="104">
        <f t="shared" si="117"/>
        <v>0</v>
      </c>
    </row>
    <row r="102" spans="5:87" x14ac:dyDescent="0.25">
      <c r="E102" s="141"/>
      <c r="F102" s="141"/>
      <c r="G102" s="141">
        <v>39413</v>
      </c>
      <c r="H102" s="64">
        <f t="shared" si="103"/>
        <v>79</v>
      </c>
      <c r="I102" s="38"/>
      <c r="L102" s="86">
        <f t="shared" si="93"/>
        <v>1139666530.122468</v>
      </c>
      <c r="M102" s="68">
        <f t="shared" si="101"/>
        <v>8038538.4000000004</v>
      </c>
      <c r="N102" s="90"/>
      <c r="O102" s="68">
        <f t="shared" si="94"/>
        <v>1486418.5530215641</v>
      </c>
      <c r="P102" s="108">
        <f t="shared" si="102"/>
        <v>6552119.8469784362</v>
      </c>
      <c r="Q102" s="87">
        <f t="shared" si="104"/>
        <v>9509.6079056290819</v>
      </c>
      <c r="R102" s="87">
        <f t="shared" si="105"/>
        <v>1521.5372649006526</v>
      </c>
      <c r="S102" s="108">
        <f t="shared" si="106"/>
        <v>8027507.254829471</v>
      </c>
      <c r="T102" s="143">
        <f t="shared" si="111"/>
        <v>0.94187316539046939</v>
      </c>
      <c r="U102" s="64">
        <f t="shared" si="107"/>
        <v>79</v>
      </c>
      <c r="V102" s="100">
        <f t="shared" si="112"/>
        <v>37796530.122467481</v>
      </c>
      <c r="W102" s="108">
        <f t="shared" si="108"/>
        <v>203616.61730128489</v>
      </c>
      <c r="X102">
        <f t="shared" si="59"/>
        <v>1486418.5530215641</v>
      </c>
      <c r="Y102" s="104">
        <f t="shared" si="95"/>
        <v>1690035.1703228489</v>
      </c>
      <c r="Z102" s="64">
        <f t="shared" si="109"/>
        <v>79</v>
      </c>
      <c r="AA102" s="100">
        <f t="shared" si="60"/>
        <v>492470000</v>
      </c>
      <c r="AB102" s="88">
        <f t="shared" si="61"/>
        <v>2718434.4</v>
      </c>
      <c r="AC102">
        <f t="shared" si="62"/>
        <v>0</v>
      </c>
      <c r="AD102" s="104">
        <f t="shared" si="63"/>
        <v>2718434.4</v>
      </c>
      <c r="AE102" s="64">
        <f t="shared" si="110"/>
        <v>79</v>
      </c>
      <c r="AF102" s="88">
        <f t="shared" si="113"/>
        <v>1139666530.1224675</v>
      </c>
      <c r="AG102" s="88">
        <f t="shared" si="115"/>
        <v>189561.01783995423</v>
      </c>
      <c r="AH102">
        <v>0</v>
      </c>
      <c r="AI102" s="104">
        <f t="shared" si="64"/>
        <v>189561.01783995423</v>
      </c>
      <c r="AJ102" s="3"/>
      <c r="AK102" s="88">
        <f t="shared" si="114"/>
        <v>1139666530.1224675</v>
      </c>
      <c r="AL102" s="3"/>
      <c r="AM102" s="3"/>
      <c r="AN102" s="3"/>
      <c r="AO102" s="3"/>
      <c r="AP102" s="88">
        <f t="shared" si="65"/>
        <v>115000000</v>
      </c>
      <c r="AQ102" s="88">
        <f t="shared" si="66"/>
        <v>617636.25</v>
      </c>
      <c r="AR102">
        <v>0</v>
      </c>
      <c r="AS102" s="104">
        <f t="shared" si="67"/>
        <v>617636.25</v>
      </c>
      <c r="AT102" s="3"/>
      <c r="AU102" s="88">
        <f t="shared" si="68"/>
        <v>102100000</v>
      </c>
      <c r="AV102" s="88">
        <f t="shared" si="69"/>
        <v>576099.24999999988</v>
      </c>
      <c r="AW102">
        <v>0</v>
      </c>
      <c r="AX102" s="104">
        <f t="shared" si="70"/>
        <v>576099.24999999988</v>
      </c>
      <c r="AY102" s="3"/>
      <c r="AZ102" s="88">
        <f t="shared" si="71"/>
        <v>50000000</v>
      </c>
      <c r="BA102" s="88">
        <f t="shared" si="72"/>
        <v>273791.66666666669</v>
      </c>
      <c r="BB102">
        <v>0</v>
      </c>
      <c r="BC102" s="104">
        <f t="shared" si="73"/>
        <v>273791.66666666669</v>
      </c>
      <c r="BD102" s="3"/>
      <c r="BE102" s="88">
        <f t="shared" si="74"/>
        <v>112300000</v>
      </c>
      <c r="BF102" s="88">
        <f t="shared" si="75"/>
        <v>643666.16666666674</v>
      </c>
      <c r="BG102">
        <v>0</v>
      </c>
      <c r="BH102" s="104">
        <f t="shared" si="76"/>
        <v>643666.16666666674</v>
      </c>
      <c r="BI102" s="3"/>
      <c r="BJ102" s="88">
        <f t="shared" si="77"/>
        <v>48700000</v>
      </c>
      <c r="BK102" s="88">
        <f t="shared" si="78"/>
        <v>279132.16666666669</v>
      </c>
      <c r="BL102">
        <v>0</v>
      </c>
      <c r="BM102" s="104">
        <f t="shared" si="79"/>
        <v>279132.16666666669</v>
      </c>
      <c r="BN102" s="3"/>
      <c r="BO102" s="88">
        <f t="shared" si="80"/>
        <v>89500000</v>
      </c>
      <c r="BP102" s="88">
        <f t="shared" si="81"/>
        <v>512984.16666666669</v>
      </c>
      <c r="BQ102">
        <v>0</v>
      </c>
      <c r="BR102" s="104">
        <f t="shared" si="82"/>
        <v>512984.16666666669</v>
      </c>
      <c r="BS102" s="3"/>
      <c r="BT102" s="88">
        <f t="shared" si="83"/>
        <v>44800000</v>
      </c>
      <c r="BU102" s="88">
        <f t="shared" si="84"/>
        <v>256778.66666666669</v>
      </c>
      <c r="BV102">
        <v>0</v>
      </c>
      <c r="BW102" s="104">
        <f t="shared" si="85"/>
        <v>256778.66666666669</v>
      </c>
      <c r="BX102" s="3"/>
      <c r="BY102" s="88">
        <f t="shared" si="86"/>
        <v>47000000</v>
      </c>
      <c r="BZ102" s="88">
        <f t="shared" si="87"/>
        <v>269388.33333333337</v>
      </c>
      <c r="CA102">
        <v>0</v>
      </c>
      <c r="CB102" s="104">
        <f t="shared" si="88"/>
        <v>269388.33333333337</v>
      </c>
      <c r="CC102" s="3"/>
      <c r="CD102" s="100">
        <f t="shared" si="89"/>
        <v>1139666530.1224675</v>
      </c>
      <c r="CE102" s="88">
        <f t="shared" si="116"/>
        <v>6351527.6839679526</v>
      </c>
      <c r="CF102" s="88">
        <f t="shared" si="90"/>
        <v>1486418.5530215641</v>
      </c>
      <c r="CG102" s="100">
        <f t="shared" si="91"/>
        <v>7837946.2369895168</v>
      </c>
      <c r="CH102" s="88">
        <f t="shared" si="92"/>
        <v>189561.01783995423</v>
      </c>
      <c r="CI102" s="104">
        <f t="shared" si="117"/>
        <v>0</v>
      </c>
    </row>
    <row r="103" spans="5:87" x14ac:dyDescent="0.25">
      <c r="E103" s="141"/>
      <c r="F103" s="141"/>
      <c r="G103" s="141">
        <v>39443</v>
      </c>
      <c r="H103" s="64">
        <f t="shared" si="103"/>
        <v>80</v>
      </c>
      <c r="I103" s="38"/>
      <c r="L103" s="86">
        <f t="shared" si="93"/>
        <v>1138171577.0495877</v>
      </c>
      <c r="M103" s="68">
        <f t="shared" si="101"/>
        <v>8038538.4000000004</v>
      </c>
      <c r="N103" s="90"/>
      <c r="O103" s="68">
        <f t="shared" si="94"/>
        <v>1494953.0728801638</v>
      </c>
      <c r="P103" s="108">
        <f t="shared" si="102"/>
        <v>6543585.3271198366</v>
      </c>
      <c r="Q103" s="87">
        <f t="shared" si="104"/>
        <v>9497.2210843538996</v>
      </c>
      <c r="R103" s="87">
        <f t="shared" si="105"/>
        <v>1519.5553734966238</v>
      </c>
      <c r="S103" s="108">
        <f t="shared" si="106"/>
        <v>8027521.6235421505</v>
      </c>
      <c r="T103" s="143">
        <f t="shared" si="111"/>
        <v>0.94063766698313034</v>
      </c>
      <c r="U103" s="64">
        <f t="shared" si="107"/>
        <v>80</v>
      </c>
      <c r="V103" s="100">
        <f t="shared" si="112"/>
        <v>36301577.049587317</v>
      </c>
      <c r="W103" s="108">
        <f t="shared" si="108"/>
        <v>195912.01446812309</v>
      </c>
      <c r="X103">
        <f t="shared" si="59"/>
        <v>1494953.0728801638</v>
      </c>
      <c r="Y103" s="104">
        <f t="shared" si="95"/>
        <v>1690865.087348287</v>
      </c>
      <c r="Z103" s="64">
        <f t="shared" si="109"/>
        <v>80</v>
      </c>
      <c r="AA103" s="100">
        <f t="shared" si="60"/>
        <v>492470000</v>
      </c>
      <c r="AB103" s="88">
        <f t="shared" si="61"/>
        <v>2718434.4</v>
      </c>
      <c r="AC103">
        <f t="shared" si="62"/>
        <v>0</v>
      </c>
      <c r="AD103" s="104">
        <f t="shared" si="63"/>
        <v>2718434.4</v>
      </c>
      <c r="AE103" s="64">
        <f t="shared" si="110"/>
        <v>80</v>
      </c>
      <c r="AF103" s="88">
        <f t="shared" si="113"/>
        <v>1138171577.0495872</v>
      </c>
      <c r="AG103" s="88">
        <f t="shared" si="115"/>
        <v>188745.46952719614</v>
      </c>
      <c r="AH103">
        <v>0</v>
      </c>
      <c r="AI103" s="104">
        <f t="shared" si="64"/>
        <v>188745.46952719614</v>
      </c>
      <c r="AJ103" s="3"/>
      <c r="AK103" s="88">
        <f t="shared" si="114"/>
        <v>1138171577.0495872</v>
      </c>
      <c r="AL103" s="3"/>
      <c r="AM103" s="3"/>
      <c r="AN103" s="3"/>
      <c r="AO103" s="3"/>
      <c r="AP103" s="88">
        <f t="shared" si="65"/>
        <v>115000000</v>
      </c>
      <c r="AQ103" s="88">
        <f t="shared" si="66"/>
        <v>617636.25</v>
      </c>
      <c r="AR103">
        <v>0</v>
      </c>
      <c r="AS103" s="104">
        <f t="shared" si="67"/>
        <v>617636.25</v>
      </c>
      <c r="AT103" s="3"/>
      <c r="AU103" s="88">
        <f t="shared" si="68"/>
        <v>102100000</v>
      </c>
      <c r="AV103" s="88">
        <f t="shared" si="69"/>
        <v>576099.24999999988</v>
      </c>
      <c r="AW103">
        <v>0</v>
      </c>
      <c r="AX103" s="104">
        <f t="shared" si="70"/>
        <v>576099.24999999988</v>
      </c>
      <c r="AY103" s="3"/>
      <c r="AZ103" s="88">
        <f t="shared" si="71"/>
        <v>50000000</v>
      </c>
      <c r="BA103" s="88">
        <f t="shared" si="72"/>
        <v>273791.66666666669</v>
      </c>
      <c r="BB103">
        <v>0</v>
      </c>
      <c r="BC103" s="104">
        <f t="shared" si="73"/>
        <v>273791.66666666669</v>
      </c>
      <c r="BD103" s="3"/>
      <c r="BE103" s="88">
        <f t="shared" si="74"/>
        <v>112300000</v>
      </c>
      <c r="BF103" s="88">
        <f t="shared" si="75"/>
        <v>643666.16666666674</v>
      </c>
      <c r="BG103">
        <v>0</v>
      </c>
      <c r="BH103" s="104">
        <f t="shared" si="76"/>
        <v>643666.16666666674</v>
      </c>
      <c r="BI103" s="3"/>
      <c r="BJ103" s="88">
        <f t="shared" si="77"/>
        <v>48700000</v>
      </c>
      <c r="BK103" s="88">
        <f t="shared" si="78"/>
        <v>279132.16666666669</v>
      </c>
      <c r="BL103">
        <v>0</v>
      </c>
      <c r="BM103" s="104">
        <f t="shared" si="79"/>
        <v>279132.16666666669</v>
      </c>
      <c r="BN103" s="3"/>
      <c r="BO103" s="88">
        <f t="shared" si="80"/>
        <v>89500000</v>
      </c>
      <c r="BP103" s="88">
        <f t="shared" si="81"/>
        <v>512984.16666666669</v>
      </c>
      <c r="BQ103">
        <v>0</v>
      </c>
      <c r="BR103" s="104">
        <f t="shared" si="82"/>
        <v>512984.16666666669</v>
      </c>
      <c r="BS103" s="3"/>
      <c r="BT103" s="88">
        <f t="shared" si="83"/>
        <v>44800000</v>
      </c>
      <c r="BU103" s="88">
        <f t="shared" si="84"/>
        <v>256778.66666666669</v>
      </c>
      <c r="BV103">
        <v>0</v>
      </c>
      <c r="BW103" s="104">
        <f t="shared" si="85"/>
        <v>256778.66666666669</v>
      </c>
      <c r="BX103" s="3"/>
      <c r="BY103" s="88">
        <f t="shared" si="86"/>
        <v>47000000</v>
      </c>
      <c r="BZ103" s="88">
        <f t="shared" si="87"/>
        <v>269388.33333333337</v>
      </c>
      <c r="CA103">
        <v>0</v>
      </c>
      <c r="CB103" s="104">
        <f t="shared" si="88"/>
        <v>269388.33333333337</v>
      </c>
      <c r="CC103" s="3"/>
      <c r="CD103" s="100">
        <f t="shared" si="89"/>
        <v>1138171577.0495872</v>
      </c>
      <c r="CE103" s="88">
        <f t="shared" si="116"/>
        <v>6343823.0811347906</v>
      </c>
      <c r="CF103" s="88">
        <f t="shared" si="90"/>
        <v>1494953.0728801638</v>
      </c>
      <c r="CG103" s="100">
        <f t="shared" si="91"/>
        <v>7838776.1540149543</v>
      </c>
      <c r="CH103" s="88">
        <f t="shared" si="92"/>
        <v>188745.46952719614</v>
      </c>
      <c r="CI103" s="104">
        <f t="shared" si="117"/>
        <v>0</v>
      </c>
    </row>
    <row r="104" spans="5:87" x14ac:dyDescent="0.25">
      <c r="E104" s="141"/>
      <c r="F104" s="141"/>
      <c r="G104" s="141">
        <v>39474</v>
      </c>
      <c r="H104" s="64">
        <f t="shared" si="103"/>
        <v>81</v>
      </c>
      <c r="I104" s="38"/>
      <c r="L104" s="86">
        <f t="shared" si="93"/>
        <v>1136668040.4544809</v>
      </c>
      <c r="M104" s="68">
        <f t="shared" si="101"/>
        <v>8038538.4000000004</v>
      </c>
      <c r="N104" s="90"/>
      <c r="O104" s="68">
        <f t="shared" si="94"/>
        <v>1503536.595106951</v>
      </c>
      <c r="P104" s="108">
        <f t="shared" si="102"/>
        <v>6535001.8048930494</v>
      </c>
      <c r="Q104" s="87">
        <f t="shared" si="104"/>
        <v>9484.7631420798989</v>
      </c>
      <c r="R104" s="87">
        <f t="shared" si="105"/>
        <v>1517.5621027327834</v>
      </c>
      <c r="S104" s="108">
        <f t="shared" si="106"/>
        <v>8027536.0747551871</v>
      </c>
      <c r="T104" s="143">
        <f t="shared" si="111"/>
        <v>0.93939507475576933</v>
      </c>
      <c r="U104" s="64">
        <f t="shared" si="107"/>
        <v>81</v>
      </c>
      <c r="V104" s="100">
        <f t="shared" si="112"/>
        <v>34798040.454480365</v>
      </c>
      <c r="W104" s="108">
        <f t="shared" si="108"/>
        <v>188163.17437369426</v>
      </c>
      <c r="X104">
        <f t="shared" si="59"/>
        <v>1503536.595106951</v>
      </c>
      <c r="Y104" s="104">
        <f t="shared" si="95"/>
        <v>1691699.7694806452</v>
      </c>
      <c r="Z104" s="64">
        <f t="shared" si="109"/>
        <v>81</v>
      </c>
      <c r="AA104" s="100">
        <f t="shared" si="60"/>
        <v>492470000</v>
      </c>
      <c r="AB104" s="88">
        <f t="shared" si="61"/>
        <v>2718434.4</v>
      </c>
      <c r="AC104">
        <f t="shared" si="62"/>
        <v>0</v>
      </c>
      <c r="AD104" s="104">
        <f t="shared" si="63"/>
        <v>2718434.4</v>
      </c>
      <c r="AE104" s="64">
        <f t="shared" si="110"/>
        <v>81</v>
      </c>
      <c r="AF104" s="88">
        <f t="shared" si="113"/>
        <v>1136668040.4544804</v>
      </c>
      <c r="AG104" s="88">
        <f t="shared" si="115"/>
        <v>187925.23860787414</v>
      </c>
      <c r="AH104">
        <v>0</v>
      </c>
      <c r="AI104" s="104">
        <f t="shared" si="64"/>
        <v>187925.23860787414</v>
      </c>
      <c r="AJ104" s="3"/>
      <c r="AK104" s="88">
        <f t="shared" si="114"/>
        <v>1136668040.4544804</v>
      </c>
      <c r="AL104" s="3"/>
      <c r="AM104" s="3"/>
      <c r="AN104" s="3"/>
      <c r="AO104" s="3"/>
      <c r="AP104" s="88">
        <f t="shared" si="65"/>
        <v>115000000</v>
      </c>
      <c r="AQ104" s="88">
        <f t="shared" si="66"/>
        <v>617636.25</v>
      </c>
      <c r="AR104">
        <v>0</v>
      </c>
      <c r="AS104" s="104">
        <f t="shared" si="67"/>
        <v>617636.25</v>
      </c>
      <c r="AT104" s="3"/>
      <c r="AU104" s="88">
        <f t="shared" si="68"/>
        <v>102100000</v>
      </c>
      <c r="AV104" s="88">
        <f t="shared" si="69"/>
        <v>576099.24999999988</v>
      </c>
      <c r="AW104">
        <v>0</v>
      </c>
      <c r="AX104" s="104">
        <f t="shared" si="70"/>
        <v>576099.24999999988</v>
      </c>
      <c r="AY104" s="3"/>
      <c r="AZ104" s="88">
        <f t="shared" si="71"/>
        <v>50000000</v>
      </c>
      <c r="BA104" s="88">
        <f t="shared" si="72"/>
        <v>273791.66666666669</v>
      </c>
      <c r="BB104">
        <v>0</v>
      </c>
      <c r="BC104" s="104">
        <f t="shared" si="73"/>
        <v>273791.66666666669</v>
      </c>
      <c r="BD104" s="3"/>
      <c r="BE104" s="88">
        <f t="shared" si="74"/>
        <v>112300000</v>
      </c>
      <c r="BF104" s="88">
        <f t="shared" si="75"/>
        <v>643666.16666666674</v>
      </c>
      <c r="BG104">
        <v>0</v>
      </c>
      <c r="BH104" s="104">
        <f t="shared" si="76"/>
        <v>643666.16666666674</v>
      </c>
      <c r="BI104" s="3"/>
      <c r="BJ104" s="88">
        <f t="shared" si="77"/>
        <v>48700000</v>
      </c>
      <c r="BK104" s="88">
        <f t="shared" si="78"/>
        <v>279132.16666666669</v>
      </c>
      <c r="BL104">
        <v>0</v>
      </c>
      <c r="BM104" s="104">
        <f t="shared" si="79"/>
        <v>279132.16666666669</v>
      </c>
      <c r="BN104" s="3"/>
      <c r="BO104" s="88">
        <f t="shared" si="80"/>
        <v>89500000</v>
      </c>
      <c r="BP104" s="88">
        <f t="shared" si="81"/>
        <v>512984.16666666669</v>
      </c>
      <c r="BQ104">
        <v>0</v>
      </c>
      <c r="BR104" s="104">
        <f t="shared" si="82"/>
        <v>512984.16666666669</v>
      </c>
      <c r="BS104" s="3"/>
      <c r="BT104" s="88">
        <f t="shared" si="83"/>
        <v>44800000</v>
      </c>
      <c r="BU104" s="88">
        <f t="shared" si="84"/>
        <v>256778.66666666669</v>
      </c>
      <c r="BV104">
        <v>0</v>
      </c>
      <c r="BW104" s="104">
        <f t="shared" si="85"/>
        <v>256778.66666666669</v>
      </c>
      <c r="BX104" s="3"/>
      <c r="BY104" s="88">
        <f t="shared" si="86"/>
        <v>47000000</v>
      </c>
      <c r="BZ104" s="88">
        <f t="shared" si="87"/>
        <v>269388.33333333337</v>
      </c>
      <c r="CA104">
        <v>0</v>
      </c>
      <c r="CB104" s="104">
        <f t="shared" si="88"/>
        <v>269388.33333333337</v>
      </c>
      <c r="CC104" s="3"/>
      <c r="CD104" s="100">
        <f t="shared" si="89"/>
        <v>1136668040.4544804</v>
      </c>
      <c r="CE104" s="88">
        <f t="shared" si="116"/>
        <v>6336074.241040362</v>
      </c>
      <c r="CF104" s="88">
        <f t="shared" si="90"/>
        <v>1503536.595106951</v>
      </c>
      <c r="CG104" s="100">
        <f t="shared" si="91"/>
        <v>7839610.836147313</v>
      </c>
      <c r="CH104" s="88">
        <f t="shared" si="92"/>
        <v>187925.23860787414</v>
      </c>
      <c r="CI104" s="104">
        <f t="shared" si="117"/>
        <v>0</v>
      </c>
    </row>
    <row r="105" spans="5:87" x14ac:dyDescent="0.25">
      <c r="E105" s="141"/>
      <c r="F105" s="141"/>
      <c r="G105" s="141">
        <v>39505</v>
      </c>
      <c r="H105" s="64">
        <f t="shared" si="103"/>
        <v>82</v>
      </c>
      <c r="I105" s="38"/>
      <c r="L105" s="86">
        <f t="shared" si="93"/>
        <v>1135155871.0534236</v>
      </c>
      <c r="M105" s="68">
        <f t="shared" si="101"/>
        <v>8038538.4000000004</v>
      </c>
      <c r="N105" s="90"/>
      <c r="O105" s="68">
        <f t="shared" si="94"/>
        <v>1512169.4010571893</v>
      </c>
      <c r="P105" s="108">
        <f t="shared" si="102"/>
        <v>6526368.998942811</v>
      </c>
      <c r="Q105" s="87">
        <f t="shared" si="104"/>
        <v>9472.2336704540085</v>
      </c>
      <c r="R105" s="87">
        <f t="shared" si="105"/>
        <v>1515.5573872726411</v>
      </c>
      <c r="S105" s="108">
        <f t="shared" si="106"/>
        <v>8027550.6089422731</v>
      </c>
      <c r="T105" s="143">
        <f t="shared" si="111"/>
        <v>0.93814534797803606</v>
      </c>
      <c r="U105" s="64">
        <f t="shared" si="107"/>
        <v>82</v>
      </c>
      <c r="V105" s="100">
        <f t="shared" si="112"/>
        <v>33285871.053423174</v>
      </c>
      <c r="W105" s="108">
        <f t="shared" si="108"/>
        <v>180369.84302238989</v>
      </c>
      <c r="X105">
        <f t="shared" si="59"/>
        <v>1512169.4010571893</v>
      </c>
      <c r="Y105" s="104">
        <f t="shared" si="95"/>
        <v>1692539.2440795791</v>
      </c>
      <c r="Z105" s="64">
        <f t="shared" si="109"/>
        <v>82</v>
      </c>
      <c r="AA105" s="100">
        <f t="shared" si="60"/>
        <v>492470000</v>
      </c>
      <c r="AB105" s="88">
        <f t="shared" si="61"/>
        <v>2718434.4</v>
      </c>
      <c r="AC105">
        <f t="shared" si="62"/>
        <v>0</v>
      </c>
      <c r="AD105" s="104">
        <f t="shared" si="63"/>
        <v>2718434.4</v>
      </c>
      <c r="AE105" s="64">
        <f t="shared" si="110"/>
        <v>82</v>
      </c>
      <c r="AF105" s="88">
        <f t="shared" si="113"/>
        <v>1135155871.0534232</v>
      </c>
      <c r="AG105" s="88">
        <f t="shared" si="115"/>
        <v>187100.29819602612</v>
      </c>
      <c r="AH105">
        <v>0</v>
      </c>
      <c r="AI105" s="104">
        <f t="shared" si="64"/>
        <v>187100.29819602612</v>
      </c>
      <c r="AJ105" s="3"/>
      <c r="AK105" s="88">
        <f t="shared" si="114"/>
        <v>1135155871.0534232</v>
      </c>
      <c r="AL105" s="3"/>
      <c r="AM105" s="3"/>
      <c r="AN105" s="3"/>
      <c r="AO105" s="3"/>
      <c r="AP105" s="88">
        <f t="shared" si="65"/>
        <v>115000000</v>
      </c>
      <c r="AQ105" s="88">
        <f t="shared" si="66"/>
        <v>617636.25</v>
      </c>
      <c r="AR105">
        <v>0</v>
      </c>
      <c r="AS105" s="104">
        <f t="shared" si="67"/>
        <v>617636.25</v>
      </c>
      <c r="AT105" s="3"/>
      <c r="AU105" s="88">
        <f t="shared" si="68"/>
        <v>102100000</v>
      </c>
      <c r="AV105" s="88">
        <f t="shared" si="69"/>
        <v>576099.24999999988</v>
      </c>
      <c r="AW105">
        <v>0</v>
      </c>
      <c r="AX105" s="104">
        <f t="shared" si="70"/>
        <v>576099.24999999988</v>
      </c>
      <c r="AY105" s="3"/>
      <c r="AZ105" s="88">
        <f t="shared" si="71"/>
        <v>50000000</v>
      </c>
      <c r="BA105" s="88">
        <f t="shared" si="72"/>
        <v>273791.66666666669</v>
      </c>
      <c r="BB105">
        <v>0</v>
      </c>
      <c r="BC105" s="104">
        <f t="shared" si="73"/>
        <v>273791.66666666669</v>
      </c>
      <c r="BD105" s="3"/>
      <c r="BE105" s="88">
        <f t="shared" si="74"/>
        <v>112300000</v>
      </c>
      <c r="BF105" s="88">
        <f t="shared" si="75"/>
        <v>643666.16666666674</v>
      </c>
      <c r="BG105">
        <v>0</v>
      </c>
      <c r="BH105" s="104">
        <f t="shared" si="76"/>
        <v>643666.16666666674</v>
      </c>
      <c r="BI105" s="3"/>
      <c r="BJ105" s="88">
        <f t="shared" si="77"/>
        <v>48700000</v>
      </c>
      <c r="BK105" s="88">
        <f t="shared" si="78"/>
        <v>279132.16666666669</v>
      </c>
      <c r="BL105">
        <v>0</v>
      </c>
      <c r="BM105" s="104">
        <f t="shared" si="79"/>
        <v>279132.16666666669</v>
      </c>
      <c r="BN105" s="3"/>
      <c r="BO105" s="88">
        <f t="shared" si="80"/>
        <v>89500000</v>
      </c>
      <c r="BP105" s="88">
        <f t="shared" si="81"/>
        <v>512984.16666666669</v>
      </c>
      <c r="BQ105">
        <v>0</v>
      </c>
      <c r="BR105" s="104">
        <f t="shared" si="82"/>
        <v>512984.16666666669</v>
      </c>
      <c r="BS105" s="3"/>
      <c r="BT105" s="88">
        <f t="shared" si="83"/>
        <v>44800000</v>
      </c>
      <c r="BU105" s="88">
        <f t="shared" si="84"/>
        <v>256778.66666666669</v>
      </c>
      <c r="BV105">
        <v>0</v>
      </c>
      <c r="BW105" s="104">
        <f t="shared" si="85"/>
        <v>256778.66666666669</v>
      </c>
      <c r="BX105" s="3"/>
      <c r="BY105" s="88">
        <f t="shared" si="86"/>
        <v>47000000</v>
      </c>
      <c r="BZ105" s="88">
        <f t="shared" si="87"/>
        <v>269388.33333333337</v>
      </c>
      <c r="CA105">
        <v>0</v>
      </c>
      <c r="CB105" s="104">
        <f t="shared" si="88"/>
        <v>269388.33333333337</v>
      </c>
      <c r="CC105" s="3"/>
      <c r="CD105" s="100">
        <f t="shared" si="89"/>
        <v>1135155871.0534232</v>
      </c>
      <c r="CE105" s="88">
        <f t="shared" si="116"/>
        <v>6328280.9096890576</v>
      </c>
      <c r="CF105" s="88">
        <f t="shared" si="90"/>
        <v>1512169.4010571893</v>
      </c>
      <c r="CG105" s="100">
        <f t="shared" si="91"/>
        <v>7840450.3107462469</v>
      </c>
      <c r="CH105" s="88">
        <f t="shared" si="92"/>
        <v>187100.29819602612</v>
      </c>
      <c r="CI105" s="104">
        <f t="shared" si="117"/>
        <v>0</v>
      </c>
    </row>
    <row r="106" spans="5:87" x14ac:dyDescent="0.25">
      <c r="E106" s="141"/>
      <c r="F106" s="141"/>
      <c r="G106" s="141">
        <v>39534</v>
      </c>
      <c r="H106" s="64">
        <f t="shared" si="103"/>
        <v>83</v>
      </c>
      <c r="I106" s="38"/>
      <c r="L106" s="86">
        <f t="shared" si="93"/>
        <v>1133635019.279722</v>
      </c>
      <c r="M106" s="68">
        <f t="shared" si="101"/>
        <v>8038538.4000000004</v>
      </c>
      <c r="N106" s="90"/>
      <c r="O106" s="68">
        <f t="shared" si="94"/>
        <v>1520851.7737015933</v>
      </c>
      <c r="P106" s="108">
        <f t="shared" si="102"/>
        <v>6517686.6262984071</v>
      </c>
      <c r="Q106" s="87">
        <f t="shared" si="104"/>
        <v>9459.6322587785307</v>
      </c>
      <c r="R106" s="87">
        <f t="shared" si="105"/>
        <v>1513.5411614045647</v>
      </c>
      <c r="S106" s="108">
        <f t="shared" si="106"/>
        <v>8027565.226579817</v>
      </c>
      <c r="T106" s="143">
        <f t="shared" si="111"/>
        <v>0.93688844568572061</v>
      </c>
      <c r="U106" s="64">
        <f t="shared" si="107"/>
        <v>83</v>
      </c>
      <c r="V106" s="100">
        <f t="shared" si="112"/>
        <v>31765019.27972158</v>
      </c>
      <c r="W106" s="108">
        <f t="shared" si="108"/>
        <v>172531.76496024345</v>
      </c>
      <c r="X106">
        <f t="shared" si="59"/>
        <v>1520851.7737015933</v>
      </c>
      <c r="Y106" s="104">
        <f t="shared" si="95"/>
        <v>1693383.5386618366</v>
      </c>
      <c r="Z106" s="64">
        <f t="shared" si="109"/>
        <v>83</v>
      </c>
      <c r="AA106" s="100">
        <f t="shared" si="60"/>
        <v>492470000</v>
      </c>
      <c r="AB106" s="88">
        <f t="shared" si="61"/>
        <v>2718434.4</v>
      </c>
      <c r="AC106">
        <f t="shared" si="62"/>
        <v>0</v>
      </c>
      <c r="AD106" s="104">
        <f t="shared" si="63"/>
        <v>2718434.4</v>
      </c>
      <c r="AE106" s="64">
        <f t="shared" si="110"/>
        <v>83</v>
      </c>
      <c r="AF106" s="88">
        <f t="shared" si="113"/>
        <v>1133635019.2797215</v>
      </c>
      <c r="AG106" s="88">
        <f t="shared" si="115"/>
        <v>186270.62125131302</v>
      </c>
      <c r="AH106">
        <v>0</v>
      </c>
      <c r="AI106" s="104">
        <f t="shared" si="64"/>
        <v>186270.62125131302</v>
      </c>
      <c r="AJ106" s="3"/>
      <c r="AK106" s="88">
        <f t="shared" si="114"/>
        <v>1133635019.2797215</v>
      </c>
      <c r="AL106" s="3"/>
      <c r="AM106" s="3"/>
      <c r="AN106" s="3"/>
      <c r="AO106" s="3"/>
      <c r="AP106" s="88">
        <f t="shared" si="65"/>
        <v>115000000</v>
      </c>
      <c r="AQ106" s="88">
        <f t="shared" si="66"/>
        <v>617636.25</v>
      </c>
      <c r="AR106">
        <v>0</v>
      </c>
      <c r="AS106" s="104">
        <f t="shared" si="67"/>
        <v>617636.25</v>
      </c>
      <c r="AT106" s="3"/>
      <c r="AU106" s="88">
        <f t="shared" si="68"/>
        <v>102100000</v>
      </c>
      <c r="AV106" s="88">
        <f t="shared" si="69"/>
        <v>576099.24999999988</v>
      </c>
      <c r="AW106">
        <v>0</v>
      </c>
      <c r="AX106" s="104">
        <f t="shared" si="70"/>
        <v>576099.24999999988</v>
      </c>
      <c r="AY106" s="3"/>
      <c r="AZ106" s="88">
        <f t="shared" si="71"/>
        <v>50000000</v>
      </c>
      <c r="BA106" s="88">
        <f t="shared" si="72"/>
        <v>273791.66666666669</v>
      </c>
      <c r="BB106">
        <v>0</v>
      </c>
      <c r="BC106" s="104">
        <f t="shared" si="73"/>
        <v>273791.66666666669</v>
      </c>
      <c r="BD106" s="3"/>
      <c r="BE106" s="88">
        <f t="shared" si="74"/>
        <v>112300000</v>
      </c>
      <c r="BF106" s="88">
        <f t="shared" si="75"/>
        <v>643666.16666666674</v>
      </c>
      <c r="BG106">
        <v>0</v>
      </c>
      <c r="BH106" s="104">
        <f t="shared" si="76"/>
        <v>643666.16666666674</v>
      </c>
      <c r="BI106" s="3"/>
      <c r="BJ106" s="88">
        <f t="shared" si="77"/>
        <v>48700000</v>
      </c>
      <c r="BK106" s="88">
        <f t="shared" si="78"/>
        <v>279132.16666666669</v>
      </c>
      <c r="BL106">
        <v>0</v>
      </c>
      <c r="BM106" s="104">
        <f t="shared" si="79"/>
        <v>279132.16666666669</v>
      </c>
      <c r="BN106" s="3"/>
      <c r="BO106" s="88">
        <f t="shared" si="80"/>
        <v>89500000</v>
      </c>
      <c r="BP106" s="88">
        <f t="shared" si="81"/>
        <v>512984.16666666669</v>
      </c>
      <c r="BQ106">
        <v>0</v>
      </c>
      <c r="BR106" s="104">
        <f t="shared" si="82"/>
        <v>512984.16666666669</v>
      </c>
      <c r="BS106" s="3"/>
      <c r="BT106" s="88">
        <f t="shared" si="83"/>
        <v>44800000</v>
      </c>
      <c r="BU106" s="88">
        <f t="shared" si="84"/>
        <v>256778.66666666669</v>
      </c>
      <c r="BV106">
        <v>0</v>
      </c>
      <c r="BW106" s="104">
        <f t="shared" si="85"/>
        <v>256778.66666666669</v>
      </c>
      <c r="BX106" s="3"/>
      <c r="BY106" s="88">
        <f t="shared" si="86"/>
        <v>47000000</v>
      </c>
      <c r="BZ106" s="88">
        <f t="shared" si="87"/>
        <v>269388.33333333337</v>
      </c>
      <c r="CA106">
        <v>0</v>
      </c>
      <c r="CB106" s="104">
        <f t="shared" si="88"/>
        <v>269388.33333333337</v>
      </c>
      <c r="CC106" s="3"/>
      <c r="CD106" s="100">
        <f t="shared" si="89"/>
        <v>1133635019.2797215</v>
      </c>
      <c r="CE106" s="88">
        <f t="shared" si="116"/>
        <v>6320442.8316269107</v>
      </c>
      <c r="CF106" s="88">
        <f t="shared" si="90"/>
        <v>1520851.7737015933</v>
      </c>
      <c r="CG106" s="100">
        <f t="shared" si="91"/>
        <v>7841294.605328504</v>
      </c>
      <c r="CH106" s="88">
        <f t="shared" si="92"/>
        <v>186270.62125131302</v>
      </c>
      <c r="CI106" s="104">
        <f t="shared" si="117"/>
        <v>0</v>
      </c>
    </row>
    <row r="107" spans="5:87" x14ac:dyDescent="0.25">
      <c r="E107" s="141"/>
      <c r="F107" s="141"/>
      <c r="G107" s="141">
        <v>39565</v>
      </c>
      <c r="H107" s="64">
        <f t="shared" si="103"/>
        <v>84</v>
      </c>
      <c r="I107" s="38"/>
      <c r="L107" s="86">
        <f t="shared" si="93"/>
        <v>1132105435.2820864</v>
      </c>
      <c r="M107" s="68">
        <f t="shared" si="101"/>
        <v>8038538.4000000004</v>
      </c>
      <c r="N107" s="90"/>
      <c r="O107" s="68">
        <f t="shared" si="94"/>
        <v>1529583.9976355964</v>
      </c>
      <c r="P107" s="108">
        <f t="shared" si="102"/>
        <v>6508954.4023644039</v>
      </c>
      <c r="Q107" s="87">
        <f t="shared" si="104"/>
        <v>9446.958493997683</v>
      </c>
      <c r="R107" s="87">
        <f t="shared" si="105"/>
        <v>1511.5133590396292</v>
      </c>
      <c r="S107" s="108">
        <f t="shared" si="106"/>
        <v>8027579.928146963</v>
      </c>
      <c r="T107" s="143">
        <f t="shared" si="111"/>
        <v>0.9356243266794102</v>
      </c>
      <c r="U107" s="64">
        <f t="shared" si="107"/>
        <v>84</v>
      </c>
      <c r="V107" s="100">
        <f t="shared" si="112"/>
        <v>30235435.282085985</v>
      </c>
      <c r="W107" s="108">
        <f t="shared" si="108"/>
        <v>164648.68326655685</v>
      </c>
      <c r="X107">
        <f t="shared" si="59"/>
        <v>1529583.9976355964</v>
      </c>
      <c r="Y107" s="104">
        <f t="shared" si="95"/>
        <v>1694232.6809021533</v>
      </c>
      <c r="Z107" s="64">
        <f t="shared" si="109"/>
        <v>84</v>
      </c>
      <c r="AA107" s="100">
        <f t="shared" si="60"/>
        <v>492470000</v>
      </c>
      <c r="AB107" s="88">
        <f t="shared" si="61"/>
        <v>2718434.4</v>
      </c>
      <c r="AC107">
        <f t="shared" si="62"/>
        <v>0</v>
      </c>
      <c r="AD107" s="104">
        <f t="shared" si="63"/>
        <v>2718434.4</v>
      </c>
      <c r="AE107" s="64">
        <f t="shared" si="110"/>
        <v>84</v>
      </c>
      <c r="AF107" s="88">
        <f t="shared" si="113"/>
        <v>1132105435.2820859</v>
      </c>
      <c r="AG107" s="88">
        <f t="shared" si="115"/>
        <v>185436.1805781424</v>
      </c>
      <c r="AH107">
        <v>0</v>
      </c>
      <c r="AI107" s="104">
        <f t="shared" si="64"/>
        <v>185436.1805781424</v>
      </c>
      <c r="AJ107" s="3"/>
      <c r="AK107" s="88">
        <f t="shared" si="114"/>
        <v>1132105435.2820859</v>
      </c>
      <c r="AL107" s="3"/>
      <c r="AM107" s="3"/>
      <c r="AN107" s="3"/>
      <c r="AO107" s="3"/>
      <c r="AP107" s="88">
        <f t="shared" si="65"/>
        <v>115000000</v>
      </c>
      <c r="AQ107" s="88">
        <f t="shared" si="66"/>
        <v>617636.25</v>
      </c>
      <c r="AR107">
        <v>0</v>
      </c>
      <c r="AS107" s="104">
        <f t="shared" si="67"/>
        <v>617636.25</v>
      </c>
      <c r="AT107" s="3"/>
      <c r="AU107" s="88">
        <f t="shared" si="68"/>
        <v>102100000</v>
      </c>
      <c r="AV107" s="88">
        <f t="shared" si="69"/>
        <v>576099.24999999988</v>
      </c>
      <c r="AW107">
        <v>0</v>
      </c>
      <c r="AX107" s="104">
        <f t="shared" si="70"/>
        <v>576099.24999999988</v>
      </c>
      <c r="AY107" s="3"/>
      <c r="AZ107" s="88">
        <f t="shared" si="71"/>
        <v>50000000</v>
      </c>
      <c r="BA107" s="88">
        <f t="shared" si="72"/>
        <v>273791.66666666669</v>
      </c>
      <c r="BB107">
        <v>0</v>
      </c>
      <c r="BC107" s="104">
        <f t="shared" si="73"/>
        <v>273791.66666666669</v>
      </c>
      <c r="BD107" s="3"/>
      <c r="BE107" s="88">
        <f t="shared" si="74"/>
        <v>112300000</v>
      </c>
      <c r="BF107" s="88">
        <f t="shared" si="75"/>
        <v>643666.16666666674</v>
      </c>
      <c r="BG107">
        <v>0</v>
      </c>
      <c r="BH107" s="104">
        <f t="shared" si="76"/>
        <v>643666.16666666674</v>
      </c>
      <c r="BI107" s="3"/>
      <c r="BJ107" s="88">
        <f t="shared" si="77"/>
        <v>48700000</v>
      </c>
      <c r="BK107" s="88">
        <f t="shared" si="78"/>
        <v>279132.16666666669</v>
      </c>
      <c r="BL107">
        <v>0</v>
      </c>
      <c r="BM107" s="104">
        <f t="shared" si="79"/>
        <v>279132.16666666669</v>
      </c>
      <c r="BN107" s="3"/>
      <c r="BO107" s="88">
        <f t="shared" si="80"/>
        <v>89500000</v>
      </c>
      <c r="BP107" s="88">
        <f t="shared" si="81"/>
        <v>512984.16666666669</v>
      </c>
      <c r="BQ107">
        <v>0</v>
      </c>
      <c r="BR107" s="104">
        <f t="shared" si="82"/>
        <v>512984.16666666669</v>
      </c>
      <c r="BS107" s="3"/>
      <c r="BT107" s="88">
        <f t="shared" si="83"/>
        <v>44800000</v>
      </c>
      <c r="BU107" s="88">
        <f t="shared" si="84"/>
        <v>256778.66666666669</v>
      </c>
      <c r="BV107">
        <v>0</v>
      </c>
      <c r="BW107" s="104">
        <f t="shared" si="85"/>
        <v>256778.66666666669</v>
      </c>
      <c r="BX107" s="3"/>
      <c r="BY107" s="88">
        <f t="shared" si="86"/>
        <v>47000000</v>
      </c>
      <c r="BZ107" s="88">
        <f t="shared" si="87"/>
        <v>269388.33333333337</v>
      </c>
      <c r="CA107">
        <v>0</v>
      </c>
      <c r="CB107" s="104">
        <f t="shared" si="88"/>
        <v>269388.33333333337</v>
      </c>
      <c r="CC107" s="3"/>
      <c r="CD107" s="100">
        <f t="shared" si="89"/>
        <v>1132105435.2820859</v>
      </c>
      <c r="CE107" s="88">
        <f t="shared" si="116"/>
        <v>6312559.7499332242</v>
      </c>
      <c r="CF107" s="88">
        <f t="shared" si="90"/>
        <v>1529583.9976355964</v>
      </c>
      <c r="CG107" s="100">
        <f t="shared" si="91"/>
        <v>7842143.7475688206</v>
      </c>
      <c r="CH107" s="88">
        <f t="shared" si="92"/>
        <v>185436.1805781424</v>
      </c>
      <c r="CI107" s="104">
        <f t="shared" si="117"/>
        <v>0</v>
      </c>
    </row>
    <row r="108" spans="5:87" x14ac:dyDescent="0.25">
      <c r="E108" s="141"/>
      <c r="F108" s="141"/>
      <c r="G108" s="141">
        <v>39595</v>
      </c>
      <c r="H108" s="64">
        <f t="shared" si="103"/>
        <v>85</v>
      </c>
      <c r="I108" s="38"/>
      <c r="L108" s="86">
        <f t="shared" si="93"/>
        <v>1130567068.9229977</v>
      </c>
      <c r="M108" s="68">
        <f t="shared" si="101"/>
        <v>8038538.4000000004</v>
      </c>
      <c r="N108" s="90"/>
      <c r="O108" s="68">
        <f t="shared" si="94"/>
        <v>1538366.3590886882</v>
      </c>
      <c r="P108" s="108">
        <f t="shared" si="102"/>
        <v>6500172.0409113122</v>
      </c>
      <c r="Q108" s="87">
        <f t="shared" si="104"/>
        <v>9434.2119606840533</v>
      </c>
      <c r="R108" s="87">
        <f t="shared" si="105"/>
        <v>1509.4739137094484</v>
      </c>
      <c r="S108" s="108">
        <f t="shared" si="106"/>
        <v>8027594.7141256062</v>
      </c>
      <c r="T108" s="143">
        <f t="shared" si="111"/>
        <v>0.93435294952313863</v>
      </c>
      <c r="U108" s="64">
        <f t="shared" si="107"/>
        <v>85</v>
      </c>
      <c r="V108" s="100">
        <f t="shared" si="112"/>
        <v>28697068.922997296</v>
      </c>
      <c r="W108" s="108">
        <f t="shared" si="108"/>
        <v>156720.33954547902</v>
      </c>
      <c r="X108">
        <f t="shared" si="59"/>
        <v>1538366.3590886882</v>
      </c>
      <c r="Y108" s="104">
        <f t="shared" si="95"/>
        <v>1695086.6986341672</v>
      </c>
      <c r="Z108" s="64">
        <f t="shared" si="109"/>
        <v>85</v>
      </c>
      <c r="AA108" s="100">
        <f t="shared" si="60"/>
        <v>492470000</v>
      </c>
      <c r="AB108" s="88">
        <f t="shared" si="61"/>
        <v>2718434.4</v>
      </c>
      <c r="AC108">
        <f t="shared" si="62"/>
        <v>0</v>
      </c>
      <c r="AD108" s="104">
        <f t="shared" si="63"/>
        <v>2718434.4</v>
      </c>
      <c r="AE108" s="64">
        <f t="shared" si="110"/>
        <v>85</v>
      </c>
      <c r="AF108" s="88">
        <f t="shared" si="113"/>
        <v>1130567068.9229972</v>
      </c>
      <c r="AG108" s="88">
        <f t="shared" si="115"/>
        <v>184596.94882477168</v>
      </c>
      <c r="AH108">
        <v>0</v>
      </c>
      <c r="AI108" s="104">
        <f t="shared" si="64"/>
        <v>184596.94882477168</v>
      </c>
      <c r="AJ108" s="3"/>
      <c r="AK108" s="88">
        <f t="shared" si="114"/>
        <v>1130567068.9229972</v>
      </c>
      <c r="AL108" s="3"/>
      <c r="AM108" s="3"/>
      <c r="AN108" s="3"/>
      <c r="AO108" s="3"/>
      <c r="AP108" s="88">
        <f t="shared" si="65"/>
        <v>115000000</v>
      </c>
      <c r="AQ108" s="88">
        <f t="shared" si="66"/>
        <v>617636.25</v>
      </c>
      <c r="AR108">
        <v>0</v>
      </c>
      <c r="AS108" s="104">
        <f t="shared" si="67"/>
        <v>617636.25</v>
      </c>
      <c r="AT108" s="3"/>
      <c r="AU108" s="88">
        <f t="shared" si="68"/>
        <v>102100000</v>
      </c>
      <c r="AV108" s="88">
        <f t="shared" si="69"/>
        <v>576099.24999999988</v>
      </c>
      <c r="AW108">
        <v>0</v>
      </c>
      <c r="AX108" s="104">
        <f t="shared" si="70"/>
        <v>576099.24999999988</v>
      </c>
      <c r="AY108" s="3"/>
      <c r="AZ108" s="88">
        <f t="shared" si="71"/>
        <v>50000000</v>
      </c>
      <c r="BA108" s="88">
        <f t="shared" si="72"/>
        <v>273791.66666666669</v>
      </c>
      <c r="BB108">
        <v>0</v>
      </c>
      <c r="BC108" s="104">
        <f t="shared" si="73"/>
        <v>273791.66666666669</v>
      </c>
      <c r="BD108" s="3"/>
      <c r="BE108" s="88">
        <f t="shared" si="74"/>
        <v>112300000</v>
      </c>
      <c r="BF108" s="88">
        <f t="shared" si="75"/>
        <v>643666.16666666674</v>
      </c>
      <c r="BG108">
        <v>0</v>
      </c>
      <c r="BH108" s="104">
        <f t="shared" si="76"/>
        <v>643666.16666666674</v>
      </c>
      <c r="BI108" s="3"/>
      <c r="BJ108" s="88">
        <f t="shared" si="77"/>
        <v>48700000</v>
      </c>
      <c r="BK108" s="88">
        <f t="shared" si="78"/>
        <v>279132.16666666669</v>
      </c>
      <c r="BL108">
        <v>0</v>
      </c>
      <c r="BM108" s="104">
        <f t="shared" si="79"/>
        <v>279132.16666666669</v>
      </c>
      <c r="BN108" s="3"/>
      <c r="BO108" s="88">
        <f t="shared" si="80"/>
        <v>89500000</v>
      </c>
      <c r="BP108" s="88">
        <f t="shared" si="81"/>
        <v>512984.16666666669</v>
      </c>
      <c r="BQ108">
        <v>0</v>
      </c>
      <c r="BR108" s="104">
        <f t="shared" si="82"/>
        <v>512984.16666666669</v>
      </c>
      <c r="BS108" s="3"/>
      <c r="BT108" s="88">
        <f t="shared" si="83"/>
        <v>44800000</v>
      </c>
      <c r="BU108" s="88">
        <f t="shared" si="84"/>
        <v>256778.66666666669</v>
      </c>
      <c r="BV108">
        <v>0</v>
      </c>
      <c r="BW108" s="104">
        <f t="shared" si="85"/>
        <v>256778.66666666669</v>
      </c>
      <c r="BX108" s="3"/>
      <c r="BY108" s="88">
        <f t="shared" si="86"/>
        <v>47000000</v>
      </c>
      <c r="BZ108" s="88">
        <f t="shared" si="87"/>
        <v>269388.33333333337</v>
      </c>
      <c r="CA108">
        <v>0</v>
      </c>
      <c r="CB108" s="104">
        <f t="shared" si="88"/>
        <v>269388.33333333337</v>
      </c>
      <c r="CC108" s="3"/>
      <c r="CD108" s="100">
        <f t="shared" si="89"/>
        <v>1130567068.9229972</v>
      </c>
      <c r="CE108" s="88">
        <f t="shared" si="116"/>
        <v>6304631.4062121464</v>
      </c>
      <c r="CF108" s="88">
        <f t="shared" si="90"/>
        <v>1538366.3590886882</v>
      </c>
      <c r="CG108" s="100">
        <f t="shared" si="91"/>
        <v>7842997.7653008346</v>
      </c>
      <c r="CH108" s="88">
        <f t="shared" si="92"/>
        <v>184596.94882477168</v>
      </c>
      <c r="CI108" s="104">
        <f t="shared" si="117"/>
        <v>0</v>
      </c>
    </row>
    <row r="109" spans="5:87" x14ac:dyDescent="0.25">
      <c r="E109" s="141"/>
      <c r="F109" s="141"/>
      <c r="G109" s="141">
        <v>39626</v>
      </c>
      <c r="H109" s="64">
        <f t="shared" si="103"/>
        <v>86</v>
      </c>
      <c r="I109" s="38"/>
      <c r="L109" s="86">
        <f t="shared" si="93"/>
        <v>1129019869.7770638</v>
      </c>
      <c r="M109" s="68">
        <f t="shared" si="101"/>
        <v>8038538.4000000004</v>
      </c>
      <c r="N109" s="90"/>
      <c r="O109" s="68">
        <f t="shared" si="94"/>
        <v>1547199.1459337883</v>
      </c>
      <c r="P109" s="108">
        <f t="shared" si="102"/>
        <v>6491339.2540662121</v>
      </c>
      <c r="Q109" s="87">
        <f t="shared" si="104"/>
        <v>9421.3922410249816</v>
      </c>
      <c r="R109" s="87">
        <f t="shared" si="105"/>
        <v>1507.4227585639967</v>
      </c>
      <c r="S109" s="108">
        <f t="shared" si="106"/>
        <v>8027609.5850004107</v>
      </c>
      <c r="T109" s="143">
        <f t="shared" si="111"/>
        <v>0.93307427254302799</v>
      </c>
      <c r="U109" s="64">
        <f t="shared" si="107"/>
        <v>86</v>
      </c>
      <c r="V109" s="100">
        <f t="shared" si="112"/>
        <v>27149869.777063508</v>
      </c>
      <c r="W109" s="108">
        <f t="shared" si="108"/>
        <v>148746.47391753597</v>
      </c>
      <c r="X109">
        <f t="shared" si="59"/>
        <v>1547199.1459337883</v>
      </c>
      <c r="Y109" s="104">
        <f t="shared" si="95"/>
        <v>1695945.6198513242</v>
      </c>
      <c r="Z109" s="64">
        <f t="shared" si="109"/>
        <v>86</v>
      </c>
      <c r="AA109" s="100">
        <f t="shared" si="60"/>
        <v>492470000</v>
      </c>
      <c r="AB109" s="88">
        <f t="shared" si="61"/>
        <v>2718434.4</v>
      </c>
      <c r="AC109">
        <f t="shared" si="62"/>
        <v>0</v>
      </c>
      <c r="AD109" s="104">
        <f t="shared" si="63"/>
        <v>2718434.4</v>
      </c>
      <c r="AE109" s="64">
        <f t="shared" si="110"/>
        <v>86</v>
      </c>
      <c r="AF109" s="88">
        <f t="shared" si="113"/>
        <v>1129019869.7770634</v>
      </c>
      <c r="AG109" s="88">
        <f t="shared" si="115"/>
        <v>183752.89848241862</v>
      </c>
      <c r="AH109">
        <v>0</v>
      </c>
      <c r="AI109" s="104">
        <f t="shared" si="64"/>
        <v>183752.89848241862</v>
      </c>
      <c r="AJ109" s="3"/>
      <c r="AK109" s="88">
        <f t="shared" si="114"/>
        <v>1129019869.7770634</v>
      </c>
      <c r="AL109" s="3"/>
      <c r="AM109" s="3"/>
      <c r="AN109" s="3"/>
      <c r="AO109" s="3"/>
      <c r="AP109" s="88">
        <f t="shared" si="65"/>
        <v>115000000</v>
      </c>
      <c r="AQ109" s="88">
        <f t="shared" si="66"/>
        <v>617636.25</v>
      </c>
      <c r="AR109">
        <v>0</v>
      </c>
      <c r="AS109" s="104">
        <f t="shared" si="67"/>
        <v>617636.25</v>
      </c>
      <c r="AT109" s="3"/>
      <c r="AU109" s="88">
        <f t="shared" si="68"/>
        <v>102100000</v>
      </c>
      <c r="AV109" s="88">
        <f t="shared" si="69"/>
        <v>576099.24999999988</v>
      </c>
      <c r="AW109">
        <v>0</v>
      </c>
      <c r="AX109" s="104">
        <f t="shared" si="70"/>
        <v>576099.24999999988</v>
      </c>
      <c r="AY109" s="3"/>
      <c r="AZ109" s="88">
        <f t="shared" si="71"/>
        <v>50000000</v>
      </c>
      <c r="BA109" s="88">
        <f t="shared" si="72"/>
        <v>273791.66666666669</v>
      </c>
      <c r="BB109">
        <v>0</v>
      </c>
      <c r="BC109" s="104">
        <f t="shared" si="73"/>
        <v>273791.66666666669</v>
      </c>
      <c r="BD109" s="3"/>
      <c r="BE109" s="88">
        <f t="shared" si="74"/>
        <v>112300000</v>
      </c>
      <c r="BF109" s="88">
        <f t="shared" si="75"/>
        <v>643666.16666666674</v>
      </c>
      <c r="BG109">
        <v>0</v>
      </c>
      <c r="BH109" s="104">
        <f t="shared" si="76"/>
        <v>643666.16666666674</v>
      </c>
      <c r="BI109" s="3"/>
      <c r="BJ109" s="88">
        <f t="shared" si="77"/>
        <v>48700000</v>
      </c>
      <c r="BK109" s="88">
        <f t="shared" si="78"/>
        <v>279132.16666666669</v>
      </c>
      <c r="BL109">
        <v>0</v>
      </c>
      <c r="BM109" s="104">
        <f t="shared" si="79"/>
        <v>279132.16666666669</v>
      </c>
      <c r="BN109" s="3"/>
      <c r="BO109" s="88">
        <f t="shared" si="80"/>
        <v>89500000</v>
      </c>
      <c r="BP109" s="88">
        <f t="shared" si="81"/>
        <v>512984.16666666669</v>
      </c>
      <c r="BQ109">
        <v>0</v>
      </c>
      <c r="BR109" s="104">
        <f t="shared" si="82"/>
        <v>512984.16666666669</v>
      </c>
      <c r="BS109" s="3"/>
      <c r="BT109" s="88">
        <f t="shared" si="83"/>
        <v>44800000</v>
      </c>
      <c r="BU109" s="88">
        <f t="shared" si="84"/>
        <v>256778.66666666669</v>
      </c>
      <c r="BV109">
        <v>0</v>
      </c>
      <c r="BW109" s="104">
        <f t="shared" si="85"/>
        <v>256778.66666666669</v>
      </c>
      <c r="BX109" s="3"/>
      <c r="BY109" s="88">
        <f t="shared" si="86"/>
        <v>47000000</v>
      </c>
      <c r="BZ109" s="88">
        <f t="shared" si="87"/>
        <v>269388.33333333337</v>
      </c>
      <c r="CA109">
        <v>0</v>
      </c>
      <c r="CB109" s="104">
        <f t="shared" si="88"/>
        <v>269388.33333333337</v>
      </c>
      <c r="CC109" s="3"/>
      <c r="CD109" s="100">
        <f t="shared" si="89"/>
        <v>1129019869.7770634</v>
      </c>
      <c r="CE109" s="88">
        <f t="shared" si="116"/>
        <v>6296657.5405842038</v>
      </c>
      <c r="CF109" s="88">
        <f t="shared" si="90"/>
        <v>1547199.1459337883</v>
      </c>
      <c r="CG109" s="100">
        <f t="shared" si="91"/>
        <v>7843856.6865179921</v>
      </c>
      <c r="CH109" s="88">
        <f t="shared" si="92"/>
        <v>183752.89848241862</v>
      </c>
      <c r="CI109" s="104">
        <f t="shared" si="117"/>
        <v>0</v>
      </c>
    </row>
    <row r="110" spans="5:87" x14ac:dyDescent="0.25">
      <c r="E110" s="141"/>
      <c r="F110" s="141"/>
      <c r="G110" s="141">
        <v>39656</v>
      </c>
      <c r="H110" s="64">
        <f t="shared" si="103"/>
        <v>87</v>
      </c>
      <c r="I110" s="38"/>
      <c r="L110" s="86">
        <f t="shared" si="93"/>
        <v>1127463787.1293671</v>
      </c>
      <c r="M110" s="68">
        <f t="shared" si="101"/>
        <v>8038538.4000000004</v>
      </c>
      <c r="N110" s="90"/>
      <c r="O110" s="68">
        <f t="shared" si="94"/>
        <v>1556082.6476966925</v>
      </c>
      <c r="P110" s="108">
        <f t="shared" si="102"/>
        <v>6482455.7523033079</v>
      </c>
      <c r="Q110" s="87">
        <f t="shared" si="104"/>
        <v>9408.4989148088662</v>
      </c>
      <c r="R110" s="87">
        <f t="shared" si="105"/>
        <v>1505.3598263694182</v>
      </c>
      <c r="S110" s="108">
        <f t="shared" si="106"/>
        <v>8027624.5412588222</v>
      </c>
      <c r="T110" s="143">
        <f t="shared" si="111"/>
        <v>0.93178825382592323</v>
      </c>
      <c r="U110" s="64">
        <f t="shared" si="107"/>
        <v>87</v>
      </c>
      <c r="V110" s="100">
        <f t="shared" si="112"/>
        <v>25593787.129366815</v>
      </c>
      <c r="W110" s="108">
        <f t="shared" si="108"/>
        <v>140726.82501111252</v>
      </c>
      <c r="X110">
        <f t="shared" si="59"/>
        <v>1556082.6476966925</v>
      </c>
      <c r="Y110" s="104">
        <f t="shared" si="95"/>
        <v>1696809.472707805</v>
      </c>
      <c r="Z110" s="64">
        <f t="shared" si="109"/>
        <v>87</v>
      </c>
      <c r="AA110" s="100">
        <f t="shared" si="60"/>
        <v>492470000</v>
      </c>
      <c r="AB110" s="88">
        <f t="shared" si="61"/>
        <v>2718434.4</v>
      </c>
      <c r="AC110">
        <f t="shared" si="62"/>
        <v>0</v>
      </c>
      <c r="AD110" s="104">
        <f t="shared" si="63"/>
        <v>2718434.4</v>
      </c>
      <c r="AE110" s="64">
        <f t="shared" si="110"/>
        <v>87</v>
      </c>
      <c r="AF110" s="88">
        <f t="shared" si="113"/>
        <v>1127463787.1293669</v>
      </c>
      <c r="AG110" s="88">
        <f t="shared" si="115"/>
        <v>182904.00188434962</v>
      </c>
      <c r="AH110">
        <v>0</v>
      </c>
      <c r="AI110" s="104">
        <f t="shared" si="64"/>
        <v>182904.00188434962</v>
      </c>
      <c r="AJ110" s="3"/>
      <c r="AK110" s="88">
        <f t="shared" si="114"/>
        <v>1127463787.1293669</v>
      </c>
      <c r="AL110" s="3"/>
      <c r="AM110" s="3"/>
      <c r="AN110" s="3"/>
      <c r="AO110" s="3"/>
      <c r="AP110" s="88">
        <f t="shared" si="65"/>
        <v>115000000</v>
      </c>
      <c r="AQ110" s="88">
        <f t="shared" si="66"/>
        <v>617636.25</v>
      </c>
      <c r="AR110">
        <v>0</v>
      </c>
      <c r="AS110" s="104">
        <f t="shared" si="67"/>
        <v>617636.25</v>
      </c>
      <c r="AT110" s="3"/>
      <c r="AU110" s="88">
        <f t="shared" si="68"/>
        <v>102100000</v>
      </c>
      <c r="AV110" s="88">
        <f t="shared" si="69"/>
        <v>576099.24999999988</v>
      </c>
      <c r="AW110">
        <v>0</v>
      </c>
      <c r="AX110" s="104">
        <f t="shared" si="70"/>
        <v>576099.24999999988</v>
      </c>
      <c r="AY110" s="3"/>
      <c r="AZ110" s="88">
        <f t="shared" si="71"/>
        <v>50000000</v>
      </c>
      <c r="BA110" s="88">
        <f t="shared" si="72"/>
        <v>273791.66666666669</v>
      </c>
      <c r="BB110">
        <v>0</v>
      </c>
      <c r="BC110" s="104">
        <f t="shared" si="73"/>
        <v>273791.66666666669</v>
      </c>
      <c r="BD110" s="3"/>
      <c r="BE110" s="88">
        <f t="shared" si="74"/>
        <v>112300000</v>
      </c>
      <c r="BF110" s="88">
        <f t="shared" si="75"/>
        <v>643666.16666666674</v>
      </c>
      <c r="BG110">
        <v>0</v>
      </c>
      <c r="BH110" s="104">
        <f t="shared" si="76"/>
        <v>643666.16666666674</v>
      </c>
      <c r="BI110" s="3"/>
      <c r="BJ110" s="88">
        <f t="shared" si="77"/>
        <v>48700000</v>
      </c>
      <c r="BK110" s="88">
        <f t="shared" si="78"/>
        <v>279132.16666666669</v>
      </c>
      <c r="BL110">
        <v>0</v>
      </c>
      <c r="BM110" s="104">
        <f t="shared" si="79"/>
        <v>279132.16666666669</v>
      </c>
      <c r="BN110" s="3"/>
      <c r="BO110" s="88">
        <f t="shared" si="80"/>
        <v>89500000</v>
      </c>
      <c r="BP110" s="88">
        <f t="shared" si="81"/>
        <v>512984.16666666669</v>
      </c>
      <c r="BQ110">
        <v>0</v>
      </c>
      <c r="BR110" s="104">
        <f t="shared" si="82"/>
        <v>512984.16666666669</v>
      </c>
      <c r="BS110" s="3"/>
      <c r="BT110" s="88">
        <f t="shared" si="83"/>
        <v>44800000</v>
      </c>
      <c r="BU110" s="88">
        <f t="shared" si="84"/>
        <v>256778.66666666669</v>
      </c>
      <c r="BV110">
        <v>0</v>
      </c>
      <c r="BW110" s="104">
        <f t="shared" si="85"/>
        <v>256778.66666666669</v>
      </c>
      <c r="BX110" s="3"/>
      <c r="BY110" s="88">
        <f t="shared" si="86"/>
        <v>47000000</v>
      </c>
      <c r="BZ110" s="88">
        <f t="shared" si="87"/>
        <v>269388.33333333337</v>
      </c>
      <c r="CA110">
        <v>0</v>
      </c>
      <c r="CB110" s="104">
        <f t="shared" si="88"/>
        <v>269388.33333333337</v>
      </c>
      <c r="CC110" s="3"/>
      <c r="CD110" s="100">
        <f t="shared" si="89"/>
        <v>1127463787.1293669</v>
      </c>
      <c r="CE110" s="88">
        <f t="shared" si="116"/>
        <v>6288637.8916777801</v>
      </c>
      <c r="CF110" s="88">
        <f t="shared" si="90"/>
        <v>1556082.6476966925</v>
      </c>
      <c r="CG110" s="100">
        <f t="shared" si="91"/>
        <v>7844720.5393744726</v>
      </c>
      <c r="CH110" s="88">
        <f t="shared" si="92"/>
        <v>182904.00188434962</v>
      </c>
      <c r="CI110" s="104">
        <f t="shared" si="117"/>
        <v>0</v>
      </c>
    </row>
    <row r="111" spans="5:87" x14ac:dyDescent="0.25">
      <c r="E111" s="141"/>
      <c r="F111" s="141"/>
      <c r="G111" s="141">
        <v>39687</v>
      </c>
      <c r="H111" s="64">
        <f t="shared" si="103"/>
        <v>88</v>
      </c>
      <c r="I111" s="38"/>
      <c r="L111" s="86">
        <f t="shared" si="93"/>
        <v>1125898769.9738016</v>
      </c>
      <c r="M111" s="68">
        <f t="shared" si="101"/>
        <v>8038538.4000000004</v>
      </c>
      <c r="N111" s="90"/>
      <c r="O111" s="68">
        <f t="shared" si="94"/>
        <v>1565017.1555655506</v>
      </c>
      <c r="P111" s="108">
        <f t="shared" si="102"/>
        <v>6473521.2444344498</v>
      </c>
      <c r="Q111" s="87">
        <f t="shared" si="104"/>
        <v>9395.5315594113927</v>
      </c>
      <c r="R111" s="87">
        <f t="shared" si="105"/>
        <v>1503.2850495058226</v>
      </c>
      <c r="S111" s="108">
        <f t="shared" si="106"/>
        <v>8027639.5833910834</v>
      </c>
      <c r="T111" s="143">
        <f t="shared" si="111"/>
        <v>0.93049485121801789</v>
      </c>
      <c r="U111" s="64">
        <f t="shared" si="107"/>
        <v>88</v>
      </c>
      <c r="V111" s="100">
        <f t="shared" si="112"/>
        <v>24028769.973801263</v>
      </c>
      <c r="W111" s="108">
        <f t="shared" si="108"/>
        <v>132661.12995388467</v>
      </c>
      <c r="X111">
        <f t="shared" si="59"/>
        <v>1565017.1555655506</v>
      </c>
      <c r="Y111" s="104">
        <f t="shared" si="95"/>
        <v>1697678.2855194353</v>
      </c>
      <c r="Z111" s="64">
        <f t="shared" si="109"/>
        <v>88</v>
      </c>
      <c r="AA111" s="100">
        <f t="shared" si="60"/>
        <v>492470000</v>
      </c>
      <c r="AB111" s="88">
        <f t="shared" si="61"/>
        <v>2718434.4</v>
      </c>
      <c r="AC111">
        <f t="shared" si="62"/>
        <v>0</v>
      </c>
      <c r="AD111" s="104">
        <f t="shared" si="63"/>
        <v>2718434.4</v>
      </c>
      <c r="AE111" s="64">
        <f t="shared" si="110"/>
        <v>88</v>
      </c>
      <c r="AF111" s="88">
        <f t="shared" si="113"/>
        <v>1125898769.9738011</v>
      </c>
      <c r="AG111" s="88">
        <f t="shared" si="115"/>
        <v>182050.23120498098</v>
      </c>
      <c r="AH111">
        <v>0</v>
      </c>
      <c r="AI111" s="104">
        <f t="shared" si="64"/>
        <v>182050.23120498098</v>
      </c>
      <c r="AJ111" s="3"/>
      <c r="AK111" s="88">
        <f t="shared" si="114"/>
        <v>1125898769.9738011</v>
      </c>
      <c r="AL111" s="3"/>
      <c r="AM111" s="3"/>
      <c r="AN111" s="3"/>
      <c r="AO111" s="3"/>
      <c r="AP111" s="88">
        <f t="shared" si="65"/>
        <v>115000000</v>
      </c>
      <c r="AQ111" s="88">
        <f t="shared" si="66"/>
        <v>617636.25</v>
      </c>
      <c r="AR111">
        <v>0</v>
      </c>
      <c r="AS111" s="104">
        <f t="shared" si="67"/>
        <v>617636.25</v>
      </c>
      <c r="AT111" s="3"/>
      <c r="AU111" s="88">
        <f t="shared" si="68"/>
        <v>102100000</v>
      </c>
      <c r="AV111" s="88">
        <f t="shared" si="69"/>
        <v>576099.24999999988</v>
      </c>
      <c r="AW111">
        <v>0</v>
      </c>
      <c r="AX111" s="104">
        <f t="shared" si="70"/>
        <v>576099.24999999988</v>
      </c>
      <c r="AY111" s="3"/>
      <c r="AZ111" s="88">
        <f t="shared" si="71"/>
        <v>50000000</v>
      </c>
      <c r="BA111" s="88">
        <f t="shared" si="72"/>
        <v>273791.66666666669</v>
      </c>
      <c r="BB111">
        <v>0</v>
      </c>
      <c r="BC111" s="104">
        <f t="shared" si="73"/>
        <v>273791.66666666669</v>
      </c>
      <c r="BD111" s="3"/>
      <c r="BE111" s="88">
        <f t="shared" si="74"/>
        <v>112300000</v>
      </c>
      <c r="BF111" s="88">
        <f t="shared" si="75"/>
        <v>643666.16666666674</v>
      </c>
      <c r="BG111">
        <v>0</v>
      </c>
      <c r="BH111" s="104">
        <f t="shared" si="76"/>
        <v>643666.16666666674</v>
      </c>
      <c r="BI111" s="3"/>
      <c r="BJ111" s="88">
        <f t="shared" si="77"/>
        <v>48700000</v>
      </c>
      <c r="BK111" s="88">
        <f t="shared" si="78"/>
        <v>279132.16666666669</v>
      </c>
      <c r="BL111">
        <v>0</v>
      </c>
      <c r="BM111" s="104">
        <f t="shared" si="79"/>
        <v>279132.16666666669</v>
      </c>
      <c r="BN111" s="3"/>
      <c r="BO111" s="88">
        <f t="shared" si="80"/>
        <v>89500000</v>
      </c>
      <c r="BP111" s="88">
        <f t="shared" si="81"/>
        <v>512984.16666666669</v>
      </c>
      <c r="BQ111">
        <v>0</v>
      </c>
      <c r="BR111" s="104">
        <f t="shared" si="82"/>
        <v>512984.16666666669</v>
      </c>
      <c r="BS111" s="3"/>
      <c r="BT111" s="88">
        <f t="shared" si="83"/>
        <v>44800000</v>
      </c>
      <c r="BU111" s="88">
        <f t="shared" si="84"/>
        <v>256778.66666666669</v>
      </c>
      <c r="BV111">
        <v>0</v>
      </c>
      <c r="BW111" s="104">
        <f t="shared" si="85"/>
        <v>256778.66666666669</v>
      </c>
      <c r="BX111" s="3"/>
      <c r="BY111" s="88">
        <f t="shared" si="86"/>
        <v>47000000</v>
      </c>
      <c r="BZ111" s="88">
        <f t="shared" si="87"/>
        <v>269388.33333333337</v>
      </c>
      <c r="CA111">
        <v>0</v>
      </c>
      <c r="CB111" s="104">
        <f t="shared" si="88"/>
        <v>269388.33333333337</v>
      </c>
      <c r="CC111" s="3"/>
      <c r="CD111" s="100">
        <f t="shared" si="89"/>
        <v>1125898769.9738011</v>
      </c>
      <c r="CE111" s="88">
        <f t="shared" si="116"/>
        <v>6280572.1966205519</v>
      </c>
      <c r="CF111" s="88">
        <f t="shared" si="90"/>
        <v>1565017.1555655506</v>
      </c>
      <c r="CG111" s="100">
        <f t="shared" si="91"/>
        <v>7845589.3521861024</v>
      </c>
      <c r="CH111" s="88">
        <f t="shared" si="92"/>
        <v>182050.23120498098</v>
      </c>
      <c r="CI111" s="104">
        <f t="shared" si="117"/>
        <v>0</v>
      </c>
    </row>
    <row r="112" spans="5:87" x14ac:dyDescent="0.25">
      <c r="E112" s="141"/>
      <c r="F112" s="141"/>
      <c r="G112" s="141">
        <v>39718</v>
      </c>
      <c r="H112" s="64">
        <f t="shared" si="103"/>
        <v>89</v>
      </c>
      <c r="I112" s="38"/>
      <c r="L112" s="86">
        <f t="shared" si="93"/>
        <v>1124324767.0114012</v>
      </c>
      <c r="M112" s="68">
        <f t="shared" si="101"/>
        <v>8038538.4000000004</v>
      </c>
      <c r="N112" s="90"/>
      <c r="O112" s="68">
        <f t="shared" si="94"/>
        <v>1574002.9624004224</v>
      </c>
      <c r="P112" s="108">
        <f t="shared" ref="P112:P143" si="118">($C$6/12*L111)</f>
        <v>6464535.4375995779</v>
      </c>
      <c r="Q112" s="87">
        <f t="shared" si="104"/>
        <v>9382.4897497816801</v>
      </c>
      <c r="R112" s="87">
        <f t="shared" si="105"/>
        <v>1501.1983599650687</v>
      </c>
      <c r="S112" s="108">
        <f t="shared" si="106"/>
        <v>8027654.7118902532</v>
      </c>
      <c r="T112" s="143">
        <f t="shared" si="111"/>
        <v>0.92919402232347204</v>
      </c>
      <c r="U112" s="64">
        <f t="shared" si="107"/>
        <v>89</v>
      </c>
      <c r="V112" s="100">
        <f t="shared" si="112"/>
        <v>22454767.011400841</v>
      </c>
      <c r="W112" s="108">
        <f t="shared" si="108"/>
        <v>124549.12436420321</v>
      </c>
      <c r="X112">
        <f t="shared" ref="X112:X125" si="119">MINA(IF(V111&gt;0,O112,0),V111)</f>
        <v>1574002.9624004224</v>
      </c>
      <c r="Y112" s="104">
        <f t="shared" si="95"/>
        <v>1698552.0867646257</v>
      </c>
      <c r="Z112" s="64">
        <f t="shared" si="109"/>
        <v>89</v>
      </c>
      <c r="AA112" s="100">
        <f t="shared" ref="AA112:AA144" si="120">AA111-AC112</f>
        <v>492470000</v>
      </c>
      <c r="AB112" s="88">
        <f t="shared" ref="AB112:AB143" si="121">AA111*$C$15</f>
        <v>2718434.4</v>
      </c>
      <c r="AC112">
        <f t="shared" ref="AC112:AC120" si="122">IF(AA111&gt;0,O112-X112,0)</f>
        <v>0</v>
      </c>
      <c r="AD112" s="104">
        <f t="shared" ref="AD112:AD145" si="123">AB112+AC112</f>
        <v>2718434.4</v>
      </c>
      <c r="AE112" s="64">
        <f t="shared" si="110"/>
        <v>89</v>
      </c>
      <c r="AF112" s="88">
        <f t="shared" si="113"/>
        <v>1124324767.0114007</v>
      </c>
      <c r="AG112" s="88">
        <f t="shared" si="115"/>
        <v>181191.55845895968</v>
      </c>
      <c r="AH112">
        <v>0</v>
      </c>
      <c r="AI112" s="104">
        <f t="shared" ref="AI112:AI141" si="124">AG112+AH112</f>
        <v>181191.55845895968</v>
      </c>
      <c r="AJ112" s="3"/>
      <c r="AK112" s="88">
        <f t="shared" si="114"/>
        <v>1124324767.0114007</v>
      </c>
      <c r="AL112" s="3"/>
      <c r="AM112" s="3"/>
      <c r="AN112" s="3"/>
      <c r="AO112" s="3"/>
      <c r="AP112" s="88">
        <f t="shared" ref="AP112:AP144" si="125">AP111-AR112</f>
        <v>115000000</v>
      </c>
      <c r="AQ112" s="88">
        <f t="shared" ref="AQ112:AQ143" si="126">AP111*$C$16</f>
        <v>617636.25</v>
      </c>
      <c r="AR112">
        <v>0</v>
      </c>
      <c r="AS112" s="104">
        <f t="shared" ref="AS112:AS143" si="127">AQ112+AR112</f>
        <v>617636.25</v>
      </c>
      <c r="AT112" s="3"/>
      <c r="AU112" s="88">
        <f t="shared" ref="AU112:AU144" si="128">AU111-AW112</f>
        <v>102100000</v>
      </c>
      <c r="AV112" s="88">
        <f t="shared" ref="AV112:AV143" si="129">AU111*$C$19</f>
        <v>576099.24999999988</v>
      </c>
      <c r="AW112">
        <v>0</v>
      </c>
      <c r="AX112" s="104">
        <f t="shared" ref="AX112:AX143" si="130">AV112+AW112</f>
        <v>576099.24999999988</v>
      </c>
      <c r="AY112" s="3"/>
      <c r="AZ112" s="88">
        <f t="shared" ref="AZ112:AZ144" si="131">AZ111-BB112</f>
        <v>50000000</v>
      </c>
      <c r="BA112" s="88">
        <f t="shared" ref="BA112:BA143" si="132">AZ111*$C$20</f>
        <v>273791.66666666669</v>
      </c>
      <c r="BB112">
        <v>0</v>
      </c>
      <c r="BC112" s="104">
        <f t="shared" ref="BC112:BC143" si="133">BA112+BB112</f>
        <v>273791.66666666669</v>
      </c>
      <c r="BD112" s="3"/>
      <c r="BE112" s="88">
        <f t="shared" ref="BE112:BE144" si="134">BE111-BG112</f>
        <v>112300000</v>
      </c>
      <c r="BF112" s="88">
        <f t="shared" ref="BF112:BF143" si="135">BE111*$C$21</f>
        <v>643666.16666666674</v>
      </c>
      <c r="BG112">
        <v>0</v>
      </c>
      <c r="BH112" s="104">
        <f t="shared" ref="BH112:BH143" si="136">BF112+BG112</f>
        <v>643666.16666666674</v>
      </c>
      <c r="BI112" s="3"/>
      <c r="BJ112" s="88">
        <f t="shared" ref="BJ112:BJ144" si="137">BJ111-BL112</f>
        <v>48700000</v>
      </c>
      <c r="BK112" s="88">
        <f t="shared" ref="BK112:BK143" si="138">BJ111*$C$22</f>
        <v>279132.16666666669</v>
      </c>
      <c r="BL112">
        <v>0</v>
      </c>
      <c r="BM112" s="104">
        <f t="shared" ref="BM112:BM143" si="139">BK112+BL112</f>
        <v>279132.16666666669</v>
      </c>
      <c r="BN112" s="3"/>
      <c r="BO112" s="88">
        <f t="shared" ref="BO112:BO144" si="140">BO111-BQ112</f>
        <v>89500000</v>
      </c>
      <c r="BP112" s="88">
        <f t="shared" ref="BP112:BP143" si="141">BO111*$C$23</f>
        <v>512984.16666666669</v>
      </c>
      <c r="BQ112">
        <v>0</v>
      </c>
      <c r="BR112" s="104">
        <f t="shared" ref="BR112:BR143" si="142">BP112+BQ112</f>
        <v>512984.16666666669</v>
      </c>
      <c r="BS112" s="3"/>
      <c r="BT112" s="88">
        <f t="shared" ref="BT112:BT144" si="143">BT111-BV112</f>
        <v>44800000</v>
      </c>
      <c r="BU112" s="88">
        <f t="shared" ref="BU112:BU143" si="144">BT111*$C$24</f>
        <v>256778.66666666669</v>
      </c>
      <c r="BV112">
        <v>0</v>
      </c>
      <c r="BW112" s="104">
        <f t="shared" ref="BW112:BW143" si="145">BU112+BV112</f>
        <v>256778.66666666669</v>
      </c>
      <c r="BX112" s="3"/>
      <c r="BY112" s="88">
        <f t="shared" ref="BY112:BY144" si="146">BY111-CA112</f>
        <v>47000000</v>
      </c>
      <c r="BZ112" s="88">
        <f t="shared" ref="BZ112:BZ143" si="147">BY111*$C$25</f>
        <v>269388.33333333337</v>
      </c>
      <c r="CA112">
        <v>0</v>
      </c>
      <c r="CB112" s="104">
        <f t="shared" ref="CB112:CB143" si="148">BZ112+CA112</f>
        <v>269388.33333333337</v>
      </c>
      <c r="CC112" s="3"/>
      <c r="CD112" s="100">
        <f t="shared" ref="CD112:CD143" si="149">V112+AA112+AP112+AU112+AZ112+BE112+BJ112+BO112+BT112+BY112</f>
        <v>1124324767.0114007</v>
      </c>
      <c r="CE112" s="88">
        <f t="shared" si="116"/>
        <v>6272460.1910308711</v>
      </c>
      <c r="CF112" s="88">
        <f t="shared" ref="CF112:CF145" si="150">X112+AC112+AR112+AW112+BB112+BG112+BL112+BQ112+BV112+CA112</f>
        <v>1574002.9624004224</v>
      </c>
      <c r="CG112" s="100">
        <f t="shared" ref="CG112:CG145" si="151">CE112+CF112</f>
        <v>7846463.1534312936</v>
      </c>
      <c r="CH112" s="88">
        <f t="shared" ref="CH112:CH145" si="152">S112-CG112</f>
        <v>181191.55845895968</v>
      </c>
      <c r="CI112" s="104">
        <f t="shared" si="117"/>
        <v>0</v>
      </c>
    </row>
    <row r="113" spans="5:87" x14ac:dyDescent="0.25">
      <c r="E113" s="141"/>
      <c r="F113" s="141"/>
      <c r="G113" s="141">
        <v>39748</v>
      </c>
      <c r="H113" s="64">
        <f t="shared" si="103"/>
        <v>90</v>
      </c>
      <c r="I113" s="38"/>
      <c r="L113" s="86">
        <f t="shared" ref="L113:L142" si="153">L112-O113</f>
        <v>1122741726.6486583</v>
      </c>
      <c r="M113" s="68">
        <f t="shared" si="101"/>
        <v>8038538.4000000004</v>
      </c>
      <c r="N113" s="90"/>
      <c r="O113" s="68">
        <f t="shared" ref="O113:O143" si="154">M113-P113</f>
        <v>1583040.362742872</v>
      </c>
      <c r="P113" s="108">
        <f t="shared" si="118"/>
        <v>6455498.0372571284</v>
      </c>
      <c r="Q113" s="87">
        <f t="shared" si="104"/>
        <v>9369.3730584283439</v>
      </c>
      <c r="R113" s="87">
        <f t="shared" si="105"/>
        <v>1499.0996893485349</v>
      </c>
      <c r="S113" s="108">
        <f t="shared" si="106"/>
        <v>8027669.9272522237</v>
      </c>
      <c r="T113" s="143">
        <f t="shared" si="111"/>
        <v>0.92788572450302342</v>
      </c>
      <c r="U113" s="64">
        <f t="shared" si="107"/>
        <v>90</v>
      </c>
      <c r="V113" s="100">
        <f t="shared" si="112"/>
        <v>20871726.64865797</v>
      </c>
      <c r="W113" s="108">
        <f t="shared" si="108"/>
        <v>116390.5423424277</v>
      </c>
      <c r="X113">
        <f t="shared" si="119"/>
        <v>1583040.362742872</v>
      </c>
      <c r="Y113" s="104">
        <f t="shared" ref="Y113:Y143" si="155">W113+X113</f>
        <v>1699430.9050852996</v>
      </c>
      <c r="Z113" s="64">
        <f t="shared" si="109"/>
        <v>90</v>
      </c>
      <c r="AA113" s="100">
        <f t="shared" si="120"/>
        <v>492470000</v>
      </c>
      <c r="AB113" s="88">
        <f t="shared" si="121"/>
        <v>2718434.4</v>
      </c>
      <c r="AC113">
        <f t="shared" si="122"/>
        <v>0</v>
      </c>
      <c r="AD113" s="104">
        <f t="shared" si="123"/>
        <v>2718434.4</v>
      </c>
      <c r="AE113" s="64">
        <f t="shared" si="110"/>
        <v>90</v>
      </c>
      <c r="AF113" s="88">
        <f t="shared" si="113"/>
        <v>1122741726.648658</v>
      </c>
      <c r="AG113" s="88">
        <f t="shared" si="115"/>
        <v>180327.95550025627</v>
      </c>
      <c r="AH113">
        <v>0</v>
      </c>
      <c r="AI113" s="104">
        <f t="shared" si="124"/>
        <v>180327.95550025627</v>
      </c>
      <c r="AJ113" s="3"/>
      <c r="AK113" s="88">
        <f t="shared" si="114"/>
        <v>1122741726.648658</v>
      </c>
      <c r="AL113" s="3"/>
      <c r="AM113" s="3"/>
      <c r="AN113" s="3"/>
      <c r="AO113" s="3"/>
      <c r="AP113" s="88">
        <f t="shared" si="125"/>
        <v>115000000</v>
      </c>
      <c r="AQ113" s="88">
        <f t="shared" si="126"/>
        <v>617636.25</v>
      </c>
      <c r="AR113">
        <v>0</v>
      </c>
      <c r="AS113" s="104">
        <f t="shared" si="127"/>
        <v>617636.25</v>
      </c>
      <c r="AT113" s="3"/>
      <c r="AU113" s="88">
        <f t="shared" si="128"/>
        <v>102100000</v>
      </c>
      <c r="AV113" s="88">
        <f t="shared" si="129"/>
        <v>576099.24999999988</v>
      </c>
      <c r="AW113">
        <v>0</v>
      </c>
      <c r="AX113" s="104">
        <f t="shared" si="130"/>
        <v>576099.24999999988</v>
      </c>
      <c r="AY113" s="3"/>
      <c r="AZ113" s="88">
        <f t="shared" si="131"/>
        <v>50000000</v>
      </c>
      <c r="BA113" s="88">
        <f t="shared" si="132"/>
        <v>273791.66666666669</v>
      </c>
      <c r="BB113">
        <v>0</v>
      </c>
      <c r="BC113" s="104">
        <f t="shared" si="133"/>
        <v>273791.66666666669</v>
      </c>
      <c r="BD113" s="3"/>
      <c r="BE113" s="88">
        <f t="shared" si="134"/>
        <v>112300000</v>
      </c>
      <c r="BF113" s="88">
        <f t="shared" si="135"/>
        <v>643666.16666666674</v>
      </c>
      <c r="BG113">
        <v>0</v>
      </c>
      <c r="BH113" s="104">
        <f t="shared" si="136"/>
        <v>643666.16666666674</v>
      </c>
      <c r="BI113" s="3"/>
      <c r="BJ113" s="88">
        <f t="shared" si="137"/>
        <v>48700000</v>
      </c>
      <c r="BK113" s="88">
        <f t="shared" si="138"/>
        <v>279132.16666666669</v>
      </c>
      <c r="BL113">
        <v>0</v>
      </c>
      <c r="BM113" s="104">
        <f t="shared" si="139"/>
        <v>279132.16666666669</v>
      </c>
      <c r="BN113" s="3"/>
      <c r="BO113" s="88">
        <f t="shared" si="140"/>
        <v>89500000</v>
      </c>
      <c r="BP113" s="88">
        <f t="shared" si="141"/>
        <v>512984.16666666669</v>
      </c>
      <c r="BQ113">
        <v>0</v>
      </c>
      <c r="BR113" s="104">
        <f t="shared" si="142"/>
        <v>512984.16666666669</v>
      </c>
      <c r="BS113" s="3"/>
      <c r="BT113" s="88">
        <f t="shared" si="143"/>
        <v>44800000</v>
      </c>
      <c r="BU113" s="88">
        <f t="shared" si="144"/>
        <v>256778.66666666669</v>
      </c>
      <c r="BV113">
        <v>0</v>
      </c>
      <c r="BW113" s="104">
        <f t="shared" si="145"/>
        <v>256778.66666666669</v>
      </c>
      <c r="BX113" s="3"/>
      <c r="BY113" s="88">
        <f t="shared" si="146"/>
        <v>47000000</v>
      </c>
      <c r="BZ113" s="88">
        <f t="shared" si="147"/>
        <v>269388.33333333337</v>
      </c>
      <c r="CA113">
        <v>0</v>
      </c>
      <c r="CB113" s="104">
        <f t="shared" si="148"/>
        <v>269388.33333333337</v>
      </c>
      <c r="CC113" s="3"/>
      <c r="CD113" s="100">
        <f t="shared" si="149"/>
        <v>1122741726.648658</v>
      </c>
      <c r="CE113" s="88">
        <f t="shared" si="116"/>
        <v>6264301.6090090955</v>
      </c>
      <c r="CF113" s="88">
        <f t="shared" si="150"/>
        <v>1583040.362742872</v>
      </c>
      <c r="CG113" s="100">
        <f t="shared" si="151"/>
        <v>7847341.9717519674</v>
      </c>
      <c r="CH113" s="88">
        <f t="shared" si="152"/>
        <v>180327.95550025627</v>
      </c>
      <c r="CI113" s="104">
        <f t="shared" si="117"/>
        <v>0</v>
      </c>
    </row>
    <row r="114" spans="5:87" x14ac:dyDescent="0.25">
      <c r="E114" s="141"/>
      <c r="F114" s="141"/>
      <c r="G114" s="141">
        <v>39779</v>
      </c>
      <c r="H114" s="64">
        <f t="shared" si="103"/>
        <v>91</v>
      </c>
      <c r="I114" s="38"/>
      <c r="L114" s="86">
        <f t="shared" si="153"/>
        <v>1121149596.9958327</v>
      </c>
      <c r="M114" s="68">
        <f t="shared" si="101"/>
        <v>8038538.4000000004</v>
      </c>
      <c r="N114" s="90"/>
      <c r="O114" s="68">
        <f t="shared" si="154"/>
        <v>1592129.652825621</v>
      </c>
      <c r="P114" s="108">
        <f t="shared" si="118"/>
        <v>6446408.7471743794</v>
      </c>
      <c r="Q114" s="87">
        <f t="shared" si="104"/>
        <v>9356.1810554054864</v>
      </c>
      <c r="R114" s="87">
        <f t="shared" si="105"/>
        <v>1496.9889688648775</v>
      </c>
      <c r="S114" s="108">
        <f t="shared" si="106"/>
        <v>8027685.2299757302</v>
      </c>
      <c r="T114" s="143">
        <f t="shared" si="111"/>
        <v>0.926569914872589</v>
      </c>
      <c r="U114" s="64">
        <f t="shared" si="107"/>
        <v>91</v>
      </c>
      <c r="V114" s="100">
        <f t="shared" si="112"/>
        <v>19279596.99583235</v>
      </c>
      <c r="W114" s="108">
        <f t="shared" si="108"/>
        <v>108185.11646221047</v>
      </c>
      <c r="X114">
        <f t="shared" si="119"/>
        <v>1592129.652825621</v>
      </c>
      <c r="Y114" s="104">
        <f t="shared" si="155"/>
        <v>1700314.7692878314</v>
      </c>
      <c r="Z114" s="64">
        <f t="shared" si="109"/>
        <v>91</v>
      </c>
      <c r="AA114" s="100">
        <f t="shared" si="120"/>
        <v>492470000</v>
      </c>
      <c r="AB114" s="88">
        <f t="shared" si="121"/>
        <v>2718434.4</v>
      </c>
      <c r="AC114">
        <f t="shared" si="122"/>
        <v>0</v>
      </c>
      <c r="AD114" s="104">
        <f t="shared" si="123"/>
        <v>2718434.4</v>
      </c>
      <c r="AE114" s="64">
        <f t="shared" si="110"/>
        <v>91</v>
      </c>
      <c r="AF114" s="88">
        <f t="shared" si="113"/>
        <v>1121149596.9958324</v>
      </c>
      <c r="AG114" s="88">
        <f t="shared" si="115"/>
        <v>179459.39402123075</v>
      </c>
      <c r="AH114">
        <v>0</v>
      </c>
      <c r="AI114" s="104">
        <f t="shared" si="124"/>
        <v>179459.39402123075</v>
      </c>
      <c r="AJ114" s="3"/>
      <c r="AK114" s="88">
        <f t="shared" si="114"/>
        <v>1121149596.9958324</v>
      </c>
      <c r="AL114" s="3"/>
      <c r="AM114" s="3"/>
      <c r="AN114" s="3"/>
      <c r="AO114" s="3"/>
      <c r="AP114" s="88">
        <f t="shared" si="125"/>
        <v>115000000</v>
      </c>
      <c r="AQ114" s="88">
        <f t="shared" si="126"/>
        <v>617636.25</v>
      </c>
      <c r="AR114">
        <v>0</v>
      </c>
      <c r="AS114" s="104">
        <f t="shared" si="127"/>
        <v>617636.25</v>
      </c>
      <c r="AT114" s="3"/>
      <c r="AU114" s="88">
        <f t="shared" si="128"/>
        <v>102100000</v>
      </c>
      <c r="AV114" s="88">
        <f t="shared" si="129"/>
        <v>576099.24999999988</v>
      </c>
      <c r="AW114">
        <v>0</v>
      </c>
      <c r="AX114" s="104">
        <f t="shared" si="130"/>
        <v>576099.24999999988</v>
      </c>
      <c r="AY114" s="3"/>
      <c r="AZ114" s="88">
        <f t="shared" si="131"/>
        <v>50000000</v>
      </c>
      <c r="BA114" s="88">
        <f t="shared" si="132"/>
        <v>273791.66666666669</v>
      </c>
      <c r="BB114">
        <v>0</v>
      </c>
      <c r="BC114" s="104">
        <f t="shared" si="133"/>
        <v>273791.66666666669</v>
      </c>
      <c r="BD114" s="3"/>
      <c r="BE114" s="88">
        <f t="shared" si="134"/>
        <v>112300000</v>
      </c>
      <c r="BF114" s="88">
        <f t="shared" si="135"/>
        <v>643666.16666666674</v>
      </c>
      <c r="BG114">
        <v>0</v>
      </c>
      <c r="BH114" s="104">
        <f t="shared" si="136"/>
        <v>643666.16666666674</v>
      </c>
      <c r="BI114" s="3"/>
      <c r="BJ114" s="88">
        <f t="shared" si="137"/>
        <v>48700000</v>
      </c>
      <c r="BK114" s="88">
        <f t="shared" si="138"/>
        <v>279132.16666666669</v>
      </c>
      <c r="BL114">
        <v>0</v>
      </c>
      <c r="BM114" s="104">
        <f t="shared" si="139"/>
        <v>279132.16666666669</v>
      </c>
      <c r="BN114" s="3"/>
      <c r="BO114" s="88">
        <f t="shared" si="140"/>
        <v>89500000</v>
      </c>
      <c r="BP114" s="88">
        <f t="shared" si="141"/>
        <v>512984.16666666669</v>
      </c>
      <c r="BQ114">
        <v>0</v>
      </c>
      <c r="BR114" s="104">
        <f t="shared" si="142"/>
        <v>512984.16666666669</v>
      </c>
      <c r="BS114" s="3"/>
      <c r="BT114" s="88">
        <f t="shared" si="143"/>
        <v>44800000</v>
      </c>
      <c r="BU114" s="88">
        <f t="shared" si="144"/>
        <v>256778.66666666669</v>
      </c>
      <c r="BV114">
        <v>0</v>
      </c>
      <c r="BW114" s="104">
        <f t="shared" si="145"/>
        <v>256778.66666666669</v>
      </c>
      <c r="BX114" s="3"/>
      <c r="BY114" s="88">
        <f t="shared" si="146"/>
        <v>47000000</v>
      </c>
      <c r="BZ114" s="88">
        <f t="shared" si="147"/>
        <v>269388.33333333337</v>
      </c>
      <c r="CA114">
        <v>0</v>
      </c>
      <c r="CB114" s="104">
        <f t="shared" si="148"/>
        <v>269388.33333333337</v>
      </c>
      <c r="CC114" s="3"/>
      <c r="CD114" s="100">
        <f t="shared" si="149"/>
        <v>1121149596.9958324</v>
      </c>
      <c r="CE114" s="88">
        <f t="shared" si="116"/>
        <v>6256096.1831288785</v>
      </c>
      <c r="CF114" s="88">
        <f t="shared" si="150"/>
        <v>1592129.652825621</v>
      </c>
      <c r="CG114" s="100">
        <f t="shared" si="151"/>
        <v>7848225.8359544994</v>
      </c>
      <c r="CH114" s="88">
        <f t="shared" si="152"/>
        <v>179459.39402123075</v>
      </c>
      <c r="CI114" s="104">
        <f t="shared" si="117"/>
        <v>0</v>
      </c>
    </row>
    <row r="115" spans="5:87" x14ac:dyDescent="0.25">
      <c r="E115" s="141"/>
      <c r="F115" s="141"/>
      <c r="G115" s="141">
        <v>39809</v>
      </c>
      <c r="H115" s="64">
        <f t="shared" si="103"/>
        <v>92</v>
      </c>
      <c r="I115" s="38"/>
      <c r="L115" s="86">
        <f t="shared" si="153"/>
        <v>1119548325.8652503</v>
      </c>
      <c r="M115" s="68">
        <f t="shared" si="101"/>
        <v>8038538.4000000004</v>
      </c>
      <c r="N115" s="90"/>
      <c r="O115" s="68">
        <f t="shared" si="154"/>
        <v>1601271.1305822609</v>
      </c>
      <c r="P115" s="108">
        <f t="shared" si="118"/>
        <v>6437267.2694177395</v>
      </c>
      <c r="Q115" s="87">
        <f t="shared" si="104"/>
        <v>9342.9133082986064</v>
      </c>
      <c r="R115" s="87">
        <f t="shared" si="105"/>
        <v>1494.8661293277767</v>
      </c>
      <c r="S115" s="108">
        <f t="shared" si="106"/>
        <v>8027700.6205623746</v>
      </c>
      <c r="T115" s="143">
        <f t="shared" si="111"/>
        <v>0.92524655030185976</v>
      </c>
      <c r="U115" s="64">
        <f t="shared" si="107"/>
        <v>92</v>
      </c>
      <c r="V115" s="100">
        <f t="shared" si="112"/>
        <v>17678325.865250088</v>
      </c>
      <c r="W115" s="108">
        <f t="shared" si="108"/>
        <v>99932.577761731009</v>
      </c>
      <c r="X115">
        <f t="shared" si="119"/>
        <v>1601271.1305822609</v>
      </c>
      <c r="Y115" s="104">
        <f t="shared" si="155"/>
        <v>1701203.708343992</v>
      </c>
      <c r="Z115" s="64">
        <f t="shared" si="109"/>
        <v>92</v>
      </c>
      <c r="AA115" s="100">
        <f t="shared" si="120"/>
        <v>492470000</v>
      </c>
      <c r="AB115" s="88">
        <f t="shared" si="121"/>
        <v>2718434.4</v>
      </c>
      <c r="AC115">
        <f t="shared" si="122"/>
        <v>0</v>
      </c>
      <c r="AD115" s="104">
        <f t="shared" si="123"/>
        <v>2718434.4</v>
      </c>
      <c r="AE115" s="64">
        <f t="shared" si="110"/>
        <v>92</v>
      </c>
      <c r="AF115" s="88">
        <f t="shared" si="113"/>
        <v>1119548325.8652501</v>
      </c>
      <c r="AG115" s="88">
        <f t="shared" si="115"/>
        <v>178585.84555171523</v>
      </c>
      <c r="AH115">
        <v>0</v>
      </c>
      <c r="AI115" s="104">
        <f t="shared" si="124"/>
        <v>178585.84555171523</v>
      </c>
      <c r="AJ115" s="3"/>
      <c r="AK115" s="88">
        <f t="shared" si="114"/>
        <v>1119548325.8652501</v>
      </c>
      <c r="AL115" s="3"/>
      <c r="AM115" s="3"/>
      <c r="AN115" s="3"/>
      <c r="AO115" s="3"/>
      <c r="AP115" s="88">
        <f t="shared" si="125"/>
        <v>115000000</v>
      </c>
      <c r="AQ115" s="88">
        <f t="shared" si="126"/>
        <v>617636.25</v>
      </c>
      <c r="AR115">
        <v>0</v>
      </c>
      <c r="AS115" s="104">
        <f t="shared" si="127"/>
        <v>617636.25</v>
      </c>
      <c r="AT115" s="3"/>
      <c r="AU115" s="88">
        <f t="shared" si="128"/>
        <v>102100000</v>
      </c>
      <c r="AV115" s="88">
        <f t="shared" si="129"/>
        <v>576099.24999999988</v>
      </c>
      <c r="AW115">
        <v>0</v>
      </c>
      <c r="AX115" s="104">
        <f t="shared" si="130"/>
        <v>576099.24999999988</v>
      </c>
      <c r="AY115" s="3"/>
      <c r="AZ115" s="88">
        <f t="shared" si="131"/>
        <v>50000000</v>
      </c>
      <c r="BA115" s="88">
        <f t="shared" si="132"/>
        <v>273791.66666666669</v>
      </c>
      <c r="BB115">
        <v>0</v>
      </c>
      <c r="BC115" s="104">
        <f t="shared" si="133"/>
        <v>273791.66666666669</v>
      </c>
      <c r="BD115" s="3"/>
      <c r="BE115" s="88">
        <f t="shared" si="134"/>
        <v>112300000</v>
      </c>
      <c r="BF115" s="88">
        <f t="shared" si="135"/>
        <v>643666.16666666674</v>
      </c>
      <c r="BG115">
        <v>0</v>
      </c>
      <c r="BH115" s="104">
        <f t="shared" si="136"/>
        <v>643666.16666666674</v>
      </c>
      <c r="BI115" s="3"/>
      <c r="BJ115" s="88">
        <f t="shared" si="137"/>
        <v>48700000</v>
      </c>
      <c r="BK115" s="88">
        <f t="shared" si="138"/>
        <v>279132.16666666669</v>
      </c>
      <c r="BL115">
        <v>0</v>
      </c>
      <c r="BM115" s="104">
        <f t="shared" si="139"/>
        <v>279132.16666666669</v>
      </c>
      <c r="BN115" s="3"/>
      <c r="BO115" s="88">
        <f t="shared" si="140"/>
        <v>89500000</v>
      </c>
      <c r="BP115" s="88">
        <f t="shared" si="141"/>
        <v>512984.16666666669</v>
      </c>
      <c r="BQ115">
        <v>0</v>
      </c>
      <c r="BR115" s="104">
        <f t="shared" si="142"/>
        <v>512984.16666666669</v>
      </c>
      <c r="BS115" s="3"/>
      <c r="BT115" s="88">
        <f t="shared" si="143"/>
        <v>44800000</v>
      </c>
      <c r="BU115" s="88">
        <f t="shared" si="144"/>
        <v>256778.66666666669</v>
      </c>
      <c r="BV115">
        <v>0</v>
      </c>
      <c r="BW115" s="104">
        <f t="shared" si="145"/>
        <v>256778.66666666669</v>
      </c>
      <c r="BX115" s="3"/>
      <c r="BY115" s="88">
        <f t="shared" si="146"/>
        <v>47000000</v>
      </c>
      <c r="BZ115" s="88">
        <f t="shared" si="147"/>
        <v>269388.33333333337</v>
      </c>
      <c r="CA115">
        <v>0</v>
      </c>
      <c r="CB115" s="104">
        <f t="shared" si="148"/>
        <v>269388.33333333337</v>
      </c>
      <c r="CC115" s="3"/>
      <c r="CD115" s="100">
        <f t="shared" si="149"/>
        <v>1119548325.8652501</v>
      </c>
      <c r="CE115" s="88">
        <f t="shared" si="116"/>
        <v>6247843.6444283985</v>
      </c>
      <c r="CF115" s="88">
        <f t="shared" si="150"/>
        <v>1601271.1305822609</v>
      </c>
      <c r="CG115" s="100">
        <f t="shared" si="151"/>
        <v>7849114.7750106594</v>
      </c>
      <c r="CH115" s="88">
        <f t="shared" si="152"/>
        <v>178585.84555171523</v>
      </c>
      <c r="CI115" s="104">
        <f t="shared" si="117"/>
        <v>0</v>
      </c>
    </row>
    <row r="116" spans="5:87" x14ac:dyDescent="0.25">
      <c r="E116" s="141"/>
      <c r="F116" s="141"/>
      <c r="G116" s="141">
        <v>39840</v>
      </c>
      <c r="H116" s="64">
        <f t="shared" si="103"/>
        <v>93</v>
      </c>
      <c r="I116" s="38"/>
      <c r="L116" s="86">
        <f t="shared" si="153"/>
        <v>1117937860.7695932</v>
      </c>
      <c r="M116" s="68">
        <f t="shared" si="101"/>
        <v>8038538.4000000004</v>
      </c>
      <c r="N116" s="90"/>
      <c r="O116" s="68">
        <f t="shared" si="154"/>
        <v>1610465.0956570217</v>
      </c>
      <c r="P116" s="108">
        <f t="shared" si="118"/>
        <v>6428073.3043429786</v>
      </c>
      <c r="Q116" s="87">
        <f t="shared" si="104"/>
        <v>9329.5693822104204</v>
      </c>
      <c r="R116" s="87">
        <f t="shared" si="105"/>
        <v>1492.7311011536669</v>
      </c>
      <c r="S116" s="108">
        <f t="shared" si="106"/>
        <v>8027716.0995166367</v>
      </c>
      <c r="T116" s="143">
        <f t="shared" si="111"/>
        <v>0.92391558741288693</v>
      </c>
      <c r="U116" s="64">
        <f t="shared" si="107"/>
        <v>93</v>
      </c>
      <c r="V116" s="100">
        <f t="shared" si="112"/>
        <v>16067860.769593067</v>
      </c>
      <c r="W116" s="108">
        <f t="shared" si="108"/>
        <v>91632.65573487962</v>
      </c>
      <c r="X116">
        <f t="shared" si="119"/>
        <v>1610465.0956570217</v>
      </c>
      <c r="Y116" s="104">
        <f t="shared" si="155"/>
        <v>1702097.7513919014</v>
      </c>
      <c r="Z116" s="64">
        <f t="shared" si="109"/>
        <v>93</v>
      </c>
      <c r="AA116" s="100">
        <f t="shared" si="120"/>
        <v>492470000</v>
      </c>
      <c r="AB116" s="88">
        <f t="shared" si="121"/>
        <v>2718434.4</v>
      </c>
      <c r="AC116">
        <f t="shared" si="122"/>
        <v>0</v>
      </c>
      <c r="AD116" s="104">
        <f t="shared" si="123"/>
        <v>2718434.4</v>
      </c>
      <c r="AE116" s="64">
        <f t="shared" si="110"/>
        <v>93</v>
      </c>
      <c r="AF116" s="88">
        <f t="shared" si="113"/>
        <v>1117937860.769593</v>
      </c>
      <c r="AG116" s="88">
        <f t="shared" si="115"/>
        <v>177707.28145806771</v>
      </c>
      <c r="AH116">
        <v>0</v>
      </c>
      <c r="AI116" s="104">
        <f t="shared" si="124"/>
        <v>177707.28145806771</v>
      </c>
      <c r="AJ116" s="3"/>
      <c r="AK116" s="88">
        <f t="shared" si="114"/>
        <v>1117937860.769593</v>
      </c>
      <c r="AL116" s="3"/>
      <c r="AM116" s="3"/>
      <c r="AN116" s="3"/>
      <c r="AO116" s="3"/>
      <c r="AP116" s="88">
        <f t="shared" si="125"/>
        <v>115000000</v>
      </c>
      <c r="AQ116" s="88">
        <f t="shared" si="126"/>
        <v>617636.25</v>
      </c>
      <c r="AR116">
        <v>0</v>
      </c>
      <c r="AS116" s="104">
        <f t="shared" si="127"/>
        <v>617636.25</v>
      </c>
      <c r="AT116" s="3"/>
      <c r="AU116" s="88">
        <f t="shared" si="128"/>
        <v>102100000</v>
      </c>
      <c r="AV116" s="88">
        <f t="shared" si="129"/>
        <v>576099.24999999988</v>
      </c>
      <c r="AW116">
        <v>0</v>
      </c>
      <c r="AX116" s="104">
        <f t="shared" si="130"/>
        <v>576099.24999999988</v>
      </c>
      <c r="AY116" s="3"/>
      <c r="AZ116" s="88">
        <f t="shared" si="131"/>
        <v>50000000</v>
      </c>
      <c r="BA116" s="88">
        <f t="shared" si="132"/>
        <v>273791.66666666669</v>
      </c>
      <c r="BB116">
        <v>0</v>
      </c>
      <c r="BC116" s="104">
        <f t="shared" si="133"/>
        <v>273791.66666666669</v>
      </c>
      <c r="BD116" s="3"/>
      <c r="BE116" s="88">
        <f t="shared" si="134"/>
        <v>112300000</v>
      </c>
      <c r="BF116" s="88">
        <f t="shared" si="135"/>
        <v>643666.16666666674</v>
      </c>
      <c r="BG116">
        <v>0</v>
      </c>
      <c r="BH116" s="104">
        <f t="shared" si="136"/>
        <v>643666.16666666674</v>
      </c>
      <c r="BI116" s="3"/>
      <c r="BJ116" s="88">
        <f t="shared" si="137"/>
        <v>48700000</v>
      </c>
      <c r="BK116" s="88">
        <f t="shared" si="138"/>
        <v>279132.16666666669</v>
      </c>
      <c r="BL116">
        <v>0</v>
      </c>
      <c r="BM116" s="104">
        <f t="shared" si="139"/>
        <v>279132.16666666669</v>
      </c>
      <c r="BN116" s="3"/>
      <c r="BO116" s="88">
        <f t="shared" si="140"/>
        <v>89500000</v>
      </c>
      <c r="BP116" s="88">
        <f t="shared" si="141"/>
        <v>512984.16666666669</v>
      </c>
      <c r="BQ116">
        <v>0</v>
      </c>
      <c r="BR116" s="104">
        <f t="shared" si="142"/>
        <v>512984.16666666669</v>
      </c>
      <c r="BS116" s="3"/>
      <c r="BT116" s="88">
        <f t="shared" si="143"/>
        <v>44800000</v>
      </c>
      <c r="BU116" s="88">
        <f t="shared" si="144"/>
        <v>256778.66666666669</v>
      </c>
      <c r="BV116">
        <v>0</v>
      </c>
      <c r="BW116" s="104">
        <f t="shared" si="145"/>
        <v>256778.66666666669</v>
      </c>
      <c r="BX116" s="3"/>
      <c r="BY116" s="88">
        <f t="shared" si="146"/>
        <v>47000000</v>
      </c>
      <c r="BZ116" s="88">
        <f t="shared" si="147"/>
        <v>269388.33333333337</v>
      </c>
      <c r="CA116">
        <v>0</v>
      </c>
      <c r="CB116" s="104">
        <f t="shared" si="148"/>
        <v>269388.33333333337</v>
      </c>
      <c r="CC116" s="3"/>
      <c r="CD116" s="100">
        <f t="shared" si="149"/>
        <v>1117937860.769593</v>
      </c>
      <c r="CE116" s="88">
        <f t="shared" si="116"/>
        <v>6239543.7224015472</v>
      </c>
      <c r="CF116" s="88">
        <f t="shared" si="150"/>
        <v>1610465.0956570217</v>
      </c>
      <c r="CG116" s="100">
        <f t="shared" si="151"/>
        <v>7850008.818058569</v>
      </c>
      <c r="CH116" s="88">
        <f t="shared" si="152"/>
        <v>177707.28145806771</v>
      </c>
      <c r="CI116" s="104">
        <f t="shared" si="117"/>
        <v>0</v>
      </c>
    </row>
    <row r="117" spans="5:87" x14ac:dyDescent="0.25">
      <c r="E117" s="141"/>
      <c r="F117" s="141"/>
      <c r="G117" s="141">
        <v>39871</v>
      </c>
      <c r="H117" s="64">
        <f t="shared" si="103"/>
        <v>94</v>
      </c>
      <c r="I117" s="38"/>
      <c r="L117" s="86">
        <f t="shared" si="153"/>
        <v>1116318148.9201787</v>
      </c>
      <c r="M117" s="68">
        <f t="shared" si="101"/>
        <v>8038538.4000000004</v>
      </c>
      <c r="N117" s="90"/>
      <c r="O117" s="68">
        <f t="shared" si="154"/>
        <v>1619711.8494145861</v>
      </c>
      <c r="P117" s="108">
        <f t="shared" si="118"/>
        <v>6418826.5505854143</v>
      </c>
      <c r="Q117" s="87">
        <f t="shared" si="104"/>
        <v>9316.148839746611</v>
      </c>
      <c r="R117" s="87">
        <f t="shared" si="105"/>
        <v>1490.5838143594574</v>
      </c>
      <c r="S117" s="108">
        <f t="shared" si="106"/>
        <v>8027731.6673458945</v>
      </c>
      <c r="T117" s="143">
        <f t="shared" si="111"/>
        <v>0.92257698257866005</v>
      </c>
      <c r="U117" s="64">
        <f t="shared" si="107"/>
        <v>94</v>
      </c>
      <c r="V117" s="100">
        <f t="shared" si="112"/>
        <v>14448148.92017848</v>
      </c>
      <c r="W117" s="108">
        <f t="shared" si="108"/>
        <v>83285.078322390735</v>
      </c>
      <c r="X117">
        <f t="shared" si="119"/>
        <v>1619711.8494145861</v>
      </c>
      <c r="Y117" s="104">
        <f t="shared" si="155"/>
        <v>1702996.9277369769</v>
      </c>
      <c r="Z117" s="64">
        <f t="shared" si="109"/>
        <v>94</v>
      </c>
      <c r="AA117" s="100">
        <f t="shared" si="120"/>
        <v>492470000</v>
      </c>
      <c r="AB117" s="88">
        <f t="shared" si="121"/>
        <v>2718434.4</v>
      </c>
      <c r="AC117">
        <f t="shared" si="122"/>
        <v>0</v>
      </c>
      <c r="AD117" s="104">
        <f t="shared" si="123"/>
        <v>2718434.4</v>
      </c>
      <c r="AE117" s="64">
        <f t="shared" si="110"/>
        <v>94</v>
      </c>
      <c r="AF117" s="88">
        <f t="shared" si="113"/>
        <v>1116318148.9201784</v>
      </c>
      <c r="AG117" s="88">
        <f t="shared" si="115"/>
        <v>176823.67294225004</v>
      </c>
      <c r="AH117">
        <v>0</v>
      </c>
      <c r="AI117" s="104">
        <f t="shared" si="124"/>
        <v>176823.67294225004</v>
      </c>
      <c r="AJ117" s="3"/>
      <c r="AK117" s="88">
        <f t="shared" si="114"/>
        <v>1116318148.9201784</v>
      </c>
      <c r="AL117" s="3"/>
      <c r="AM117" s="3"/>
      <c r="AN117" s="3"/>
      <c r="AO117" s="3"/>
      <c r="AP117" s="88">
        <f t="shared" si="125"/>
        <v>115000000</v>
      </c>
      <c r="AQ117" s="88">
        <f t="shared" si="126"/>
        <v>617636.25</v>
      </c>
      <c r="AR117">
        <v>0</v>
      </c>
      <c r="AS117" s="104">
        <f t="shared" si="127"/>
        <v>617636.25</v>
      </c>
      <c r="AT117" s="3"/>
      <c r="AU117" s="88">
        <f t="shared" si="128"/>
        <v>102100000</v>
      </c>
      <c r="AV117" s="88">
        <f t="shared" si="129"/>
        <v>576099.24999999988</v>
      </c>
      <c r="AW117">
        <v>0</v>
      </c>
      <c r="AX117" s="104">
        <f t="shared" si="130"/>
        <v>576099.24999999988</v>
      </c>
      <c r="AY117" s="3"/>
      <c r="AZ117" s="88">
        <f t="shared" si="131"/>
        <v>50000000</v>
      </c>
      <c r="BA117" s="88">
        <f t="shared" si="132"/>
        <v>273791.66666666669</v>
      </c>
      <c r="BB117">
        <v>0</v>
      </c>
      <c r="BC117" s="104">
        <f t="shared" si="133"/>
        <v>273791.66666666669</v>
      </c>
      <c r="BD117" s="3"/>
      <c r="BE117" s="88">
        <f t="shared" si="134"/>
        <v>112300000</v>
      </c>
      <c r="BF117" s="88">
        <f t="shared" si="135"/>
        <v>643666.16666666674</v>
      </c>
      <c r="BG117">
        <v>0</v>
      </c>
      <c r="BH117" s="104">
        <f t="shared" si="136"/>
        <v>643666.16666666674</v>
      </c>
      <c r="BI117" s="3"/>
      <c r="BJ117" s="88">
        <f t="shared" si="137"/>
        <v>48700000</v>
      </c>
      <c r="BK117" s="88">
        <f t="shared" si="138"/>
        <v>279132.16666666669</v>
      </c>
      <c r="BL117">
        <v>0</v>
      </c>
      <c r="BM117" s="104">
        <f t="shared" si="139"/>
        <v>279132.16666666669</v>
      </c>
      <c r="BN117" s="3"/>
      <c r="BO117" s="88">
        <f t="shared" si="140"/>
        <v>89500000</v>
      </c>
      <c r="BP117" s="88">
        <f t="shared" si="141"/>
        <v>512984.16666666669</v>
      </c>
      <c r="BQ117">
        <v>0</v>
      </c>
      <c r="BR117" s="104">
        <f t="shared" si="142"/>
        <v>512984.16666666669</v>
      </c>
      <c r="BS117" s="3"/>
      <c r="BT117" s="88">
        <f t="shared" si="143"/>
        <v>44800000</v>
      </c>
      <c r="BU117" s="88">
        <f t="shared" si="144"/>
        <v>256778.66666666669</v>
      </c>
      <c r="BV117">
        <v>0</v>
      </c>
      <c r="BW117" s="104">
        <f t="shared" si="145"/>
        <v>256778.66666666669</v>
      </c>
      <c r="BX117" s="3"/>
      <c r="BY117" s="88">
        <f t="shared" si="146"/>
        <v>47000000</v>
      </c>
      <c r="BZ117" s="88">
        <f t="shared" si="147"/>
        <v>269388.33333333337</v>
      </c>
      <c r="CA117">
        <v>0</v>
      </c>
      <c r="CB117" s="104">
        <f t="shared" si="148"/>
        <v>269388.33333333337</v>
      </c>
      <c r="CC117" s="3"/>
      <c r="CD117" s="100">
        <f t="shared" si="149"/>
        <v>1116318148.9201784</v>
      </c>
      <c r="CE117" s="88">
        <f t="shared" si="116"/>
        <v>6231196.1449890584</v>
      </c>
      <c r="CF117" s="88">
        <f t="shared" si="150"/>
        <v>1619711.8494145861</v>
      </c>
      <c r="CG117" s="100">
        <f t="shared" si="151"/>
        <v>7850907.9944036445</v>
      </c>
      <c r="CH117" s="88">
        <f t="shared" si="152"/>
        <v>176823.67294225004</v>
      </c>
      <c r="CI117" s="104">
        <f t="shared" si="117"/>
        <v>0</v>
      </c>
    </row>
    <row r="118" spans="5:87" x14ac:dyDescent="0.25">
      <c r="E118" s="141"/>
      <c r="F118" s="141"/>
      <c r="G118" s="141">
        <v>39899</v>
      </c>
      <c r="H118" s="64">
        <f t="shared" si="103"/>
        <v>95</v>
      </c>
      <c r="I118" s="38"/>
      <c r="L118" s="86">
        <f t="shared" si="153"/>
        <v>1114689137.2252288</v>
      </c>
      <c r="M118" s="68">
        <f t="shared" si="101"/>
        <v>8038538.4000000004</v>
      </c>
      <c r="N118" s="90"/>
      <c r="O118" s="68">
        <f t="shared" si="154"/>
        <v>1629011.6949499743</v>
      </c>
      <c r="P118" s="108">
        <f t="shared" si="118"/>
        <v>6409526.7050500261</v>
      </c>
      <c r="Q118" s="87">
        <f t="shared" si="104"/>
        <v>9302.6512410014893</v>
      </c>
      <c r="R118" s="87">
        <f t="shared" si="105"/>
        <v>1488.424198560238</v>
      </c>
      <c r="S118" s="108">
        <f t="shared" si="106"/>
        <v>8027747.3245604383</v>
      </c>
      <c r="T118" s="143">
        <f t="shared" si="111"/>
        <v>0.92123069192167673</v>
      </c>
      <c r="U118" s="64">
        <f t="shared" si="107"/>
        <v>95</v>
      </c>
      <c r="V118" s="100">
        <f t="shared" si="112"/>
        <v>12819137.225228507</v>
      </c>
      <c r="W118" s="108">
        <f t="shared" si="108"/>
        <v>74889.57190292512</v>
      </c>
      <c r="X118">
        <f t="shared" si="119"/>
        <v>1629011.6949499743</v>
      </c>
      <c r="Y118" s="104">
        <f t="shared" si="155"/>
        <v>1703901.2668528995</v>
      </c>
      <c r="Z118" s="64">
        <f t="shared" si="109"/>
        <v>95</v>
      </c>
      <c r="AA118" s="100">
        <f t="shared" si="120"/>
        <v>492470000</v>
      </c>
      <c r="AB118" s="88">
        <f t="shared" si="121"/>
        <v>2718434.4</v>
      </c>
      <c r="AC118">
        <f t="shared" si="122"/>
        <v>0</v>
      </c>
      <c r="AD118" s="104">
        <f t="shared" si="123"/>
        <v>2718434.4</v>
      </c>
      <c r="AE118" s="64">
        <f t="shared" si="110"/>
        <v>95</v>
      </c>
      <c r="AF118" s="88">
        <f t="shared" si="113"/>
        <v>1114689137.2252285</v>
      </c>
      <c r="AG118" s="88">
        <f t="shared" si="115"/>
        <v>175934.99104087148</v>
      </c>
      <c r="AH118">
        <v>0</v>
      </c>
      <c r="AI118" s="104">
        <f t="shared" si="124"/>
        <v>175934.99104087148</v>
      </c>
      <c r="AJ118" s="3"/>
      <c r="AK118" s="88">
        <f t="shared" si="114"/>
        <v>1114689137.2252285</v>
      </c>
      <c r="AL118" s="3"/>
      <c r="AM118" s="3"/>
      <c r="AN118" s="3"/>
      <c r="AO118" s="3"/>
      <c r="AP118" s="88">
        <f t="shared" si="125"/>
        <v>115000000</v>
      </c>
      <c r="AQ118" s="88">
        <f t="shared" si="126"/>
        <v>617636.25</v>
      </c>
      <c r="AR118">
        <v>0</v>
      </c>
      <c r="AS118" s="104">
        <f t="shared" si="127"/>
        <v>617636.25</v>
      </c>
      <c r="AT118" s="3"/>
      <c r="AU118" s="88">
        <f t="shared" si="128"/>
        <v>102100000</v>
      </c>
      <c r="AV118" s="88">
        <f t="shared" si="129"/>
        <v>576099.24999999988</v>
      </c>
      <c r="AW118">
        <v>0</v>
      </c>
      <c r="AX118" s="104">
        <f t="shared" si="130"/>
        <v>576099.24999999988</v>
      </c>
      <c r="AY118" s="3"/>
      <c r="AZ118" s="88">
        <f t="shared" si="131"/>
        <v>50000000</v>
      </c>
      <c r="BA118" s="88">
        <f t="shared" si="132"/>
        <v>273791.66666666669</v>
      </c>
      <c r="BB118">
        <v>0</v>
      </c>
      <c r="BC118" s="104">
        <f t="shared" si="133"/>
        <v>273791.66666666669</v>
      </c>
      <c r="BD118" s="3"/>
      <c r="BE118" s="88">
        <f t="shared" si="134"/>
        <v>112300000</v>
      </c>
      <c r="BF118" s="88">
        <f t="shared" si="135"/>
        <v>643666.16666666674</v>
      </c>
      <c r="BG118">
        <v>0</v>
      </c>
      <c r="BH118" s="104">
        <f t="shared" si="136"/>
        <v>643666.16666666674</v>
      </c>
      <c r="BI118" s="3"/>
      <c r="BJ118" s="88">
        <f t="shared" si="137"/>
        <v>48700000</v>
      </c>
      <c r="BK118" s="88">
        <f t="shared" si="138"/>
        <v>279132.16666666669</v>
      </c>
      <c r="BL118">
        <v>0</v>
      </c>
      <c r="BM118" s="104">
        <f t="shared" si="139"/>
        <v>279132.16666666669</v>
      </c>
      <c r="BN118" s="3"/>
      <c r="BO118" s="88">
        <f t="shared" si="140"/>
        <v>89500000</v>
      </c>
      <c r="BP118" s="88">
        <f t="shared" si="141"/>
        <v>512984.16666666669</v>
      </c>
      <c r="BQ118">
        <v>0</v>
      </c>
      <c r="BR118" s="104">
        <f t="shared" si="142"/>
        <v>512984.16666666669</v>
      </c>
      <c r="BS118" s="3"/>
      <c r="BT118" s="88">
        <f t="shared" si="143"/>
        <v>44800000</v>
      </c>
      <c r="BU118" s="88">
        <f t="shared" si="144"/>
        <v>256778.66666666669</v>
      </c>
      <c r="BV118">
        <v>0</v>
      </c>
      <c r="BW118" s="104">
        <f t="shared" si="145"/>
        <v>256778.66666666669</v>
      </c>
      <c r="BX118" s="3"/>
      <c r="BY118" s="88">
        <f t="shared" si="146"/>
        <v>47000000</v>
      </c>
      <c r="BZ118" s="88">
        <f t="shared" si="147"/>
        <v>269388.33333333337</v>
      </c>
      <c r="CA118">
        <v>0</v>
      </c>
      <c r="CB118" s="104">
        <f t="shared" si="148"/>
        <v>269388.33333333337</v>
      </c>
      <c r="CC118" s="3"/>
      <c r="CD118" s="100">
        <f t="shared" si="149"/>
        <v>1114689137.2252285</v>
      </c>
      <c r="CE118" s="88">
        <f t="shared" si="116"/>
        <v>6222800.6385695925</v>
      </c>
      <c r="CF118" s="88">
        <f t="shared" si="150"/>
        <v>1629011.6949499743</v>
      </c>
      <c r="CG118" s="100">
        <f t="shared" si="151"/>
        <v>7851812.3335195668</v>
      </c>
      <c r="CH118" s="88">
        <f t="shared" si="152"/>
        <v>175934.99104087148</v>
      </c>
      <c r="CI118" s="104">
        <f t="shared" si="117"/>
        <v>0</v>
      </c>
    </row>
    <row r="119" spans="5:87" x14ac:dyDescent="0.25">
      <c r="E119" s="141"/>
      <c r="F119" s="141"/>
      <c r="G119" s="141">
        <v>39930</v>
      </c>
      <c r="H119" s="64">
        <f t="shared" si="103"/>
        <v>96</v>
      </c>
      <c r="I119" s="38"/>
      <c r="L119" s="86">
        <f t="shared" si="153"/>
        <v>1113050772.2881303</v>
      </c>
      <c r="M119" s="68">
        <f t="shared" si="101"/>
        <v>8038538.4000000004</v>
      </c>
      <c r="N119" s="90"/>
      <c r="O119" s="68">
        <f t="shared" si="154"/>
        <v>1638364.9370984789</v>
      </c>
      <c r="P119" s="108">
        <f t="shared" si="118"/>
        <v>6400173.4629015215</v>
      </c>
      <c r="Q119" s="87">
        <f t="shared" si="104"/>
        <v>9289.0761435435743</v>
      </c>
      <c r="R119" s="87">
        <f t="shared" si="105"/>
        <v>1486.2521829669715</v>
      </c>
      <c r="S119" s="108">
        <f t="shared" si="106"/>
        <v>8027763.0716734901</v>
      </c>
      <c r="T119" s="143">
        <f t="shared" si="111"/>
        <v>0.91987667131250439</v>
      </c>
      <c r="U119" s="64">
        <f t="shared" si="107"/>
        <v>96</v>
      </c>
      <c r="V119" s="100">
        <f t="shared" si="112"/>
        <v>11180772.288130028</v>
      </c>
      <c r="W119" s="108">
        <f t="shared" si="108"/>
        <v>66445.861284101091</v>
      </c>
      <c r="X119">
        <f t="shared" si="119"/>
        <v>1638364.9370984789</v>
      </c>
      <c r="Y119" s="104">
        <f t="shared" si="155"/>
        <v>1704810.79838258</v>
      </c>
      <c r="Z119" s="64">
        <f t="shared" si="109"/>
        <v>96</v>
      </c>
      <c r="AA119" s="100">
        <f t="shared" si="120"/>
        <v>492470000</v>
      </c>
      <c r="AB119" s="88">
        <f t="shared" si="121"/>
        <v>2718434.4</v>
      </c>
      <c r="AC119">
        <f t="shared" si="122"/>
        <v>0</v>
      </c>
      <c r="AD119" s="104">
        <f t="shared" si="123"/>
        <v>2718434.4</v>
      </c>
      <c r="AE119" s="64">
        <f t="shared" si="110"/>
        <v>96</v>
      </c>
      <c r="AF119" s="88">
        <f t="shared" si="113"/>
        <v>1113050772.28813</v>
      </c>
      <c r="AG119" s="88">
        <f t="shared" si="115"/>
        <v>175041.20662424248</v>
      </c>
      <c r="AH119">
        <v>0</v>
      </c>
      <c r="AI119" s="104">
        <f t="shared" si="124"/>
        <v>175041.20662424248</v>
      </c>
      <c r="AJ119" s="3"/>
      <c r="AK119" s="88">
        <f t="shared" si="114"/>
        <v>1113050772.28813</v>
      </c>
      <c r="AL119" s="3"/>
      <c r="AM119" s="3"/>
      <c r="AN119" s="3"/>
      <c r="AO119" s="3"/>
      <c r="AP119" s="88">
        <f t="shared" si="125"/>
        <v>115000000</v>
      </c>
      <c r="AQ119" s="88">
        <f t="shared" si="126"/>
        <v>617636.25</v>
      </c>
      <c r="AR119">
        <v>0</v>
      </c>
      <c r="AS119" s="104">
        <f t="shared" si="127"/>
        <v>617636.25</v>
      </c>
      <c r="AT119" s="3"/>
      <c r="AU119" s="88">
        <f t="shared" si="128"/>
        <v>102100000</v>
      </c>
      <c r="AV119" s="88">
        <f t="shared" si="129"/>
        <v>576099.24999999988</v>
      </c>
      <c r="AW119">
        <v>0</v>
      </c>
      <c r="AX119" s="104">
        <f t="shared" si="130"/>
        <v>576099.24999999988</v>
      </c>
      <c r="AY119" s="3"/>
      <c r="AZ119" s="88">
        <f t="shared" si="131"/>
        <v>50000000</v>
      </c>
      <c r="BA119" s="88">
        <f t="shared" si="132"/>
        <v>273791.66666666669</v>
      </c>
      <c r="BB119">
        <v>0</v>
      </c>
      <c r="BC119" s="104">
        <f t="shared" si="133"/>
        <v>273791.66666666669</v>
      </c>
      <c r="BD119" s="3"/>
      <c r="BE119" s="88">
        <f t="shared" si="134"/>
        <v>112300000</v>
      </c>
      <c r="BF119" s="88">
        <f t="shared" si="135"/>
        <v>643666.16666666674</v>
      </c>
      <c r="BG119">
        <v>0</v>
      </c>
      <c r="BH119" s="104">
        <f t="shared" si="136"/>
        <v>643666.16666666674</v>
      </c>
      <c r="BI119" s="3"/>
      <c r="BJ119" s="88">
        <f t="shared" si="137"/>
        <v>48700000</v>
      </c>
      <c r="BK119" s="88">
        <f t="shared" si="138"/>
        <v>279132.16666666669</v>
      </c>
      <c r="BL119">
        <v>0</v>
      </c>
      <c r="BM119" s="104">
        <f t="shared" si="139"/>
        <v>279132.16666666669</v>
      </c>
      <c r="BN119" s="3"/>
      <c r="BO119" s="88">
        <f t="shared" si="140"/>
        <v>89500000</v>
      </c>
      <c r="BP119" s="88">
        <f t="shared" si="141"/>
        <v>512984.16666666669</v>
      </c>
      <c r="BQ119">
        <v>0</v>
      </c>
      <c r="BR119" s="104">
        <f t="shared" si="142"/>
        <v>512984.16666666669</v>
      </c>
      <c r="BS119" s="3"/>
      <c r="BT119" s="88">
        <f t="shared" si="143"/>
        <v>44800000</v>
      </c>
      <c r="BU119" s="88">
        <f t="shared" si="144"/>
        <v>256778.66666666669</v>
      </c>
      <c r="BV119">
        <v>0</v>
      </c>
      <c r="BW119" s="104">
        <f t="shared" si="145"/>
        <v>256778.66666666669</v>
      </c>
      <c r="BX119" s="3"/>
      <c r="BY119" s="88">
        <f t="shared" si="146"/>
        <v>47000000</v>
      </c>
      <c r="BZ119" s="88">
        <f t="shared" si="147"/>
        <v>269388.33333333337</v>
      </c>
      <c r="CA119">
        <v>0</v>
      </c>
      <c r="CB119" s="104">
        <f t="shared" si="148"/>
        <v>269388.33333333337</v>
      </c>
      <c r="CC119" s="3"/>
      <c r="CD119" s="100">
        <f t="shared" si="149"/>
        <v>1113050772.28813</v>
      </c>
      <c r="CE119" s="88">
        <f t="shared" si="116"/>
        <v>6214356.9279507687</v>
      </c>
      <c r="CF119" s="88">
        <f t="shared" si="150"/>
        <v>1638364.9370984789</v>
      </c>
      <c r="CG119" s="100">
        <f t="shared" si="151"/>
        <v>7852721.8650492476</v>
      </c>
      <c r="CH119" s="88">
        <f t="shared" si="152"/>
        <v>175041.20662424248</v>
      </c>
      <c r="CI119" s="104">
        <f t="shared" si="117"/>
        <v>0</v>
      </c>
    </row>
    <row r="120" spans="5:87" x14ac:dyDescent="0.25">
      <c r="E120" s="141"/>
      <c r="F120" s="141"/>
      <c r="G120" s="141">
        <v>39960</v>
      </c>
      <c r="H120" s="64">
        <f t="shared" ref="H120:H143" si="156">H119+1</f>
        <v>97</v>
      </c>
      <c r="I120" s="38"/>
      <c r="L120" s="86">
        <f t="shared" si="153"/>
        <v>1111403000.4056847</v>
      </c>
      <c r="M120" s="68">
        <f t="shared" si="101"/>
        <v>8038538.4000000004</v>
      </c>
      <c r="N120" s="90"/>
      <c r="O120" s="68">
        <f t="shared" si="154"/>
        <v>1647771.882445652</v>
      </c>
      <c r="P120" s="108">
        <f t="shared" si="118"/>
        <v>6390766.5175543483</v>
      </c>
      <c r="Q120" s="87">
        <f t="shared" ref="Q120:Q143" si="157">L119*($C$10/12)</f>
        <v>9275.423102401086</v>
      </c>
      <c r="R120" s="87">
        <f t="shared" ref="R120:R143" si="158">L119*($C$11/12)</f>
        <v>1484.0676963841736</v>
      </c>
      <c r="S120" s="108">
        <f t="shared" ref="S120:S145" si="159">SUM(N120:P120)-Q120-R120</f>
        <v>8027778.909201215</v>
      </c>
      <c r="T120" s="143">
        <f t="shared" si="111"/>
        <v>0.91851487636833451</v>
      </c>
      <c r="U120" s="64">
        <f t="shared" ref="U120:U143" si="160">U119+1</f>
        <v>97</v>
      </c>
      <c r="V120" s="100">
        <f t="shared" si="112"/>
        <v>9533000.4056843761</v>
      </c>
      <c r="W120" s="108">
        <f t="shared" si="108"/>
        <v>57953.669693473981</v>
      </c>
      <c r="X120">
        <f t="shared" si="119"/>
        <v>1647771.882445652</v>
      </c>
      <c r="Y120" s="104">
        <f t="shared" si="155"/>
        <v>1705725.552139126</v>
      </c>
      <c r="Z120" s="64">
        <f t="shared" si="109"/>
        <v>97</v>
      </c>
      <c r="AA120" s="100">
        <f t="shared" si="120"/>
        <v>492470000</v>
      </c>
      <c r="AB120" s="88">
        <f t="shared" si="121"/>
        <v>2718434.4</v>
      </c>
      <c r="AC120">
        <f t="shared" si="122"/>
        <v>0</v>
      </c>
      <c r="AD120" s="104">
        <f t="shared" si="123"/>
        <v>2718434.4</v>
      </c>
      <c r="AE120" s="64">
        <f t="shared" si="110"/>
        <v>97</v>
      </c>
      <c r="AF120" s="88">
        <f t="shared" si="113"/>
        <v>1111403000.4056845</v>
      </c>
      <c r="AG120" s="88">
        <f t="shared" si="115"/>
        <v>174142.29039542098</v>
      </c>
      <c r="AH120">
        <v>0</v>
      </c>
      <c r="AI120" s="104">
        <f t="shared" si="124"/>
        <v>174142.29039542098</v>
      </c>
      <c r="AJ120" s="3"/>
      <c r="AK120" s="88">
        <f t="shared" si="114"/>
        <v>1111403000.4056845</v>
      </c>
      <c r="AL120" s="3"/>
      <c r="AM120" s="3"/>
      <c r="AN120" s="3"/>
      <c r="AO120" s="3"/>
      <c r="AP120" s="88">
        <f t="shared" si="125"/>
        <v>115000000</v>
      </c>
      <c r="AQ120" s="88">
        <f t="shared" si="126"/>
        <v>617636.25</v>
      </c>
      <c r="AR120">
        <v>0</v>
      </c>
      <c r="AS120" s="104">
        <f t="shared" si="127"/>
        <v>617636.25</v>
      </c>
      <c r="AT120" s="3"/>
      <c r="AU120" s="88">
        <f t="shared" si="128"/>
        <v>102100000</v>
      </c>
      <c r="AV120" s="88">
        <f t="shared" si="129"/>
        <v>576099.24999999988</v>
      </c>
      <c r="AW120">
        <v>0</v>
      </c>
      <c r="AX120" s="104">
        <f t="shared" si="130"/>
        <v>576099.24999999988</v>
      </c>
      <c r="AY120" s="3"/>
      <c r="AZ120" s="88">
        <f t="shared" si="131"/>
        <v>50000000</v>
      </c>
      <c r="BA120" s="88">
        <f t="shared" si="132"/>
        <v>273791.66666666669</v>
      </c>
      <c r="BB120">
        <v>0</v>
      </c>
      <c r="BC120" s="104">
        <f t="shared" si="133"/>
        <v>273791.66666666669</v>
      </c>
      <c r="BD120" s="3"/>
      <c r="BE120" s="88">
        <f t="shared" si="134"/>
        <v>112300000</v>
      </c>
      <c r="BF120" s="88">
        <f t="shared" si="135"/>
        <v>643666.16666666674</v>
      </c>
      <c r="BG120">
        <v>0</v>
      </c>
      <c r="BH120" s="104">
        <f t="shared" si="136"/>
        <v>643666.16666666674</v>
      </c>
      <c r="BI120" s="3"/>
      <c r="BJ120" s="88">
        <f t="shared" si="137"/>
        <v>48700000</v>
      </c>
      <c r="BK120" s="88">
        <f t="shared" si="138"/>
        <v>279132.16666666669</v>
      </c>
      <c r="BL120">
        <v>0</v>
      </c>
      <c r="BM120" s="104">
        <f t="shared" si="139"/>
        <v>279132.16666666669</v>
      </c>
      <c r="BN120" s="3"/>
      <c r="BO120" s="88">
        <f t="shared" si="140"/>
        <v>89500000</v>
      </c>
      <c r="BP120" s="88">
        <f t="shared" si="141"/>
        <v>512984.16666666669</v>
      </c>
      <c r="BQ120">
        <v>0</v>
      </c>
      <c r="BR120" s="104">
        <f t="shared" si="142"/>
        <v>512984.16666666669</v>
      </c>
      <c r="BS120" s="3"/>
      <c r="BT120" s="88">
        <f t="shared" si="143"/>
        <v>44800000</v>
      </c>
      <c r="BU120" s="88">
        <f t="shared" si="144"/>
        <v>256778.66666666669</v>
      </c>
      <c r="BV120">
        <v>0</v>
      </c>
      <c r="BW120" s="104">
        <f t="shared" si="145"/>
        <v>256778.66666666669</v>
      </c>
      <c r="BX120" s="3"/>
      <c r="BY120" s="88">
        <f t="shared" si="146"/>
        <v>47000000</v>
      </c>
      <c r="BZ120" s="88">
        <f t="shared" si="147"/>
        <v>269388.33333333337</v>
      </c>
      <c r="CA120">
        <v>0</v>
      </c>
      <c r="CB120" s="104">
        <f t="shared" si="148"/>
        <v>269388.33333333337</v>
      </c>
      <c r="CC120" s="3"/>
      <c r="CD120" s="100">
        <f t="shared" si="149"/>
        <v>1111403000.4056845</v>
      </c>
      <c r="CE120" s="88">
        <f t="shared" si="116"/>
        <v>6205864.736360142</v>
      </c>
      <c r="CF120" s="88">
        <f t="shared" si="150"/>
        <v>1647771.882445652</v>
      </c>
      <c r="CG120" s="100">
        <f t="shared" si="151"/>
        <v>7853636.618805794</v>
      </c>
      <c r="CH120" s="88">
        <f t="shared" si="152"/>
        <v>174142.29039542098</v>
      </c>
      <c r="CI120" s="104">
        <f t="shared" si="117"/>
        <v>0</v>
      </c>
    </row>
    <row r="121" spans="5:87" x14ac:dyDescent="0.25">
      <c r="E121" s="141"/>
      <c r="F121" s="141"/>
      <c r="G121" s="141">
        <v>39991</v>
      </c>
      <c r="H121" s="64">
        <f t="shared" si="156"/>
        <v>98</v>
      </c>
      <c r="I121" s="38"/>
      <c r="L121" s="86">
        <f t="shared" si="153"/>
        <v>1109745767.5663474</v>
      </c>
      <c r="M121" s="68">
        <f t="shared" si="101"/>
        <v>8038538.4000000004</v>
      </c>
      <c r="N121" s="90"/>
      <c r="O121" s="68">
        <f t="shared" si="154"/>
        <v>1657232.839337361</v>
      </c>
      <c r="P121" s="108">
        <f t="shared" si="118"/>
        <v>6381305.5606626393</v>
      </c>
      <c r="Q121" s="87">
        <f t="shared" si="157"/>
        <v>9261.6916700473739</v>
      </c>
      <c r="R121" s="87">
        <f t="shared" si="158"/>
        <v>1481.8706672075796</v>
      </c>
      <c r="S121" s="108">
        <f t="shared" si="159"/>
        <v>8027794.8376627453</v>
      </c>
      <c r="T121" s="143">
        <f t="shared" si="111"/>
        <v>0.91714526245152672</v>
      </c>
      <c r="U121" s="64">
        <f t="shared" si="160"/>
        <v>98</v>
      </c>
      <c r="V121" s="100">
        <f t="shared" si="112"/>
        <v>7875767.5663470151</v>
      </c>
      <c r="W121" s="108">
        <f t="shared" si="108"/>
        <v>49412.718769464016</v>
      </c>
      <c r="X121">
        <f t="shared" si="119"/>
        <v>1657232.839337361</v>
      </c>
      <c r="Y121" s="104">
        <f t="shared" si="155"/>
        <v>1706645.558106825</v>
      </c>
      <c r="Z121" s="64">
        <f t="shared" si="109"/>
        <v>98</v>
      </c>
      <c r="AA121" s="100">
        <f t="shared" si="120"/>
        <v>492470000</v>
      </c>
      <c r="AB121" s="88">
        <f t="shared" si="121"/>
        <v>2718434.4</v>
      </c>
      <c r="AC121">
        <f t="shared" ref="AC121:AC129" si="161">IF(AA120&gt;0,O121-X121,0)</f>
        <v>0</v>
      </c>
      <c r="AD121" s="104">
        <f t="shared" si="123"/>
        <v>2718434.4</v>
      </c>
      <c r="AE121" s="64">
        <f t="shared" si="110"/>
        <v>98</v>
      </c>
      <c r="AF121" s="88">
        <f t="shared" si="113"/>
        <v>1109745767.5663471</v>
      </c>
      <c r="AG121" s="88">
        <f t="shared" si="115"/>
        <v>173238.21288925223</v>
      </c>
      <c r="AH121">
        <v>0</v>
      </c>
      <c r="AI121" s="104">
        <f t="shared" si="124"/>
        <v>173238.21288925223</v>
      </c>
      <c r="AJ121" s="3"/>
      <c r="AK121" s="88">
        <f t="shared" si="114"/>
        <v>1109745767.5663471</v>
      </c>
      <c r="AL121" s="3"/>
      <c r="AM121" s="3"/>
      <c r="AN121" s="3"/>
      <c r="AO121" s="3"/>
      <c r="AP121" s="88">
        <f t="shared" si="125"/>
        <v>115000000</v>
      </c>
      <c r="AQ121" s="88">
        <f t="shared" si="126"/>
        <v>617636.25</v>
      </c>
      <c r="AR121">
        <v>0</v>
      </c>
      <c r="AS121" s="104">
        <f t="shared" si="127"/>
        <v>617636.25</v>
      </c>
      <c r="AT121" s="3"/>
      <c r="AU121" s="88">
        <f t="shared" si="128"/>
        <v>102100000</v>
      </c>
      <c r="AV121" s="88">
        <f t="shared" si="129"/>
        <v>576099.24999999988</v>
      </c>
      <c r="AW121">
        <v>0</v>
      </c>
      <c r="AX121" s="104">
        <f t="shared" si="130"/>
        <v>576099.24999999988</v>
      </c>
      <c r="AY121" s="3"/>
      <c r="AZ121" s="88">
        <f t="shared" si="131"/>
        <v>50000000</v>
      </c>
      <c r="BA121" s="88">
        <f t="shared" si="132"/>
        <v>273791.66666666669</v>
      </c>
      <c r="BB121">
        <v>0</v>
      </c>
      <c r="BC121" s="104">
        <f t="shared" si="133"/>
        <v>273791.66666666669</v>
      </c>
      <c r="BD121" s="3"/>
      <c r="BE121" s="88">
        <f t="shared" si="134"/>
        <v>112300000</v>
      </c>
      <c r="BF121" s="88">
        <f t="shared" si="135"/>
        <v>643666.16666666674</v>
      </c>
      <c r="BG121">
        <v>0</v>
      </c>
      <c r="BH121" s="104">
        <f t="shared" si="136"/>
        <v>643666.16666666674</v>
      </c>
      <c r="BI121" s="3"/>
      <c r="BJ121" s="88">
        <f t="shared" si="137"/>
        <v>48700000</v>
      </c>
      <c r="BK121" s="88">
        <f t="shared" si="138"/>
        <v>279132.16666666669</v>
      </c>
      <c r="BL121">
        <v>0</v>
      </c>
      <c r="BM121" s="104">
        <f t="shared" si="139"/>
        <v>279132.16666666669</v>
      </c>
      <c r="BN121" s="3"/>
      <c r="BO121" s="88">
        <f t="shared" si="140"/>
        <v>89500000</v>
      </c>
      <c r="BP121" s="88">
        <f t="shared" si="141"/>
        <v>512984.16666666669</v>
      </c>
      <c r="BQ121">
        <v>0</v>
      </c>
      <c r="BR121" s="104">
        <f t="shared" si="142"/>
        <v>512984.16666666669</v>
      </c>
      <c r="BS121" s="3"/>
      <c r="BT121" s="88">
        <f t="shared" si="143"/>
        <v>44800000</v>
      </c>
      <c r="BU121" s="88">
        <f t="shared" si="144"/>
        <v>256778.66666666669</v>
      </c>
      <c r="BV121">
        <v>0</v>
      </c>
      <c r="BW121" s="104">
        <f t="shared" si="145"/>
        <v>256778.66666666669</v>
      </c>
      <c r="BX121" s="3"/>
      <c r="BY121" s="88">
        <f t="shared" si="146"/>
        <v>47000000</v>
      </c>
      <c r="BZ121" s="88">
        <f t="shared" si="147"/>
        <v>269388.33333333337</v>
      </c>
      <c r="CA121">
        <v>0</v>
      </c>
      <c r="CB121" s="104">
        <f t="shared" si="148"/>
        <v>269388.33333333337</v>
      </c>
      <c r="CC121" s="3"/>
      <c r="CD121" s="100">
        <f t="shared" si="149"/>
        <v>1109745767.5663471</v>
      </c>
      <c r="CE121" s="88">
        <f t="shared" si="116"/>
        <v>6197323.785436132</v>
      </c>
      <c r="CF121" s="88">
        <f t="shared" si="150"/>
        <v>1657232.839337361</v>
      </c>
      <c r="CG121" s="100">
        <f t="shared" si="151"/>
        <v>7854556.624773493</v>
      </c>
      <c r="CH121" s="88">
        <f t="shared" si="152"/>
        <v>173238.21288925223</v>
      </c>
      <c r="CI121" s="104">
        <f t="shared" si="117"/>
        <v>0</v>
      </c>
    </row>
    <row r="122" spans="5:87" x14ac:dyDescent="0.25">
      <c r="E122" s="141"/>
      <c r="F122" s="141"/>
      <c r="G122" s="141">
        <v>40021</v>
      </c>
      <c r="H122" s="64">
        <f t="shared" si="156"/>
        <v>99</v>
      </c>
      <c r="I122" s="38"/>
      <c r="L122" s="86">
        <f t="shared" si="153"/>
        <v>1108079019.4484575</v>
      </c>
      <c r="M122" s="68">
        <f t="shared" si="101"/>
        <v>8038538.4000000004</v>
      </c>
      <c r="N122" s="90"/>
      <c r="O122" s="68">
        <f t="shared" si="154"/>
        <v>1666748.1178898895</v>
      </c>
      <c r="P122" s="108">
        <f t="shared" si="118"/>
        <v>6371790.2821101109</v>
      </c>
      <c r="Q122" s="87">
        <f t="shared" si="157"/>
        <v>9247.8813963862285</v>
      </c>
      <c r="R122" s="87">
        <f t="shared" si="158"/>
        <v>1479.6610234217962</v>
      </c>
      <c r="S122" s="108">
        <f t="shared" si="159"/>
        <v>8027810.8575801924</v>
      </c>
      <c r="T122" s="143">
        <f t="shared" si="111"/>
        <v>0.91576778466814668</v>
      </c>
      <c r="U122" s="64">
        <f t="shared" si="160"/>
        <v>99</v>
      </c>
      <c r="V122" s="100">
        <f t="shared" si="112"/>
        <v>6209019.4484571256</v>
      </c>
      <c r="W122" s="108">
        <f t="shared" si="108"/>
        <v>40822.728552232024</v>
      </c>
      <c r="X122">
        <f t="shared" si="119"/>
        <v>1666748.1178898895</v>
      </c>
      <c r="Y122" s="104">
        <f t="shared" si="155"/>
        <v>1707570.8464421215</v>
      </c>
      <c r="Z122" s="64">
        <f t="shared" si="109"/>
        <v>99</v>
      </c>
      <c r="AA122" s="100">
        <f t="shared" si="120"/>
        <v>492470000</v>
      </c>
      <c r="AB122" s="88">
        <f t="shared" si="121"/>
        <v>2718434.4</v>
      </c>
      <c r="AC122">
        <f t="shared" si="161"/>
        <v>0</v>
      </c>
      <c r="AD122" s="104">
        <f t="shared" si="123"/>
        <v>2718434.4</v>
      </c>
      <c r="AE122" s="64">
        <f t="shared" si="110"/>
        <v>99</v>
      </c>
      <c r="AF122" s="88">
        <f t="shared" si="113"/>
        <v>1108079019.4484572</v>
      </c>
      <c r="AG122" s="88">
        <f t="shared" si="115"/>
        <v>172328.94447140303</v>
      </c>
      <c r="AH122">
        <v>0</v>
      </c>
      <c r="AI122" s="104">
        <f t="shared" si="124"/>
        <v>172328.94447140303</v>
      </c>
      <c r="AJ122" s="3"/>
      <c r="AK122" s="88">
        <f t="shared" si="114"/>
        <v>1108079019.4484572</v>
      </c>
      <c r="AL122" s="3"/>
      <c r="AM122" s="3"/>
      <c r="AN122" s="3"/>
      <c r="AO122" s="3"/>
      <c r="AP122" s="88">
        <f t="shared" si="125"/>
        <v>115000000</v>
      </c>
      <c r="AQ122" s="88">
        <f t="shared" si="126"/>
        <v>617636.25</v>
      </c>
      <c r="AR122">
        <v>0</v>
      </c>
      <c r="AS122" s="104">
        <f t="shared" si="127"/>
        <v>617636.25</v>
      </c>
      <c r="AT122" s="3"/>
      <c r="AU122" s="88">
        <f t="shared" si="128"/>
        <v>102100000</v>
      </c>
      <c r="AV122" s="88">
        <f t="shared" si="129"/>
        <v>576099.24999999988</v>
      </c>
      <c r="AW122">
        <v>0</v>
      </c>
      <c r="AX122" s="104">
        <f t="shared" si="130"/>
        <v>576099.24999999988</v>
      </c>
      <c r="AY122" s="3"/>
      <c r="AZ122" s="88">
        <f t="shared" si="131"/>
        <v>50000000</v>
      </c>
      <c r="BA122" s="88">
        <f t="shared" si="132"/>
        <v>273791.66666666669</v>
      </c>
      <c r="BB122">
        <v>0</v>
      </c>
      <c r="BC122" s="104">
        <f t="shared" si="133"/>
        <v>273791.66666666669</v>
      </c>
      <c r="BD122" s="3"/>
      <c r="BE122" s="88">
        <f t="shared" si="134"/>
        <v>112300000</v>
      </c>
      <c r="BF122" s="88">
        <f t="shared" si="135"/>
        <v>643666.16666666674</v>
      </c>
      <c r="BG122">
        <v>0</v>
      </c>
      <c r="BH122" s="104">
        <f t="shared" si="136"/>
        <v>643666.16666666674</v>
      </c>
      <c r="BI122" s="3"/>
      <c r="BJ122" s="88">
        <f t="shared" si="137"/>
        <v>48700000</v>
      </c>
      <c r="BK122" s="88">
        <f t="shared" si="138"/>
        <v>279132.16666666669</v>
      </c>
      <c r="BL122">
        <v>0</v>
      </c>
      <c r="BM122" s="104">
        <f t="shared" si="139"/>
        <v>279132.16666666669</v>
      </c>
      <c r="BN122" s="3"/>
      <c r="BO122" s="88">
        <f t="shared" si="140"/>
        <v>89500000</v>
      </c>
      <c r="BP122" s="88">
        <f t="shared" si="141"/>
        <v>512984.16666666669</v>
      </c>
      <c r="BQ122">
        <v>0</v>
      </c>
      <c r="BR122" s="104">
        <f t="shared" si="142"/>
        <v>512984.16666666669</v>
      </c>
      <c r="BS122" s="3"/>
      <c r="BT122" s="88">
        <f t="shared" si="143"/>
        <v>44800000</v>
      </c>
      <c r="BU122" s="88">
        <f t="shared" si="144"/>
        <v>256778.66666666669</v>
      </c>
      <c r="BV122">
        <v>0</v>
      </c>
      <c r="BW122" s="104">
        <f t="shared" si="145"/>
        <v>256778.66666666669</v>
      </c>
      <c r="BX122" s="3"/>
      <c r="BY122" s="88">
        <f t="shared" si="146"/>
        <v>47000000</v>
      </c>
      <c r="BZ122" s="88">
        <f t="shared" si="147"/>
        <v>269388.33333333337</v>
      </c>
      <c r="CA122">
        <v>0</v>
      </c>
      <c r="CB122" s="104">
        <f t="shared" si="148"/>
        <v>269388.33333333337</v>
      </c>
      <c r="CC122" s="3"/>
      <c r="CD122" s="100">
        <f t="shared" si="149"/>
        <v>1108079019.4484572</v>
      </c>
      <c r="CE122" s="88">
        <f t="shared" si="116"/>
        <v>6188733.7952188998</v>
      </c>
      <c r="CF122" s="88">
        <f t="shared" si="150"/>
        <v>1666748.1178898895</v>
      </c>
      <c r="CG122" s="100">
        <f t="shared" si="151"/>
        <v>7855481.9131087894</v>
      </c>
      <c r="CH122" s="88">
        <f t="shared" si="152"/>
        <v>172328.94447140303</v>
      </c>
      <c r="CI122" s="104">
        <f t="shared" si="117"/>
        <v>0</v>
      </c>
    </row>
    <row r="123" spans="5:87" x14ac:dyDescent="0.25">
      <c r="E123" s="141"/>
      <c r="F123" s="141"/>
      <c r="G123" s="141">
        <v>40052</v>
      </c>
      <c r="H123" s="64">
        <f t="shared" si="156"/>
        <v>100</v>
      </c>
      <c r="I123" s="38"/>
      <c r="L123" s="86">
        <f t="shared" si="153"/>
        <v>1106402701.4184573</v>
      </c>
      <c r="M123" s="68">
        <f t="shared" si="101"/>
        <v>8038538.4000000004</v>
      </c>
      <c r="N123" s="90"/>
      <c r="O123" s="68">
        <f t="shared" si="154"/>
        <v>1676318.0300001074</v>
      </c>
      <c r="P123" s="108">
        <f t="shared" si="118"/>
        <v>6362220.369999893</v>
      </c>
      <c r="Q123" s="87">
        <f t="shared" si="157"/>
        <v>9233.9918287371456</v>
      </c>
      <c r="R123" s="87">
        <f t="shared" si="158"/>
        <v>1477.4386925979431</v>
      </c>
      <c r="S123" s="108">
        <f t="shared" si="159"/>
        <v>8027826.9694786659</v>
      </c>
      <c r="T123" s="143">
        <f t="shared" si="111"/>
        <v>0.91438239786649356</v>
      </c>
      <c r="U123" s="64">
        <f t="shared" si="160"/>
        <v>100</v>
      </c>
      <c r="V123" s="100">
        <f t="shared" si="112"/>
        <v>4532701.4184570182</v>
      </c>
      <c r="W123" s="108">
        <f t="shared" si="108"/>
        <v>32183.417474502767</v>
      </c>
      <c r="X123">
        <f t="shared" si="119"/>
        <v>1676318.0300001074</v>
      </c>
      <c r="Y123" s="104">
        <f t="shared" si="155"/>
        <v>1708501.4474746101</v>
      </c>
      <c r="Z123" s="64">
        <f t="shared" si="109"/>
        <v>100</v>
      </c>
      <c r="AA123" s="100">
        <f t="shared" si="120"/>
        <v>492470000</v>
      </c>
      <c r="AB123" s="88">
        <f t="shared" si="121"/>
        <v>2718434.4</v>
      </c>
      <c r="AC123">
        <f t="shared" si="161"/>
        <v>0</v>
      </c>
      <c r="AD123" s="104">
        <f t="shared" si="123"/>
        <v>2718434.4</v>
      </c>
      <c r="AE123" s="64">
        <f t="shared" si="110"/>
        <v>100</v>
      </c>
      <c r="AF123" s="88">
        <f t="shared" si="113"/>
        <v>1106402701.418457</v>
      </c>
      <c r="AG123" s="88">
        <f t="shared" si="115"/>
        <v>171414.45533738844</v>
      </c>
      <c r="AH123">
        <v>0</v>
      </c>
      <c r="AI123" s="104">
        <f t="shared" si="124"/>
        <v>171414.45533738844</v>
      </c>
      <c r="AJ123" s="3"/>
      <c r="AK123" s="88">
        <f t="shared" si="114"/>
        <v>1106402701.418457</v>
      </c>
      <c r="AL123" s="3"/>
      <c r="AM123" s="3"/>
      <c r="AN123" s="3"/>
      <c r="AO123" s="3"/>
      <c r="AP123" s="88">
        <f t="shared" si="125"/>
        <v>115000000</v>
      </c>
      <c r="AQ123" s="88">
        <f t="shared" si="126"/>
        <v>617636.25</v>
      </c>
      <c r="AR123">
        <v>0</v>
      </c>
      <c r="AS123" s="104">
        <f t="shared" si="127"/>
        <v>617636.25</v>
      </c>
      <c r="AT123" s="3"/>
      <c r="AU123" s="88">
        <f t="shared" si="128"/>
        <v>102100000</v>
      </c>
      <c r="AV123" s="88">
        <f t="shared" si="129"/>
        <v>576099.24999999988</v>
      </c>
      <c r="AW123">
        <v>0</v>
      </c>
      <c r="AX123" s="104">
        <f t="shared" si="130"/>
        <v>576099.24999999988</v>
      </c>
      <c r="AY123" s="3"/>
      <c r="AZ123" s="88">
        <f t="shared" si="131"/>
        <v>50000000</v>
      </c>
      <c r="BA123" s="88">
        <f t="shared" si="132"/>
        <v>273791.66666666669</v>
      </c>
      <c r="BB123">
        <v>0</v>
      </c>
      <c r="BC123" s="104">
        <f t="shared" si="133"/>
        <v>273791.66666666669</v>
      </c>
      <c r="BD123" s="3"/>
      <c r="BE123" s="88">
        <f t="shared" si="134"/>
        <v>112300000</v>
      </c>
      <c r="BF123" s="88">
        <f t="shared" si="135"/>
        <v>643666.16666666674</v>
      </c>
      <c r="BG123">
        <v>0</v>
      </c>
      <c r="BH123" s="104">
        <f t="shared" si="136"/>
        <v>643666.16666666674</v>
      </c>
      <c r="BI123" s="3"/>
      <c r="BJ123" s="88">
        <f t="shared" si="137"/>
        <v>48700000</v>
      </c>
      <c r="BK123" s="88">
        <f t="shared" si="138"/>
        <v>279132.16666666669</v>
      </c>
      <c r="BL123">
        <v>0</v>
      </c>
      <c r="BM123" s="104">
        <f t="shared" si="139"/>
        <v>279132.16666666669</v>
      </c>
      <c r="BN123" s="3"/>
      <c r="BO123" s="88">
        <f t="shared" si="140"/>
        <v>89500000</v>
      </c>
      <c r="BP123" s="88">
        <f t="shared" si="141"/>
        <v>512984.16666666669</v>
      </c>
      <c r="BQ123">
        <v>0</v>
      </c>
      <c r="BR123" s="104">
        <f t="shared" si="142"/>
        <v>512984.16666666669</v>
      </c>
      <c r="BS123" s="3"/>
      <c r="BT123" s="88">
        <f t="shared" si="143"/>
        <v>44800000</v>
      </c>
      <c r="BU123" s="88">
        <f t="shared" si="144"/>
        <v>256778.66666666669</v>
      </c>
      <c r="BV123">
        <v>0</v>
      </c>
      <c r="BW123" s="104">
        <f t="shared" si="145"/>
        <v>256778.66666666669</v>
      </c>
      <c r="BX123" s="3"/>
      <c r="BY123" s="88">
        <f t="shared" si="146"/>
        <v>47000000</v>
      </c>
      <c r="BZ123" s="88">
        <f t="shared" si="147"/>
        <v>269388.33333333337</v>
      </c>
      <c r="CA123">
        <v>0</v>
      </c>
      <c r="CB123" s="104">
        <f t="shared" si="148"/>
        <v>269388.33333333337</v>
      </c>
      <c r="CC123" s="3"/>
      <c r="CD123" s="100">
        <f t="shared" si="149"/>
        <v>1106402701.418457</v>
      </c>
      <c r="CE123" s="88">
        <f t="shared" si="116"/>
        <v>6180094.48414117</v>
      </c>
      <c r="CF123" s="88">
        <f t="shared" si="150"/>
        <v>1676318.0300001074</v>
      </c>
      <c r="CG123" s="100">
        <f t="shared" si="151"/>
        <v>7856412.5141412774</v>
      </c>
      <c r="CH123" s="88">
        <f t="shared" si="152"/>
        <v>171414.45533738844</v>
      </c>
      <c r="CI123" s="104">
        <f t="shared" si="117"/>
        <v>0</v>
      </c>
    </row>
    <row r="124" spans="5:87" x14ac:dyDescent="0.25">
      <c r="E124" s="141"/>
      <c r="F124" s="141"/>
      <c r="G124" s="141">
        <v>40083</v>
      </c>
      <c r="H124" s="64">
        <f t="shared" si="156"/>
        <v>101</v>
      </c>
      <c r="I124" s="38"/>
      <c r="L124" s="86">
        <f t="shared" si="153"/>
        <v>1104716758.5291016</v>
      </c>
      <c r="M124" s="68">
        <f t="shared" si="101"/>
        <v>8038538.4000000004</v>
      </c>
      <c r="N124" s="90"/>
      <c r="O124" s="68">
        <f t="shared" si="154"/>
        <v>1685942.8893556911</v>
      </c>
      <c r="P124" s="108">
        <f t="shared" si="118"/>
        <v>6352595.5106443092</v>
      </c>
      <c r="Q124" s="87">
        <f t="shared" si="157"/>
        <v>9220.022511820478</v>
      </c>
      <c r="R124" s="87">
        <f t="shared" si="158"/>
        <v>1475.2036018912763</v>
      </c>
      <c r="S124" s="108">
        <f t="shared" si="159"/>
        <v>8027843.1738862889</v>
      </c>
      <c r="T124" s="143">
        <f t="shared" si="111"/>
        <v>0.91298905663562113</v>
      </c>
      <c r="U124" s="64">
        <f t="shared" si="160"/>
        <v>101</v>
      </c>
      <c r="V124" s="100">
        <f t="shared" si="112"/>
        <v>2846758.5291013271</v>
      </c>
      <c r="W124" s="108">
        <f t="shared" si="108"/>
        <v>23494.502352335545</v>
      </c>
      <c r="X124">
        <f t="shared" si="119"/>
        <v>1685942.8893556911</v>
      </c>
      <c r="Y124" s="104">
        <f t="shared" si="155"/>
        <v>1709437.3917080266</v>
      </c>
      <c r="Z124" s="64">
        <f t="shared" si="109"/>
        <v>101</v>
      </c>
      <c r="AA124" s="100">
        <f t="shared" si="120"/>
        <v>492470000</v>
      </c>
      <c r="AB124" s="88">
        <f t="shared" si="121"/>
        <v>2718434.4</v>
      </c>
      <c r="AC124">
        <f t="shared" si="161"/>
        <v>0</v>
      </c>
      <c r="AD124" s="104">
        <f t="shared" si="123"/>
        <v>2718434.4</v>
      </c>
      <c r="AE124" s="64">
        <f t="shared" si="110"/>
        <v>101</v>
      </c>
      <c r="AF124" s="88">
        <f t="shared" si="113"/>
        <v>1104716758.5291014</v>
      </c>
      <c r="AG124" s="88">
        <f t="shared" si="115"/>
        <v>170494.7155115949</v>
      </c>
      <c r="AH124">
        <v>0</v>
      </c>
      <c r="AI124" s="104">
        <f t="shared" si="124"/>
        <v>170494.7155115949</v>
      </c>
      <c r="AJ124" s="3"/>
      <c r="AK124" s="88">
        <f t="shared" si="114"/>
        <v>1104716758.5291014</v>
      </c>
      <c r="AL124" s="3"/>
      <c r="AM124" s="3"/>
      <c r="AN124" s="3"/>
      <c r="AO124" s="3"/>
      <c r="AP124" s="88">
        <f t="shared" si="125"/>
        <v>115000000</v>
      </c>
      <c r="AQ124" s="88">
        <f t="shared" si="126"/>
        <v>617636.25</v>
      </c>
      <c r="AR124">
        <v>0</v>
      </c>
      <c r="AS124" s="104">
        <f t="shared" si="127"/>
        <v>617636.25</v>
      </c>
      <c r="AT124" s="3"/>
      <c r="AU124" s="88">
        <f t="shared" si="128"/>
        <v>102100000</v>
      </c>
      <c r="AV124" s="88">
        <f t="shared" si="129"/>
        <v>576099.24999999988</v>
      </c>
      <c r="AW124">
        <v>0</v>
      </c>
      <c r="AX124" s="104">
        <f t="shared" si="130"/>
        <v>576099.24999999988</v>
      </c>
      <c r="AY124" s="3"/>
      <c r="AZ124" s="88">
        <f t="shared" si="131"/>
        <v>50000000</v>
      </c>
      <c r="BA124" s="88">
        <f t="shared" si="132"/>
        <v>273791.66666666669</v>
      </c>
      <c r="BB124">
        <v>0</v>
      </c>
      <c r="BC124" s="104">
        <f t="shared" si="133"/>
        <v>273791.66666666669</v>
      </c>
      <c r="BD124" s="3"/>
      <c r="BE124" s="88">
        <f t="shared" si="134"/>
        <v>112300000</v>
      </c>
      <c r="BF124" s="88">
        <f t="shared" si="135"/>
        <v>643666.16666666674</v>
      </c>
      <c r="BG124">
        <v>0</v>
      </c>
      <c r="BH124" s="104">
        <f t="shared" si="136"/>
        <v>643666.16666666674</v>
      </c>
      <c r="BI124" s="3"/>
      <c r="BJ124" s="88">
        <f t="shared" si="137"/>
        <v>48700000</v>
      </c>
      <c r="BK124" s="88">
        <f t="shared" si="138"/>
        <v>279132.16666666669</v>
      </c>
      <c r="BL124">
        <v>0</v>
      </c>
      <c r="BM124" s="104">
        <f t="shared" si="139"/>
        <v>279132.16666666669</v>
      </c>
      <c r="BN124" s="3"/>
      <c r="BO124" s="88">
        <f t="shared" si="140"/>
        <v>89500000</v>
      </c>
      <c r="BP124" s="88">
        <f t="shared" si="141"/>
        <v>512984.16666666669</v>
      </c>
      <c r="BQ124">
        <v>0</v>
      </c>
      <c r="BR124" s="104">
        <f t="shared" si="142"/>
        <v>512984.16666666669</v>
      </c>
      <c r="BS124" s="3"/>
      <c r="BT124" s="88">
        <f t="shared" si="143"/>
        <v>44800000</v>
      </c>
      <c r="BU124" s="88">
        <f t="shared" si="144"/>
        <v>256778.66666666669</v>
      </c>
      <c r="BV124">
        <v>0</v>
      </c>
      <c r="BW124" s="104">
        <f t="shared" si="145"/>
        <v>256778.66666666669</v>
      </c>
      <c r="BX124" s="3"/>
      <c r="BY124" s="88">
        <f t="shared" si="146"/>
        <v>47000000</v>
      </c>
      <c r="BZ124" s="88">
        <f t="shared" si="147"/>
        <v>269388.33333333337</v>
      </c>
      <c r="CA124">
        <v>0</v>
      </c>
      <c r="CB124" s="104">
        <f t="shared" si="148"/>
        <v>269388.33333333337</v>
      </c>
      <c r="CC124" s="3"/>
      <c r="CD124" s="100">
        <f t="shared" si="149"/>
        <v>1104716758.5291014</v>
      </c>
      <c r="CE124" s="88">
        <f t="shared" si="116"/>
        <v>6171405.5690190028</v>
      </c>
      <c r="CF124" s="88">
        <f t="shared" si="150"/>
        <v>1685942.8893556911</v>
      </c>
      <c r="CG124" s="100">
        <f t="shared" si="151"/>
        <v>7857348.458374694</v>
      </c>
      <c r="CH124" s="88">
        <f t="shared" si="152"/>
        <v>170494.7155115949</v>
      </c>
      <c r="CI124" s="104">
        <f t="shared" si="117"/>
        <v>0</v>
      </c>
    </row>
    <row r="125" spans="5:87" x14ac:dyDescent="0.25">
      <c r="E125" s="141"/>
      <c r="F125" s="141"/>
      <c r="G125" s="141">
        <v>40113</v>
      </c>
      <c r="H125" s="64">
        <f t="shared" si="156"/>
        <v>102</v>
      </c>
      <c r="I125" s="38"/>
      <c r="L125" s="86">
        <f t="shared" si="153"/>
        <v>1103021135.5176561</v>
      </c>
      <c r="M125" s="68">
        <f t="shared" si="101"/>
        <v>8038538.4000000004</v>
      </c>
      <c r="N125" s="90"/>
      <c r="O125" s="68">
        <f t="shared" si="154"/>
        <v>1695623.0114454087</v>
      </c>
      <c r="P125" s="108">
        <f t="shared" si="118"/>
        <v>6342915.3885545917</v>
      </c>
      <c r="Q125" s="87">
        <f t="shared" si="157"/>
        <v>9205.9729877425143</v>
      </c>
      <c r="R125" s="87">
        <f t="shared" si="158"/>
        <v>1472.955678038802</v>
      </c>
      <c r="S125" s="108">
        <f t="shared" si="159"/>
        <v>8027859.471334219</v>
      </c>
      <c r="T125" s="143">
        <f t="shared" si="111"/>
        <v>0.91158771530384797</v>
      </c>
      <c r="U125" s="64">
        <f t="shared" si="160"/>
        <v>102</v>
      </c>
      <c r="V125" s="100">
        <f t="shared" si="112"/>
        <v>1151135.5176559184</v>
      </c>
      <c r="W125" s="108">
        <f t="shared" si="108"/>
        <v>14755.698375841877</v>
      </c>
      <c r="X125">
        <f t="shared" si="119"/>
        <v>1695623.0114454087</v>
      </c>
      <c r="Y125" s="104">
        <f t="shared" si="155"/>
        <v>1710378.7098212505</v>
      </c>
      <c r="Z125" s="64">
        <f t="shared" si="109"/>
        <v>102</v>
      </c>
      <c r="AA125" s="100">
        <f t="shared" si="120"/>
        <v>492470000</v>
      </c>
      <c r="AB125" s="88">
        <f t="shared" si="121"/>
        <v>2718434.4</v>
      </c>
      <c r="AC125">
        <f t="shared" si="161"/>
        <v>0</v>
      </c>
      <c r="AD125" s="104">
        <f t="shared" si="123"/>
        <v>2718434.4</v>
      </c>
      <c r="AE125" s="64">
        <f t="shared" si="110"/>
        <v>102</v>
      </c>
      <c r="AF125" s="88">
        <f t="shared" si="113"/>
        <v>1103021135.5176558</v>
      </c>
      <c r="AG125" s="88">
        <f t="shared" si="115"/>
        <v>169569.69484630041</v>
      </c>
      <c r="AH125">
        <v>0</v>
      </c>
      <c r="AI125" s="104">
        <f t="shared" si="124"/>
        <v>169569.69484630041</v>
      </c>
      <c r="AJ125" s="3"/>
      <c r="AK125" s="88">
        <f t="shared" si="114"/>
        <v>1103021135.5176558</v>
      </c>
      <c r="AL125" s="3"/>
      <c r="AM125" s="3"/>
      <c r="AN125" s="3"/>
      <c r="AO125" s="3"/>
      <c r="AP125" s="88">
        <f t="shared" si="125"/>
        <v>115000000</v>
      </c>
      <c r="AQ125" s="88">
        <f t="shared" si="126"/>
        <v>617636.25</v>
      </c>
      <c r="AR125">
        <v>0</v>
      </c>
      <c r="AS125" s="104">
        <f t="shared" si="127"/>
        <v>617636.25</v>
      </c>
      <c r="AT125" s="3"/>
      <c r="AU125" s="88">
        <f t="shared" si="128"/>
        <v>102100000</v>
      </c>
      <c r="AV125" s="88">
        <f t="shared" si="129"/>
        <v>576099.24999999988</v>
      </c>
      <c r="AW125">
        <v>0</v>
      </c>
      <c r="AX125" s="104">
        <f t="shared" si="130"/>
        <v>576099.24999999988</v>
      </c>
      <c r="AY125" s="3"/>
      <c r="AZ125" s="88">
        <f t="shared" si="131"/>
        <v>50000000</v>
      </c>
      <c r="BA125" s="88">
        <f t="shared" si="132"/>
        <v>273791.66666666669</v>
      </c>
      <c r="BB125">
        <v>0</v>
      </c>
      <c r="BC125" s="104">
        <f t="shared" si="133"/>
        <v>273791.66666666669</v>
      </c>
      <c r="BD125" s="3"/>
      <c r="BE125" s="88">
        <f t="shared" si="134"/>
        <v>112300000</v>
      </c>
      <c r="BF125" s="88">
        <f t="shared" si="135"/>
        <v>643666.16666666674</v>
      </c>
      <c r="BG125">
        <v>0</v>
      </c>
      <c r="BH125" s="104">
        <f t="shared" si="136"/>
        <v>643666.16666666674</v>
      </c>
      <c r="BI125" s="3"/>
      <c r="BJ125" s="88">
        <f t="shared" si="137"/>
        <v>48700000</v>
      </c>
      <c r="BK125" s="88">
        <f t="shared" si="138"/>
        <v>279132.16666666669</v>
      </c>
      <c r="BL125">
        <v>0</v>
      </c>
      <c r="BM125" s="104">
        <f t="shared" si="139"/>
        <v>279132.16666666669</v>
      </c>
      <c r="BN125" s="3"/>
      <c r="BO125" s="88">
        <f t="shared" si="140"/>
        <v>89500000</v>
      </c>
      <c r="BP125" s="88">
        <f t="shared" si="141"/>
        <v>512984.16666666669</v>
      </c>
      <c r="BQ125">
        <v>0</v>
      </c>
      <c r="BR125" s="104">
        <f t="shared" si="142"/>
        <v>512984.16666666669</v>
      </c>
      <c r="BS125" s="3"/>
      <c r="BT125" s="88">
        <f t="shared" si="143"/>
        <v>44800000</v>
      </c>
      <c r="BU125" s="88">
        <f t="shared" si="144"/>
        <v>256778.66666666669</v>
      </c>
      <c r="BV125">
        <v>0</v>
      </c>
      <c r="BW125" s="104">
        <f t="shared" si="145"/>
        <v>256778.66666666669</v>
      </c>
      <c r="BX125" s="3"/>
      <c r="BY125" s="88">
        <f t="shared" si="146"/>
        <v>47000000</v>
      </c>
      <c r="BZ125" s="88">
        <f t="shared" si="147"/>
        <v>269388.33333333337</v>
      </c>
      <c r="CA125">
        <v>0</v>
      </c>
      <c r="CB125" s="104">
        <f t="shared" si="148"/>
        <v>269388.33333333337</v>
      </c>
      <c r="CC125" s="3"/>
      <c r="CD125" s="100">
        <f t="shared" si="149"/>
        <v>1103021135.5176558</v>
      </c>
      <c r="CE125" s="88">
        <f t="shared" si="116"/>
        <v>6162666.7650425099</v>
      </c>
      <c r="CF125" s="88">
        <f t="shared" si="150"/>
        <v>1695623.0114454087</v>
      </c>
      <c r="CG125" s="100">
        <f t="shared" si="151"/>
        <v>7858289.7764879186</v>
      </c>
      <c r="CH125" s="88">
        <f t="shared" si="152"/>
        <v>169569.69484630041</v>
      </c>
      <c r="CI125" s="104">
        <f t="shared" si="117"/>
        <v>0</v>
      </c>
    </row>
    <row r="126" spans="5:87" x14ac:dyDescent="0.25">
      <c r="E126" s="141"/>
      <c r="F126" s="141"/>
      <c r="G126" s="141">
        <v>40144</v>
      </c>
      <c r="H126" s="64">
        <f t="shared" si="156"/>
        <v>103</v>
      </c>
      <c r="I126" s="38"/>
      <c r="L126" s="86">
        <f t="shared" si="153"/>
        <v>1101315776.8040867</v>
      </c>
      <c r="M126" s="68">
        <f t="shared" si="101"/>
        <v>8038538.4000000004</v>
      </c>
      <c r="N126" s="90"/>
      <c r="O126" s="68">
        <f t="shared" si="154"/>
        <v>1705358.7135694586</v>
      </c>
      <c r="P126" s="108">
        <f t="shared" si="118"/>
        <v>6333179.6864305418</v>
      </c>
      <c r="Q126" s="87">
        <f t="shared" si="157"/>
        <v>9191.8427959804685</v>
      </c>
      <c r="R126" s="87">
        <f t="shared" si="158"/>
        <v>1470.6948473568746</v>
      </c>
      <c r="S126" s="108">
        <f t="shared" si="159"/>
        <v>8027875.8623566637</v>
      </c>
      <c r="T126" s="143">
        <f t="shared" si="111"/>
        <v>0.91017832793726172</v>
      </c>
      <c r="U126" s="64">
        <f t="shared" si="160"/>
        <v>103</v>
      </c>
      <c r="V126" s="100">
        <f t="shared" si="112"/>
        <v>0</v>
      </c>
      <c r="W126" s="108">
        <f t="shared" si="108"/>
        <v>5966.7190998498436</v>
      </c>
      <c r="X126">
        <f>MINA(IF(V125&gt;0,O126,0),V125)</f>
        <v>1151135.5176559184</v>
      </c>
      <c r="Y126" s="104">
        <f t="shared" si="155"/>
        <v>1157102.2367557683</v>
      </c>
      <c r="Z126" s="64">
        <f t="shared" si="109"/>
        <v>103</v>
      </c>
      <c r="AA126" s="100">
        <f t="shared" si="120"/>
        <v>491915776.80408645</v>
      </c>
      <c r="AB126" s="88">
        <f t="shared" si="121"/>
        <v>2718434.4</v>
      </c>
      <c r="AC126">
        <f t="shared" si="161"/>
        <v>554223.1959135402</v>
      </c>
      <c r="AD126" s="104">
        <f t="shared" si="123"/>
        <v>3272657.5959135401</v>
      </c>
      <c r="AE126" s="64">
        <f t="shared" si="110"/>
        <v>103</v>
      </c>
      <c r="AF126" s="88">
        <f t="shared" si="113"/>
        <v>1101315776.8040864</v>
      </c>
      <c r="AG126" s="88">
        <f t="shared" si="115"/>
        <v>168639.3630206883</v>
      </c>
      <c r="AH126">
        <v>0</v>
      </c>
      <c r="AI126" s="104">
        <f t="shared" si="124"/>
        <v>168639.3630206883</v>
      </c>
      <c r="AJ126" s="3"/>
      <c r="AK126" s="88">
        <f t="shared" si="114"/>
        <v>1101315776.8040864</v>
      </c>
      <c r="AL126" s="3"/>
      <c r="AM126" s="3"/>
      <c r="AN126" s="3"/>
      <c r="AO126" s="3"/>
      <c r="AP126" s="88">
        <f t="shared" si="125"/>
        <v>115000000</v>
      </c>
      <c r="AQ126" s="88">
        <f t="shared" si="126"/>
        <v>617636.25</v>
      </c>
      <c r="AR126">
        <v>0</v>
      </c>
      <c r="AS126" s="104">
        <f t="shared" si="127"/>
        <v>617636.25</v>
      </c>
      <c r="AT126" s="3"/>
      <c r="AU126" s="88">
        <f t="shared" si="128"/>
        <v>102100000</v>
      </c>
      <c r="AV126" s="88">
        <f t="shared" si="129"/>
        <v>576099.24999999988</v>
      </c>
      <c r="AW126">
        <v>0</v>
      </c>
      <c r="AX126" s="104">
        <f t="shared" si="130"/>
        <v>576099.24999999988</v>
      </c>
      <c r="AY126" s="3"/>
      <c r="AZ126" s="88">
        <f t="shared" si="131"/>
        <v>50000000</v>
      </c>
      <c r="BA126" s="88">
        <f t="shared" si="132"/>
        <v>273791.66666666669</v>
      </c>
      <c r="BB126">
        <v>0</v>
      </c>
      <c r="BC126" s="104">
        <f t="shared" si="133"/>
        <v>273791.66666666669</v>
      </c>
      <c r="BD126" s="3"/>
      <c r="BE126" s="88">
        <f t="shared" si="134"/>
        <v>112300000</v>
      </c>
      <c r="BF126" s="88">
        <f t="shared" si="135"/>
        <v>643666.16666666674</v>
      </c>
      <c r="BG126">
        <v>0</v>
      </c>
      <c r="BH126" s="104">
        <f t="shared" si="136"/>
        <v>643666.16666666674</v>
      </c>
      <c r="BI126" s="3"/>
      <c r="BJ126" s="88">
        <f t="shared" si="137"/>
        <v>48700000</v>
      </c>
      <c r="BK126" s="88">
        <f t="shared" si="138"/>
        <v>279132.16666666669</v>
      </c>
      <c r="BL126">
        <v>0</v>
      </c>
      <c r="BM126" s="104">
        <f t="shared" si="139"/>
        <v>279132.16666666669</v>
      </c>
      <c r="BN126" s="3"/>
      <c r="BO126" s="88">
        <f t="shared" si="140"/>
        <v>89500000</v>
      </c>
      <c r="BP126" s="88">
        <f t="shared" si="141"/>
        <v>512984.16666666669</v>
      </c>
      <c r="BQ126">
        <v>0</v>
      </c>
      <c r="BR126" s="104">
        <f t="shared" si="142"/>
        <v>512984.16666666669</v>
      </c>
      <c r="BS126" s="3"/>
      <c r="BT126" s="88">
        <f t="shared" si="143"/>
        <v>44800000</v>
      </c>
      <c r="BU126" s="88">
        <f t="shared" si="144"/>
        <v>256778.66666666669</v>
      </c>
      <c r="BV126">
        <v>0</v>
      </c>
      <c r="BW126" s="104">
        <f t="shared" si="145"/>
        <v>256778.66666666669</v>
      </c>
      <c r="BX126" s="3"/>
      <c r="BY126" s="88">
        <f t="shared" si="146"/>
        <v>47000000</v>
      </c>
      <c r="BZ126" s="88">
        <f t="shared" si="147"/>
        <v>269388.33333333337</v>
      </c>
      <c r="CA126">
        <v>0</v>
      </c>
      <c r="CB126" s="104">
        <f t="shared" si="148"/>
        <v>269388.33333333337</v>
      </c>
      <c r="CC126" s="3"/>
      <c r="CD126" s="100">
        <f t="shared" si="149"/>
        <v>1101315776.8040864</v>
      </c>
      <c r="CE126" s="88">
        <f t="shared" si="116"/>
        <v>6153877.7857665168</v>
      </c>
      <c r="CF126" s="88">
        <f t="shared" si="150"/>
        <v>1705358.7135694586</v>
      </c>
      <c r="CG126" s="100">
        <f t="shared" si="151"/>
        <v>7859236.4993359754</v>
      </c>
      <c r="CH126" s="88">
        <f t="shared" si="152"/>
        <v>168639.3630206883</v>
      </c>
      <c r="CI126" s="104">
        <f t="shared" si="117"/>
        <v>0</v>
      </c>
    </row>
    <row r="127" spans="5:87" x14ac:dyDescent="0.25">
      <c r="E127" s="141"/>
      <c r="F127" s="141"/>
      <c r="G127" s="141">
        <v>40174</v>
      </c>
      <c r="H127" s="64">
        <f t="shared" si="156"/>
        <v>104</v>
      </c>
      <c r="I127" s="38"/>
      <c r="L127" s="86">
        <f t="shared" si="153"/>
        <v>1099600626.4892368</v>
      </c>
      <c r="M127" s="68">
        <f t="shared" si="101"/>
        <v>8038538.4000000004</v>
      </c>
      <c r="N127" s="90"/>
      <c r="O127" s="68">
        <f t="shared" si="154"/>
        <v>1715150.3148498693</v>
      </c>
      <c r="P127" s="108">
        <f t="shared" si="118"/>
        <v>6323388.085150131</v>
      </c>
      <c r="Q127" s="87">
        <f t="shared" si="157"/>
        <v>9177.6314733673898</v>
      </c>
      <c r="R127" s="87">
        <f t="shared" si="158"/>
        <v>1468.4210357387822</v>
      </c>
      <c r="S127" s="108">
        <f t="shared" si="159"/>
        <v>8027892.3474908946</v>
      </c>
      <c r="T127" s="143">
        <f t="shared" si="111"/>
        <v>0.90876084833821225</v>
      </c>
      <c r="U127" s="64">
        <f t="shared" si="160"/>
        <v>104</v>
      </c>
      <c r="V127" s="100">
        <f t="shared" si="112"/>
        <v>0</v>
      </c>
      <c r="W127" s="108">
        <f t="shared" si="108"/>
        <v>0</v>
      </c>
      <c r="X127">
        <f t="shared" ref="X127:X143" si="162">MINA(IF(V126&gt;0,O127,0),V126)</f>
        <v>0</v>
      </c>
      <c r="Y127" s="104">
        <f t="shared" si="155"/>
        <v>0</v>
      </c>
      <c r="Z127" s="64">
        <f t="shared" si="109"/>
        <v>104</v>
      </c>
      <c r="AA127" s="100">
        <f t="shared" si="120"/>
        <v>490200626.48923659</v>
      </c>
      <c r="AB127" s="88">
        <f t="shared" si="121"/>
        <v>2715375.0879585571</v>
      </c>
      <c r="AC127">
        <f t="shared" si="161"/>
        <v>1715150.3148498693</v>
      </c>
      <c r="AD127" s="104">
        <f t="shared" si="123"/>
        <v>4430525.4028084259</v>
      </c>
      <c r="AE127" s="64">
        <f t="shared" si="110"/>
        <v>104</v>
      </c>
      <c r="AF127" s="88">
        <f t="shared" si="113"/>
        <v>1099600626.4892366</v>
      </c>
      <c r="AG127" s="88">
        <f t="shared" si="115"/>
        <v>167890.27801580075</v>
      </c>
      <c r="AH127">
        <v>0</v>
      </c>
      <c r="AI127" s="104">
        <f t="shared" si="124"/>
        <v>167890.27801580075</v>
      </c>
      <c r="AJ127" s="3"/>
      <c r="AK127" s="88">
        <f t="shared" si="114"/>
        <v>1099600626.4892366</v>
      </c>
      <c r="AL127" s="3"/>
      <c r="AM127" s="3"/>
      <c r="AN127" s="3"/>
      <c r="AO127" s="3"/>
      <c r="AP127" s="88">
        <f t="shared" si="125"/>
        <v>115000000</v>
      </c>
      <c r="AQ127" s="88">
        <f t="shared" si="126"/>
        <v>617636.25</v>
      </c>
      <c r="AR127">
        <v>0</v>
      </c>
      <c r="AS127" s="104">
        <f t="shared" si="127"/>
        <v>617636.25</v>
      </c>
      <c r="AT127" s="3"/>
      <c r="AU127" s="88">
        <f t="shared" si="128"/>
        <v>102100000</v>
      </c>
      <c r="AV127" s="88">
        <f t="shared" si="129"/>
        <v>576099.24999999988</v>
      </c>
      <c r="AW127">
        <v>0</v>
      </c>
      <c r="AX127" s="104">
        <f t="shared" si="130"/>
        <v>576099.24999999988</v>
      </c>
      <c r="AY127" s="3"/>
      <c r="AZ127" s="88">
        <f t="shared" si="131"/>
        <v>50000000</v>
      </c>
      <c r="BA127" s="88">
        <f t="shared" si="132"/>
        <v>273791.66666666669</v>
      </c>
      <c r="BB127">
        <v>0</v>
      </c>
      <c r="BC127" s="104">
        <f t="shared" si="133"/>
        <v>273791.66666666669</v>
      </c>
      <c r="BD127" s="3"/>
      <c r="BE127" s="88">
        <f t="shared" si="134"/>
        <v>112300000</v>
      </c>
      <c r="BF127" s="88">
        <f t="shared" si="135"/>
        <v>643666.16666666674</v>
      </c>
      <c r="BG127">
        <v>0</v>
      </c>
      <c r="BH127" s="104">
        <f t="shared" si="136"/>
        <v>643666.16666666674</v>
      </c>
      <c r="BI127" s="3"/>
      <c r="BJ127" s="88">
        <f t="shared" si="137"/>
        <v>48700000</v>
      </c>
      <c r="BK127" s="88">
        <f t="shared" si="138"/>
        <v>279132.16666666669</v>
      </c>
      <c r="BL127">
        <v>0</v>
      </c>
      <c r="BM127" s="104">
        <f t="shared" si="139"/>
        <v>279132.16666666669</v>
      </c>
      <c r="BN127" s="3"/>
      <c r="BO127" s="88">
        <f t="shared" si="140"/>
        <v>89500000</v>
      </c>
      <c r="BP127" s="88">
        <f t="shared" si="141"/>
        <v>512984.16666666669</v>
      </c>
      <c r="BQ127">
        <v>0</v>
      </c>
      <c r="BR127" s="104">
        <f t="shared" si="142"/>
        <v>512984.16666666669</v>
      </c>
      <c r="BS127" s="3"/>
      <c r="BT127" s="88">
        <f t="shared" si="143"/>
        <v>44800000</v>
      </c>
      <c r="BU127" s="88">
        <f t="shared" si="144"/>
        <v>256778.66666666669</v>
      </c>
      <c r="BV127">
        <v>0</v>
      </c>
      <c r="BW127" s="104">
        <f t="shared" si="145"/>
        <v>256778.66666666669</v>
      </c>
      <c r="BX127" s="3"/>
      <c r="BY127" s="88">
        <f t="shared" si="146"/>
        <v>47000000</v>
      </c>
      <c r="BZ127" s="88">
        <f t="shared" si="147"/>
        <v>269388.33333333337</v>
      </c>
      <c r="CA127">
        <v>0</v>
      </c>
      <c r="CB127" s="104">
        <f t="shared" si="148"/>
        <v>269388.33333333337</v>
      </c>
      <c r="CC127" s="3"/>
      <c r="CD127" s="100">
        <f t="shared" si="149"/>
        <v>1099600626.4892366</v>
      </c>
      <c r="CE127" s="88">
        <f t="shared" si="116"/>
        <v>6144851.7546252245</v>
      </c>
      <c r="CF127" s="88">
        <f t="shared" si="150"/>
        <v>1715150.3148498693</v>
      </c>
      <c r="CG127" s="100">
        <f t="shared" si="151"/>
        <v>7860002.0694750939</v>
      </c>
      <c r="CH127" s="88">
        <f t="shared" si="152"/>
        <v>167890.27801580075</v>
      </c>
      <c r="CI127" s="104">
        <f t="shared" si="117"/>
        <v>0</v>
      </c>
    </row>
    <row r="128" spans="5:87" x14ac:dyDescent="0.25">
      <c r="E128" s="141"/>
      <c r="F128" s="141"/>
      <c r="G128" s="141">
        <v>40205</v>
      </c>
      <c r="H128" s="64">
        <f t="shared" si="156"/>
        <v>105</v>
      </c>
      <c r="I128" s="38"/>
      <c r="L128" s="86">
        <f t="shared" si="153"/>
        <v>1097875628.3529959</v>
      </c>
      <c r="M128" s="68">
        <f t="shared" si="101"/>
        <v>8038538.4000000004</v>
      </c>
      <c r="N128" s="90"/>
      <c r="O128" s="68">
        <f t="shared" si="154"/>
        <v>1724998.1362409657</v>
      </c>
      <c r="P128" s="108">
        <f t="shared" si="118"/>
        <v>6313540.2637590347</v>
      </c>
      <c r="Q128" s="87">
        <f t="shared" si="157"/>
        <v>9163.3385540769741</v>
      </c>
      <c r="R128" s="87">
        <f t="shared" si="158"/>
        <v>1466.1341686523156</v>
      </c>
      <c r="S128" s="108">
        <f t="shared" si="159"/>
        <v>8027908.9272772716</v>
      </c>
      <c r="T128" s="143">
        <f t="shared" si="111"/>
        <v>0.90733523004379824</v>
      </c>
      <c r="U128" s="64">
        <f t="shared" si="160"/>
        <v>105</v>
      </c>
      <c r="V128" s="100">
        <f t="shared" si="112"/>
        <v>0</v>
      </c>
      <c r="W128" s="108">
        <f t="shared" si="108"/>
        <v>0</v>
      </c>
      <c r="X128">
        <f t="shared" si="162"/>
        <v>0</v>
      </c>
      <c r="Y128" s="104">
        <f t="shared" si="155"/>
        <v>0</v>
      </c>
      <c r="Z128" s="64">
        <f t="shared" si="109"/>
        <v>105</v>
      </c>
      <c r="AA128" s="100">
        <f t="shared" si="120"/>
        <v>488475628.35299563</v>
      </c>
      <c r="AB128" s="88">
        <f t="shared" si="121"/>
        <v>2705907.4582205857</v>
      </c>
      <c r="AC128">
        <f t="shared" si="161"/>
        <v>1724998.1362409657</v>
      </c>
      <c r="AD128" s="104">
        <f t="shared" si="123"/>
        <v>4430905.5944615509</v>
      </c>
      <c r="AE128" s="64">
        <f t="shared" si="110"/>
        <v>105</v>
      </c>
      <c r="AF128" s="88">
        <f t="shared" si="113"/>
        <v>1097875628.3529956</v>
      </c>
      <c r="AG128" s="88">
        <f t="shared" si="115"/>
        <v>167526.66614905279</v>
      </c>
      <c r="AH128">
        <v>0</v>
      </c>
      <c r="AI128" s="104">
        <f t="shared" si="124"/>
        <v>167526.66614905279</v>
      </c>
      <c r="AJ128" s="3"/>
      <c r="AK128" s="88">
        <f t="shared" si="114"/>
        <v>1097875628.3529956</v>
      </c>
      <c r="AL128" s="3"/>
      <c r="AM128" s="3"/>
      <c r="AN128" s="3"/>
      <c r="AO128" s="3"/>
      <c r="AP128" s="88">
        <f t="shared" si="125"/>
        <v>115000000</v>
      </c>
      <c r="AQ128" s="88">
        <f t="shared" si="126"/>
        <v>617636.25</v>
      </c>
      <c r="AR128">
        <v>0</v>
      </c>
      <c r="AS128" s="104">
        <f t="shared" si="127"/>
        <v>617636.25</v>
      </c>
      <c r="AT128" s="3"/>
      <c r="AU128" s="88">
        <f t="shared" si="128"/>
        <v>102100000</v>
      </c>
      <c r="AV128" s="88">
        <f t="shared" si="129"/>
        <v>576099.24999999988</v>
      </c>
      <c r="AW128">
        <v>0</v>
      </c>
      <c r="AX128" s="104">
        <f t="shared" si="130"/>
        <v>576099.24999999988</v>
      </c>
      <c r="AY128" s="3"/>
      <c r="AZ128" s="88">
        <f t="shared" si="131"/>
        <v>50000000</v>
      </c>
      <c r="BA128" s="88">
        <f t="shared" si="132"/>
        <v>273791.66666666669</v>
      </c>
      <c r="BB128">
        <v>0</v>
      </c>
      <c r="BC128" s="104">
        <f t="shared" si="133"/>
        <v>273791.66666666669</v>
      </c>
      <c r="BD128" s="3"/>
      <c r="BE128" s="88">
        <f t="shared" si="134"/>
        <v>112300000</v>
      </c>
      <c r="BF128" s="88">
        <f t="shared" si="135"/>
        <v>643666.16666666674</v>
      </c>
      <c r="BG128">
        <v>0</v>
      </c>
      <c r="BH128" s="104">
        <f t="shared" si="136"/>
        <v>643666.16666666674</v>
      </c>
      <c r="BI128" s="3"/>
      <c r="BJ128" s="88">
        <f t="shared" si="137"/>
        <v>48700000</v>
      </c>
      <c r="BK128" s="88">
        <f t="shared" si="138"/>
        <v>279132.16666666669</v>
      </c>
      <c r="BL128">
        <v>0</v>
      </c>
      <c r="BM128" s="104">
        <f t="shared" si="139"/>
        <v>279132.16666666669</v>
      </c>
      <c r="BN128" s="3"/>
      <c r="BO128" s="88">
        <f t="shared" si="140"/>
        <v>89500000</v>
      </c>
      <c r="BP128" s="88">
        <f t="shared" si="141"/>
        <v>512984.16666666669</v>
      </c>
      <c r="BQ128">
        <v>0</v>
      </c>
      <c r="BR128" s="104">
        <f t="shared" si="142"/>
        <v>512984.16666666669</v>
      </c>
      <c r="BS128" s="3"/>
      <c r="BT128" s="88">
        <f t="shared" si="143"/>
        <v>44800000</v>
      </c>
      <c r="BU128" s="88">
        <f t="shared" si="144"/>
        <v>256778.66666666669</v>
      </c>
      <c r="BV128">
        <v>0</v>
      </c>
      <c r="BW128" s="104">
        <f t="shared" si="145"/>
        <v>256778.66666666669</v>
      </c>
      <c r="BX128" s="3"/>
      <c r="BY128" s="88">
        <f t="shared" si="146"/>
        <v>47000000</v>
      </c>
      <c r="BZ128" s="88">
        <f t="shared" si="147"/>
        <v>269388.33333333337</v>
      </c>
      <c r="CA128">
        <v>0</v>
      </c>
      <c r="CB128" s="104">
        <f t="shared" si="148"/>
        <v>269388.33333333337</v>
      </c>
      <c r="CC128" s="3"/>
      <c r="CD128" s="100">
        <f t="shared" si="149"/>
        <v>1097875628.3529956</v>
      </c>
      <c r="CE128" s="88">
        <f t="shared" si="116"/>
        <v>6135384.1248872532</v>
      </c>
      <c r="CF128" s="88">
        <f t="shared" si="150"/>
        <v>1724998.1362409657</v>
      </c>
      <c r="CG128" s="100">
        <f t="shared" si="151"/>
        <v>7860382.2611282188</v>
      </c>
      <c r="CH128" s="88">
        <f t="shared" si="152"/>
        <v>167526.66614905279</v>
      </c>
      <c r="CI128" s="104">
        <f t="shared" si="117"/>
        <v>0</v>
      </c>
    </row>
    <row r="129" spans="4:87" x14ac:dyDescent="0.25">
      <c r="E129" s="141"/>
      <c r="F129" s="141"/>
      <c r="G129" s="141">
        <v>40236</v>
      </c>
      <c r="H129" s="64">
        <f t="shared" si="156"/>
        <v>106</v>
      </c>
      <c r="I129" s="38"/>
      <c r="L129" s="86">
        <f t="shared" si="153"/>
        <v>1096140725.8524561</v>
      </c>
      <c r="M129" s="68">
        <f t="shared" si="101"/>
        <v>8038538.4000000004</v>
      </c>
      <c r="N129" s="90"/>
      <c r="O129" s="68">
        <f t="shared" si="154"/>
        <v>1734902.5005398821</v>
      </c>
      <c r="P129" s="108">
        <f t="shared" si="118"/>
        <v>6303635.8994601183</v>
      </c>
      <c r="Q129" s="87">
        <f t="shared" si="157"/>
        <v>9148.9635696082987</v>
      </c>
      <c r="R129" s="87">
        <f t="shared" si="158"/>
        <v>1463.8341711373278</v>
      </c>
      <c r="S129" s="108">
        <f t="shared" si="159"/>
        <v>8027925.6022592541</v>
      </c>
      <c r="T129" s="143">
        <f t="shared" si="111"/>
        <v>0.90590142632434389</v>
      </c>
      <c r="U129" s="64">
        <f t="shared" si="160"/>
        <v>106</v>
      </c>
      <c r="V129" s="100">
        <f t="shared" si="112"/>
        <v>0</v>
      </c>
      <c r="W129" s="108">
        <f t="shared" si="108"/>
        <v>0</v>
      </c>
      <c r="X129">
        <f t="shared" si="162"/>
        <v>0</v>
      </c>
      <c r="Y129" s="104">
        <f t="shared" si="155"/>
        <v>0</v>
      </c>
      <c r="Z129" s="64">
        <f t="shared" si="109"/>
        <v>106</v>
      </c>
      <c r="AA129" s="100">
        <f t="shared" si="120"/>
        <v>486740725.85245574</v>
      </c>
      <c r="AB129" s="88">
        <f t="shared" si="121"/>
        <v>2696385.468508536</v>
      </c>
      <c r="AC129">
        <f t="shared" si="161"/>
        <v>1734902.5005398821</v>
      </c>
      <c r="AD129" s="104">
        <f t="shared" si="123"/>
        <v>4431287.9690484181</v>
      </c>
      <c r="AE129" s="64">
        <f t="shared" si="110"/>
        <v>106</v>
      </c>
      <c r="AF129" s="88">
        <f t="shared" si="113"/>
        <v>1096140725.8524556</v>
      </c>
      <c r="AG129" s="88">
        <f t="shared" si="115"/>
        <v>167160.966544169</v>
      </c>
      <c r="AH129">
        <v>0</v>
      </c>
      <c r="AI129" s="104">
        <f t="shared" si="124"/>
        <v>167160.966544169</v>
      </c>
      <c r="AJ129" s="3"/>
      <c r="AK129" s="88">
        <f t="shared" si="114"/>
        <v>1096140725.8524556</v>
      </c>
      <c r="AL129" s="3"/>
      <c r="AM129" s="3"/>
      <c r="AN129" s="3"/>
      <c r="AO129" s="3"/>
      <c r="AP129" s="88">
        <f t="shared" si="125"/>
        <v>115000000</v>
      </c>
      <c r="AQ129" s="88">
        <f t="shared" si="126"/>
        <v>617636.25</v>
      </c>
      <c r="AR129">
        <v>0</v>
      </c>
      <c r="AS129" s="104">
        <f t="shared" si="127"/>
        <v>617636.25</v>
      </c>
      <c r="AT129" s="3"/>
      <c r="AU129" s="88">
        <f t="shared" si="128"/>
        <v>102100000</v>
      </c>
      <c r="AV129" s="88">
        <f t="shared" si="129"/>
        <v>576099.24999999988</v>
      </c>
      <c r="AW129">
        <v>0</v>
      </c>
      <c r="AX129" s="104">
        <f t="shared" si="130"/>
        <v>576099.24999999988</v>
      </c>
      <c r="AY129" s="3"/>
      <c r="AZ129" s="88">
        <f t="shared" si="131"/>
        <v>50000000</v>
      </c>
      <c r="BA129" s="88">
        <f t="shared" si="132"/>
        <v>273791.66666666669</v>
      </c>
      <c r="BB129">
        <v>0</v>
      </c>
      <c r="BC129" s="104">
        <f t="shared" si="133"/>
        <v>273791.66666666669</v>
      </c>
      <c r="BD129" s="3"/>
      <c r="BE129" s="88">
        <f t="shared" si="134"/>
        <v>112300000</v>
      </c>
      <c r="BF129" s="88">
        <f t="shared" si="135"/>
        <v>643666.16666666674</v>
      </c>
      <c r="BG129">
        <v>0</v>
      </c>
      <c r="BH129" s="104">
        <f t="shared" si="136"/>
        <v>643666.16666666674</v>
      </c>
      <c r="BI129" s="3"/>
      <c r="BJ129" s="88">
        <f t="shared" si="137"/>
        <v>48700000</v>
      </c>
      <c r="BK129" s="88">
        <f t="shared" si="138"/>
        <v>279132.16666666669</v>
      </c>
      <c r="BL129">
        <v>0</v>
      </c>
      <c r="BM129" s="104">
        <f t="shared" si="139"/>
        <v>279132.16666666669</v>
      </c>
      <c r="BN129" s="3"/>
      <c r="BO129" s="88">
        <f t="shared" si="140"/>
        <v>89500000</v>
      </c>
      <c r="BP129" s="88">
        <f t="shared" si="141"/>
        <v>512984.16666666669</v>
      </c>
      <c r="BQ129">
        <v>0</v>
      </c>
      <c r="BR129" s="104">
        <f t="shared" si="142"/>
        <v>512984.16666666669</v>
      </c>
      <c r="BS129" s="3"/>
      <c r="BT129" s="88">
        <f t="shared" si="143"/>
        <v>44800000</v>
      </c>
      <c r="BU129" s="88">
        <f t="shared" si="144"/>
        <v>256778.66666666669</v>
      </c>
      <c r="BV129">
        <v>0</v>
      </c>
      <c r="BW129" s="104">
        <f t="shared" si="145"/>
        <v>256778.66666666669</v>
      </c>
      <c r="BX129" s="3"/>
      <c r="BY129" s="88">
        <f t="shared" si="146"/>
        <v>47000000</v>
      </c>
      <c r="BZ129" s="88">
        <f t="shared" si="147"/>
        <v>269388.33333333337</v>
      </c>
      <c r="CA129">
        <v>0</v>
      </c>
      <c r="CB129" s="104">
        <f t="shared" si="148"/>
        <v>269388.33333333337</v>
      </c>
      <c r="CC129" s="3"/>
      <c r="CD129" s="100">
        <f t="shared" si="149"/>
        <v>1096140725.8524556</v>
      </c>
      <c r="CE129" s="88">
        <f t="shared" si="116"/>
        <v>6125862.135175203</v>
      </c>
      <c r="CF129" s="88">
        <f t="shared" si="150"/>
        <v>1734902.5005398821</v>
      </c>
      <c r="CG129" s="100">
        <f t="shared" si="151"/>
        <v>7860764.6357150851</v>
      </c>
      <c r="CH129" s="88">
        <f t="shared" si="152"/>
        <v>167160.966544169</v>
      </c>
      <c r="CI129" s="104">
        <f t="shared" si="117"/>
        <v>0</v>
      </c>
    </row>
    <row r="130" spans="4:87" x14ac:dyDescent="0.25">
      <c r="E130" s="141"/>
      <c r="F130" s="141"/>
      <c r="G130" s="141">
        <v>40264</v>
      </c>
      <c r="H130" s="64">
        <f t="shared" si="156"/>
        <v>107</v>
      </c>
      <c r="I130" s="38"/>
      <c r="L130" s="86">
        <f t="shared" si="153"/>
        <v>1094395862.120059</v>
      </c>
      <c r="M130" s="68">
        <f t="shared" si="101"/>
        <v>8038538.4000000004</v>
      </c>
      <c r="N130" s="90"/>
      <c r="O130" s="68">
        <f t="shared" si="154"/>
        <v>1744863.7323971484</v>
      </c>
      <c r="P130" s="108">
        <f t="shared" si="118"/>
        <v>6293674.667602852</v>
      </c>
      <c r="Q130" s="87">
        <f t="shared" si="157"/>
        <v>9134.5060487704686</v>
      </c>
      <c r="R130" s="87">
        <f t="shared" si="158"/>
        <v>1461.5209678032747</v>
      </c>
      <c r="S130" s="108">
        <f t="shared" si="159"/>
        <v>8027942.3729834268</v>
      </c>
      <c r="T130" s="143">
        <f t="shared" si="111"/>
        <v>0.90445939018186694</v>
      </c>
      <c r="U130" s="64">
        <f t="shared" si="160"/>
        <v>107</v>
      </c>
      <c r="V130" s="100">
        <f t="shared" si="112"/>
        <v>0</v>
      </c>
      <c r="W130" s="108">
        <f t="shared" si="108"/>
        <v>0</v>
      </c>
      <c r="X130">
        <f t="shared" si="162"/>
        <v>0</v>
      </c>
      <c r="Y130" s="104">
        <f t="shared" si="155"/>
        <v>0</v>
      </c>
      <c r="Z130" s="64">
        <f t="shared" si="109"/>
        <v>107</v>
      </c>
      <c r="AA130" s="100">
        <f t="shared" si="120"/>
        <v>484995862.1200586</v>
      </c>
      <c r="AB130" s="88">
        <f t="shared" si="121"/>
        <v>2686808.8067055554</v>
      </c>
      <c r="AC130">
        <f t="shared" ref="AC130:AC143" si="163">IF(AA129&gt;0,O130-X130,0)</f>
        <v>1744863.7323971484</v>
      </c>
      <c r="AD130" s="104">
        <f t="shared" si="123"/>
        <v>4431672.5391027033</v>
      </c>
      <c r="AE130" s="64">
        <f t="shared" si="110"/>
        <v>107</v>
      </c>
      <c r="AF130" s="88">
        <f t="shared" si="113"/>
        <v>1094395862.1200585</v>
      </c>
      <c r="AG130" s="88">
        <f t="shared" si="115"/>
        <v>166793.16721405555</v>
      </c>
      <c r="AH130">
        <v>0</v>
      </c>
      <c r="AI130" s="104">
        <f t="shared" si="124"/>
        <v>166793.16721405555</v>
      </c>
      <c r="AJ130" s="3"/>
      <c r="AK130" s="88">
        <f t="shared" si="114"/>
        <v>1094395862.1200585</v>
      </c>
      <c r="AL130" s="3"/>
      <c r="AM130" s="3"/>
      <c r="AN130" s="3"/>
      <c r="AO130" s="3"/>
      <c r="AP130" s="88">
        <f t="shared" si="125"/>
        <v>115000000</v>
      </c>
      <c r="AQ130" s="88">
        <f t="shared" si="126"/>
        <v>617636.25</v>
      </c>
      <c r="AR130">
        <v>0</v>
      </c>
      <c r="AS130" s="104">
        <f t="shared" si="127"/>
        <v>617636.25</v>
      </c>
      <c r="AT130" s="3"/>
      <c r="AU130" s="88">
        <f t="shared" si="128"/>
        <v>102100000</v>
      </c>
      <c r="AV130" s="88">
        <f t="shared" si="129"/>
        <v>576099.24999999988</v>
      </c>
      <c r="AW130">
        <v>0</v>
      </c>
      <c r="AX130" s="104">
        <f t="shared" si="130"/>
        <v>576099.24999999988</v>
      </c>
      <c r="AY130" s="3"/>
      <c r="AZ130" s="88">
        <f t="shared" si="131"/>
        <v>50000000</v>
      </c>
      <c r="BA130" s="88">
        <f t="shared" si="132"/>
        <v>273791.66666666669</v>
      </c>
      <c r="BB130">
        <v>0</v>
      </c>
      <c r="BC130" s="104">
        <f t="shared" si="133"/>
        <v>273791.66666666669</v>
      </c>
      <c r="BD130" s="3"/>
      <c r="BE130" s="88">
        <f t="shared" si="134"/>
        <v>112300000</v>
      </c>
      <c r="BF130" s="88">
        <f t="shared" si="135"/>
        <v>643666.16666666674</v>
      </c>
      <c r="BG130">
        <v>0</v>
      </c>
      <c r="BH130" s="104">
        <f t="shared" si="136"/>
        <v>643666.16666666674</v>
      </c>
      <c r="BI130" s="3"/>
      <c r="BJ130" s="88">
        <f t="shared" si="137"/>
        <v>48700000</v>
      </c>
      <c r="BK130" s="88">
        <f t="shared" si="138"/>
        <v>279132.16666666669</v>
      </c>
      <c r="BL130">
        <v>0</v>
      </c>
      <c r="BM130" s="104">
        <f t="shared" si="139"/>
        <v>279132.16666666669</v>
      </c>
      <c r="BN130" s="3"/>
      <c r="BO130" s="88">
        <f t="shared" si="140"/>
        <v>89500000</v>
      </c>
      <c r="BP130" s="88">
        <f t="shared" si="141"/>
        <v>512984.16666666669</v>
      </c>
      <c r="BQ130">
        <v>0</v>
      </c>
      <c r="BR130" s="104">
        <f t="shared" si="142"/>
        <v>512984.16666666669</v>
      </c>
      <c r="BS130" s="3"/>
      <c r="BT130" s="88">
        <f t="shared" si="143"/>
        <v>44800000</v>
      </c>
      <c r="BU130" s="88">
        <f t="shared" si="144"/>
        <v>256778.66666666669</v>
      </c>
      <c r="BV130">
        <v>0</v>
      </c>
      <c r="BW130" s="104">
        <f t="shared" si="145"/>
        <v>256778.66666666669</v>
      </c>
      <c r="BX130" s="3"/>
      <c r="BY130" s="88">
        <f t="shared" si="146"/>
        <v>47000000</v>
      </c>
      <c r="BZ130" s="88">
        <f t="shared" si="147"/>
        <v>269388.33333333337</v>
      </c>
      <c r="CA130">
        <v>0</v>
      </c>
      <c r="CB130" s="104">
        <f t="shared" si="148"/>
        <v>269388.33333333337</v>
      </c>
      <c r="CC130" s="3"/>
      <c r="CD130" s="100">
        <f t="shared" si="149"/>
        <v>1094395862.1200585</v>
      </c>
      <c r="CE130" s="88">
        <f t="shared" si="116"/>
        <v>6116285.4733722229</v>
      </c>
      <c r="CF130" s="88">
        <f t="shared" si="150"/>
        <v>1744863.7323971484</v>
      </c>
      <c r="CG130" s="100">
        <f t="shared" si="151"/>
        <v>7861149.2057693712</v>
      </c>
      <c r="CH130" s="88">
        <f t="shared" si="152"/>
        <v>166793.16721405555</v>
      </c>
      <c r="CI130" s="104">
        <f t="shared" si="117"/>
        <v>0</v>
      </c>
    </row>
    <row r="131" spans="4:87" x14ac:dyDescent="0.25">
      <c r="E131" s="141"/>
      <c r="F131" s="141"/>
      <c r="G131" s="141">
        <v>40295</v>
      </c>
      <c r="H131" s="64">
        <f t="shared" si="156"/>
        <v>108</v>
      </c>
      <c r="I131" s="38"/>
      <c r="L131" s="86">
        <f t="shared" si="153"/>
        <v>1092640979.9617317</v>
      </c>
      <c r="M131" s="68">
        <f t="shared" si="101"/>
        <v>8038538.4000000004</v>
      </c>
      <c r="N131" s="90"/>
      <c r="O131" s="68">
        <f t="shared" si="154"/>
        <v>1754882.158327328</v>
      </c>
      <c r="P131" s="108">
        <f t="shared" si="118"/>
        <v>6283656.2416726723</v>
      </c>
      <c r="Q131" s="87">
        <f t="shared" si="157"/>
        <v>9119.9655176671586</v>
      </c>
      <c r="R131" s="87">
        <f t="shared" si="158"/>
        <v>1459.1944828267451</v>
      </c>
      <c r="S131" s="108">
        <f t="shared" si="159"/>
        <v>8027959.2399995066</v>
      </c>
      <c r="T131" s="143">
        <f t="shared" si="111"/>
        <v>0.90300907434853861</v>
      </c>
      <c r="U131" s="64">
        <f t="shared" si="160"/>
        <v>108</v>
      </c>
      <c r="V131" s="100">
        <f t="shared" si="112"/>
        <v>0</v>
      </c>
      <c r="W131" s="108">
        <f t="shared" si="108"/>
        <v>0</v>
      </c>
      <c r="X131">
        <f t="shared" si="162"/>
        <v>0</v>
      </c>
      <c r="Y131" s="104">
        <f t="shared" si="155"/>
        <v>0</v>
      </c>
      <c r="Z131" s="64">
        <f t="shared" si="109"/>
        <v>108</v>
      </c>
      <c r="AA131" s="100">
        <f t="shared" si="120"/>
        <v>483240979.96173126</v>
      </c>
      <c r="AB131" s="88">
        <f t="shared" si="121"/>
        <v>2677177.1589027233</v>
      </c>
      <c r="AC131">
        <f t="shared" si="163"/>
        <v>1754882.158327328</v>
      </c>
      <c r="AD131" s="104">
        <f t="shared" si="123"/>
        <v>4432059.3172300514</v>
      </c>
      <c r="AE131" s="64">
        <f t="shared" si="110"/>
        <v>108</v>
      </c>
      <c r="AF131" s="88">
        <f t="shared" si="113"/>
        <v>1092640979.9617312</v>
      </c>
      <c r="AG131" s="88">
        <f t="shared" si="115"/>
        <v>166423.25610278826</v>
      </c>
      <c r="AH131">
        <v>0</v>
      </c>
      <c r="AI131" s="104">
        <f t="shared" si="124"/>
        <v>166423.25610278826</v>
      </c>
      <c r="AJ131" s="3"/>
      <c r="AK131" s="88">
        <f t="shared" si="114"/>
        <v>1092640979.9617312</v>
      </c>
      <c r="AL131" s="3"/>
      <c r="AM131" s="3"/>
      <c r="AN131" s="3"/>
      <c r="AO131" s="3"/>
      <c r="AP131" s="88">
        <f t="shared" si="125"/>
        <v>115000000</v>
      </c>
      <c r="AQ131" s="88">
        <f t="shared" si="126"/>
        <v>617636.25</v>
      </c>
      <c r="AR131">
        <v>0</v>
      </c>
      <c r="AS131" s="104">
        <f t="shared" si="127"/>
        <v>617636.25</v>
      </c>
      <c r="AT131" s="3"/>
      <c r="AU131" s="88">
        <f t="shared" si="128"/>
        <v>102100000</v>
      </c>
      <c r="AV131" s="88">
        <f t="shared" si="129"/>
        <v>576099.24999999988</v>
      </c>
      <c r="AW131">
        <v>0</v>
      </c>
      <c r="AX131" s="104">
        <f t="shared" si="130"/>
        <v>576099.24999999988</v>
      </c>
      <c r="AY131" s="3"/>
      <c r="AZ131" s="88">
        <f t="shared" si="131"/>
        <v>50000000</v>
      </c>
      <c r="BA131" s="88">
        <f t="shared" si="132"/>
        <v>273791.66666666669</v>
      </c>
      <c r="BB131">
        <v>0</v>
      </c>
      <c r="BC131" s="104">
        <f t="shared" si="133"/>
        <v>273791.66666666669</v>
      </c>
      <c r="BD131" s="3"/>
      <c r="BE131" s="88">
        <f t="shared" si="134"/>
        <v>112300000</v>
      </c>
      <c r="BF131" s="88">
        <f t="shared" si="135"/>
        <v>643666.16666666674</v>
      </c>
      <c r="BG131">
        <v>0</v>
      </c>
      <c r="BH131" s="104">
        <f t="shared" si="136"/>
        <v>643666.16666666674</v>
      </c>
      <c r="BI131" s="3"/>
      <c r="BJ131" s="88">
        <f t="shared" si="137"/>
        <v>48700000</v>
      </c>
      <c r="BK131" s="88">
        <f t="shared" si="138"/>
        <v>279132.16666666669</v>
      </c>
      <c r="BL131">
        <v>0</v>
      </c>
      <c r="BM131" s="104">
        <f t="shared" si="139"/>
        <v>279132.16666666669</v>
      </c>
      <c r="BN131" s="3"/>
      <c r="BO131" s="88">
        <f t="shared" si="140"/>
        <v>89500000</v>
      </c>
      <c r="BP131" s="88">
        <f t="shared" si="141"/>
        <v>512984.16666666669</v>
      </c>
      <c r="BQ131">
        <v>0</v>
      </c>
      <c r="BR131" s="104">
        <f t="shared" si="142"/>
        <v>512984.16666666669</v>
      </c>
      <c r="BS131" s="3"/>
      <c r="BT131" s="88">
        <f t="shared" si="143"/>
        <v>44800000</v>
      </c>
      <c r="BU131" s="88">
        <f t="shared" si="144"/>
        <v>256778.66666666669</v>
      </c>
      <c r="BV131">
        <v>0</v>
      </c>
      <c r="BW131" s="104">
        <f t="shared" si="145"/>
        <v>256778.66666666669</v>
      </c>
      <c r="BX131" s="3"/>
      <c r="BY131" s="88">
        <f t="shared" si="146"/>
        <v>47000000</v>
      </c>
      <c r="BZ131" s="88">
        <f t="shared" si="147"/>
        <v>269388.33333333337</v>
      </c>
      <c r="CA131">
        <v>0</v>
      </c>
      <c r="CB131" s="104">
        <f t="shared" si="148"/>
        <v>269388.33333333337</v>
      </c>
      <c r="CC131" s="3"/>
      <c r="CD131" s="100">
        <f t="shared" si="149"/>
        <v>1092640979.9617312</v>
      </c>
      <c r="CE131" s="88">
        <f t="shared" si="116"/>
        <v>6106653.8255693903</v>
      </c>
      <c r="CF131" s="88">
        <f t="shared" si="150"/>
        <v>1754882.158327328</v>
      </c>
      <c r="CG131" s="100">
        <f t="shared" si="151"/>
        <v>7861535.9838967184</v>
      </c>
      <c r="CH131" s="88">
        <f t="shared" si="152"/>
        <v>166423.25610278826</v>
      </c>
      <c r="CI131" s="104">
        <f t="shared" si="117"/>
        <v>0</v>
      </c>
    </row>
    <row r="132" spans="4:87" x14ac:dyDescent="0.25">
      <c r="E132" s="141"/>
      <c r="F132" s="141"/>
      <c r="G132" s="141">
        <v>40325</v>
      </c>
      <c r="H132" s="64">
        <f t="shared" si="156"/>
        <v>109</v>
      </c>
      <c r="I132" s="38"/>
      <c r="L132" s="86">
        <f t="shared" si="153"/>
        <v>1090876021.8550119</v>
      </c>
      <c r="M132" s="68">
        <f t="shared" si="101"/>
        <v>8038538.4000000004</v>
      </c>
      <c r="N132" s="90"/>
      <c r="O132" s="68">
        <f t="shared" si="154"/>
        <v>1764958.1067197248</v>
      </c>
      <c r="P132" s="108">
        <f t="shared" si="118"/>
        <v>6273580.2932802755</v>
      </c>
      <c r="Q132" s="87">
        <f t="shared" si="157"/>
        <v>9105.341499681097</v>
      </c>
      <c r="R132" s="87">
        <f t="shared" si="158"/>
        <v>1456.8546399489753</v>
      </c>
      <c r="S132" s="108">
        <f t="shared" si="159"/>
        <v>8027976.2038603704</v>
      </c>
      <c r="T132" s="143">
        <f t="shared" si="111"/>
        <v>0.90155043128513379</v>
      </c>
      <c r="U132" s="64">
        <f t="shared" si="160"/>
        <v>109</v>
      </c>
      <c r="V132" s="100">
        <f t="shared" si="112"/>
        <v>0</v>
      </c>
      <c r="W132" s="108">
        <f t="shared" si="108"/>
        <v>0</v>
      </c>
      <c r="X132">
        <f t="shared" si="162"/>
        <v>0</v>
      </c>
      <c r="Y132" s="104">
        <f t="shared" si="155"/>
        <v>0</v>
      </c>
      <c r="Z132" s="64">
        <f t="shared" si="109"/>
        <v>109</v>
      </c>
      <c r="AA132" s="100">
        <f t="shared" si="120"/>
        <v>481476021.85501152</v>
      </c>
      <c r="AB132" s="88">
        <f t="shared" si="121"/>
        <v>2667490.2093887562</v>
      </c>
      <c r="AC132">
        <f t="shared" si="163"/>
        <v>1764958.1067197248</v>
      </c>
      <c r="AD132" s="104">
        <f t="shared" si="123"/>
        <v>4432448.316108481</v>
      </c>
      <c r="AE132" s="64">
        <f t="shared" si="110"/>
        <v>109</v>
      </c>
      <c r="AF132" s="88">
        <f t="shared" si="113"/>
        <v>1090876021.8550115</v>
      </c>
      <c r="AG132" s="88">
        <f t="shared" si="115"/>
        <v>166051.22108522244</v>
      </c>
      <c r="AH132">
        <v>0</v>
      </c>
      <c r="AI132" s="104">
        <f t="shared" si="124"/>
        <v>166051.22108522244</v>
      </c>
      <c r="AJ132" s="3"/>
      <c r="AK132" s="88">
        <f t="shared" si="114"/>
        <v>1090876021.8550115</v>
      </c>
      <c r="AL132" s="3"/>
      <c r="AM132" s="3"/>
      <c r="AN132" s="3"/>
      <c r="AO132" s="3"/>
      <c r="AP132" s="88">
        <f t="shared" si="125"/>
        <v>115000000</v>
      </c>
      <c r="AQ132" s="88">
        <f t="shared" si="126"/>
        <v>617636.25</v>
      </c>
      <c r="AR132">
        <v>0</v>
      </c>
      <c r="AS132" s="104">
        <f t="shared" si="127"/>
        <v>617636.25</v>
      </c>
      <c r="AT132" s="3"/>
      <c r="AU132" s="88">
        <f t="shared" si="128"/>
        <v>102100000</v>
      </c>
      <c r="AV132" s="88">
        <f t="shared" si="129"/>
        <v>576099.24999999988</v>
      </c>
      <c r="AW132">
        <v>0</v>
      </c>
      <c r="AX132" s="104">
        <f t="shared" si="130"/>
        <v>576099.24999999988</v>
      </c>
      <c r="AY132" s="3"/>
      <c r="AZ132" s="88">
        <f t="shared" si="131"/>
        <v>50000000</v>
      </c>
      <c r="BA132" s="88">
        <f t="shared" si="132"/>
        <v>273791.66666666669</v>
      </c>
      <c r="BB132">
        <v>0</v>
      </c>
      <c r="BC132" s="104">
        <f t="shared" si="133"/>
        <v>273791.66666666669</v>
      </c>
      <c r="BD132" s="3"/>
      <c r="BE132" s="88">
        <f t="shared" si="134"/>
        <v>112300000</v>
      </c>
      <c r="BF132" s="88">
        <f t="shared" si="135"/>
        <v>643666.16666666674</v>
      </c>
      <c r="BG132">
        <v>0</v>
      </c>
      <c r="BH132" s="104">
        <f t="shared" si="136"/>
        <v>643666.16666666674</v>
      </c>
      <c r="BI132" s="3"/>
      <c r="BJ132" s="88">
        <f t="shared" si="137"/>
        <v>48700000</v>
      </c>
      <c r="BK132" s="88">
        <f t="shared" si="138"/>
        <v>279132.16666666669</v>
      </c>
      <c r="BL132">
        <v>0</v>
      </c>
      <c r="BM132" s="104">
        <f t="shared" si="139"/>
        <v>279132.16666666669</v>
      </c>
      <c r="BN132" s="3"/>
      <c r="BO132" s="88">
        <f t="shared" si="140"/>
        <v>89500000</v>
      </c>
      <c r="BP132" s="88">
        <f t="shared" si="141"/>
        <v>512984.16666666669</v>
      </c>
      <c r="BQ132">
        <v>0</v>
      </c>
      <c r="BR132" s="104">
        <f t="shared" si="142"/>
        <v>512984.16666666669</v>
      </c>
      <c r="BS132" s="3"/>
      <c r="BT132" s="88">
        <f t="shared" si="143"/>
        <v>44800000</v>
      </c>
      <c r="BU132" s="88">
        <f t="shared" si="144"/>
        <v>256778.66666666669</v>
      </c>
      <c r="BV132">
        <v>0</v>
      </c>
      <c r="BW132" s="104">
        <f t="shared" si="145"/>
        <v>256778.66666666669</v>
      </c>
      <c r="BX132" s="3"/>
      <c r="BY132" s="88">
        <f t="shared" si="146"/>
        <v>47000000</v>
      </c>
      <c r="BZ132" s="88">
        <f t="shared" si="147"/>
        <v>269388.33333333337</v>
      </c>
      <c r="CA132">
        <v>0</v>
      </c>
      <c r="CB132" s="104">
        <f t="shared" si="148"/>
        <v>269388.33333333337</v>
      </c>
      <c r="CC132" s="3"/>
      <c r="CD132" s="100">
        <f t="shared" si="149"/>
        <v>1090876021.8550115</v>
      </c>
      <c r="CE132" s="88">
        <f t="shared" si="116"/>
        <v>6096966.8760554232</v>
      </c>
      <c r="CF132" s="88">
        <f t="shared" si="150"/>
        <v>1764958.1067197248</v>
      </c>
      <c r="CG132" s="100">
        <f t="shared" si="151"/>
        <v>7861924.982775148</v>
      </c>
      <c r="CH132" s="88">
        <f t="shared" si="152"/>
        <v>166051.22108522244</v>
      </c>
      <c r="CI132" s="104">
        <f t="shared" si="117"/>
        <v>0</v>
      </c>
    </row>
    <row r="133" spans="4:87" x14ac:dyDescent="0.25">
      <c r="E133" s="141"/>
      <c r="F133" s="141"/>
      <c r="G133" s="141">
        <v>40356</v>
      </c>
      <c r="H133" s="64">
        <f t="shared" si="156"/>
        <v>110</v>
      </c>
      <c r="I133" s="38"/>
      <c r="L133" s="86">
        <f t="shared" si="153"/>
        <v>1089100929.9471629</v>
      </c>
      <c r="M133" s="68">
        <f t="shared" si="101"/>
        <v>8038538.4000000004</v>
      </c>
      <c r="N133" s="90"/>
      <c r="O133" s="68">
        <f t="shared" si="154"/>
        <v>1775091.9078491405</v>
      </c>
      <c r="P133" s="108">
        <f t="shared" si="118"/>
        <v>6263446.4921508599</v>
      </c>
      <c r="Q133" s="87">
        <f t="shared" si="157"/>
        <v>9090.633515458434</v>
      </c>
      <c r="R133" s="87">
        <f t="shared" si="158"/>
        <v>1454.5013624733492</v>
      </c>
      <c r="S133" s="108">
        <f t="shared" si="159"/>
        <v>8027993.2651220681</v>
      </c>
      <c r="T133" s="143">
        <f t="shared" si="111"/>
        <v>0.90008341317947349</v>
      </c>
      <c r="U133" s="64">
        <f t="shared" si="160"/>
        <v>110</v>
      </c>
      <c r="V133" s="100">
        <f t="shared" si="112"/>
        <v>0</v>
      </c>
      <c r="W133" s="108">
        <f t="shared" si="108"/>
        <v>0</v>
      </c>
      <c r="X133">
        <f t="shared" si="162"/>
        <v>0</v>
      </c>
      <c r="Y133" s="104">
        <f t="shared" si="155"/>
        <v>0</v>
      </c>
      <c r="Z133" s="64">
        <f t="shared" si="109"/>
        <v>110</v>
      </c>
      <c r="AA133" s="100">
        <f t="shared" si="120"/>
        <v>479700929.94716239</v>
      </c>
      <c r="AB133" s="88">
        <f t="shared" si="121"/>
        <v>2657747.6406396637</v>
      </c>
      <c r="AC133">
        <f t="shared" si="163"/>
        <v>1775091.9078491405</v>
      </c>
      <c r="AD133" s="104">
        <f t="shared" si="123"/>
        <v>4432839.5484888041</v>
      </c>
      <c r="AE133" s="64">
        <f t="shared" si="110"/>
        <v>110</v>
      </c>
      <c r="AF133" s="88">
        <f t="shared" si="113"/>
        <v>1089100929.9471624</v>
      </c>
      <c r="AG133" s="88">
        <f t="shared" si="115"/>
        <v>165677.049966597</v>
      </c>
      <c r="AH133">
        <v>0</v>
      </c>
      <c r="AI133" s="104">
        <f t="shared" si="124"/>
        <v>165677.049966597</v>
      </c>
      <c r="AJ133" s="3"/>
      <c r="AK133" s="88">
        <f t="shared" si="114"/>
        <v>1089100929.9471624</v>
      </c>
      <c r="AL133" s="3"/>
      <c r="AM133" s="3"/>
      <c r="AN133" s="3"/>
      <c r="AO133" s="3"/>
      <c r="AP133" s="88">
        <f t="shared" si="125"/>
        <v>115000000</v>
      </c>
      <c r="AQ133" s="88">
        <f t="shared" si="126"/>
        <v>617636.25</v>
      </c>
      <c r="AR133">
        <v>0</v>
      </c>
      <c r="AS133" s="104">
        <f t="shared" si="127"/>
        <v>617636.25</v>
      </c>
      <c r="AT133" s="3"/>
      <c r="AU133" s="88">
        <f t="shared" si="128"/>
        <v>102100000</v>
      </c>
      <c r="AV133" s="88">
        <f t="shared" si="129"/>
        <v>576099.24999999988</v>
      </c>
      <c r="AW133">
        <v>0</v>
      </c>
      <c r="AX133" s="104">
        <f t="shared" si="130"/>
        <v>576099.24999999988</v>
      </c>
      <c r="AY133" s="3"/>
      <c r="AZ133" s="88">
        <f t="shared" si="131"/>
        <v>50000000</v>
      </c>
      <c r="BA133" s="88">
        <f t="shared" si="132"/>
        <v>273791.66666666669</v>
      </c>
      <c r="BB133">
        <v>0</v>
      </c>
      <c r="BC133" s="104">
        <f t="shared" si="133"/>
        <v>273791.66666666669</v>
      </c>
      <c r="BD133" s="3"/>
      <c r="BE133" s="88">
        <f t="shared" si="134"/>
        <v>112300000</v>
      </c>
      <c r="BF133" s="88">
        <f t="shared" si="135"/>
        <v>643666.16666666674</v>
      </c>
      <c r="BG133">
        <v>0</v>
      </c>
      <c r="BH133" s="104">
        <f t="shared" si="136"/>
        <v>643666.16666666674</v>
      </c>
      <c r="BI133" s="3"/>
      <c r="BJ133" s="88">
        <f t="shared" si="137"/>
        <v>48700000</v>
      </c>
      <c r="BK133" s="88">
        <f t="shared" si="138"/>
        <v>279132.16666666669</v>
      </c>
      <c r="BL133">
        <v>0</v>
      </c>
      <c r="BM133" s="104">
        <f t="shared" si="139"/>
        <v>279132.16666666669</v>
      </c>
      <c r="BN133" s="3"/>
      <c r="BO133" s="88">
        <f t="shared" si="140"/>
        <v>89500000</v>
      </c>
      <c r="BP133" s="88">
        <f t="shared" si="141"/>
        <v>512984.16666666669</v>
      </c>
      <c r="BQ133">
        <v>0</v>
      </c>
      <c r="BR133" s="104">
        <f t="shared" si="142"/>
        <v>512984.16666666669</v>
      </c>
      <c r="BS133" s="3"/>
      <c r="BT133" s="88">
        <f t="shared" si="143"/>
        <v>44800000</v>
      </c>
      <c r="BU133" s="88">
        <f t="shared" si="144"/>
        <v>256778.66666666669</v>
      </c>
      <c r="BV133">
        <v>0</v>
      </c>
      <c r="BW133" s="104">
        <f t="shared" si="145"/>
        <v>256778.66666666669</v>
      </c>
      <c r="BX133" s="3"/>
      <c r="BY133" s="88">
        <f t="shared" si="146"/>
        <v>47000000</v>
      </c>
      <c r="BZ133" s="88">
        <f t="shared" si="147"/>
        <v>269388.33333333337</v>
      </c>
      <c r="CA133">
        <v>0</v>
      </c>
      <c r="CB133" s="104">
        <f t="shared" si="148"/>
        <v>269388.33333333337</v>
      </c>
      <c r="CC133" s="3"/>
      <c r="CD133" s="100">
        <f t="shared" si="149"/>
        <v>1089100929.9471624</v>
      </c>
      <c r="CE133" s="88">
        <f t="shared" si="116"/>
        <v>6087224.3073063307</v>
      </c>
      <c r="CF133" s="88">
        <f t="shared" si="150"/>
        <v>1775091.9078491405</v>
      </c>
      <c r="CG133" s="100">
        <f t="shared" si="151"/>
        <v>7862316.2151554711</v>
      </c>
      <c r="CH133" s="88">
        <f t="shared" si="152"/>
        <v>165677.049966597</v>
      </c>
      <c r="CI133" s="104">
        <f t="shared" si="117"/>
        <v>0</v>
      </c>
    </row>
    <row r="134" spans="4:87" x14ac:dyDescent="0.25">
      <c r="E134" s="141"/>
      <c r="F134" s="141"/>
      <c r="G134" s="141">
        <v>40386</v>
      </c>
      <c r="H134" s="64">
        <f t="shared" si="156"/>
        <v>111</v>
      </c>
      <c r="I134" s="38"/>
      <c r="L134" s="86">
        <f t="shared" si="153"/>
        <v>1087315646.0532761</v>
      </c>
      <c r="M134" s="68">
        <f t="shared" si="101"/>
        <v>8038538.4000000004</v>
      </c>
      <c r="N134" s="90"/>
      <c r="O134" s="68">
        <f t="shared" si="154"/>
        <v>1785283.8938867068</v>
      </c>
      <c r="P134" s="108">
        <f t="shared" si="118"/>
        <v>6253254.5061132936</v>
      </c>
      <c r="Q134" s="87">
        <f t="shared" si="157"/>
        <v>9075.8410828930246</v>
      </c>
      <c r="R134" s="87">
        <f t="shared" si="158"/>
        <v>1452.1345732628836</v>
      </c>
      <c r="S134" s="108">
        <f t="shared" si="159"/>
        <v>8028010.4243438439</v>
      </c>
      <c r="T134" s="143">
        <f t="shared" si="111"/>
        <v>0.8986079719448562</v>
      </c>
      <c r="U134" s="64">
        <f t="shared" si="160"/>
        <v>111</v>
      </c>
      <c r="V134" s="100">
        <f t="shared" si="112"/>
        <v>0</v>
      </c>
      <c r="W134" s="108">
        <f t="shared" si="108"/>
        <v>0</v>
      </c>
      <c r="X134">
        <f t="shared" si="162"/>
        <v>0</v>
      </c>
      <c r="Y134" s="104">
        <f t="shared" si="155"/>
        <v>0</v>
      </c>
      <c r="Z134" s="64">
        <f t="shared" si="109"/>
        <v>111</v>
      </c>
      <c r="AA134" s="100">
        <f t="shared" si="120"/>
        <v>477915646.0532757</v>
      </c>
      <c r="AB134" s="88">
        <f t="shared" si="121"/>
        <v>2647949.1333083361</v>
      </c>
      <c r="AC134">
        <f t="shared" si="163"/>
        <v>1785283.8938867068</v>
      </c>
      <c r="AD134" s="104">
        <f t="shared" si="123"/>
        <v>4433233.0271950429</v>
      </c>
      <c r="AE134" s="64">
        <f t="shared" si="110"/>
        <v>111</v>
      </c>
      <c r="AF134" s="88">
        <f t="shared" si="113"/>
        <v>1087315646.0532756</v>
      </c>
      <c r="AG134" s="88">
        <f t="shared" si="115"/>
        <v>165300.73048213404</v>
      </c>
      <c r="AH134">
        <v>0</v>
      </c>
      <c r="AI134" s="104">
        <f t="shared" si="124"/>
        <v>165300.73048213404</v>
      </c>
      <c r="AJ134" s="3"/>
      <c r="AK134" s="88">
        <f t="shared" si="114"/>
        <v>1087315646.0532756</v>
      </c>
      <c r="AL134" s="3"/>
      <c r="AM134" s="3"/>
      <c r="AN134" s="3"/>
      <c r="AO134" s="3"/>
      <c r="AP134" s="88">
        <f t="shared" si="125"/>
        <v>115000000</v>
      </c>
      <c r="AQ134" s="88">
        <f t="shared" si="126"/>
        <v>617636.25</v>
      </c>
      <c r="AR134">
        <v>0</v>
      </c>
      <c r="AS134" s="104">
        <f t="shared" si="127"/>
        <v>617636.25</v>
      </c>
      <c r="AT134" s="3"/>
      <c r="AU134" s="88">
        <f t="shared" si="128"/>
        <v>102100000</v>
      </c>
      <c r="AV134" s="88">
        <f t="shared" si="129"/>
        <v>576099.24999999988</v>
      </c>
      <c r="AW134">
        <v>0</v>
      </c>
      <c r="AX134" s="104">
        <f t="shared" si="130"/>
        <v>576099.24999999988</v>
      </c>
      <c r="AY134" s="3"/>
      <c r="AZ134" s="88">
        <f t="shared" si="131"/>
        <v>50000000</v>
      </c>
      <c r="BA134" s="88">
        <f t="shared" si="132"/>
        <v>273791.66666666669</v>
      </c>
      <c r="BB134">
        <v>0</v>
      </c>
      <c r="BC134" s="104">
        <f t="shared" si="133"/>
        <v>273791.66666666669</v>
      </c>
      <c r="BD134" s="3"/>
      <c r="BE134" s="88">
        <f t="shared" si="134"/>
        <v>112300000</v>
      </c>
      <c r="BF134" s="88">
        <f t="shared" si="135"/>
        <v>643666.16666666674</v>
      </c>
      <c r="BG134">
        <v>0</v>
      </c>
      <c r="BH134" s="104">
        <f t="shared" si="136"/>
        <v>643666.16666666674</v>
      </c>
      <c r="BI134" s="3"/>
      <c r="BJ134" s="88">
        <f t="shared" si="137"/>
        <v>48700000</v>
      </c>
      <c r="BK134" s="88">
        <f t="shared" si="138"/>
        <v>279132.16666666669</v>
      </c>
      <c r="BL134">
        <v>0</v>
      </c>
      <c r="BM134" s="104">
        <f t="shared" si="139"/>
        <v>279132.16666666669</v>
      </c>
      <c r="BN134" s="3"/>
      <c r="BO134" s="88">
        <f t="shared" si="140"/>
        <v>89500000</v>
      </c>
      <c r="BP134" s="88">
        <f t="shared" si="141"/>
        <v>512984.16666666669</v>
      </c>
      <c r="BQ134">
        <v>0</v>
      </c>
      <c r="BR134" s="104">
        <f t="shared" si="142"/>
        <v>512984.16666666669</v>
      </c>
      <c r="BS134" s="3"/>
      <c r="BT134" s="88">
        <f t="shared" si="143"/>
        <v>44800000</v>
      </c>
      <c r="BU134" s="88">
        <f t="shared" si="144"/>
        <v>256778.66666666669</v>
      </c>
      <c r="BV134">
        <v>0</v>
      </c>
      <c r="BW134" s="104">
        <f t="shared" si="145"/>
        <v>256778.66666666669</v>
      </c>
      <c r="BX134" s="3"/>
      <c r="BY134" s="88">
        <f t="shared" si="146"/>
        <v>47000000</v>
      </c>
      <c r="BZ134" s="88">
        <f t="shared" si="147"/>
        <v>269388.33333333337</v>
      </c>
      <c r="CA134">
        <v>0</v>
      </c>
      <c r="CB134" s="104">
        <f t="shared" si="148"/>
        <v>269388.33333333337</v>
      </c>
      <c r="CC134" s="3"/>
      <c r="CD134" s="100">
        <f t="shared" si="149"/>
        <v>1087315646.0532756</v>
      </c>
      <c r="CE134" s="88">
        <f t="shared" si="116"/>
        <v>6077425.7999750031</v>
      </c>
      <c r="CF134" s="88">
        <f t="shared" si="150"/>
        <v>1785283.8938867068</v>
      </c>
      <c r="CG134" s="100">
        <f t="shared" si="151"/>
        <v>7862709.6938617099</v>
      </c>
      <c r="CH134" s="88">
        <f t="shared" si="152"/>
        <v>165300.73048213404</v>
      </c>
      <c r="CI134" s="104">
        <f t="shared" si="117"/>
        <v>0</v>
      </c>
    </row>
    <row r="135" spans="4:87" x14ac:dyDescent="0.25">
      <c r="E135" s="141"/>
      <c r="F135" s="141"/>
      <c r="G135" s="141">
        <v>40417</v>
      </c>
      <c r="H135" s="64">
        <f t="shared" si="156"/>
        <v>112</v>
      </c>
      <c r="I135" s="38"/>
      <c r="L135" s="86">
        <f t="shared" si="153"/>
        <v>1085520111.6543653</v>
      </c>
      <c r="M135" s="68">
        <f t="shared" si="101"/>
        <v>8038538.4000000004</v>
      </c>
      <c r="N135" s="90"/>
      <c r="O135" s="68">
        <f t="shared" si="154"/>
        <v>1795534.3989107739</v>
      </c>
      <c r="P135" s="108">
        <f t="shared" si="118"/>
        <v>6243004.0010892265</v>
      </c>
      <c r="Q135" s="87">
        <f t="shared" si="157"/>
        <v>9060.9637171106351</v>
      </c>
      <c r="R135" s="87">
        <f t="shared" si="158"/>
        <v>1449.7541947377013</v>
      </c>
      <c r="S135" s="108">
        <f t="shared" si="159"/>
        <v>8028027.6820881525</v>
      </c>
      <c r="T135" s="143">
        <f t="shared" si="111"/>
        <v>0.8971240592184837</v>
      </c>
      <c r="U135" s="64">
        <f t="shared" si="160"/>
        <v>112</v>
      </c>
      <c r="V135" s="100">
        <f t="shared" si="112"/>
        <v>0</v>
      </c>
      <c r="W135" s="108">
        <f t="shared" si="108"/>
        <v>0</v>
      </c>
      <c r="X135">
        <f t="shared" si="162"/>
        <v>0</v>
      </c>
      <c r="Y135" s="104">
        <f t="shared" si="155"/>
        <v>0</v>
      </c>
      <c r="Z135" s="64">
        <f t="shared" si="109"/>
        <v>112</v>
      </c>
      <c r="AA135" s="100">
        <f t="shared" si="120"/>
        <v>476120111.65436494</v>
      </c>
      <c r="AB135" s="88">
        <f t="shared" si="121"/>
        <v>2638094.3662140816</v>
      </c>
      <c r="AC135">
        <f t="shared" si="163"/>
        <v>1795534.3989107739</v>
      </c>
      <c r="AD135" s="104">
        <f t="shared" si="123"/>
        <v>4433628.7651248556</v>
      </c>
      <c r="AE135" s="64">
        <f t="shared" si="110"/>
        <v>112</v>
      </c>
      <c r="AF135" s="88">
        <f t="shared" si="113"/>
        <v>1085520111.6543651</v>
      </c>
      <c r="AG135" s="88">
        <f t="shared" si="115"/>
        <v>164922.25029662997</v>
      </c>
      <c r="AH135">
        <v>0</v>
      </c>
      <c r="AI135" s="104">
        <f t="shared" si="124"/>
        <v>164922.25029662997</v>
      </c>
      <c r="AJ135" s="3"/>
      <c r="AK135" s="88">
        <f t="shared" si="114"/>
        <v>1085520111.6543651</v>
      </c>
      <c r="AL135" s="3"/>
      <c r="AM135" s="3"/>
      <c r="AN135" s="3"/>
      <c r="AO135" s="3"/>
      <c r="AP135" s="88">
        <f t="shared" si="125"/>
        <v>115000000</v>
      </c>
      <c r="AQ135" s="88">
        <f t="shared" si="126"/>
        <v>617636.25</v>
      </c>
      <c r="AR135">
        <v>0</v>
      </c>
      <c r="AS135" s="104">
        <f t="shared" si="127"/>
        <v>617636.25</v>
      </c>
      <c r="AT135" s="3"/>
      <c r="AU135" s="88">
        <f t="shared" si="128"/>
        <v>102100000</v>
      </c>
      <c r="AV135" s="88">
        <f t="shared" si="129"/>
        <v>576099.24999999988</v>
      </c>
      <c r="AW135">
        <v>0</v>
      </c>
      <c r="AX135" s="104">
        <f t="shared" si="130"/>
        <v>576099.24999999988</v>
      </c>
      <c r="AY135" s="3"/>
      <c r="AZ135" s="88">
        <f t="shared" si="131"/>
        <v>50000000</v>
      </c>
      <c r="BA135" s="88">
        <f t="shared" si="132"/>
        <v>273791.66666666669</v>
      </c>
      <c r="BB135">
        <v>0</v>
      </c>
      <c r="BC135" s="104">
        <f t="shared" si="133"/>
        <v>273791.66666666669</v>
      </c>
      <c r="BD135" s="3"/>
      <c r="BE135" s="88">
        <f t="shared" si="134"/>
        <v>112300000</v>
      </c>
      <c r="BF135" s="88">
        <f t="shared" si="135"/>
        <v>643666.16666666674</v>
      </c>
      <c r="BG135">
        <v>0</v>
      </c>
      <c r="BH135" s="104">
        <f t="shared" si="136"/>
        <v>643666.16666666674</v>
      </c>
      <c r="BI135" s="3"/>
      <c r="BJ135" s="88">
        <f t="shared" si="137"/>
        <v>48700000</v>
      </c>
      <c r="BK135" s="88">
        <f t="shared" si="138"/>
        <v>279132.16666666669</v>
      </c>
      <c r="BL135">
        <v>0</v>
      </c>
      <c r="BM135" s="104">
        <f t="shared" si="139"/>
        <v>279132.16666666669</v>
      </c>
      <c r="BN135" s="3"/>
      <c r="BO135" s="88">
        <f t="shared" si="140"/>
        <v>89500000</v>
      </c>
      <c r="BP135" s="88">
        <f t="shared" si="141"/>
        <v>512984.16666666669</v>
      </c>
      <c r="BQ135">
        <v>0</v>
      </c>
      <c r="BR135" s="104">
        <f t="shared" si="142"/>
        <v>512984.16666666669</v>
      </c>
      <c r="BS135" s="3"/>
      <c r="BT135" s="88">
        <f t="shared" si="143"/>
        <v>44800000</v>
      </c>
      <c r="BU135" s="88">
        <f t="shared" si="144"/>
        <v>256778.66666666669</v>
      </c>
      <c r="BV135">
        <v>0</v>
      </c>
      <c r="BW135" s="104">
        <f t="shared" si="145"/>
        <v>256778.66666666669</v>
      </c>
      <c r="BX135" s="3"/>
      <c r="BY135" s="88">
        <f t="shared" si="146"/>
        <v>47000000</v>
      </c>
      <c r="BZ135" s="88">
        <f t="shared" si="147"/>
        <v>269388.33333333337</v>
      </c>
      <c r="CA135">
        <v>0</v>
      </c>
      <c r="CB135" s="104">
        <f t="shared" si="148"/>
        <v>269388.33333333337</v>
      </c>
      <c r="CC135" s="3"/>
      <c r="CD135" s="100">
        <f t="shared" si="149"/>
        <v>1085520111.6543651</v>
      </c>
      <c r="CE135" s="88">
        <f t="shared" si="116"/>
        <v>6067571.0328807486</v>
      </c>
      <c r="CF135" s="88">
        <f t="shared" si="150"/>
        <v>1795534.3989107739</v>
      </c>
      <c r="CG135" s="100">
        <f t="shared" si="151"/>
        <v>7863105.4317915225</v>
      </c>
      <c r="CH135" s="88">
        <f t="shared" si="152"/>
        <v>164922.25029662997</v>
      </c>
      <c r="CI135" s="104">
        <f t="shared" si="117"/>
        <v>0</v>
      </c>
    </row>
    <row r="136" spans="4:87" x14ac:dyDescent="0.25">
      <c r="E136" s="141"/>
      <c r="F136" s="141"/>
      <c r="G136" s="141">
        <v>40448</v>
      </c>
      <c r="H136" s="64">
        <f t="shared" si="156"/>
        <v>113</v>
      </c>
      <c r="I136" s="38"/>
      <c r="L136" s="86">
        <f t="shared" si="153"/>
        <v>1083714267.8954475</v>
      </c>
      <c r="M136" s="68">
        <f t="shared" si="101"/>
        <v>8038538.4000000004</v>
      </c>
      <c r="N136" s="90"/>
      <c r="O136" s="68">
        <f t="shared" si="154"/>
        <v>1805843.7589178532</v>
      </c>
      <c r="P136" s="108">
        <f t="shared" si="118"/>
        <v>6232694.6410821471</v>
      </c>
      <c r="Q136" s="87">
        <f t="shared" si="157"/>
        <v>9046.0009304530449</v>
      </c>
      <c r="R136" s="87">
        <f t="shared" si="158"/>
        <v>1447.3601488724869</v>
      </c>
      <c r="S136" s="108">
        <f t="shared" si="159"/>
        <v>8028045.0389206754</v>
      </c>
      <c r="T136" s="143">
        <f t="shared" si="111"/>
        <v>0.89563162635987392</v>
      </c>
      <c r="U136" s="64">
        <f t="shared" si="160"/>
        <v>113</v>
      </c>
      <c r="V136" s="100">
        <f t="shared" si="112"/>
        <v>0</v>
      </c>
      <c r="W136" s="108">
        <f t="shared" si="108"/>
        <v>0</v>
      </c>
      <c r="X136">
        <f t="shared" si="162"/>
        <v>0</v>
      </c>
      <c r="Y136" s="104">
        <f t="shared" si="155"/>
        <v>0</v>
      </c>
      <c r="Z136" s="64">
        <f t="shared" si="109"/>
        <v>113</v>
      </c>
      <c r="AA136" s="100">
        <f t="shared" si="120"/>
        <v>474314267.89544708</v>
      </c>
      <c r="AB136" s="88">
        <f t="shared" si="121"/>
        <v>2628183.0163320946</v>
      </c>
      <c r="AC136">
        <f t="shared" si="163"/>
        <v>1805843.7589178532</v>
      </c>
      <c r="AD136" s="104">
        <f t="shared" si="123"/>
        <v>4434026.7752499478</v>
      </c>
      <c r="AE136" s="64">
        <f t="shared" si="110"/>
        <v>113</v>
      </c>
      <c r="AF136" s="88">
        <f t="shared" si="113"/>
        <v>1083714267.895447</v>
      </c>
      <c r="AG136" s="88">
        <f t="shared" si="115"/>
        <v>164541.59700406063</v>
      </c>
      <c r="AH136">
        <v>0</v>
      </c>
      <c r="AI136" s="104">
        <f t="shared" si="124"/>
        <v>164541.59700406063</v>
      </c>
      <c r="AJ136" s="3"/>
      <c r="AK136" s="88">
        <f t="shared" si="114"/>
        <v>1083714267.895447</v>
      </c>
      <c r="AL136" s="3"/>
      <c r="AM136" s="3"/>
      <c r="AN136" s="3"/>
      <c r="AO136" s="3"/>
      <c r="AP136" s="88">
        <f t="shared" si="125"/>
        <v>115000000</v>
      </c>
      <c r="AQ136" s="88">
        <f t="shared" si="126"/>
        <v>617636.25</v>
      </c>
      <c r="AR136">
        <v>0</v>
      </c>
      <c r="AS136" s="104">
        <f t="shared" si="127"/>
        <v>617636.25</v>
      </c>
      <c r="AT136" s="3"/>
      <c r="AU136" s="88">
        <f t="shared" si="128"/>
        <v>102100000</v>
      </c>
      <c r="AV136" s="88">
        <f t="shared" si="129"/>
        <v>576099.24999999988</v>
      </c>
      <c r="AW136">
        <v>0</v>
      </c>
      <c r="AX136" s="104">
        <f t="shared" si="130"/>
        <v>576099.24999999988</v>
      </c>
      <c r="AY136" s="3"/>
      <c r="AZ136" s="88">
        <f t="shared" si="131"/>
        <v>50000000</v>
      </c>
      <c r="BA136" s="88">
        <f t="shared" si="132"/>
        <v>273791.66666666669</v>
      </c>
      <c r="BB136">
        <v>0</v>
      </c>
      <c r="BC136" s="104">
        <f t="shared" si="133"/>
        <v>273791.66666666669</v>
      </c>
      <c r="BD136" s="3"/>
      <c r="BE136" s="88">
        <f t="shared" si="134"/>
        <v>112300000</v>
      </c>
      <c r="BF136" s="88">
        <f t="shared" si="135"/>
        <v>643666.16666666674</v>
      </c>
      <c r="BG136">
        <v>0</v>
      </c>
      <c r="BH136" s="104">
        <f t="shared" si="136"/>
        <v>643666.16666666674</v>
      </c>
      <c r="BI136" s="3"/>
      <c r="BJ136" s="88">
        <f t="shared" si="137"/>
        <v>48700000</v>
      </c>
      <c r="BK136" s="88">
        <f t="shared" si="138"/>
        <v>279132.16666666669</v>
      </c>
      <c r="BL136">
        <v>0</v>
      </c>
      <c r="BM136" s="104">
        <f t="shared" si="139"/>
        <v>279132.16666666669</v>
      </c>
      <c r="BN136" s="3"/>
      <c r="BO136" s="88">
        <f t="shared" si="140"/>
        <v>89500000</v>
      </c>
      <c r="BP136" s="88">
        <f t="shared" si="141"/>
        <v>512984.16666666669</v>
      </c>
      <c r="BQ136">
        <v>0</v>
      </c>
      <c r="BR136" s="104">
        <f t="shared" si="142"/>
        <v>512984.16666666669</v>
      </c>
      <c r="BS136" s="3"/>
      <c r="BT136" s="88">
        <f t="shared" si="143"/>
        <v>44800000</v>
      </c>
      <c r="BU136" s="88">
        <f t="shared" si="144"/>
        <v>256778.66666666669</v>
      </c>
      <c r="BV136">
        <v>0</v>
      </c>
      <c r="BW136" s="104">
        <f t="shared" si="145"/>
        <v>256778.66666666669</v>
      </c>
      <c r="BX136" s="3"/>
      <c r="BY136" s="88">
        <f t="shared" si="146"/>
        <v>47000000</v>
      </c>
      <c r="BZ136" s="88">
        <f t="shared" si="147"/>
        <v>269388.33333333337</v>
      </c>
      <c r="CA136">
        <v>0</v>
      </c>
      <c r="CB136" s="104">
        <f t="shared" si="148"/>
        <v>269388.33333333337</v>
      </c>
      <c r="CC136" s="3"/>
      <c r="CD136" s="100">
        <f t="shared" si="149"/>
        <v>1083714267.895447</v>
      </c>
      <c r="CE136" s="88">
        <f t="shared" si="116"/>
        <v>6057659.6829987615</v>
      </c>
      <c r="CF136" s="88">
        <f t="shared" si="150"/>
        <v>1805843.7589178532</v>
      </c>
      <c r="CG136" s="100">
        <f t="shared" si="151"/>
        <v>7863503.4419166148</v>
      </c>
      <c r="CH136" s="88">
        <f t="shared" si="152"/>
        <v>164541.59700406063</v>
      </c>
      <c r="CI136" s="104">
        <f t="shared" si="117"/>
        <v>0</v>
      </c>
    </row>
    <row r="137" spans="4:87" x14ac:dyDescent="0.25">
      <c r="E137" s="141"/>
      <c r="F137" s="141"/>
      <c r="G137" s="141">
        <v>40478</v>
      </c>
      <c r="H137" s="64">
        <f t="shared" si="156"/>
        <v>114</v>
      </c>
      <c r="I137" s="38"/>
      <c r="L137" s="86">
        <f t="shared" si="153"/>
        <v>1081898055.5836139</v>
      </c>
      <c r="M137" s="68">
        <f t="shared" si="101"/>
        <v>8038538.4000000004</v>
      </c>
      <c r="N137" s="90"/>
      <c r="O137" s="68">
        <f t="shared" si="154"/>
        <v>1816212.3118336396</v>
      </c>
      <c r="P137" s="108">
        <f t="shared" si="118"/>
        <v>6222326.0881663607</v>
      </c>
      <c r="Q137" s="87">
        <f t="shared" si="157"/>
        <v>9030.952232462063</v>
      </c>
      <c r="R137" s="87">
        <f t="shared" si="158"/>
        <v>1444.9523571939299</v>
      </c>
      <c r="S137" s="108">
        <f t="shared" si="159"/>
        <v>8028062.4954103436</v>
      </c>
      <c r="T137" s="143">
        <f t="shared" si="111"/>
        <v>0.89413062444926761</v>
      </c>
      <c r="U137" s="64">
        <f t="shared" si="160"/>
        <v>114</v>
      </c>
      <c r="V137" s="100">
        <f t="shared" si="112"/>
        <v>0</v>
      </c>
      <c r="W137" s="108">
        <f t="shared" si="108"/>
        <v>0</v>
      </c>
      <c r="X137">
        <f t="shared" si="162"/>
        <v>0</v>
      </c>
      <c r="Y137" s="104">
        <f t="shared" si="155"/>
        <v>0</v>
      </c>
      <c r="Z137" s="64">
        <f t="shared" si="109"/>
        <v>114</v>
      </c>
      <c r="AA137" s="100">
        <f t="shared" si="120"/>
        <v>472498055.58361346</v>
      </c>
      <c r="AB137" s="88">
        <f t="shared" si="121"/>
        <v>2618214.7587828678</v>
      </c>
      <c r="AC137">
        <f t="shared" si="163"/>
        <v>1816212.3118336396</v>
      </c>
      <c r="AD137" s="104">
        <f t="shared" si="123"/>
        <v>4434427.0706165079</v>
      </c>
      <c r="AE137" s="64">
        <f t="shared" si="110"/>
        <v>114</v>
      </c>
      <c r="AF137" s="88">
        <f t="shared" si="113"/>
        <v>1081898055.5836134</v>
      </c>
      <c r="AG137" s="88">
        <f t="shared" si="115"/>
        <v>164158.75812716875</v>
      </c>
      <c r="AH137">
        <v>0</v>
      </c>
      <c r="AI137" s="104">
        <f t="shared" si="124"/>
        <v>164158.75812716875</v>
      </c>
      <c r="AJ137" s="3"/>
      <c r="AK137" s="88">
        <f t="shared" si="114"/>
        <v>1081898055.5836134</v>
      </c>
      <c r="AL137" s="3"/>
      <c r="AM137" s="3"/>
      <c r="AN137" s="3"/>
      <c r="AO137" s="3"/>
      <c r="AP137" s="88">
        <f t="shared" si="125"/>
        <v>115000000</v>
      </c>
      <c r="AQ137" s="88">
        <f t="shared" si="126"/>
        <v>617636.25</v>
      </c>
      <c r="AR137">
        <v>0</v>
      </c>
      <c r="AS137" s="104">
        <f t="shared" si="127"/>
        <v>617636.25</v>
      </c>
      <c r="AT137" s="3"/>
      <c r="AU137" s="88">
        <f t="shared" si="128"/>
        <v>102100000</v>
      </c>
      <c r="AV137" s="88">
        <f t="shared" si="129"/>
        <v>576099.24999999988</v>
      </c>
      <c r="AW137">
        <v>0</v>
      </c>
      <c r="AX137" s="104">
        <f t="shared" si="130"/>
        <v>576099.24999999988</v>
      </c>
      <c r="AY137" s="3"/>
      <c r="AZ137" s="88">
        <f t="shared" si="131"/>
        <v>50000000</v>
      </c>
      <c r="BA137" s="88">
        <f t="shared" si="132"/>
        <v>273791.66666666669</v>
      </c>
      <c r="BB137">
        <v>0</v>
      </c>
      <c r="BC137" s="104">
        <f t="shared" si="133"/>
        <v>273791.66666666669</v>
      </c>
      <c r="BD137" s="3"/>
      <c r="BE137" s="88">
        <f t="shared" si="134"/>
        <v>112300000</v>
      </c>
      <c r="BF137" s="88">
        <f t="shared" si="135"/>
        <v>643666.16666666674</v>
      </c>
      <c r="BG137">
        <v>0</v>
      </c>
      <c r="BH137" s="104">
        <f t="shared" si="136"/>
        <v>643666.16666666674</v>
      </c>
      <c r="BI137" s="3"/>
      <c r="BJ137" s="88">
        <f t="shared" si="137"/>
        <v>48700000</v>
      </c>
      <c r="BK137" s="88">
        <f t="shared" si="138"/>
        <v>279132.16666666669</v>
      </c>
      <c r="BL137">
        <v>0</v>
      </c>
      <c r="BM137" s="104">
        <f t="shared" si="139"/>
        <v>279132.16666666669</v>
      </c>
      <c r="BN137" s="3"/>
      <c r="BO137" s="88">
        <f t="shared" si="140"/>
        <v>89500000</v>
      </c>
      <c r="BP137" s="88">
        <f t="shared" si="141"/>
        <v>512984.16666666669</v>
      </c>
      <c r="BQ137">
        <v>0</v>
      </c>
      <c r="BR137" s="104">
        <f t="shared" si="142"/>
        <v>512984.16666666669</v>
      </c>
      <c r="BS137" s="3"/>
      <c r="BT137" s="88">
        <f t="shared" si="143"/>
        <v>44800000</v>
      </c>
      <c r="BU137" s="88">
        <f t="shared" si="144"/>
        <v>256778.66666666669</v>
      </c>
      <c r="BV137">
        <v>0</v>
      </c>
      <c r="BW137" s="104">
        <f t="shared" si="145"/>
        <v>256778.66666666669</v>
      </c>
      <c r="BX137" s="3"/>
      <c r="BY137" s="88">
        <f t="shared" si="146"/>
        <v>47000000</v>
      </c>
      <c r="BZ137" s="88">
        <f t="shared" si="147"/>
        <v>269388.33333333337</v>
      </c>
      <c r="CA137">
        <v>0</v>
      </c>
      <c r="CB137" s="104">
        <f t="shared" si="148"/>
        <v>269388.33333333337</v>
      </c>
      <c r="CC137" s="3"/>
      <c r="CD137" s="100">
        <f t="shared" si="149"/>
        <v>1081898055.5836134</v>
      </c>
      <c r="CE137" s="88">
        <f t="shared" si="116"/>
        <v>6047691.4254495353</v>
      </c>
      <c r="CF137" s="88">
        <f t="shared" si="150"/>
        <v>1816212.3118336396</v>
      </c>
      <c r="CG137" s="100">
        <f t="shared" si="151"/>
        <v>7863903.7372831749</v>
      </c>
      <c r="CH137" s="88">
        <f t="shared" si="152"/>
        <v>164158.75812716875</v>
      </c>
      <c r="CI137" s="104">
        <f t="shared" si="117"/>
        <v>0</v>
      </c>
    </row>
    <row r="138" spans="4:87" x14ac:dyDescent="0.25">
      <c r="E138" s="141"/>
      <c r="F138" s="141"/>
      <c r="G138" s="141">
        <v>40509</v>
      </c>
      <c r="H138" s="64">
        <f t="shared" si="156"/>
        <v>115</v>
      </c>
      <c r="I138" s="38"/>
      <c r="L138" s="86">
        <f t="shared" si="153"/>
        <v>1080071415.1860898</v>
      </c>
      <c r="M138" s="68">
        <f t="shared" si="101"/>
        <v>8038538.4000000004</v>
      </c>
      <c r="N138" s="90"/>
      <c r="O138" s="68">
        <f t="shared" si="154"/>
        <v>1826640.397524084</v>
      </c>
      <c r="P138" s="108">
        <f t="shared" si="118"/>
        <v>6211898.0024759164</v>
      </c>
      <c r="Q138" s="87">
        <f t="shared" si="157"/>
        <v>9015.8171298634497</v>
      </c>
      <c r="R138" s="87">
        <f t="shared" si="158"/>
        <v>1442.5307407781518</v>
      </c>
      <c r="S138" s="108">
        <f t="shared" si="159"/>
        <v>8028080.052129359</v>
      </c>
      <c r="T138" s="143">
        <f t="shared" si="111"/>
        <v>0.89262100428602464</v>
      </c>
      <c r="U138" s="64">
        <f t="shared" si="160"/>
        <v>115</v>
      </c>
      <c r="V138" s="100">
        <f t="shared" si="112"/>
        <v>0</v>
      </c>
      <c r="W138" s="108">
        <f t="shared" si="108"/>
        <v>0</v>
      </c>
      <c r="X138">
        <f t="shared" si="162"/>
        <v>0</v>
      </c>
      <c r="Y138" s="104">
        <f t="shared" si="155"/>
        <v>0</v>
      </c>
      <c r="Z138" s="64">
        <f t="shared" si="109"/>
        <v>115</v>
      </c>
      <c r="AA138" s="100">
        <f t="shared" si="120"/>
        <v>470671415.1860894</v>
      </c>
      <c r="AB138" s="88">
        <f t="shared" si="121"/>
        <v>2608189.266821546</v>
      </c>
      <c r="AC138">
        <f t="shared" si="163"/>
        <v>1826640.397524084</v>
      </c>
      <c r="AD138" s="104">
        <f t="shared" si="123"/>
        <v>4434829.6643456295</v>
      </c>
      <c r="AE138" s="64">
        <f t="shared" si="110"/>
        <v>115</v>
      </c>
      <c r="AF138" s="88">
        <f t="shared" si="113"/>
        <v>1080071415.1860895</v>
      </c>
      <c r="AG138" s="88">
        <f t="shared" si="115"/>
        <v>163773.72111706156</v>
      </c>
      <c r="AH138">
        <v>0</v>
      </c>
      <c r="AI138" s="104">
        <f t="shared" si="124"/>
        <v>163773.72111706156</v>
      </c>
      <c r="AJ138" s="3"/>
      <c r="AK138" s="88">
        <f t="shared" si="114"/>
        <v>1080071415.1860895</v>
      </c>
      <c r="AL138" s="3"/>
      <c r="AM138" s="3"/>
      <c r="AN138" s="3"/>
      <c r="AO138" s="3"/>
      <c r="AP138" s="88">
        <f t="shared" si="125"/>
        <v>115000000</v>
      </c>
      <c r="AQ138" s="88">
        <f t="shared" si="126"/>
        <v>617636.25</v>
      </c>
      <c r="AR138">
        <v>0</v>
      </c>
      <c r="AS138" s="104">
        <f t="shared" si="127"/>
        <v>617636.25</v>
      </c>
      <c r="AT138" s="3"/>
      <c r="AU138" s="88">
        <f t="shared" si="128"/>
        <v>102100000</v>
      </c>
      <c r="AV138" s="88">
        <f t="shared" si="129"/>
        <v>576099.24999999988</v>
      </c>
      <c r="AW138">
        <v>0</v>
      </c>
      <c r="AX138" s="104">
        <f t="shared" si="130"/>
        <v>576099.24999999988</v>
      </c>
      <c r="AY138" s="3"/>
      <c r="AZ138" s="88">
        <f t="shared" si="131"/>
        <v>50000000</v>
      </c>
      <c r="BA138" s="88">
        <f t="shared" si="132"/>
        <v>273791.66666666669</v>
      </c>
      <c r="BB138">
        <v>0</v>
      </c>
      <c r="BC138" s="104">
        <f t="shared" si="133"/>
        <v>273791.66666666669</v>
      </c>
      <c r="BD138" s="3"/>
      <c r="BE138" s="88">
        <f t="shared" si="134"/>
        <v>112300000</v>
      </c>
      <c r="BF138" s="88">
        <f t="shared" si="135"/>
        <v>643666.16666666674</v>
      </c>
      <c r="BG138">
        <v>0</v>
      </c>
      <c r="BH138" s="104">
        <f t="shared" si="136"/>
        <v>643666.16666666674</v>
      </c>
      <c r="BI138" s="3"/>
      <c r="BJ138" s="88">
        <f t="shared" si="137"/>
        <v>48700000</v>
      </c>
      <c r="BK138" s="88">
        <f t="shared" si="138"/>
        <v>279132.16666666669</v>
      </c>
      <c r="BL138">
        <v>0</v>
      </c>
      <c r="BM138" s="104">
        <f t="shared" si="139"/>
        <v>279132.16666666669</v>
      </c>
      <c r="BN138" s="3"/>
      <c r="BO138" s="88">
        <f t="shared" si="140"/>
        <v>89500000</v>
      </c>
      <c r="BP138" s="88">
        <f t="shared" si="141"/>
        <v>512984.16666666669</v>
      </c>
      <c r="BQ138">
        <v>0</v>
      </c>
      <c r="BR138" s="104">
        <f t="shared" si="142"/>
        <v>512984.16666666669</v>
      </c>
      <c r="BS138" s="3"/>
      <c r="BT138" s="88">
        <f t="shared" si="143"/>
        <v>44800000</v>
      </c>
      <c r="BU138" s="88">
        <f t="shared" si="144"/>
        <v>256778.66666666669</v>
      </c>
      <c r="BV138">
        <v>0</v>
      </c>
      <c r="BW138" s="104">
        <f t="shared" si="145"/>
        <v>256778.66666666669</v>
      </c>
      <c r="BX138" s="3"/>
      <c r="BY138" s="88">
        <f t="shared" si="146"/>
        <v>47000000</v>
      </c>
      <c r="BZ138" s="88">
        <f t="shared" si="147"/>
        <v>269388.33333333337</v>
      </c>
      <c r="CA138">
        <v>0</v>
      </c>
      <c r="CB138" s="104">
        <f t="shared" si="148"/>
        <v>269388.33333333337</v>
      </c>
      <c r="CC138" s="3"/>
      <c r="CD138" s="100">
        <f t="shared" si="149"/>
        <v>1080071415.1860895</v>
      </c>
      <c r="CE138" s="88">
        <f t="shared" si="116"/>
        <v>6037665.9334882135</v>
      </c>
      <c r="CF138" s="88">
        <f t="shared" si="150"/>
        <v>1826640.397524084</v>
      </c>
      <c r="CG138" s="100">
        <f t="shared" si="151"/>
        <v>7864306.3310122974</v>
      </c>
      <c r="CH138" s="88">
        <f t="shared" si="152"/>
        <v>163773.72111706156</v>
      </c>
      <c r="CI138" s="104">
        <f t="shared" si="117"/>
        <v>0</v>
      </c>
    </row>
    <row r="139" spans="4:87" x14ac:dyDescent="0.25">
      <c r="E139" s="141"/>
      <c r="F139" s="141"/>
      <c r="G139" s="141">
        <v>40539</v>
      </c>
      <c r="H139" s="64">
        <f t="shared" si="156"/>
        <v>116</v>
      </c>
      <c r="I139" s="38"/>
      <c r="L139" s="86">
        <f t="shared" si="153"/>
        <v>1078234286.8282833</v>
      </c>
      <c r="M139" s="68">
        <f t="shared" si="101"/>
        <v>8038538.4000000004</v>
      </c>
      <c r="N139" s="90"/>
      <c r="O139" s="68">
        <f t="shared" si="154"/>
        <v>1837128.3578065354</v>
      </c>
      <c r="P139" s="108">
        <f t="shared" si="118"/>
        <v>6201410.0421934649</v>
      </c>
      <c r="Q139" s="87">
        <f t="shared" si="157"/>
        <v>9000.5951265507483</v>
      </c>
      <c r="R139" s="87">
        <f t="shared" si="158"/>
        <v>1440.0952202481196</v>
      </c>
      <c r="S139" s="108">
        <f t="shared" si="159"/>
        <v>8028097.7096532015</v>
      </c>
      <c r="T139" s="143">
        <f t="shared" si="111"/>
        <v>0.891102716387011</v>
      </c>
      <c r="U139" s="64">
        <f t="shared" si="160"/>
        <v>116</v>
      </c>
      <c r="V139" s="100">
        <f t="shared" si="112"/>
        <v>0</v>
      </c>
      <c r="W139" s="108">
        <f t="shared" si="108"/>
        <v>0</v>
      </c>
      <c r="X139">
        <f t="shared" si="162"/>
        <v>0</v>
      </c>
      <c r="Y139" s="104">
        <f t="shared" si="155"/>
        <v>0</v>
      </c>
      <c r="Z139" s="64">
        <f t="shared" si="109"/>
        <v>116</v>
      </c>
      <c r="AA139" s="100">
        <f t="shared" si="120"/>
        <v>468834286.82828283</v>
      </c>
      <c r="AB139" s="88">
        <f t="shared" si="121"/>
        <v>2598106.2118272134</v>
      </c>
      <c r="AC139">
        <f t="shared" si="163"/>
        <v>1837128.3578065354</v>
      </c>
      <c r="AD139" s="104">
        <f t="shared" si="123"/>
        <v>4435234.5696337484</v>
      </c>
      <c r="AE139" s="64">
        <f t="shared" si="110"/>
        <v>116</v>
      </c>
      <c r="AF139" s="88">
        <f t="shared" si="113"/>
        <v>1078234286.8282828</v>
      </c>
      <c r="AG139" s="88">
        <f t="shared" si="115"/>
        <v>163386.47335278522</v>
      </c>
      <c r="AH139">
        <v>0</v>
      </c>
      <c r="AI139" s="104">
        <f t="shared" si="124"/>
        <v>163386.47335278522</v>
      </c>
      <c r="AJ139" s="3"/>
      <c r="AK139" s="88">
        <f t="shared" si="114"/>
        <v>1078234286.8282828</v>
      </c>
      <c r="AL139" s="3"/>
      <c r="AM139" s="3"/>
      <c r="AN139" s="3"/>
      <c r="AO139" s="3"/>
      <c r="AP139" s="88">
        <f t="shared" si="125"/>
        <v>115000000</v>
      </c>
      <c r="AQ139" s="88">
        <f t="shared" si="126"/>
        <v>617636.25</v>
      </c>
      <c r="AR139">
        <v>0</v>
      </c>
      <c r="AS139" s="104">
        <f t="shared" si="127"/>
        <v>617636.25</v>
      </c>
      <c r="AT139" s="3"/>
      <c r="AU139" s="88">
        <f t="shared" si="128"/>
        <v>102100000</v>
      </c>
      <c r="AV139" s="88">
        <f t="shared" si="129"/>
        <v>576099.24999999988</v>
      </c>
      <c r="AW139">
        <v>0</v>
      </c>
      <c r="AX139" s="104">
        <f t="shared" si="130"/>
        <v>576099.24999999988</v>
      </c>
      <c r="AY139" s="3"/>
      <c r="AZ139" s="88">
        <f t="shared" si="131"/>
        <v>50000000</v>
      </c>
      <c r="BA139" s="88">
        <f t="shared" si="132"/>
        <v>273791.66666666669</v>
      </c>
      <c r="BB139">
        <v>0</v>
      </c>
      <c r="BC139" s="104">
        <f t="shared" si="133"/>
        <v>273791.66666666669</v>
      </c>
      <c r="BD139" s="3"/>
      <c r="BE139" s="88">
        <f t="shared" si="134"/>
        <v>112300000</v>
      </c>
      <c r="BF139" s="88">
        <f t="shared" si="135"/>
        <v>643666.16666666674</v>
      </c>
      <c r="BG139">
        <v>0</v>
      </c>
      <c r="BH139" s="104">
        <f t="shared" si="136"/>
        <v>643666.16666666674</v>
      </c>
      <c r="BI139" s="3"/>
      <c r="BJ139" s="88">
        <f t="shared" si="137"/>
        <v>48700000</v>
      </c>
      <c r="BK139" s="88">
        <f t="shared" si="138"/>
        <v>279132.16666666669</v>
      </c>
      <c r="BL139">
        <v>0</v>
      </c>
      <c r="BM139" s="104">
        <f t="shared" si="139"/>
        <v>279132.16666666669</v>
      </c>
      <c r="BN139" s="3"/>
      <c r="BO139" s="88">
        <f t="shared" si="140"/>
        <v>89500000</v>
      </c>
      <c r="BP139" s="88">
        <f t="shared" si="141"/>
        <v>512984.16666666669</v>
      </c>
      <c r="BQ139">
        <v>0</v>
      </c>
      <c r="BR139" s="104">
        <f t="shared" si="142"/>
        <v>512984.16666666669</v>
      </c>
      <c r="BS139" s="3"/>
      <c r="BT139" s="88">
        <f t="shared" si="143"/>
        <v>44800000</v>
      </c>
      <c r="BU139" s="88">
        <f t="shared" si="144"/>
        <v>256778.66666666669</v>
      </c>
      <c r="BV139">
        <v>0</v>
      </c>
      <c r="BW139" s="104">
        <f t="shared" si="145"/>
        <v>256778.66666666669</v>
      </c>
      <c r="BX139" s="3"/>
      <c r="BY139" s="88">
        <f t="shared" si="146"/>
        <v>47000000</v>
      </c>
      <c r="BZ139" s="88">
        <f t="shared" si="147"/>
        <v>269388.33333333337</v>
      </c>
      <c r="CA139">
        <v>0</v>
      </c>
      <c r="CB139" s="104">
        <f t="shared" si="148"/>
        <v>269388.33333333337</v>
      </c>
      <c r="CC139" s="3"/>
      <c r="CD139" s="100">
        <f t="shared" si="149"/>
        <v>1078234286.8282828</v>
      </c>
      <c r="CE139" s="88">
        <f t="shared" si="116"/>
        <v>6027582.8784938809</v>
      </c>
      <c r="CF139" s="88">
        <f t="shared" si="150"/>
        <v>1837128.3578065354</v>
      </c>
      <c r="CG139" s="100">
        <f t="shared" si="151"/>
        <v>7864711.2363004163</v>
      </c>
      <c r="CH139" s="88">
        <f t="shared" si="152"/>
        <v>163386.47335278522</v>
      </c>
      <c r="CI139" s="104">
        <f t="shared" si="117"/>
        <v>0</v>
      </c>
    </row>
    <row r="140" spans="4:87" x14ac:dyDescent="0.25">
      <c r="E140" s="141"/>
      <c r="F140" s="141"/>
      <c r="G140" s="141">
        <v>40570</v>
      </c>
      <c r="H140" s="64">
        <f t="shared" si="156"/>
        <v>117</v>
      </c>
      <c r="I140" s="38"/>
      <c r="L140" s="86">
        <f t="shared" si="153"/>
        <v>1076386610.2918224</v>
      </c>
      <c r="M140" s="68">
        <f t="shared" si="101"/>
        <v>8038538.4000000004</v>
      </c>
      <c r="N140" s="90"/>
      <c r="O140" s="68">
        <f t="shared" si="154"/>
        <v>1847676.5364609407</v>
      </c>
      <c r="P140" s="108">
        <f t="shared" si="118"/>
        <v>6190861.8635390596</v>
      </c>
      <c r="Q140" s="87">
        <f t="shared" si="157"/>
        <v>8985.2857235690281</v>
      </c>
      <c r="R140" s="87">
        <f t="shared" si="158"/>
        <v>1437.6457157710443</v>
      </c>
      <c r="S140" s="108">
        <f t="shared" si="159"/>
        <v>8028115.4685606603</v>
      </c>
      <c r="T140" s="143">
        <f t="shared" si="111"/>
        <v>0.88957571098497723</v>
      </c>
      <c r="U140" s="64">
        <f t="shared" si="160"/>
        <v>117</v>
      </c>
      <c r="V140" s="100">
        <f t="shared" si="112"/>
        <v>0</v>
      </c>
      <c r="W140" s="108">
        <f t="shared" si="108"/>
        <v>0</v>
      </c>
      <c r="X140">
        <f t="shared" si="162"/>
        <v>0</v>
      </c>
      <c r="Y140" s="104">
        <f t="shared" si="155"/>
        <v>0</v>
      </c>
      <c r="Z140" s="64">
        <f t="shared" si="109"/>
        <v>117</v>
      </c>
      <c r="AA140" s="100">
        <f t="shared" si="120"/>
        <v>466986610.2918219</v>
      </c>
      <c r="AB140" s="88">
        <f t="shared" si="121"/>
        <v>2587965.2632921212</v>
      </c>
      <c r="AC140">
        <f t="shared" si="163"/>
        <v>1847676.5364609407</v>
      </c>
      <c r="AD140" s="104">
        <f t="shared" si="123"/>
        <v>4435641.7997530624</v>
      </c>
      <c r="AE140" s="64">
        <f t="shared" si="110"/>
        <v>117</v>
      </c>
      <c r="AF140" s="88">
        <f t="shared" si="113"/>
        <v>1076386610.291822</v>
      </c>
      <c r="AG140" s="88">
        <f t="shared" si="115"/>
        <v>162997.00214093085</v>
      </c>
      <c r="AH140">
        <v>0</v>
      </c>
      <c r="AI140" s="104">
        <f t="shared" si="124"/>
        <v>162997.00214093085</v>
      </c>
      <c r="AJ140" s="3"/>
      <c r="AK140" s="88">
        <f t="shared" si="114"/>
        <v>1076386610.291822</v>
      </c>
      <c r="AL140" s="3"/>
      <c r="AM140" s="3"/>
      <c r="AN140" s="3"/>
      <c r="AO140" s="3"/>
      <c r="AP140" s="88">
        <f t="shared" si="125"/>
        <v>115000000</v>
      </c>
      <c r="AQ140" s="88">
        <f t="shared" si="126"/>
        <v>617636.25</v>
      </c>
      <c r="AR140">
        <v>0</v>
      </c>
      <c r="AS140" s="104">
        <f t="shared" si="127"/>
        <v>617636.25</v>
      </c>
      <c r="AT140" s="3"/>
      <c r="AU140" s="88">
        <f t="shared" si="128"/>
        <v>102100000</v>
      </c>
      <c r="AV140" s="88">
        <f t="shared" si="129"/>
        <v>576099.24999999988</v>
      </c>
      <c r="AW140">
        <v>0</v>
      </c>
      <c r="AX140" s="104">
        <f t="shared" si="130"/>
        <v>576099.24999999988</v>
      </c>
      <c r="AY140" s="3"/>
      <c r="AZ140" s="88">
        <f t="shared" si="131"/>
        <v>50000000</v>
      </c>
      <c r="BA140" s="88">
        <f t="shared" si="132"/>
        <v>273791.66666666669</v>
      </c>
      <c r="BB140">
        <v>0</v>
      </c>
      <c r="BC140" s="104">
        <f t="shared" si="133"/>
        <v>273791.66666666669</v>
      </c>
      <c r="BD140" s="3"/>
      <c r="BE140" s="88">
        <f t="shared" si="134"/>
        <v>112300000</v>
      </c>
      <c r="BF140" s="88">
        <f t="shared" si="135"/>
        <v>643666.16666666674</v>
      </c>
      <c r="BG140">
        <v>0</v>
      </c>
      <c r="BH140" s="104">
        <f t="shared" si="136"/>
        <v>643666.16666666674</v>
      </c>
      <c r="BI140" s="3"/>
      <c r="BJ140" s="88">
        <f t="shared" si="137"/>
        <v>48700000</v>
      </c>
      <c r="BK140" s="88">
        <f t="shared" si="138"/>
        <v>279132.16666666669</v>
      </c>
      <c r="BL140">
        <v>0</v>
      </c>
      <c r="BM140" s="104">
        <f t="shared" si="139"/>
        <v>279132.16666666669</v>
      </c>
      <c r="BN140" s="3"/>
      <c r="BO140" s="88">
        <f t="shared" si="140"/>
        <v>89500000</v>
      </c>
      <c r="BP140" s="88">
        <f t="shared" si="141"/>
        <v>512984.16666666669</v>
      </c>
      <c r="BQ140">
        <v>0</v>
      </c>
      <c r="BR140" s="104">
        <f t="shared" si="142"/>
        <v>512984.16666666669</v>
      </c>
      <c r="BS140" s="3"/>
      <c r="BT140" s="88">
        <f t="shared" si="143"/>
        <v>44800000</v>
      </c>
      <c r="BU140" s="88">
        <f t="shared" si="144"/>
        <v>256778.66666666669</v>
      </c>
      <c r="BV140">
        <v>0</v>
      </c>
      <c r="BW140" s="104">
        <f t="shared" si="145"/>
        <v>256778.66666666669</v>
      </c>
      <c r="BX140" s="3"/>
      <c r="BY140" s="88">
        <f t="shared" si="146"/>
        <v>47000000</v>
      </c>
      <c r="BZ140" s="88">
        <f t="shared" si="147"/>
        <v>269388.33333333337</v>
      </c>
      <c r="CA140">
        <v>0</v>
      </c>
      <c r="CB140" s="104">
        <f t="shared" si="148"/>
        <v>269388.33333333337</v>
      </c>
      <c r="CC140" s="3"/>
      <c r="CD140" s="100">
        <f t="shared" si="149"/>
        <v>1076386610.291822</v>
      </c>
      <c r="CE140" s="88">
        <f t="shared" si="116"/>
        <v>6017441.9299587887</v>
      </c>
      <c r="CF140" s="88">
        <f t="shared" si="150"/>
        <v>1847676.5364609407</v>
      </c>
      <c r="CG140" s="100">
        <f t="shared" si="151"/>
        <v>7865118.4664197294</v>
      </c>
      <c r="CH140" s="88">
        <f t="shared" si="152"/>
        <v>162997.00214093085</v>
      </c>
      <c r="CI140" s="104">
        <f t="shared" si="117"/>
        <v>0</v>
      </c>
    </row>
    <row r="141" spans="4:87" x14ac:dyDescent="0.25">
      <c r="E141" s="141"/>
      <c r="F141" s="141"/>
      <c r="G141" s="141">
        <v>40601</v>
      </c>
      <c r="H141" s="64">
        <f t="shared" si="156"/>
        <v>118</v>
      </c>
      <c r="I141" s="38"/>
      <c r="L141" s="86">
        <f t="shared" si="153"/>
        <v>1074528325.0125813</v>
      </c>
      <c r="M141" s="68">
        <f t="shared" si="101"/>
        <v>8038538.4000000004</v>
      </c>
      <c r="N141" s="90"/>
      <c r="O141" s="68">
        <f t="shared" si="154"/>
        <v>1858285.2792411195</v>
      </c>
      <c r="P141" s="108">
        <f t="shared" si="118"/>
        <v>6180253.1207588809</v>
      </c>
      <c r="Q141" s="87">
        <f t="shared" si="157"/>
        <v>8969.8884190985209</v>
      </c>
      <c r="R141" s="87">
        <f t="shared" si="158"/>
        <v>1435.1821470557632</v>
      </c>
      <c r="S141" s="108">
        <f t="shared" si="159"/>
        <v>8028133.3294338463</v>
      </c>
      <c r="T141" s="143">
        <f t="shared" si="111"/>
        <v>0.88803993802692671</v>
      </c>
      <c r="U141" s="64">
        <f t="shared" si="160"/>
        <v>118</v>
      </c>
      <c r="V141" s="100">
        <f t="shared" si="112"/>
        <v>0</v>
      </c>
      <c r="W141" s="108">
        <f t="shared" si="108"/>
        <v>0</v>
      </c>
      <c r="X141">
        <f t="shared" si="162"/>
        <v>0</v>
      </c>
      <c r="Y141" s="104">
        <f t="shared" si="155"/>
        <v>0</v>
      </c>
      <c r="Z141" s="64">
        <f t="shared" si="109"/>
        <v>118</v>
      </c>
      <c r="AA141" s="100">
        <f t="shared" si="120"/>
        <v>465128325.01258075</v>
      </c>
      <c r="AB141" s="88">
        <f t="shared" si="121"/>
        <v>2577766.0888108569</v>
      </c>
      <c r="AC141">
        <f t="shared" si="163"/>
        <v>1858285.2792411195</v>
      </c>
      <c r="AD141" s="104">
        <f t="shared" si="123"/>
        <v>4436051.368051976</v>
      </c>
      <c r="AE141" s="64">
        <f t="shared" si="110"/>
        <v>118</v>
      </c>
      <c r="AF141" s="88">
        <f t="shared" si="113"/>
        <v>1074528325.0125809</v>
      </c>
      <c r="AG141" s="88">
        <f t="shared" si="115"/>
        <v>162605.29471520241</v>
      </c>
      <c r="AH141">
        <v>0</v>
      </c>
      <c r="AI141" s="104">
        <f t="shared" si="124"/>
        <v>162605.29471520241</v>
      </c>
      <c r="AJ141" s="3"/>
      <c r="AK141" s="88">
        <f t="shared" si="114"/>
        <v>1074528325.0125809</v>
      </c>
      <c r="AL141" s="3"/>
      <c r="AM141" s="3"/>
      <c r="AN141" s="3"/>
      <c r="AO141" s="3"/>
      <c r="AP141" s="88">
        <f t="shared" si="125"/>
        <v>115000000</v>
      </c>
      <c r="AQ141" s="88">
        <f t="shared" si="126"/>
        <v>617636.25</v>
      </c>
      <c r="AR141">
        <v>0</v>
      </c>
      <c r="AS141" s="104">
        <f t="shared" si="127"/>
        <v>617636.25</v>
      </c>
      <c r="AT141" s="3"/>
      <c r="AU141" s="88">
        <f t="shared" si="128"/>
        <v>102100000</v>
      </c>
      <c r="AV141" s="88">
        <f t="shared" si="129"/>
        <v>576099.24999999988</v>
      </c>
      <c r="AW141">
        <v>0</v>
      </c>
      <c r="AX141" s="104">
        <f t="shared" si="130"/>
        <v>576099.24999999988</v>
      </c>
      <c r="AY141" s="3"/>
      <c r="AZ141" s="88">
        <f t="shared" si="131"/>
        <v>50000000</v>
      </c>
      <c r="BA141" s="88">
        <f t="shared" si="132"/>
        <v>273791.66666666669</v>
      </c>
      <c r="BB141">
        <v>0</v>
      </c>
      <c r="BC141" s="104">
        <f t="shared" si="133"/>
        <v>273791.66666666669</v>
      </c>
      <c r="BD141" s="3"/>
      <c r="BE141" s="88">
        <f t="shared" si="134"/>
        <v>112300000</v>
      </c>
      <c r="BF141" s="88">
        <f t="shared" si="135"/>
        <v>643666.16666666674</v>
      </c>
      <c r="BG141">
        <v>0</v>
      </c>
      <c r="BH141" s="104">
        <f t="shared" si="136"/>
        <v>643666.16666666674</v>
      </c>
      <c r="BI141" s="3"/>
      <c r="BJ141" s="88">
        <f t="shared" si="137"/>
        <v>48700000</v>
      </c>
      <c r="BK141" s="88">
        <f t="shared" si="138"/>
        <v>279132.16666666669</v>
      </c>
      <c r="BL141">
        <v>0</v>
      </c>
      <c r="BM141" s="104">
        <f t="shared" si="139"/>
        <v>279132.16666666669</v>
      </c>
      <c r="BN141" s="3"/>
      <c r="BO141" s="88">
        <f t="shared" si="140"/>
        <v>89500000</v>
      </c>
      <c r="BP141" s="88">
        <f t="shared" si="141"/>
        <v>512984.16666666669</v>
      </c>
      <c r="BQ141">
        <v>0</v>
      </c>
      <c r="BR141" s="104">
        <f t="shared" si="142"/>
        <v>512984.16666666669</v>
      </c>
      <c r="BS141" s="3"/>
      <c r="BT141" s="88">
        <f t="shared" si="143"/>
        <v>44800000</v>
      </c>
      <c r="BU141" s="88">
        <f t="shared" si="144"/>
        <v>256778.66666666669</v>
      </c>
      <c r="BV141">
        <v>0</v>
      </c>
      <c r="BW141" s="104">
        <f t="shared" si="145"/>
        <v>256778.66666666669</v>
      </c>
      <c r="BX141" s="3"/>
      <c r="BY141" s="88">
        <f t="shared" si="146"/>
        <v>47000000</v>
      </c>
      <c r="BZ141" s="88">
        <f t="shared" si="147"/>
        <v>269388.33333333337</v>
      </c>
      <c r="CA141">
        <v>0</v>
      </c>
      <c r="CB141" s="104">
        <f t="shared" si="148"/>
        <v>269388.33333333337</v>
      </c>
      <c r="CC141" s="3"/>
      <c r="CD141" s="100">
        <f t="shared" si="149"/>
        <v>1074528325.0125809</v>
      </c>
      <c r="CE141" s="88">
        <f t="shared" si="116"/>
        <v>6007242.7554775244</v>
      </c>
      <c r="CF141" s="88">
        <f t="shared" si="150"/>
        <v>1858285.2792411195</v>
      </c>
      <c r="CG141" s="100">
        <f t="shared" si="151"/>
        <v>7865528.0347186439</v>
      </c>
      <c r="CH141" s="88">
        <f t="shared" si="152"/>
        <v>162605.29471520241</v>
      </c>
      <c r="CI141" s="104">
        <f t="shared" si="117"/>
        <v>0</v>
      </c>
    </row>
    <row r="142" spans="4:87" x14ac:dyDescent="0.25">
      <c r="E142" s="141"/>
      <c r="F142" s="141"/>
      <c r="G142" s="141">
        <v>40629</v>
      </c>
      <c r="H142" s="64">
        <f t="shared" si="156"/>
        <v>119</v>
      </c>
      <c r="I142" s="38"/>
      <c r="L142" s="86">
        <f t="shared" si="153"/>
        <v>1072659370.0786953</v>
      </c>
      <c r="M142" s="68">
        <f t="shared" si="101"/>
        <v>8038538.4000000004</v>
      </c>
      <c r="N142" s="90"/>
      <c r="O142" s="68">
        <f t="shared" si="154"/>
        <v>1868954.9338860959</v>
      </c>
      <c r="P142" s="108">
        <f t="shared" si="118"/>
        <v>6169583.4661139045</v>
      </c>
      <c r="Q142" s="87">
        <f t="shared" si="157"/>
        <v>8954.4027084381778</v>
      </c>
      <c r="R142" s="87">
        <f t="shared" si="158"/>
        <v>1432.7044333501083</v>
      </c>
      <c r="S142" s="108">
        <f t="shared" si="159"/>
        <v>8028151.2928582123</v>
      </c>
      <c r="T142" s="143">
        <f t="shared" si="111"/>
        <v>0.88649534717247547</v>
      </c>
      <c r="U142" s="64">
        <f t="shared" si="160"/>
        <v>119</v>
      </c>
      <c r="V142" s="100">
        <f t="shared" si="112"/>
        <v>0</v>
      </c>
      <c r="W142" s="108">
        <f t="shared" si="108"/>
        <v>0</v>
      </c>
      <c r="X142">
        <f t="shared" si="162"/>
        <v>0</v>
      </c>
      <c r="Y142" s="104">
        <f t="shared" si="155"/>
        <v>0</v>
      </c>
      <c r="Z142" s="64">
        <f t="shared" si="109"/>
        <v>119</v>
      </c>
      <c r="AA142" s="100">
        <f t="shared" si="120"/>
        <v>463259370.07869464</v>
      </c>
      <c r="AB142" s="88">
        <f t="shared" si="121"/>
        <v>2567508.3540694457</v>
      </c>
      <c r="AC142">
        <f t="shared" si="163"/>
        <v>1868954.9338860959</v>
      </c>
      <c r="AD142" s="104">
        <f t="shared" si="123"/>
        <v>4436463.2879555412</v>
      </c>
      <c r="AE142" s="64">
        <f t="shared" si="110"/>
        <v>119</v>
      </c>
      <c r="AF142" s="88">
        <f t="shared" si="113"/>
        <v>1072659370.0786946</v>
      </c>
      <c r="AG142" s="88">
        <f t="shared" si="115"/>
        <v>162211.33823600318</v>
      </c>
      <c r="AH142">
        <v>0</v>
      </c>
      <c r="AI142" s="104">
        <v>0</v>
      </c>
      <c r="AJ142" s="3"/>
      <c r="AK142" s="88">
        <f t="shared" si="114"/>
        <v>1072659370.0786946</v>
      </c>
      <c r="AL142" s="144">
        <f>CH142</f>
        <v>162211.33823600318</v>
      </c>
      <c r="AM142" s="3"/>
      <c r="AN142" s="3"/>
      <c r="AO142" s="3"/>
      <c r="AP142" s="88">
        <f t="shared" si="125"/>
        <v>115000000</v>
      </c>
      <c r="AQ142" s="88">
        <f t="shared" si="126"/>
        <v>617636.25</v>
      </c>
      <c r="AR142">
        <v>0</v>
      </c>
      <c r="AS142" s="104">
        <f t="shared" si="127"/>
        <v>617636.25</v>
      </c>
      <c r="AT142" s="3"/>
      <c r="AU142" s="88">
        <f t="shared" si="128"/>
        <v>102100000</v>
      </c>
      <c r="AV142" s="88">
        <f t="shared" si="129"/>
        <v>576099.24999999988</v>
      </c>
      <c r="AW142">
        <v>0</v>
      </c>
      <c r="AX142" s="104">
        <f t="shared" si="130"/>
        <v>576099.24999999988</v>
      </c>
      <c r="AY142" s="3"/>
      <c r="AZ142" s="88">
        <f t="shared" si="131"/>
        <v>50000000</v>
      </c>
      <c r="BA142" s="88">
        <f t="shared" si="132"/>
        <v>273791.66666666669</v>
      </c>
      <c r="BB142">
        <v>0</v>
      </c>
      <c r="BC142" s="104">
        <f t="shared" si="133"/>
        <v>273791.66666666669</v>
      </c>
      <c r="BD142" s="3"/>
      <c r="BE142" s="88">
        <f t="shared" si="134"/>
        <v>112300000</v>
      </c>
      <c r="BF142" s="88">
        <f t="shared" si="135"/>
        <v>643666.16666666674</v>
      </c>
      <c r="BG142">
        <v>0</v>
      </c>
      <c r="BH142" s="104">
        <f t="shared" si="136"/>
        <v>643666.16666666674</v>
      </c>
      <c r="BI142" s="3"/>
      <c r="BJ142" s="88">
        <f t="shared" si="137"/>
        <v>48700000</v>
      </c>
      <c r="BK142" s="88">
        <f t="shared" si="138"/>
        <v>279132.16666666669</v>
      </c>
      <c r="BL142">
        <v>0</v>
      </c>
      <c r="BM142" s="104">
        <f t="shared" si="139"/>
        <v>279132.16666666669</v>
      </c>
      <c r="BN142" s="3"/>
      <c r="BO142" s="88">
        <f t="shared" si="140"/>
        <v>89500000</v>
      </c>
      <c r="BP142" s="88">
        <f t="shared" si="141"/>
        <v>512984.16666666669</v>
      </c>
      <c r="BQ142">
        <v>0</v>
      </c>
      <c r="BR142" s="104">
        <f t="shared" si="142"/>
        <v>512984.16666666669</v>
      </c>
      <c r="BS142" s="3"/>
      <c r="BT142" s="88">
        <f t="shared" si="143"/>
        <v>44800000</v>
      </c>
      <c r="BU142" s="88">
        <f t="shared" si="144"/>
        <v>256778.66666666669</v>
      </c>
      <c r="BV142">
        <v>0</v>
      </c>
      <c r="BW142" s="104">
        <f t="shared" si="145"/>
        <v>256778.66666666669</v>
      </c>
      <c r="BX142" s="3"/>
      <c r="BY142" s="88">
        <f t="shared" si="146"/>
        <v>47000000</v>
      </c>
      <c r="BZ142" s="88">
        <f t="shared" si="147"/>
        <v>269388.33333333337</v>
      </c>
      <c r="CA142">
        <v>0</v>
      </c>
      <c r="CB142" s="104">
        <f t="shared" si="148"/>
        <v>269388.33333333337</v>
      </c>
      <c r="CC142" s="3"/>
      <c r="CD142" s="100">
        <f t="shared" si="149"/>
        <v>1072659370.0786946</v>
      </c>
      <c r="CE142" s="88">
        <f t="shared" si="116"/>
        <v>5996985.0207361132</v>
      </c>
      <c r="CF142" s="88">
        <f t="shared" si="150"/>
        <v>1868954.9338860959</v>
      </c>
      <c r="CG142" s="100">
        <f t="shared" si="151"/>
        <v>7865939.9546222091</v>
      </c>
      <c r="CH142" s="88">
        <f t="shared" si="152"/>
        <v>162211.33823600318</v>
      </c>
      <c r="CI142" s="104">
        <f t="shared" si="117"/>
        <v>0</v>
      </c>
    </row>
    <row r="143" spans="4:87" s="3" customFormat="1" x14ac:dyDescent="0.25">
      <c r="D143"/>
      <c r="E143" s="141"/>
      <c r="F143" s="141"/>
      <c r="G143" s="141">
        <v>40660</v>
      </c>
      <c r="H143" s="79">
        <f t="shared" si="156"/>
        <v>120</v>
      </c>
      <c r="I143" s="80"/>
      <c r="L143" s="82">
        <f>L142-O143</f>
        <v>1070779684.2285638</v>
      </c>
      <c r="M143" s="82">
        <f t="shared" si="101"/>
        <v>8038538.4000000004</v>
      </c>
      <c r="N143" s="90"/>
      <c r="O143" s="82">
        <f t="shared" si="154"/>
        <v>1879685.8501314912</v>
      </c>
      <c r="P143" s="91">
        <f t="shared" si="118"/>
        <v>6158852.5498685092</v>
      </c>
      <c r="Q143" s="102">
        <f t="shared" si="157"/>
        <v>8938.8280839891286</v>
      </c>
      <c r="R143" s="102">
        <f t="shared" si="158"/>
        <v>1430.2124934382603</v>
      </c>
      <c r="S143" s="91">
        <f t="shared" si="159"/>
        <v>8028169.3594225729</v>
      </c>
      <c r="T143" s="143">
        <f t="shared" si="111"/>
        <v>0.88494188779220151</v>
      </c>
      <c r="U143" s="79">
        <f t="shared" si="160"/>
        <v>120</v>
      </c>
      <c r="V143" s="113">
        <f t="shared" si="112"/>
        <v>0</v>
      </c>
      <c r="W143" s="91">
        <f t="shared" si="108"/>
        <v>0</v>
      </c>
      <c r="X143" s="3">
        <f t="shared" si="162"/>
        <v>0</v>
      </c>
      <c r="Y143" s="115">
        <f t="shared" si="155"/>
        <v>0</v>
      </c>
      <c r="Z143" s="79">
        <f t="shared" si="109"/>
        <v>120</v>
      </c>
      <c r="AA143" s="113">
        <f t="shared" si="120"/>
        <v>461379684.22856313</v>
      </c>
      <c r="AB143" s="91">
        <f t="shared" si="121"/>
        <v>2557191.7228343943</v>
      </c>
      <c r="AC143" s="3">
        <f t="shared" si="163"/>
        <v>1879685.8501314912</v>
      </c>
      <c r="AD143" s="115">
        <f t="shared" si="123"/>
        <v>4436877.5729658855</v>
      </c>
      <c r="AE143" s="79">
        <f t="shared" si="110"/>
        <v>120</v>
      </c>
      <c r="AF143" s="91">
        <f t="shared" si="113"/>
        <v>1070779684.2285631</v>
      </c>
      <c r="AG143" s="88">
        <f t="shared" si="115"/>
        <v>161815.1197900204</v>
      </c>
      <c r="AH143" s="3">
        <v>0</v>
      </c>
      <c r="AI143" s="115">
        <v>0</v>
      </c>
      <c r="AK143" s="91">
        <f t="shared" si="114"/>
        <v>1070779684.2285631</v>
      </c>
      <c r="AL143" s="144">
        <f>CH143</f>
        <v>161815.1197900204</v>
      </c>
      <c r="AP143" s="91">
        <f t="shared" si="125"/>
        <v>115000000</v>
      </c>
      <c r="AQ143" s="91">
        <f t="shared" si="126"/>
        <v>617636.25</v>
      </c>
      <c r="AR143" s="3">
        <v>0</v>
      </c>
      <c r="AS143" s="115">
        <f t="shared" si="127"/>
        <v>617636.25</v>
      </c>
      <c r="AU143" s="91">
        <f t="shared" si="128"/>
        <v>102100000</v>
      </c>
      <c r="AV143" s="91">
        <f t="shared" si="129"/>
        <v>576099.24999999988</v>
      </c>
      <c r="AW143" s="3">
        <v>0</v>
      </c>
      <c r="AX143" s="115">
        <f t="shared" si="130"/>
        <v>576099.24999999988</v>
      </c>
      <c r="AZ143" s="91">
        <f t="shared" si="131"/>
        <v>50000000</v>
      </c>
      <c r="BA143" s="91">
        <f t="shared" si="132"/>
        <v>273791.66666666669</v>
      </c>
      <c r="BB143" s="3">
        <v>0</v>
      </c>
      <c r="BC143" s="115">
        <f t="shared" si="133"/>
        <v>273791.66666666669</v>
      </c>
      <c r="BE143" s="91">
        <f t="shared" si="134"/>
        <v>112300000</v>
      </c>
      <c r="BF143" s="91">
        <f t="shared" si="135"/>
        <v>643666.16666666674</v>
      </c>
      <c r="BG143" s="3">
        <v>0</v>
      </c>
      <c r="BH143" s="115">
        <f t="shared" si="136"/>
        <v>643666.16666666674</v>
      </c>
      <c r="BJ143" s="91">
        <f t="shared" si="137"/>
        <v>48700000</v>
      </c>
      <c r="BK143" s="91">
        <f t="shared" si="138"/>
        <v>279132.16666666669</v>
      </c>
      <c r="BL143" s="3">
        <v>0</v>
      </c>
      <c r="BM143" s="115">
        <f t="shared" si="139"/>
        <v>279132.16666666669</v>
      </c>
      <c r="BO143" s="91">
        <f t="shared" si="140"/>
        <v>89500000</v>
      </c>
      <c r="BP143" s="91">
        <f t="shared" si="141"/>
        <v>512984.16666666669</v>
      </c>
      <c r="BQ143" s="3">
        <v>0</v>
      </c>
      <c r="BR143" s="115">
        <f t="shared" si="142"/>
        <v>512984.16666666669</v>
      </c>
      <c r="BT143" s="91">
        <f t="shared" si="143"/>
        <v>44800000</v>
      </c>
      <c r="BU143" s="91">
        <f t="shared" si="144"/>
        <v>256778.66666666669</v>
      </c>
      <c r="BV143" s="3">
        <v>0</v>
      </c>
      <c r="BW143" s="115">
        <f t="shared" si="145"/>
        <v>256778.66666666669</v>
      </c>
      <c r="BY143" s="91">
        <f t="shared" si="146"/>
        <v>47000000</v>
      </c>
      <c r="BZ143" s="91">
        <f t="shared" si="147"/>
        <v>269388.33333333337</v>
      </c>
      <c r="CA143" s="3">
        <v>0</v>
      </c>
      <c r="CB143" s="115">
        <f t="shared" si="148"/>
        <v>269388.33333333337</v>
      </c>
      <c r="CD143" s="113">
        <f t="shared" si="149"/>
        <v>1070779684.2285631</v>
      </c>
      <c r="CE143" s="88">
        <f t="shared" si="116"/>
        <v>5986668.3895010613</v>
      </c>
      <c r="CF143" s="91">
        <f t="shared" si="150"/>
        <v>1879685.8501314912</v>
      </c>
      <c r="CG143" s="113">
        <f t="shared" si="151"/>
        <v>7866354.2396325525</v>
      </c>
      <c r="CH143" s="91">
        <f t="shared" si="152"/>
        <v>161815.1197900204</v>
      </c>
      <c r="CI143" s="104">
        <f t="shared" si="117"/>
        <v>0</v>
      </c>
    </row>
    <row r="144" spans="4:87" s="3" customFormat="1" x14ac:dyDescent="0.25">
      <c r="E144" s="141"/>
      <c r="F144" s="141"/>
      <c r="G144" s="141"/>
      <c r="H144" s="79"/>
      <c r="I144" s="130" t="s">
        <v>84</v>
      </c>
      <c r="J144" s="128"/>
      <c r="K144" s="128"/>
      <c r="L144" s="125">
        <f>L143-O144</f>
        <v>0</v>
      </c>
      <c r="M144" s="125">
        <f>O144</f>
        <v>1070779684.2285638</v>
      </c>
      <c r="N144" s="128"/>
      <c r="O144" s="125">
        <f>L143</f>
        <v>1070779684.2285638</v>
      </c>
      <c r="P144" s="126"/>
      <c r="Q144" s="131"/>
      <c r="R144" s="131"/>
      <c r="S144" s="126">
        <f t="shared" si="159"/>
        <v>1070779684.2285638</v>
      </c>
      <c r="T144" s="128"/>
      <c r="U144" s="132"/>
      <c r="V144" s="127"/>
      <c r="W144" s="126"/>
      <c r="X144" s="128"/>
      <c r="Y144" s="129"/>
      <c r="Z144" s="128"/>
      <c r="AA144" s="127">
        <f t="shared" si="120"/>
        <v>0</v>
      </c>
      <c r="AB144" s="126"/>
      <c r="AC144" s="127">
        <f>AA143</f>
        <v>461379684.22856313</v>
      </c>
      <c r="AD144" s="129"/>
      <c r="AE144" s="128"/>
      <c r="AF144" s="128"/>
      <c r="AG144" s="128"/>
      <c r="AH144" s="128"/>
      <c r="AI144" s="128"/>
      <c r="AJ144" s="128"/>
      <c r="AK144" s="128"/>
      <c r="AL144" s="128"/>
      <c r="AM144" s="128"/>
      <c r="AN144" s="128"/>
      <c r="AO144" s="128"/>
      <c r="AP144" s="127">
        <f t="shared" si="125"/>
        <v>0</v>
      </c>
      <c r="AQ144" s="126"/>
      <c r="AR144" s="127">
        <f>AP143</f>
        <v>115000000</v>
      </c>
      <c r="AS144" s="129"/>
      <c r="AT144" s="128"/>
      <c r="AU144" s="127">
        <f t="shared" si="128"/>
        <v>0</v>
      </c>
      <c r="AV144" s="126"/>
      <c r="AW144" s="127">
        <f>AU143</f>
        <v>102100000</v>
      </c>
      <c r="AX144" s="129"/>
      <c r="AY144" s="128"/>
      <c r="AZ144" s="127">
        <f t="shared" si="131"/>
        <v>0</v>
      </c>
      <c r="BA144" s="126"/>
      <c r="BB144" s="127">
        <f>AZ143</f>
        <v>50000000</v>
      </c>
      <c r="BC144" s="129"/>
      <c r="BD144" s="128"/>
      <c r="BE144" s="127">
        <f t="shared" si="134"/>
        <v>0</v>
      </c>
      <c r="BF144" s="126"/>
      <c r="BG144" s="127">
        <f>BE143</f>
        <v>112300000</v>
      </c>
      <c r="BH144" s="129"/>
      <c r="BI144" s="128"/>
      <c r="BJ144" s="127">
        <f t="shared" si="137"/>
        <v>0</v>
      </c>
      <c r="BK144" s="126"/>
      <c r="BL144" s="127">
        <f>BJ143</f>
        <v>48700000</v>
      </c>
      <c r="BM144" s="129"/>
      <c r="BN144" s="128"/>
      <c r="BO144" s="127">
        <f t="shared" si="140"/>
        <v>0</v>
      </c>
      <c r="BP144" s="126"/>
      <c r="BQ144" s="127">
        <f>BO143</f>
        <v>89500000</v>
      </c>
      <c r="BR144" s="129"/>
      <c r="BS144" s="128"/>
      <c r="BT144" s="127">
        <f t="shared" si="143"/>
        <v>0</v>
      </c>
      <c r="BU144" s="126"/>
      <c r="BV144" s="127">
        <f>BT143</f>
        <v>44800000</v>
      </c>
      <c r="BW144" s="129"/>
      <c r="BX144" s="128"/>
      <c r="BY144" s="127">
        <f t="shared" si="146"/>
        <v>0</v>
      </c>
      <c r="BZ144" s="126"/>
      <c r="CA144" s="127">
        <f>BY143</f>
        <v>47000000</v>
      </c>
      <c r="CB144" s="129"/>
      <c r="CC144" s="128"/>
      <c r="CD144" s="127">
        <f>CD143-CF144</f>
        <v>0</v>
      </c>
      <c r="CE144" s="128"/>
      <c r="CF144" s="126">
        <f t="shared" si="150"/>
        <v>1070779684.2285631</v>
      </c>
      <c r="CG144" s="127">
        <f t="shared" si="151"/>
        <v>1070779684.2285631</v>
      </c>
      <c r="CH144" s="126">
        <f t="shared" si="152"/>
        <v>0</v>
      </c>
    </row>
    <row r="145" spans="5:86" s="3" customFormat="1" x14ac:dyDescent="0.25">
      <c r="E145" s="141"/>
      <c r="F145" s="141"/>
      <c r="G145" s="141"/>
      <c r="H145" s="118"/>
      <c r="I145" s="119"/>
      <c r="J145" s="96"/>
      <c r="K145" s="96"/>
      <c r="L145" s="120"/>
      <c r="M145" s="120">
        <f>O143+P143+M143+M144</f>
        <v>1086856761.0285637</v>
      </c>
      <c r="N145" s="96"/>
      <c r="O145" s="120">
        <f>O143+O144</f>
        <v>1072659370.0786953</v>
      </c>
      <c r="P145" s="120">
        <f>P143+P144</f>
        <v>6158852.5498685092</v>
      </c>
      <c r="Q145" s="120">
        <f>Q143+Q144</f>
        <v>8938.8280839891286</v>
      </c>
      <c r="R145" s="120">
        <f>R143+R144</f>
        <v>1430.2124934382603</v>
      </c>
      <c r="S145" s="121">
        <f t="shared" si="159"/>
        <v>1078807853.5879865</v>
      </c>
      <c r="T145" s="96"/>
      <c r="U145" s="122"/>
      <c r="V145" s="123"/>
      <c r="W145" s="121"/>
      <c r="X145" s="96"/>
      <c r="Y145" s="124"/>
      <c r="Z145" s="96"/>
      <c r="AA145" s="123"/>
      <c r="AB145" s="121">
        <f>AB143</f>
        <v>2557191.7228343943</v>
      </c>
      <c r="AC145" s="123">
        <f>AC143+AC144</f>
        <v>463259370.07869464</v>
      </c>
      <c r="AD145" s="124">
        <f t="shared" si="123"/>
        <v>465816561.80152905</v>
      </c>
      <c r="AE145" s="96"/>
      <c r="AF145" s="96"/>
      <c r="AG145" s="96"/>
      <c r="AH145" s="96"/>
      <c r="AI145" s="96"/>
      <c r="AJ145" s="96"/>
      <c r="AK145" s="96"/>
      <c r="AL145" s="96"/>
      <c r="AM145" s="96"/>
      <c r="AN145" s="96"/>
      <c r="AO145" s="96"/>
      <c r="AP145" s="123"/>
      <c r="AQ145" s="121">
        <f>AQ143</f>
        <v>617636.25</v>
      </c>
      <c r="AR145" s="123">
        <f>AR143+AR144</f>
        <v>115000000</v>
      </c>
      <c r="AS145" s="124">
        <f>AQ145+AR145</f>
        <v>115617636.25</v>
      </c>
      <c r="AT145" s="96"/>
      <c r="AU145" s="123"/>
      <c r="AV145" s="121">
        <f>AV143</f>
        <v>576099.24999999988</v>
      </c>
      <c r="AW145" s="123">
        <f>AW143+AW144</f>
        <v>102100000</v>
      </c>
      <c r="AX145" s="124">
        <f>AV145+AW145</f>
        <v>102676099.25</v>
      </c>
      <c r="AY145" s="96"/>
      <c r="AZ145" s="123"/>
      <c r="BA145" s="121">
        <f>BA143</f>
        <v>273791.66666666669</v>
      </c>
      <c r="BB145" s="123">
        <f>BB143+BB144</f>
        <v>50000000</v>
      </c>
      <c r="BC145" s="124">
        <f>BA145+BB145</f>
        <v>50273791.666666664</v>
      </c>
      <c r="BD145" s="96"/>
      <c r="BE145" s="123"/>
      <c r="BF145" s="121">
        <f>BF143</f>
        <v>643666.16666666674</v>
      </c>
      <c r="BG145" s="123">
        <f>BG143+BG144</f>
        <v>112300000</v>
      </c>
      <c r="BH145" s="124">
        <f>BF145+BG145</f>
        <v>112943666.16666667</v>
      </c>
      <c r="BI145" s="96"/>
      <c r="BJ145" s="123"/>
      <c r="BK145" s="121">
        <f>BK143</f>
        <v>279132.16666666669</v>
      </c>
      <c r="BL145" s="123">
        <f>BL143+BL144</f>
        <v>48700000</v>
      </c>
      <c r="BM145" s="124">
        <f>BK145+BL145</f>
        <v>48979132.166666664</v>
      </c>
      <c r="BN145" s="96"/>
      <c r="BO145" s="123"/>
      <c r="BP145" s="121">
        <f>BP143</f>
        <v>512984.16666666669</v>
      </c>
      <c r="BQ145" s="123">
        <f>BQ143+BQ144</f>
        <v>89500000</v>
      </c>
      <c r="BR145" s="124">
        <f>BP145+BQ145</f>
        <v>90012984.166666672</v>
      </c>
      <c r="BS145" s="96"/>
      <c r="BT145" s="123"/>
      <c r="BU145" s="121">
        <f>BU143</f>
        <v>256778.66666666669</v>
      </c>
      <c r="BV145" s="123">
        <f>BV143+BV144</f>
        <v>44800000</v>
      </c>
      <c r="BW145" s="124">
        <f>BU145+BV145</f>
        <v>45056778.666666664</v>
      </c>
      <c r="BX145" s="96"/>
      <c r="BY145" s="123"/>
      <c r="BZ145" s="121">
        <f>BZ143</f>
        <v>269388.33333333337</v>
      </c>
      <c r="CA145" s="123">
        <f>CA143+CA144</f>
        <v>47000000</v>
      </c>
      <c r="CB145" s="124">
        <f>BZ145+CA145</f>
        <v>47269388.333333336</v>
      </c>
      <c r="CC145" s="96"/>
      <c r="CD145" s="96"/>
      <c r="CE145" s="121">
        <f>CE143</f>
        <v>5986668.3895010613</v>
      </c>
      <c r="CF145" s="121">
        <f t="shared" si="150"/>
        <v>1072659370.0786946</v>
      </c>
      <c r="CG145" s="123">
        <f t="shared" si="151"/>
        <v>1078646038.4681957</v>
      </c>
      <c r="CH145" s="121">
        <f t="shared" si="152"/>
        <v>161815.11979079247</v>
      </c>
    </row>
    <row r="146" spans="5:86" s="3" customFormat="1" x14ac:dyDescent="0.25">
      <c r="H146" s="79"/>
      <c r="I146" s="80"/>
      <c r="L146" s="86"/>
      <c r="M146" s="101"/>
      <c r="O146" s="82"/>
      <c r="P146" s="91"/>
      <c r="Q146" s="102"/>
      <c r="R146" s="102"/>
      <c r="S146" s="91"/>
      <c r="CG146" s="113"/>
    </row>
    <row r="147" spans="5:86" x14ac:dyDescent="0.25">
      <c r="H147" s="64"/>
      <c r="I147" s="38"/>
      <c r="L147" s="86"/>
      <c r="M147" s="89"/>
      <c r="O147" s="68"/>
      <c r="P147" s="108"/>
      <c r="Q147" s="87"/>
      <c r="R147" s="87"/>
      <c r="S147" s="108"/>
    </row>
    <row r="148" spans="5:86" x14ac:dyDescent="0.25">
      <c r="H148" s="64"/>
      <c r="I148" s="38"/>
      <c r="L148" s="86"/>
      <c r="M148" s="89"/>
      <c r="O148" s="68"/>
      <c r="P148" s="108"/>
      <c r="Q148" s="87"/>
      <c r="R148" s="87"/>
      <c r="S148" s="108"/>
    </row>
    <row r="149" spans="5:86" x14ac:dyDescent="0.25">
      <c r="H149" s="64"/>
      <c r="I149" s="38"/>
      <c r="L149" s="86"/>
      <c r="M149" s="89"/>
      <c r="O149" s="68"/>
      <c r="P149" s="108"/>
      <c r="Q149" s="87"/>
      <c r="R149" s="87"/>
      <c r="S149" s="108"/>
    </row>
    <row r="150" spans="5:86" x14ac:dyDescent="0.25">
      <c r="H150" s="64"/>
      <c r="I150" s="38"/>
      <c r="L150" s="86"/>
      <c r="M150" s="89"/>
      <c r="O150" s="68"/>
      <c r="P150" s="108"/>
      <c r="Q150" s="87"/>
      <c r="R150" s="87"/>
      <c r="S150" s="108"/>
    </row>
    <row r="151" spans="5:86" x14ac:dyDescent="0.25">
      <c r="H151" s="64"/>
      <c r="I151" s="38"/>
      <c r="L151" s="86"/>
      <c r="M151" s="89"/>
      <c r="O151" s="68"/>
      <c r="P151" s="108"/>
      <c r="Q151" s="87"/>
      <c r="R151" s="87"/>
      <c r="S151" s="108"/>
    </row>
    <row r="152" spans="5:86" x14ac:dyDescent="0.25">
      <c r="H152" s="64"/>
      <c r="I152" s="38"/>
      <c r="L152" s="86"/>
      <c r="M152" s="89"/>
      <c r="O152" s="68"/>
      <c r="P152" s="108"/>
      <c r="Q152" s="87"/>
      <c r="R152" s="87"/>
      <c r="S152" s="108"/>
    </row>
    <row r="153" spans="5:86" x14ac:dyDescent="0.25">
      <c r="H153" s="64"/>
      <c r="I153" s="38"/>
      <c r="L153" s="86"/>
      <c r="M153" s="89"/>
      <c r="O153" s="68"/>
      <c r="P153" s="108"/>
      <c r="Q153" s="87"/>
      <c r="R153" s="87"/>
      <c r="S153" s="108"/>
    </row>
    <row r="154" spans="5:86" x14ac:dyDescent="0.25">
      <c r="H154" s="64"/>
      <c r="I154" s="38"/>
      <c r="L154" s="86"/>
      <c r="M154" s="89"/>
      <c r="O154" s="68"/>
      <c r="P154" s="108"/>
      <c r="Q154" s="87"/>
      <c r="R154" s="87"/>
      <c r="S154" s="108"/>
    </row>
    <row r="155" spans="5:86" x14ac:dyDescent="0.25">
      <c r="H155" s="64"/>
      <c r="I155" s="38"/>
      <c r="L155" s="86"/>
      <c r="M155" s="89"/>
      <c r="O155" s="68"/>
      <c r="P155" s="108"/>
      <c r="Q155" s="87"/>
      <c r="R155" s="87"/>
      <c r="S155" s="108"/>
    </row>
    <row r="156" spans="5:86" x14ac:dyDescent="0.25">
      <c r="H156" s="64"/>
      <c r="I156" s="38"/>
      <c r="L156" s="86"/>
      <c r="M156" s="89"/>
      <c r="O156" s="68"/>
      <c r="P156" s="108"/>
      <c r="Q156" s="87"/>
      <c r="R156" s="87"/>
      <c r="S156" s="108"/>
    </row>
    <row r="157" spans="5:86" x14ac:dyDescent="0.25">
      <c r="H157" s="64"/>
      <c r="I157" s="38"/>
      <c r="L157" s="86"/>
      <c r="M157" s="89"/>
      <c r="O157" s="68"/>
      <c r="P157" s="108"/>
      <c r="Q157" s="87"/>
      <c r="R157" s="87"/>
      <c r="S157" s="108"/>
    </row>
    <row r="158" spans="5:86" x14ac:dyDescent="0.25">
      <c r="H158" s="64"/>
      <c r="I158" s="38"/>
      <c r="L158" s="86"/>
      <c r="M158" s="89"/>
      <c r="O158" s="68"/>
      <c r="P158" s="108"/>
      <c r="Q158" s="87"/>
      <c r="R158" s="87"/>
      <c r="S158" s="108"/>
    </row>
    <row r="159" spans="5:86" x14ac:dyDescent="0.25">
      <c r="H159" s="64"/>
      <c r="I159" s="38"/>
      <c r="L159" s="86"/>
      <c r="M159" s="89"/>
      <c r="O159" s="68"/>
      <c r="P159" s="108"/>
      <c r="Q159" s="87"/>
      <c r="R159" s="87"/>
      <c r="S159" s="108"/>
    </row>
    <row r="160" spans="5:86" x14ac:dyDescent="0.25">
      <c r="H160" s="64"/>
      <c r="I160" s="38"/>
      <c r="L160" s="86"/>
      <c r="M160" s="89"/>
      <c r="O160" s="68"/>
      <c r="P160" s="108"/>
      <c r="Q160" s="87"/>
      <c r="R160" s="87"/>
      <c r="S160" s="108"/>
    </row>
    <row r="161" spans="8:19" x14ac:dyDescent="0.25">
      <c r="H161" s="64"/>
      <c r="I161" s="38"/>
      <c r="L161" s="86"/>
      <c r="M161" s="89"/>
      <c r="O161" s="68"/>
      <c r="P161" s="108"/>
      <c r="Q161" s="87"/>
      <c r="R161" s="87"/>
      <c r="S161" s="108"/>
    </row>
    <row r="162" spans="8:19" x14ac:dyDescent="0.25">
      <c r="H162" s="64"/>
      <c r="I162" s="38"/>
      <c r="L162" s="86"/>
      <c r="M162" s="89"/>
      <c r="O162" s="68"/>
      <c r="P162" s="108"/>
      <c r="Q162" s="87"/>
      <c r="R162" s="87"/>
      <c r="S162" s="108"/>
    </row>
    <row r="163" spans="8:19" x14ac:dyDescent="0.25">
      <c r="H163" s="64"/>
      <c r="I163" s="38"/>
      <c r="L163" s="86"/>
      <c r="M163" s="89"/>
      <c r="O163" s="68"/>
      <c r="P163" s="108"/>
      <c r="Q163" s="87"/>
      <c r="R163" s="87"/>
      <c r="S163" s="108"/>
    </row>
    <row r="164" spans="8:19" x14ac:dyDescent="0.25">
      <c r="H164" s="64"/>
      <c r="I164" s="38"/>
      <c r="L164" s="86"/>
      <c r="M164" s="89"/>
      <c r="O164" s="68"/>
      <c r="P164" s="108"/>
      <c r="Q164" s="87"/>
      <c r="R164" s="87"/>
      <c r="S164" s="108"/>
    </row>
    <row r="165" spans="8:19" x14ac:dyDescent="0.25">
      <c r="H165" s="64"/>
      <c r="I165" s="38"/>
      <c r="L165" s="86"/>
      <c r="M165" s="89"/>
      <c r="O165" s="68"/>
      <c r="P165" s="108"/>
      <c r="Q165" s="87"/>
      <c r="R165" s="87"/>
      <c r="S165" s="108"/>
    </row>
    <row r="166" spans="8:19" x14ac:dyDescent="0.25">
      <c r="H166" s="64"/>
      <c r="I166" s="38"/>
      <c r="L166" s="86"/>
      <c r="M166" s="89"/>
      <c r="O166" s="68"/>
      <c r="P166" s="108"/>
      <c r="Q166" s="87"/>
      <c r="R166" s="87"/>
      <c r="S166" s="108"/>
    </row>
    <row r="167" spans="8:19" x14ac:dyDescent="0.25">
      <c r="H167" s="64"/>
      <c r="I167" s="38"/>
      <c r="L167" s="86"/>
      <c r="M167" s="89"/>
      <c r="O167" s="68"/>
      <c r="P167" s="108"/>
      <c r="Q167" s="87"/>
      <c r="R167" s="87"/>
      <c r="S167" s="108"/>
    </row>
    <row r="168" spans="8:19" x14ac:dyDescent="0.25">
      <c r="H168" s="64"/>
      <c r="I168" s="38"/>
      <c r="L168" s="86"/>
      <c r="M168" s="89"/>
      <c r="O168" s="68"/>
      <c r="P168" s="108"/>
      <c r="Q168" s="87"/>
      <c r="R168" s="87"/>
      <c r="S168" s="108"/>
    </row>
    <row r="169" spans="8:19" x14ac:dyDescent="0.25">
      <c r="H169" s="64"/>
      <c r="I169" s="38"/>
      <c r="L169" s="86"/>
      <c r="M169" s="89"/>
      <c r="O169" s="68"/>
      <c r="P169" s="108"/>
      <c r="Q169" s="87"/>
      <c r="R169" s="87"/>
      <c r="S169" s="108"/>
    </row>
    <row r="170" spans="8:19" x14ac:dyDescent="0.25">
      <c r="H170" s="64"/>
      <c r="I170" s="38"/>
      <c r="L170" s="86"/>
      <c r="M170" s="89"/>
      <c r="O170" s="68"/>
      <c r="P170" s="108"/>
      <c r="Q170" s="87"/>
      <c r="R170" s="87"/>
      <c r="S170" s="108"/>
    </row>
    <row r="171" spans="8:19" x14ac:dyDescent="0.25">
      <c r="H171" s="64"/>
      <c r="I171" s="38"/>
      <c r="L171" s="86"/>
      <c r="M171" s="89"/>
      <c r="O171" s="68"/>
      <c r="P171" s="108"/>
      <c r="Q171" s="87"/>
      <c r="R171" s="87"/>
      <c r="S171" s="108"/>
    </row>
    <row r="172" spans="8:19" x14ac:dyDescent="0.25">
      <c r="H172" s="64"/>
      <c r="I172" s="38"/>
      <c r="L172" s="86"/>
      <c r="M172" s="89"/>
      <c r="O172" s="68"/>
      <c r="P172" s="108"/>
      <c r="Q172" s="87"/>
      <c r="R172" s="87"/>
      <c r="S172" s="108"/>
    </row>
    <row r="173" spans="8:19" x14ac:dyDescent="0.25">
      <c r="H173" s="64"/>
      <c r="I173" s="38"/>
      <c r="L173" s="86"/>
      <c r="M173" s="89"/>
      <c r="O173" s="68"/>
      <c r="P173" s="108"/>
      <c r="Q173" s="87"/>
      <c r="R173" s="87"/>
      <c r="S173" s="108"/>
    </row>
    <row r="174" spans="8:19" x14ac:dyDescent="0.25">
      <c r="H174" s="64"/>
      <c r="I174" s="38"/>
      <c r="L174" s="86"/>
      <c r="M174" s="89"/>
      <c r="O174" s="68"/>
      <c r="P174" s="108"/>
      <c r="Q174" s="87"/>
      <c r="R174" s="87"/>
      <c r="S174" s="108"/>
    </row>
    <row r="175" spans="8:19" x14ac:dyDescent="0.25">
      <c r="H175" s="64"/>
      <c r="I175" s="38"/>
      <c r="L175" s="86"/>
      <c r="M175" s="89"/>
      <c r="O175" s="68"/>
      <c r="P175" s="108"/>
      <c r="Q175" s="87"/>
      <c r="R175" s="87"/>
      <c r="S175" s="108"/>
    </row>
    <row r="176" spans="8:19" x14ac:dyDescent="0.25">
      <c r="H176" s="64"/>
      <c r="I176" s="38"/>
      <c r="L176" s="86"/>
      <c r="M176" s="89"/>
      <c r="O176" s="68"/>
      <c r="P176" s="108"/>
      <c r="Q176" s="87"/>
      <c r="R176" s="87"/>
      <c r="S176" s="108"/>
    </row>
    <row r="177" spans="8:19" x14ac:dyDescent="0.25">
      <c r="H177" s="64"/>
      <c r="I177" s="38"/>
      <c r="L177" s="86"/>
      <c r="M177" s="89"/>
      <c r="O177" s="68"/>
      <c r="P177" s="108"/>
      <c r="Q177" s="87"/>
      <c r="R177" s="87"/>
      <c r="S177" s="108"/>
    </row>
    <row r="178" spans="8:19" x14ac:dyDescent="0.25">
      <c r="H178" s="64"/>
      <c r="I178" s="38"/>
      <c r="L178" s="86"/>
      <c r="M178" s="89"/>
      <c r="O178" s="68"/>
      <c r="P178" s="108"/>
      <c r="Q178" s="87"/>
      <c r="R178" s="87"/>
      <c r="S178" s="108"/>
    </row>
    <row r="179" spans="8:19" x14ac:dyDescent="0.25">
      <c r="H179" s="64"/>
      <c r="I179" s="38"/>
      <c r="L179" s="86"/>
      <c r="M179" s="89"/>
      <c r="O179" s="68"/>
      <c r="P179" s="108"/>
      <c r="Q179" s="87"/>
      <c r="R179" s="87"/>
      <c r="S179" s="108"/>
    </row>
    <row r="180" spans="8:19" x14ac:dyDescent="0.25">
      <c r="H180" s="64"/>
      <c r="I180" s="38"/>
      <c r="L180" s="86"/>
      <c r="M180" s="89"/>
      <c r="O180" s="68"/>
      <c r="P180" s="108"/>
      <c r="Q180" s="87"/>
      <c r="R180" s="87"/>
      <c r="S180" s="108"/>
    </row>
    <row r="181" spans="8:19" x14ac:dyDescent="0.25">
      <c r="H181" s="64"/>
      <c r="I181" s="38"/>
      <c r="L181" s="86"/>
      <c r="M181" s="89"/>
      <c r="O181" s="68"/>
      <c r="P181" s="108"/>
      <c r="Q181" s="87"/>
      <c r="R181" s="87"/>
      <c r="S181" s="108"/>
    </row>
    <row r="182" spans="8:19" x14ac:dyDescent="0.25">
      <c r="H182" s="64"/>
      <c r="I182" s="38"/>
      <c r="L182" s="86"/>
      <c r="M182" s="89"/>
      <c r="O182" s="68"/>
      <c r="P182" s="108"/>
      <c r="Q182" s="87"/>
      <c r="R182" s="87"/>
      <c r="S182" s="108"/>
    </row>
    <row r="183" spans="8:19" x14ac:dyDescent="0.25">
      <c r="H183" s="64"/>
      <c r="I183" s="38"/>
      <c r="L183" s="86"/>
      <c r="M183" s="89"/>
      <c r="O183" s="68"/>
      <c r="P183" s="108"/>
      <c r="Q183" s="87"/>
      <c r="R183" s="87"/>
      <c r="S183" s="108"/>
    </row>
    <row r="184" spans="8:19" x14ac:dyDescent="0.25">
      <c r="H184" s="64"/>
      <c r="I184" s="38"/>
      <c r="L184" s="86"/>
      <c r="M184" s="89"/>
      <c r="O184" s="68"/>
      <c r="P184" s="108"/>
      <c r="Q184" s="87"/>
      <c r="R184" s="87"/>
      <c r="S184" s="108"/>
    </row>
    <row r="185" spans="8:19" x14ac:dyDescent="0.25">
      <c r="H185" s="64"/>
      <c r="I185" s="38"/>
      <c r="L185" s="86"/>
      <c r="M185" s="89"/>
      <c r="O185" s="68"/>
      <c r="P185" s="108"/>
      <c r="Q185" s="87"/>
      <c r="R185" s="87"/>
      <c r="S185" s="108"/>
    </row>
    <row r="186" spans="8:19" x14ac:dyDescent="0.25">
      <c r="H186" s="64"/>
      <c r="I186" s="38"/>
      <c r="L186" s="86"/>
      <c r="M186" s="89"/>
      <c r="O186" s="68"/>
      <c r="P186" s="108"/>
      <c r="Q186" s="87"/>
      <c r="R186" s="87"/>
      <c r="S186" s="108"/>
    </row>
    <row r="187" spans="8:19" x14ac:dyDescent="0.25">
      <c r="H187" s="64"/>
      <c r="I187" s="38"/>
      <c r="L187" s="86"/>
      <c r="M187" s="89"/>
      <c r="O187" s="68"/>
      <c r="P187" s="108"/>
      <c r="Q187" s="87"/>
      <c r="R187" s="87"/>
      <c r="S187" s="108"/>
    </row>
    <row r="188" spans="8:19" x14ac:dyDescent="0.25">
      <c r="H188" s="64"/>
      <c r="I188" s="38"/>
      <c r="L188" s="86"/>
      <c r="M188" s="89"/>
      <c r="O188" s="68"/>
      <c r="P188" s="108"/>
      <c r="Q188" s="87"/>
      <c r="R188" s="87"/>
      <c r="S188" s="108"/>
    </row>
    <row r="189" spans="8:19" x14ac:dyDescent="0.25">
      <c r="H189" s="64"/>
      <c r="I189" s="38"/>
      <c r="L189" s="86"/>
      <c r="M189" s="89"/>
      <c r="O189" s="68"/>
      <c r="P189" s="108"/>
      <c r="Q189" s="87"/>
      <c r="R189" s="87"/>
      <c r="S189" s="108"/>
    </row>
    <row r="190" spans="8:19" x14ac:dyDescent="0.25">
      <c r="H190" s="64"/>
      <c r="I190" s="38"/>
      <c r="L190" s="86"/>
      <c r="M190" s="89"/>
      <c r="O190" s="68"/>
      <c r="P190" s="108"/>
      <c r="Q190" s="87"/>
      <c r="R190" s="87"/>
      <c r="S190" s="108"/>
    </row>
    <row r="191" spans="8:19" x14ac:dyDescent="0.25">
      <c r="H191" s="64"/>
      <c r="I191" s="38"/>
      <c r="L191" s="86"/>
      <c r="M191" s="89"/>
      <c r="O191" s="68"/>
      <c r="P191" s="108"/>
      <c r="Q191" s="87"/>
      <c r="R191" s="87"/>
      <c r="S191" s="108"/>
    </row>
    <row r="192" spans="8:19" x14ac:dyDescent="0.25">
      <c r="H192" s="64"/>
      <c r="I192" s="38"/>
      <c r="L192" s="86"/>
      <c r="M192" s="89"/>
      <c r="O192" s="68"/>
      <c r="P192" s="108"/>
      <c r="Q192" s="87"/>
      <c r="R192" s="87"/>
      <c r="S192" s="108"/>
    </row>
    <row r="193" spans="8:19" x14ac:dyDescent="0.25">
      <c r="H193" s="64"/>
      <c r="I193" s="38"/>
      <c r="L193" s="86"/>
      <c r="M193" s="89"/>
      <c r="O193" s="68"/>
      <c r="P193" s="108"/>
      <c r="Q193" s="87"/>
      <c r="R193" s="87"/>
      <c r="S193" s="108"/>
    </row>
    <row r="194" spans="8:19" x14ac:dyDescent="0.25">
      <c r="H194" s="64"/>
      <c r="I194" s="38"/>
      <c r="L194" s="86"/>
      <c r="M194" s="89"/>
      <c r="O194" s="68"/>
      <c r="P194" s="108"/>
      <c r="Q194" s="87"/>
      <c r="R194" s="87"/>
      <c r="S194" s="108"/>
    </row>
    <row r="195" spans="8:19" x14ac:dyDescent="0.25">
      <c r="H195" s="64"/>
      <c r="I195" s="38"/>
      <c r="L195" s="86"/>
      <c r="M195" s="89"/>
      <c r="O195" s="68"/>
      <c r="P195" s="108"/>
      <c r="Q195" s="87"/>
      <c r="R195" s="87"/>
      <c r="S195" s="108"/>
    </row>
    <row r="196" spans="8:19" x14ac:dyDescent="0.25">
      <c r="H196" s="64"/>
      <c r="I196" s="38"/>
      <c r="L196" s="86"/>
      <c r="M196" s="89"/>
      <c r="O196" s="68"/>
      <c r="P196" s="108"/>
      <c r="Q196" s="87"/>
      <c r="R196" s="87"/>
      <c r="S196" s="108"/>
    </row>
    <row r="197" spans="8:19" x14ac:dyDescent="0.25">
      <c r="H197" s="64"/>
      <c r="I197" s="38"/>
      <c r="L197" s="86"/>
      <c r="M197" s="89"/>
      <c r="O197" s="68"/>
      <c r="P197" s="108"/>
      <c r="Q197" s="87"/>
      <c r="R197" s="87"/>
      <c r="S197" s="108"/>
    </row>
    <row r="198" spans="8:19" x14ac:dyDescent="0.25">
      <c r="H198" s="64"/>
      <c r="I198" s="38"/>
      <c r="L198" s="86"/>
      <c r="M198" s="89"/>
      <c r="O198" s="68"/>
      <c r="P198" s="108"/>
      <c r="Q198" s="87"/>
      <c r="R198" s="87"/>
      <c r="S198" s="108"/>
    </row>
    <row r="199" spans="8:19" x14ac:dyDescent="0.25">
      <c r="H199" s="64"/>
      <c r="I199" s="38"/>
      <c r="L199" s="86"/>
      <c r="M199" s="89"/>
      <c r="O199" s="68"/>
      <c r="P199" s="108"/>
      <c r="Q199" s="87"/>
      <c r="R199" s="87"/>
      <c r="S199" s="108"/>
    </row>
    <row r="200" spans="8:19" x14ac:dyDescent="0.25">
      <c r="H200" s="64"/>
      <c r="I200" s="38"/>
      <c r="L200" s="86"/>
      <c r="M200" s="89"/>
      <c r="O200" s="68"/>
      <c r="P200" s="108"/>
      <c r="Q200" s="87"/>
      <c r="R200" s="87"/>
      <c r="S200" s="108"/>
    </row>
    <row r="201" spans="8:19" x14ac:dyDescent="0.25">
      <c r="H201" s="87"/>
      <c r="I201" s="50"/>
      <c r="L201" s="86"/>
      <c r="M201" s="89"/>
      <c r="O201" s="68"/>
      <c r="P201" s="108"/>
      <c r="Q201" s="87"/>
      <c r="R201" s="87"/>
      <c r="S201" s="108"/>
    </row>
    <row r="206" spans="8:19" x14ac:dyDescent="0.25">
      <c r="O206" s="108"/>
    </row>
  </sheetData>
  <mergeCells count="1">
    <mergeCell ref="CE21:CG21"/>
  </mergeCells>
  <phoneticPr fontId="0" type="noConversion"/>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2"/>
  <sheetViews>
    <sheetView topLeftCell="BW9" zoomScale="75" workbookViewId="0">
      <selection activeCell="J20" sqref="J20"/>
    </sheetView>
  </sheetViews>
  <sheetFormatPr defaultColWidth="8" defaultRowHeight="12.75" x14ac:dyDescent="0.2"/>
  <cols>
    <col min="1" max="8" width="14.25" style="50" customWidth="1"/>
    <col min="9" max="9" width="12.625" style="50" customWidth="1"/>
    <col min="10" max="19" width="14.25" style="50" customWidth="1"/>
    <col min="20" max="20" width="9.125" style="50" customWidth="1"/>
    <col min="21" max="24" width="14.25" style="50" customWidth="1"/>
    <col min="25" max="25" width="9.125" style="50" customWidth="1"/>
    <col min="26" max="29" width="14.25" style="50" customWidth="1"/>
    <col min="30" max="30" width="9.375" style="50" customWidth="1"/>
    <col min="31" max="34" width="14.25" style="50" customWidth="1"/>
    <col min="35" max="35" width="10.75" style="50" customWidth="1"/>
    <col min="36" max="39" width="14.25" style="50" customWidth="1"/>
    <col min="40" max="40" width="9.375" style="50" customWidth="1"/>
    <col min="41" max="44" width="14.25" style="50" customWidth="1"/>
    <col min="45" max="45" width="8.375" style="50" customWidth="1"/>
    <col min="46" max="49" width="14.25" style="50" customWidth="1"/>
    <col min="50" max="50" width="10.125" style="50" customWidth="1"/>
    <col min="51" max="54" width="14.25" style="50" customWidth="1"/>
    <col min="55" max="55" width="7.875" style="50" customWidth="1"/>
    <col min="56" max="57" width="14.25" style="50" customWidth="1"/>
    <col min="58" max="58" width="11.75" style="50" customWidth="1"/>
    <col min="59" max="59" width="14.25" style="50" customWidth="1"/>
    <col min="60" max="60" width="7.75" style="50" customWidth="1"/>
    <col min="61" max="69" width="14.25" style="50" customWidth="1"/>
    <col min="70" max="70" width="9.625" style="50" customWidth="1"/>
    <col min="71" max="73" width="14.25" style="50" customWidth="1"/>
    <col min="74" max="74" width="10.125" style="50" bestFit="1" customWidth="1"/>
    <col min="75" max="75" width="8" style="50" customWidth="1"/>
    <col min="76" max="76" width="15" style="50" bestFit="1" customWidth="1"/>
    <col min="77" max="77" width="12.5" style="50" bestFit="1" customWidth="1"/>
    <col min="78" max="78" width="12.5" style="50" customWidth="1"/>
    <col min="79" max="79" width="12.5" style="50" bestFit="1" customWidth="1"/>
    <col min="80" max="80" width="9" style="50" bestFit="1" customWidth="1"/>
    <col min="81" max="16384" width="8" style="50"/>
  </cols>
  <sheetData>
    <row r="1" spans="1:10" x14ac:dyDescent="0.2">
      <c r="A1" s="48"/>
      <c r="B1" s="48"/>
      <c r="C1" s="49"/>
    </row>
    <row r="2" spans="1:10" x14ac:dyDescent="0.2">
      <c r="A2" s="51"/>
      <c r="B2" s="48"/>
      <c r="C2" s="48"/>
    </row>
    <row r="3" spans="1:10" x14ac:dyDescent="0.2">
      <c r="A3" s="48"/>
      <c r="B3" s="48"/>
      <c r="C3" s="52"/>
    </row>
    <row r="4" spans="1:10" x14ac:dyDescent="0.2">
      <c r="A4" s="48" t="s">
        <v>12</v>
      </c>
      <c r="B4" s="48"/>
      <c r="C4" s="53">
        <v>1210000000</v>
      </c>
    </row>
    <row r="5" spans="1:10" x14ac:dyDescent="0.2">
      <c r="A5" s="54" t="s">
        <v>46</v>
      </c>
      <c r="B5" s="48"/>
      <c r="C5" s="74"/>
      <c r="D5" s="67"/>
    </row>
    <row r="6" spans="1:10" x14ac:dyDescent="0.2">
      <c r="A6" s="54" t="s">
        <v>50</v>
      </c>
      <c r="B6" s="48"/>
      <c r="C6" s="55">
        <v>6.8900000000000003E-2</v>
      </c>
    </row>
    <row r="7" spans="1:10" x14ac:dyDescent="0.2">
      <c r="A7" s="48" t="s">
        <v>47</v>
      </c>
      <c r="B7" s="48"/>
      <c r="C7" s="50">
        <f>D7*12</f>
        <v>96462460.800000012</v>
      </c>
      <c r="D7" s="148">
        <v>8038538.4000000004</v>
      </c>
      <c r="E7" s="148"/>
      <c r="F7" s="71" t="s">
        <v>48</v>
      </c>
      <c r="G7" s="67" t="s">
        <v>78</v>
      </c>
    </row>
    <row r="8" spans="1:10" x14ac:dyDescent="0.2">
      <c r="A8" s="48" t="s">
        <v>16</v>
      </c>
      <c r="B8" s="48"/>
      <c r="C8" s="56">
        <v>0</v>
      </c>
      <c r="G8" s="67" t="s">
        <v>51</v>
      </c>
      <c r="H8" s="76">
        <f>108130000/C9</f>
        <v>8.9363636363636367E-2</v>
      </c>
      <c r="I8" s="78">
        <v>6.2199999999999998E-2</v>
      </c>
      <c r="J8" s="50">
        <f>H8*I8</f>
        <v>5.5584181818181819E-3</v>
      </c>
    </row>
    <row r="9" spans="1:10" x14ac:dyDescent="0.2">
      <c r="A9" s="50" t="s">
        <v>17</v>
      </c>
      <c r="C9" s="57">
        <v>1210000000</v>
      </c>
      <c r="H9" s="76">
        <f>492470000/C9</f>
        <v>0.40699999999999997</v>
      </c>
      <c r="I9" s="78">
        <v>6.6239999999999993E-2</v>
      </c>
      <c r="J9" s="50">
        <f t="shared" ref="J9:J17" si="0">H9*I9</f>
        <v>2.6959679999999996E-2</v>
      </c>
    </row>
    <row r="10" spans="1:10" x14ac:dyDescent="0.2">
      <c r="A10" s="50" t="s">
        <v>19</v>
      </c>
      <c r="C10" s="58">
        <v>1E-4</v>
      </c>
      <c r="H10" s="76">
        <f>115000000/C9</f>
        <v>9.5041322314049589E-2</v>
      </c>
      <c r="I10" s="78">
        <v>6.4468999999999999E-2</v>
      </c>
      <c r="J10" s="50">
        <f t="shared" si="0"/>
        <v>6.1272190082644626E-3</v>
      </c>
    </row>
    <row r="11" spans="1:10" x14ac:dyDescent="0.2">
      <c r="A11" s="67" t="s">
        <v>73</v>
      </c>
      <c r="C11" s="77">
        <v>1.5999999999999999E-5</v>
      </c>
      <c r="G11" s="73"/>
      <c r="H11" s="76">
        <f>102100000/C9</f>
        <v>8.4380165289256195E-2</v>
      </c>
      <c r="I11" s="78">
        <v>6.7710000000000006E-2</v>
      </c>
      <c r="J11" s="50">
        <f t="shared" si="0"/>
        <v>5.7133809917355371E-3</v>
      </c>
    </row>
    <row r="12" spans="1:10" x14ac:dyDescent="0.2">
      <c r="H12" s="76">
        <f>50000000/C9</f>
        <v>4.1322314049586778E-2</v>
      </c>
      <c r="I12" s="78">
        <v>6.5710000000000005E-2</v>
      </c>
      <c r="J12" s="50">
        <f t="shared" si="0"/>
        <v>2.7152892561983473E-3</v>
      </c>
    </row>
    <row r="13" spans="1:10" x14ac:dyDescent="0.2">
      <c r="H13" s="76">
        <f>112300000/C9</f>
        <v>9.2809917355371904E-2</v>
      </c>
      <c r="I13" s="78">
        <v>6.8779999999999994E-2</v>
      </c>
      <c r="J13" s="50">
        <f t="shared" si="0"/>
        <v>6.3834661157024788E-3</v>
      </c>
    </row>
    <row r="14" spans="1:10" x14ac:dyDescent="0.2">
      <c r="H14" s="76">
        <f>48700000/C9</f>
        <v>4.0247933884297524E-2</v>
      </c>
      <c r="I14" s="78">
        <v>6.8783999999999998E-2</v>
      </c>
      <c r="J14" s="50">
        <f t="shared" si="0"/>
        <v>2.7684138842975206E-3</v>
      </c>
    </row>
    <row r="15" spans="1:10" x14ac:dyDescent="0.2">
      <c r="H15" s="76">
        <f>89500000/C9</f>
        <v>7.3966942148760331E-2</v>
      </c>
      <c r="I15" s="78">
        <v>6.8783999999999998E-2</v>
      </c>
      <c r="J15" s="50">
        <f t="shared" si="0"/>
        <v>5.0877421487603306E-3</v>
      </c>
    </row>
    <row r="16" spans="1:10" x14ac:dyDescent="0.2">
      <c r="H16" s="76">
        <f>44800000/C9</f>
        <v>3.7024793388429754E-2</v>
      </c>
      <c r="I16" s="78">
        <v>6.8783999999999998E-2</v>
      </c>
      <c r="J16" s="50">
        <f t="shared" si="0"/>
        <v>2.5467133884297523E-3</v>
      </c>
    </row>
    <row r="17" spans="2:83" x14ac:dyDescent="0.2">
      <c r="H17" s="76">
        <f>47000000/C9</f>
        <v>3.884297520661157E-2</v>
      </c>
      <c r="I17" s="78">
        <v>6.8783999999999998E-2</v>
      </c>
      <c r="J17" s="50">
        <f t="shared" si="0"/>
        <v>2.6717752066115702E-3</v>
      </c>
    </row>
    <row r="18" spans="2:83" x14ac:dyDescent="0.2">
      <c r="G18" s="93"/>
      <c r="J18" s="77">
        <f>SUM(J8:J17)</f>
        <v>6.6532098181818183E-2</v>
      </c>
    </row>
    <row r="19" spans="2:83" ht="15.75" x14ac:dyDescent="0.25">
      <c r="B19" s="59"/>
      <c r="C19" s="59"/>
      <c r="D19" s="60" t="s">
        <v>28</v>
      </c>
      <c r="E19" s="61"/>
      <c r="F19" s="61"/>
      <c r="G19" s="59"/>
      <c r="H19" s="59"/>
      <c r="I19" s="59"/>
      <c r="J19" s="59"/>
      <c r="K19" s="59"/>
      <c r="L19" s="59"/>
      <c r="M19" s="59"/>
      <c r="N19" s="59"/>
    </row>
    <row r="20" spans="2:83" ht="15.75" x14ac:dyDescent="0.25">
      <c r="B20" s="59"/>
      <c r="C20" s="59"/>
      <c r="D20" s="61"/>
      <c r="E20" s="61"/>
      <c r="F20" s="61"/>
      <c r="G20" s="59"/>
      <c r="H20" s="75"/>
      <c r="I20" s="59"/>
      <c r="J20" s="145" t="s">
        <v>96</v>
      </c>
      <c r="K20" s="62"/>
      <c r="L20" s="59"/>
      <c r="M20" s="59"/>
      <c r="N20" s="60"/>
      <c r="P20" s="3" t="s">
        <v>56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2:83" ht="15.75" x14ac:dyDescent="0.25">
      <c r="B21" s="63"/>
      <c r="C21" s="63" t="s">
        <v>29</v>
      </c>
      <c r="D21" s="63" t="s">
        <v>30</v>
      </c>
      <c r="E21" s="63" t="s">
        <v>31</v>
      </c>
      <c r="F21" s="63" t="s">
        <v>32</v>
      </c>
      <c r="G21" s="62"/>
      <c r="H21" s="62"/>
      <c r="I21" s="62"/>
      <c r="J21" s="62"/>
      <c r="K21" s="62"/>
      <c r="L21" s="62"/>
      <c r="M21" s="62"/>
      <c r="N21" s="67" t="s">
        <v>55</v>
      </c>
      <c r="P21" s="97" t="s">
        <v>57</v>
      </c>
      <c r="Q21"/>
      <c r="R21"/>
      <c r="S21"/>
      <c r="T21"/>
      <c r="U21" s="97" t="s">
        <v>60</v>
      </c>
      <c r="V21"/>
      <c r="W21"/>
      <c r="X21"/>
      <c r="Y21"/>
      <c r="Z21" s="97" t="s">
        <v>63</v>
      </c>
      <c r="AA21"/>
      <c r="AB21"/>
      <c r="AC21"/>
      <c r="AD21"/>
      <c r="AE21" s="97" t="s">
        <v>64</v>
      </c>
      <c r="AF21"/>
      <c r="AG21"/>
      <c r="AH21"/>
      <c r="AI21"/>
      <c r="AJ21" s="97" t="s">
        <v>61</v>
      </c>
      <c r="AK21"/>
      <c r="AL21"/>
      <c r="AM21"/>
      <c r="AN21"/>
      <c r="AO21" s="97" t="s">
        <v>66</v>
      </c>
      <c r="AP21"/>
      <c r="AQ21"/>
      <c r="AR21"/>
      <c r="AS21"/>
      <c r="AT21" s="97" t="s">
        <v>67</v>
      </c>
      <c r="AU21"/>
      <c r="AV21"/>
      <c r="AW21"/>
      <c r="AX21"/>
      <c r="AY21" s="97" t="s">
        <v>68</v>
      </c>
      <c r="AZ21"/>
      <c r="BA21"/>
      <c r="BB21"/>
      <c r="BC21"/>
      <c r="BD21" s="97" t="s">
        <v>69</v>
      </c>
      <c r="BE21"/>
      <c r="BF21"/>
      <c r="BG21"/>
      <c r="BH21"/>
      <c r="BI21" s="97" t="s">
        <v>70</v>
      </c>
      <c r="BJ21"/>
      <c r="BK21"/>
      <c r="BL21"/>
      <c r="BM21"/>
      <c r="BN21" s="97" t="s">
        <v>71</v>
      </c>
      <c r="BO21"/>
      <c r="BP21"/>
      <c r="BQ21"/>
      <c r="BR21"/>
      <c r="BS21" s="97" t="s">
        <v>72</v>
      </c>
      <c r="BT21"/>
      <c r="BU21"/>
      <c r="BV21"/>
      <c r="BW21"/>
      <c r="BX21" s="112" t="s">
        <v>80</v>
      </c>
      <c r="BY21" s="147" t="s">
        <v>86</v>
      </c>
      <c r="BZ21" s="147"/>
      <c r="CA21" s="147"/>
      <c r="CB21"/>
      <c r="CC21"/>
      <c r="CD21"/>
      <c r="CE21"/>
    </row>
    <row r="22" spans="2:83" ht="15.75" x14ac:dyDescent="0.25">
      <c r="C22" s="61"/>
      <c r="D22" s="59"/>
      <c r="E22" s="59"/>
      <c r="F22">
        <v>0</v>
      </c>
      <c r="G22" s="61" t="s">
        <v>33</v>
      </c>
      <c r="H22" s="61" t="s">
        <v>34</v>
      </c>
      <c r="I22" s="61" t="s">
        <v>35</v>
      </c>
      <c r="J22" s="61" t="s">
        <v>36</v>
      </c>
      <c r="K22" s="61" t="s">
        <v>37</v>
      </c>
      <c r="L22" s="61" t="s">
        <v>19</v>
      </c>
      <c r="M22" s="61" t="s">
        <v>73</v>
      </c>
      <c r="N22" s="94" t="s">
        <v>56</v>
      </c>
      <c r="P22" s="99" t="s">
        <v>58</v>
      </c>
      <c r="Q22" s="99" t="s">
        <v>75</v>
      </c>
      <c r="R22" s="99" t="s">
        <v>76</v>
      </c>
      <c r="S22" s="99" t="s">
        <v>77</v>
      </c>
      <c r="T22"/>
      <c r="U22" s="99" t="s">
        <v>58</v>
      </c>
      <c r="V22" s="99" t="s">
        <v>75</v>
      </c>
      <c r="W22" s="99" t="s">
        <v>76</v>
      </c>
      <c r="X22" s="99" t="s">
        <v>77</v>
      </c>
      <c r="Y22"/>
      <c r="Z22" s="99" t="s">
        <v>58</v>
      </c>
      <c r="AA22" s="99" t="s">
        <v>75</v>
      </c>
      <c r="AB22" s="99" t="s">
        <v>76</v>
      </c>
      <c r="AC22" s="99" t="s">
        <v>77</v>
      </c>
      <c r="AD22"/>
      <c r="AE22" s="99" t="s">
        <v>58</v>
      </c>
      <c r="AF22" s="99" t="s">
        <v>75</v>
      </c>
      <c r="AG22" s="99" t="s">
        <v>76</v>
      </c>
      <c r="AH22" s="99" t="s">
        <v>77</v>
      </c>
      <c r="AI22" s="99"/>
      <c r="AJ22" s="99" t="s">
        <v>58</v>
      </c>
      <c r="AK22" s="99" t="s">
        <v>75</v>
      </c>
      <c r="AL22" s="99" t="s">
        <v>76</v>
      </c>
      <c r="AM22" s="99" t="s">
        <v>77</v>
      </c>
      <c r="AN22"/>
      <c r="AO22" s="99" t="s">
        <v>58</v>
      </c>
      <c r="AP22" s="99" t="s">
        <v>75</v>
      </c>
      <c r="AQ22" s="99" t="s">
        <v>76</v>
      </c>
      <c r="AR22" s="99" t="s">
        <v>77</v>
      </c>
      <c r="AS22"/>
      <c r="AT22" s="99" t="s">
        <v>58</v>
      </c>
      <c r="AU22" s="99" t="s">
        <v>75</v>
      </c>
      <c r="AV22" s="99" t="s">
        <v>76</v>
      </c>
      <c r="AW22" s="99" t="s">
        <v>77</v>
      </c>
      <c r="AX22"/>
      <c r="AY22" s="99" t="s">
        <v>58</v>
      </c>
      <c r="AZ22" s="99" t="s">
        <v>75</v>
      </c>
      <c r="BA22" s="99" t="s">
        <v>76</v>
      </c>
      <c r="BB22" s="99" t="s">
        <v>77</v>
      </c>
      <c r="BC22"/>
      <c r="BD22" s="99" t="s">
        <v>58</v>
      </c>
      <c r="BE22" s="99" t="s">
        <v>75</v>
      </c>
      <c r="BF22" s="99" t="s">
        <v>76</v>
      </c>
      <c r="BG22" s="99" t="s">
        <v>77</v>
      </c>
      <c r="BH22"/>
      <c r="BI22" s="99" t="s">
        <v>58</v>
      </c>
      <c r="BJ22" s="99" t="s">
        <v>75</v>
      </c>
      <c r="BK22" s="99" t="s">
        <v>76</v>
      </c>
      <c r="BL22" s="99" t="s">
        <v>77</v>
      </c>
      <c r="BM22"/>
      <c r="BN22" s="99" t="s">
        <v>58</v>
      </c>
      <c r="BO22" s="99" t="s">
        <v>75</v>
      </c>
      <c r="BP22" s="99" t="s">
        <v>76</v>
      </c>
      <c r="BQ22" s="99" t="s">
        <v>77</v>
      </c>
      <c r="BR22"/>
      <c r="BS22" s="99" t="s">
        <v>58</v>
      </c>
      <c r="BT22" s="99" t="s">
        <v>75</v>
      </c>
      <c r="BU22" s="99" t="s">
        <v>76</v>
      </c>
      <c r="BV22" s="99" t="s">
        <v>77</v>
      </c>
      <c r="BW22"/>
      <c r="BX22" s="99" t="s">
        <v>58</v>
      </c>
      <c r="BY22" s="99" t="s">
        <v>75</v>
      </c>
      <c r="BZ22" s="99" t="s">
        <v>76</v>
      </c>
      <c r="CA22" s="99" t="s">
        <v>77</v>
      </c>
      <c r="CB22" s="149" t="s">
        <v>81</v>
      </c>
      <c r="CC22" s="149"/>
      <c r="CD22" s="149"/>
      <c r="CE22" s="149"/>
    </row>
    <row r="23" spans="2:83" ht="15.75" x14ac:dyDescent="0.25">
      <c r="C23" s="64">
        <v>0</v>
      </c>
      <c r="D23" s="38"/>
      <c r="E23" s="38"/>
      <c r="F23">
        <v>0</v>
      </c>
      <c r="G23" s="68">
        <f>C9</f>
        <v>1210000000</v>
      </c>
      <c r="H23" s="68"/>
      <c r="I23" s="68"/>
      <c r="J23" s="68"/>
      <c r="K23" s="68"/>
      <c r="L23" s="68"/>
      <c r="M23" s="68"/>
      <c r="N23" s="68"/>
      <c r="O23" s="69"/>
      <c r="P23" s="114">
        <f>'Rockefeller_ Monthly CF'!B14</f>
        <v>108130000</v>
      </c>
      <c r="U23" s="114">
        <f>'Rockefeller_ Monthly CF'!B15</f>
        <v>492470000</v>
      </c>
      <c r="Z23" s="88">
        <f>BX23</f>
        <v>1210000000</v>
      </c>
      <c r="AE23" s="88">
        <f>BX23</f>
        <v>1210000000</v>
      </c>
      <c r="AJ23" s="88">
        <f>'Rockefeller_ Monthly CF'!B16</f>
        <v>115000000</v>
      </c>
      <c r="AO23" s="88">
        <f>'Rockefeller_ Monthly CF'!B19</f>
        <v>102100000</v>
      </c>
      <c r="AT23" s="88">
        <f>'Rockefeller_ Monthly CF'!B20</f>
        <v>50000000</v>
      </c>
      <c r="AY23" s="88">
        <f>'Rockefeller_ Monthly CF'!B21</f>
        <v>112300000</v>
      </c>
      <c r="BD23" s="108">
        <v>48700000</v>
      </c>
      <c r="BI23" s="108">
        <v>89500000</v>
      </c>
      <c r="BN23" s="108">
        <v>44800000</v>
      </c>
      <c r="BS23" s="108">
        <v>47000000</v>
      </c>
      <c r="BX23" s="100">
        <f>P23+U23+AJ23+AO23+AT23+AY23+BD23+BI23+BN23+BS23</f>
        <v>1210000000</v>
      </c>
      <c r="BY23" s="100"/>
      <c r="BZ23" s="100"/>
      <c r="CA23" s="100"/>
    </row>
    <row r="24" spans="2:83" ht="15.75" x14ac:dyDescent="0.25">
      <c r="C24" s="64">
        <f t="shared" ref="C24:C33" si="1">C23+1</f>
        <v>1</v>
      </c>
      <c r="D24" s="38"/>
      <c r="E24" s="38"/>
      <c r="F24" s="40">
        <f>0.012*E1</f>
        <v>0</v>
      </c>
      <c r="G24" s="68">
        <f>C9</f>
        <v>1210000000</v>
      </c>
      <c r="H24" s="68">
        <f>G23*$C$6</f>
        <v>83369000</v>
      </c>
      <c r="I24" s="68"/>
      <c r="J24" s="68"/>
      <c r="K24" s="68">
        <f>G23*$C$6</f>
        <v>83369000</v>
      </c>
      <c r="L24" s="68">
        <f>G23*$C$10</f>
        <v>121000</v>
      </c>
      <c r="M24" s="68">
        <f>G23*$C$11</f>
        <v>19360</v>
      </c>
      <c r="N24" s="68">
        <f>SUM(I24:K24)-L24-M24</f>
        <v>83228640</v>
      </c>
      <c r="O24" s="69"/>
      <c r="P24" s="88">
        <f>P23-R24</f>
        <v>108130000</v>
      </c>
      <c r="Q24" s="68">
        <f>SUM('Rockefeller_ Monthly CF'!W24:W35)</f>
        <v>6725685.9999999991</v>
      </c>
      <c r="R24" s="68">
        <f>SUM('Rockefeller_ Monthly CF'!X24:X35)</f>
        <v>0</v>
      </c>
      <c r="S24" s="68">
        <f>SUM('Rockefeller_ Monthly CF'!Y24:Y35)</f>
        <v>6725685.9999999991</v>
      </c>
      <c r="U24" s="88">
        <f>U23-W24</f>
        <v>492470000</v>
      </c>
      <c r="V24" s="68">
        <f>SUM('Rockefeller_ Monthly CF'!AB24:AB35)</f>
        <v>32621212.799999993</v>
      </c>
      <c r="W24" s="68">
        <f>SUM('Rockefeller_ Monthly CF'!AC24:AC35)</f>
        <v>0</v>
      </c>
      <c r="X24" s="68">
        <f>SUM('Rockefeller_ Monthly CF'!AD24:AD35)</f>
        <v>32621212.799999993</v>
      </c>
      <c r="Z24" s="88">
        <f t="shared" ref="Z24:Z33" si="2">BX24</f>
        <v>1210000000</v>
      </c>
      <c r="AA24" s="68">
        <f>SUM('Rockefeller_ Monthly CF'!AG24:AG35)</f>
        <v>2657481.9333333294</v>
      </c>
      <c r="AB24" s="68">
        <f>SUM('Rockefeller_ Monthly CF'!AH24:AH35)</f>
        <v>0</v>
      </c>
      <c r="AC24" s="68">
        <f>SUM('Rockefeller_ Monthly CF'!AI24:AI35)</f>
        <v>2657481.9333333294</v>
      </c>
      <c r="AE24" s="88">
        <f t="shared" ref="AE24:AE33" si="3">BX24</f>
        <v>1210000000</v>
      </c>
      <c r="AF24" s="68">
        <f>SUM('Rockefeller_ Monthly CF'!AL24:AL35)</f>
        <v>0</v>
      </c>
      <c r="AG24" s="68">
        <f>SUM('Rockefeller_ Monthly CF'!AM24:AM35)</f>
        <v>0</v>
      </c>
      <c r="AJ24" s="88">
        <f>AJ23-AL24</f>
        <v>115000000</v>
      </c>
      <c r="AK24" s="68">
        <f>SUM('Rockefeller_ Monthly CF'!AQ24:AQ35)</f>
        <v>7411635</v>
      </c>
      <c r="AL24" s="68">
        <f>SUM('Rockefeller_ Monthly CF'!AR24:AR35)</f>
        <v>0</v>
      </c>
      <c r="AM24" s="68">
        <f>SUM('Rockefeller_ Monthly CF'!AS24:AS35)</f>
        <v>7411635</v>
      </c>
      <c r="AO24" s="88">
        <f>AO23-AQ24</f>
        <v>102100000</v>
      </c>
      <c r="AP24" s="68">
        <f>SUM('Rockefeller_ Monthly CF'!AV24:AV35)</f>
        <v>6913190.9999999991</v>
      </c>
      <c r="AQ24" s="68">
        <f>SUM('Rockefeller_ Monthly CF'!AW24:AW35)</f>
        <v>0</v>
      </c>
      <c r="AR24" s="68">
        <f>SUM('Rockefeller_ Monthly CF'!AX24:AX35)</f>
        <v>6913190.9999999991</v>
      </c>
      <c r="AT24" s="88">
        <f>AT23-AV24</f>
        <v>50000000</v>
      </c>
      <c r="AU24" s="68">
        <f>SUM('Rockefeller_ Monthly CF'!BA24:BA35)</f>
        <v>3285499.9999999995</v>
      </c>
      <c r="AV24" s="68">
        <f>SUM('Rockefeller_ Monthly CF'!BB24:BB35)</f>
        <v>0</v>
      </c>
      <c r="AW24" s="68">
        <f>SUM('Rockefeller_ Monthly CF'!BC24:BC35)</f>
        <v>3285499.9999999995</v>
      </c>
      <c r="AY24" s="88">
        <f>AY23-BA24</f>
        <v>112300000</v>
      </c>
      <c r="AZ24" s="68">
        <f>SUM('Rockefeller_ Monthly CF'!BF24:BF35)</f>
        <v>7723994.0000000028</v>
      </c>
      <c r="BA24" s="68">
        <f>SUM('Rockefeller_ Monthly CF'!BG24:BG35)</f>
        <v>0</v>
      </c>
      <c r="BB24" s="68">
        <f>SUM('Rockefeller_ Monthly CF'!BH24:BH35)</f>
        <v>7723994.0000000028</v>
      </c>
      <c r="BD24" s="88">
        <f>BD23-BF24</f>
        <v>48700000</v>
      </c>
      <c r="BE24" s="68">
        <f>SUM('Rockefeller_ Monthly CF'!BK24:BK35)</f>
        <v>3349585.9999999995</v>
      </c>
      <c r="BF24" s="68">
        <f>SUM('Rockefeller_ Monthly CF'!BL24:BL35)</f>
        <v>0</v>
      </c>
      <c r="BG24" s="68">
        <f>SUM('Rockefeller_ Monthly CF'!BM24:BM35)</f>
        <v>3349585.9999999995</v>
      </c>
      <c r="BI24" s="88">
        <f>BI23-BK24</f>
        <v>89500000</v>
      </c>
      <c r="BJ24" s="68">
        <f>SUM('Rockefeller_ Monthly CF'!BP24:BP35)</f>
        <v>6155810.0000000009</v>
      </c>
      <c r="BK24" s="68">
        <f>SUM('Rockefeller_ Monthly CF'!BQ24:BQ35)</f>
        <v>0</v>
      </c>
      <c r="BL24" s="68">
        <f>SUM('Rockefeller_ Monthly CF'!BR24:BR35)</f>
        <v>6155810.0000000009</v>
      </c>
      <c r="BN24" s="88">
        <f>BN23-BP24</f>
        <v>44800000</v>
      </c>
      <c r="BO24" s="68">
        <f>SUM('Rockefeller_ Monthly CF'!BU24:BU35)</f>
        <v>3081344</v>
      </c>
      <c r="BP24" s="68">
        <f>SUM('Rockefeller_ Monthly CF'!BV24:BV35)</f>
        <v>0</v>
      </c>
      <c r="BQ24" s="68">
        <f>SUM('Rockefeller_ Monthly CF'!BW24:BW35)</f>
        <v>3081344</v>
      </c>
      <c r="BS24" s="88">
        <f>BS23-BU24</f>
        <v>47000000</v>
      </c>
      <c r="BT24" s="68">
        <f>SUM('Rockefeller_ Monthly CF'!BZ24:BZ35)</f>
        <v>3232660.0000000014</v>
      </c>
      <c r="BU24" s="68">
        <f>SUM('Rockefeller_ Monthly CF'!CA24:CA35)</f>
        <v>0</v>
      </c>
      <c r="BV24" s="68">
        <f>SUM('Rockefeller_ Monthly CF'!CB24:CB35)</f>
        <v>3232660.0000000014</v>
      </c>
      <c r="BX24" s="100">
        <f t="shared" ref="BX24:BZ33" si="4">P24+U24+AJ24+AO24+AT24+AY24+BD24+BI24+BN24+BS24</f>
        <v>1210000000</v>
      </c>
      <c r="BY24" s="100">
        <f>Q24+V24+AK24+AP24+AU24+AZ24+BE24+BJ24+BO24+BT24+AA24</f>
        <v>83158100.733333305</v>
      </c>
      <c r="BZ24" s="100">
        <f t="shared" si="4"/>
        <v>0</v>
      </c>
      <c r="CA24" s="100">
        <f>BY24+BZ24</f>
        <v>83158100.733333305</v>
      </c>
      <c r="CB24" s="88">
        <f>N24-CA24</f>
        <v>70539.266666695476</v>
      </c>
    </row>
    <row r="25" spans="2:83" ht="15.75" x14ac:dyDescent="0.25">
      <c r="C25" s="64">
        <f t="shared" si="1"/>
        <v>2</v>
      </c>
      <c r="D25" s="38"/>
      <c r="E25" s="38"/>
      <c r="F25" s="81">
        <f>0.037*E1</f>
        <v>0</v>
      </c>
      <c r="G25" s="82">
        <f>C9</f>
        <v>1210000000</v>
      </c>
      <c r="H25" s="82">
        <f>G24*$C$6</f>
        <v>83369000</v>
      </c>
      <c r="I25" s="82"/>
      <c r="J25" s="82"/>
      <c r="K25" s="82">
        <f>G24*$C$6</f>
        <v>83369000</v>
      </c>
      <c r="L25" s="68">
        <f>G24*$C$10</f>
        <v>121000</v>
      </c>
      <c r="M25" s="68">
        <f>G24*$C$11</f>
        <v>19360</v>
      </c>
      <c r="N25" s="82">
        <f t="shared" ref="N25:N34" si="5">SUM(I25:K25)-L25-M25</f>
        <v>83228640</v>
      </c>
      <c r="O25" s="69"/>
      <c r="P25" s="88">
        <f t="shared" ref="P25:P33" si="6">P24-R25</f>
        <v>108130000</v>
      </c>
      <c r="Q25" s="68">
        <f>SUM('Rockefeller_ Monthly CF'!W36:W47)</f>
        <v>6725685.9999999991</v>
      </c>
      <c r="R25" s="68">
        <v>0</v>
      </c>
      <c r="S25" s="68">
        <f>SUM('Rockefeller_ Monthly CF'!Y36:Y47)</f>
        <v>6725685.9999999991</v>
      </c>
      <c r="U25" s="88">
        <f t="shared" ref="U25:U33" si="7">U24-W25</f>
        <v>492470000</v>
      </c>
      <c r="V25" s="68">
        <f>SUM('Rockefeller_ Monthly CF'!AB36:AB47)</f>
        <v>32621212.799999993</v>
      </c>
      <c r="W25" s="68">
        <v>0</v>
      </c>
      <c r="X25" s="68">
        <f>SUM('Rockefeller_ Monthly CF'!AD36:AD47)</f>
        <v>32621212.799999993</v>
      </c>
      <c r="Z25" s="88">
        <f t="shared" si="2"/>
        <v>1210000000</v>
      </c>
      <c r="AA25" s="68">
        <f>SUM('Rockefeller_ Monthly CF'!AG36:AG47)</f>
        <v>2728021.1999999955</v>
      </c>
      <c r="AB25" s="68">
        <v>0</v>
      </c>
      <c r="AC25" s="68">
        <f>SUM('Rockefeller_ Monthly CF'!AI36:AI47)</f>
        <v>2728021.1999999955</v>
      </c>
      <c r="AE25" s="88">
        <f t="shared" si="3"/>
        <v>1210000000</v>
      </c>
      <c r="AF25" s="68">
        <f>SUM('Rockefeller_ Monthly CF'!AL36:AL47)</f>
        <v>0</v>
      </c>
      <c r="AG25" s="68">
        <v>0</v>
      </c>
      <c r="AJ25" s="88">
        <f t="shared" ref="AJ25:AJ33" si="8">AJ24-AL25</f>
        <v>115000000</v>
      </c>
      <c r="AK25" s="68">
        <f>SUM('Rockefeller_ Monthly CF'!AQ36:AQ47)</f>
        <v>7411635</v>
      </c>
      <c r="AL25" s="68">
        <v>0</v>
      </c>
      <c r="AM25" s="68">
        <f>SUM('Rockefeller_ Monthly CF'!AS36:AS47)</f>
        <v>7411635</v>
      </c>
      <c r="AO25" s="88">
        <f t="shared" ref="AO25:AO33" si="9">AO24-AQ25</f>
        <v>102100000</v>
      </c>
      <c r="AP25" s="68">
        <f>SUM('Rockefeller_ Monthly CF'!AV36:AV47)</f>
        <v>6913190.9999999991</v>
      </c>
      <c r="AQ25" s="68">
        <v>0</v>
      </c>
      <c r="AR25" s="68">
        <f>SUM('Rockefeller_ Monthly CF'!AX36:AX47)</f>
        <v>6913190.9999999991</v>
      </c>
      <c r="AT25" s="88">
        <f t="shared" ref="AT25:AT33" si="10">AT24-AV25</f>
        <v>50000000</v>
      </c>
      <c r="AU25" s="68">
        <f>SUM('Rockefeller_ Monthly CF'!BA36:BA47)</f>
        <v>3285499.9999999995</v>
      </c>
      <c r="AV25" s="68">
        <v>0</v>
      </c>
      <c r="AW25" s="68">
        <f>SUM('Rockefeller_ Monthly CF'!BC36:BC47)</f>
        <v>3285499.9999999995</v>
      </c>
      <c r="AY25" s="88">
        <f t="shared" ref="AY25:AY33" si="11">AY24-BA25</f>
        <v>112300000</v>
      </c>
      <c r="AZ25" s="68">
        <f>SUM('Rockefeller_ Monthly CF'!BF36:BF47)</f>
        <v>7723994.0000000028</v>
      </c>
      <c r="BA25" s="68">
        <v>0</v>
      </c>
      <c r="BB25" s="68">
        <f>SUM('Rockefeller_ Monthly CF'!BH36:BH47)</f>
        <v>7723994.0000000028</v>
      </c>
      <c r="BD25" s="88">
        <f t="shared" ref="BD25:BD33" si="12">BD24-BF25</f>
        <v>48700000</v>
      </c>
      <c r="BE25" s="68">
        <f>SUM('Rockefeller_ Monthly CF'!BK36:BK47)</f>
        <v>3349585.9999999995</v>
      </c>
      <c r="BF25" s="68">
        <v>0</v>
      </c>
      <c r="BG25" s="68">
        <f>SUM('Rockefeller_ Monthly CF'!BM36:BM47)</f>
        <v>3349585.9999999995</v>
      </c>
      <c r="BI25" s="88">
        <f t="shared" ref="BI25:BI33" si="13">BI24-BK25</f>
        <v>89500000</v>
      </c>
      <c r="BJ25" s="68">
        <f>SUM('Rockefeller_ Monthly CF'!BP36:BP47)</f>
        <v>6155810.0000000009</v>
      </c>
      <c r="BK25" s="68">
        <v>0</v>
      </c>
      <c r="BL25" s="68">
        <f>SUM('Rockefeller_ Monthly CF'!BR36:BR47)</f>
        <v>6155810.0000000009</v>
      </c>
      <c r="BN25" s="88">
        <f t="shared" ref="BN25:BN33" si="14">BN24-BP25</f>
        <v>44800000</v>
      </c>
      <c r="BO25" s="68">
        <f>SUM('Rockefeller_ Monthly CF'!BU36:BU47)</f>
        <v>3081344</v>
      </c>
      <c r="BP25" s="68">
        <v>0</v>
      </c>
      <c r="BQ25" s="68">
        <f>SUM('Rockefeller_ Monthly CF'!BW36:BW47)</f>
        <v>3081344</v>
      </c>
      <c r="BS25" s="88">
        <f t="shared" ref="BS25:BS33" si="15">BS24-BU25</f>
        <v>47000000</v>
      </c>
      <c r="BT25" s="68">
        <f>SUM('Rockefeller_ Monthly CF'!BZ36:BZ47)</f>
        <v>3232660.0000000014</v>
      </c>
      <c r="BU25" s="68">
        <v>0</v>
      </c>
      <c r="BV25" s="68">
        <f>SUM('Rockefeller_ Monthly CF'!CB36:CB47)</f>
        <v>3232660.0000000014</v>
      </c>
      <c r="BX25" s="100">
        <f t="shared" si="4"/>
        <v>1210000000</v>
      </c>
      <c r="BY25" s="100">
        <f t="shared" ref="BY25:BY33" si="16">Q25+V25+AK25+AP25+AU25+AZ25+BE25+BJ25+BO25+BT25+AA25</f>
        <v>83228639.99999997</v>
      </c>
      <c r="BZ25" s="100">
        <f t="shared" si="4"/>
        <v>0</v>
      </c>
      <c r="CA25" s="100">
        <f t="shared" ref="CA25:CA33" si="17">BY25+BZ25</f>
        <v>83228639.99999997</v>
      </c>
      <c r="CB25" s="88">
        <f t="shared" ref="CB25:CB33" si="18">N25-CA25</f>
        <v>0</v>
      </c>
    </row>
    <row r="26" spans="2:83" ht="15.75" x14ac:dyDescent="0.25">
      <c r="C26" s="64">
        <f t="shared" si="1"/>
        <v>3</v>
      </c>
      <c r="D26" s="38"/>
      <c r="E26" s="38"/>
      <c r="F26" s="40">
        <f>0.0575*E1</f>
        <v>0</v>
      </c>
      <c r="G26" s="68">
        <f t="shared" ref="G26:G34" si="19">G25-I26-J26</f>
        <v>1196485041.8814645</v>
      </c>
      <c r="H26" s="68">
        <f>J26+K26</f>
        <v>96462460.799999997</v>
      </c>
      <c r="I26" s="68"/>
      <c r="J26" s="68">
        <f>SUM('Rockefeller_ Monthly CF'!O48:O59)</f>
        <v>13514958.118535627</v>
      </c>
      <c r="K26" s="68">
        <f>SUM('Rockefeller_ Monthly CF'!P48:P59)</f>
        <v>82947502.681464374</v>
      </c>
      <c r="L26" s="68">
        <f>SUM('Rockefeller_ Monthly CF'!Q48:Q59)</f>
        <v>120388.24772346065</v>
      </c>
      <c r="M26" s="68">
        <f>SUM('Rockefeller_ Monthly CF'!R48:R59)</f>
        <v>19262.119635753701</v>
      </c>
      <c r="N26" s="68">
        <f t="shared" si="5"/>
        <v>96322810.432640776</v>
      </c>
      <c r="O26" s="69"/>
      <c r="P26" s="88">
        <f t="shared" si="6"/>
        <v>94615041.881464377</v>
      </c>
      <c r="Q26" s="68">
        <f>SUM('Rockefeller_ Monthly CF'!W48:W59)</f>
        <v>6345176.0839925213</v>
      </c>
      <c r="R26" s="68">
        <f>SUM('Rockefeller_ Monthly CF'!X48:X59)</f>
        <v>13514958.118535627</v>
      </c>
      <c r="S26" s="68">
        <f>SUM('Rockefeller_ Monthly CF'!Y48:Y59)</f>
        <v>19860134.202528145</v>
      </c>
      <c r="T26" s="68"/>
      <c r="U26" s="88">
        <f t="shared" si="7"/>
        <v>492470000</v>
      </c>
      <c r="V26" s="68">
        <f>SUM('Rockefeller_ Monthly CF'!AB48:AB59)</f>
        <v>32621212.799999993</v>
      </c>
      <c r="W26" s="68">
        <f>SUM('Rockefeller_ Monthly CF'!AC48:AC59)</f>
        <v>0</v>
      </c>
      <c r="X26" s="68">
        <f>SUM('Rockefeller_ Monthly CF'!AD48:AD59)</f>
        <v>32621212.799999993</v>
      </c>
      <c r="Y26" s="68"/>
      <c r="Z26" s="88">
        <f t="shared" si="2"/>
        <v>1196485041.8814645</v>
      </c>
      <c r="AA26" s="68">
        <f>SUM('Rockefeller_ Monthly CF'!AG48:AG59)</f>
        <v>2687743.4301126301</v>
      </c>
      <c r="AB26" s="68">
        <f>SUM('Rockefeller_ Monthly CF'!AH48:AH59)</f>
        <v>0</v>
      </c>
      <c r="AC26" s="68">
        <f>SUM('Rockefeller_ Monthly CF'!AI48:AI59)</f>
        <v>2687743.4301126301</v>
      </c>
      <c r="AD26" s="68"/>
      <c r="AE26" s="88">
        <f t="shared" si="3"/>
        <v>1196485041.8814645</v>
      </c>
      <c r="AF26" s="68">
        <f>SUM('Rockefeller_ Monthly CF'!AL48:AL59)</f>
        <v>0</v>
      </c>
      <c r="AG26" s="68">
        <f>SUM('Rockefeller_ Monthly CF'!AM48:AM59)</f>
        <v>0</v>
      </c>
      <c r="AH26" s="68"/>
      <c r="AI26" s="68"/>
      <c r="AJ26" s="88">
        <f t="shared" si="8"/>
        <v>115000000</v>
      </c>
      <c r="AK26" s="68">
        <f>SUM('Rockefeller_ Monthly CF'!AQ48:AQ59)</f>
        <v>7411635</v>
      </c>
      <c r="AL26" s="68">
        <f>SUM('Rockefeller_ Monthly CF'!AR48:AR59)</f>
        <v>0</v>
      </c>
      <c r="AM26" s="68">
        <f>SUM('Rockefeller_ Monthly CF'!AS48:AS59)</f>
        <v>7411635</v>
      </c>
      <c r="AN26" s="68"/>
      <c r="AO26" s="88">
        <f t="shared" si="9"/>
        <v>102100000</v>
      </c>
      <c r="AP26" s="68">
        <f>SUM('Rockefeller_ Monthly CF'!AV48:AV59)</f>
        <v>6913190.9999999991</v>
      </c>
      <c r="AQ26" s="68">
        <f>SUM('Rockefeller_ Monthly CF'!AW48:AW59)</f>
        <v>0</v>
      </c>
      <c r="AR26" s="68">
        <f>SUM('Rockefeller_ Monthly CF'!AX48:AX59)</f>
        <v>6913190.9999999991</v>
      </c>
      <c r="AS26" s="68"/>
      <c r="AT26" s="88">
        <f t="shared" si="10"/>
        <v>50000000</v>
      </c>
      <c r="AU26" s="68">
        <f>SUM('Rockefeller_ Monthly CF'!BA48:BA59)</f>
        <v>3285499.9999999995</v>
      </c>
      <c r="AV26" s="68">
        <f>SUM('Rockefeller_ Monthly CF'!BB48:BB59)</f>
        <v>0</v>
      </c>
      <c r="AW26" s="68">
        <f>SUM('Rockefeller_ Monthly CF'!BC48:BC59)</f>
        <v>3285499.9999999995</v>
      </c>
      <c r="AX26" s="68"/>
      <c r="AY26" s="88">
        <f t="shared" si="11"/>
        <v>112300000</v>
      </c>
      <c r="AZ26" s="68">
        <f>SUM('Rockefeller_ Monthly CF'!BF48:BF59)</f>
        <v>7723994.0000000028</v>
      </c>
      <c r="BA26" s="68">
        <f>SUM('Rockefeller_ Monthly CF'!BG48:BG59)</f>
        <v>0</v>
      </c>
      <c r="BB26" s="68">
        <f>SUM('Rockefeller_ Monthly CF'!BH48:BH59)</f>
        <v>7723994.0000000028</v>
      </c>
      <c r="BC26" s="68"/>
      <c r="BD26" s="88">
        <f t="shared" si="12"/>
        <v>48700000</v>
      </c>
      <c r="BE26" s="68">
        <f>SUM('Rockefeller_ Monthly CF'!BK48:BK59)</f>
        <v>3349585.9999999995</v>
      </c>
      <c r="BF26" s="68">
        <f>SUM('Rockefeller_ Monthly CF'!BL48:BL59)</f>
        <v>0</v>
      </c>
      <c r="BG26" s="68">
        <f>SUM('Rockefeller_ Monthly CF'!BM48:BM59)</f>
        <v>3349585.9999999995</v>
      </c>
      <c r="BH26" s="68"/>
      <c r="BI26" s="88">
        <f t="shared" si="13"/>
        <v>89500000</v>
      </c>
      <c r="BJ26" s="68">
        <f>SUM('Rockefeller_ Monthly CF'!BP48:BP59)</f>
        <v>6155810.0000000009</v>
      </c>
      <c r="BK26" s="68">
        <f>SUM('Rockefeller_ Monthly CF'!BQ48:BQ59)</f>
        <v>0</v>
      </c>
      <c r="BL26" s="68">
        <f>SUM('Rockefeller_ Monthly CF'!BR48:BR59)</f>
        <v>6155810.0000000009</v>
      </c>
      <c r="BM26" s="68"/>
      <c r="BN26" s="88">
        <f t="shared" si="14"/>
        <v>44800000</v>
      </c>
      <c r="BO26" s="68">
        <f>SUM('Rockefeller_ Monthly CF'!BU48:BU59)</f>
        <v>3081344</v>
      </c>
      <c r="BP26" s="68">
        <f>SUM('Rockefeller_ Monthly CF'!BV48:BV59)</f>
        <v>0</v>
      </c>
      <c r="BQ26" s="68">
        <f>SUM('Rockefeller_ Monthly CF'!BW48:BW59)</f>
        <v>3081344</v>
      </c>
      <c r="BR26" s="68"/>
      <c r="BS26" s="88">
        <f t="shared" si="15"/>
        <v>47000000</v>
      </c>
      <c r="BT26" s="68">
        <f>SUM('Rockefeller_ Monthly CF'!BZ48:BZ59)</f>
        <v>3232660.0000000014</v>
      </c>
      <c r="BU26" s="68">
        <f>SUM('Rockefeller_ Monthly CF'!CA48:CA59)</f>
        <v>0</v>
      </c>
      <c r="BV26" s="68">
        <f>SUM('Rockefeller_ Monthly CF'!CB48:CB59)</f>
        <v>3232660.0000000014</v>
      </c>
      <c r="BX26" s="100">
        <f t="shared" si="4"/>
        <v>1196485041.8814645</v>
      </c>
      <c r="BY26" s="100">
        <f t="shared" si="16"/>
        <v>82807852.314105138</v>
      </c>
      <c r="BZ26" s="100">
        <f t="shared" si="4"/>
        <v>13514958.118535627</v>
      </c>
      <c r="CA26" s="100">
        <f t="shared" si="17"/>
        <v>96322810.432640761</v>
      </c>
      <c r="CB26" s="88">
        <f t="shared" si="18"/>
        <v>0</v>
      </c>
    </row>
    <row r="27" spans="2:83" ht="15.75" x14ac:dyDescent="0.25">
      <c r="C27" s="64">
        <f t="shared" si="1"/>
        <v>4</v>
      </c>
      <c r="D27" s="38"/>
      <c r="E27" s="38"/>
      <c r="F27" s="40">
        <f>0.06*$C$11</f>
        <v>9.5999999999999991E-7</v>
      </c>
      <c r="G27" s="68">
        <f t="shared" si="19"/>
        <v>1182008927.106473</v>
      </c>
      <c r="H27" s="68">
        <f t="shared" ref="H27:H33" si="20">J27+K27</f>
        <v>96462460.799999997</v>
      </c>
      <c r="I27" s="68"/>
      <c r="J27" s="68">
        <f>SUM('Rockefeller_ Monthly CF'!O60:O71)</f>
        <v>14476114.774991453</v>
      </c>
      <c r="K27" s="68">
        <f>SUM('Rockefeller_ Monthly CF'!P60:P71)</f>
        <v>81986346.025008544</v>
      </c>
      <c r="L27" s="68">
        <f>SUM('Rockefeller_ Monthly CF'!Q60:Q71)</f>
        <v>118993.24531931577</v>
      </c>
      <c r="M27" s="68">
        <f>SUM('Rockefeller_ Monthly CF'!R60:R71)</f>
        <v>19038.91925109052</v>
      </c>
      <c r="N27" s="68">
        <f t="shared" si="5"/>
        <v>96324428.635429591</v>
      </c>
      <c r="O27" s="69"/>
      <c r="P27" s="88">
        <f t="shared" si="6"/>
        <v>80138927.106472924</v>
      </c>
      <c r="Q27" s="68">
        <f>SUM('Rockefeller_ Monthly CF'!W60:W71)</f>
        <v>5477484.5886143828</v>
      </c>
      <c r="R27" s="68">
        <f>SUM('Rockefeller_ Monthly CF'!X60:X71)</f>
        <v>14476114.774991453</v>
      </c>
      <c r="S27" s="68">
        <f>SUM('Rockefeller_ Monthly CF'!Y60:Y71)</f>
        <v>19953599.363605835</v>
      </c>
      <c r="T27" s="68"/>
      <c r="U27" s="88">
        <f t="shared" si="7"/>
        <v>492470000</v>
      </c>
      <c r="V27" s="68">
        <f>SUM('Rockefeller_ Monthly CF'!AB60:AB71)</f>
        <v>32621212.799999993</v>
      </c>
      <c r="W27" s="68">
        <f>SUM('Rockefeller_ Monthly CF'!AC60:AC71)</f>
        <v>0</v>
      </c>
      <c r="X27" s="68">
        <f>SUM('Rockefeller_ Monthly CF'!AD60:AD71)</f>
        <v>32621212.799999993</v>
      </c>
      <c r="Y27" s="68"/>
      <c r="Z27" s="88">
        <f t="shared" si="2"/>
        <v>1182008927.106473</v>
      </c>
      <c r="AA27" s="68">
        <f>SUM('Rockefeller_ Monthly CF'!AG60:AG71)</f>
        <v>2595896.4718237482</v>
      </c>
      <c r="AB27" s="68">
        <f>SUM('Rockefeller_ Monthly CF'!AH60:AH71)</f>
        <v>0</v>
      </c>
      <c r="AC27" s="68">
        <f>SUM('Rockefeller_ Monthly CF'!AI60:AI71)</f>
        <v>2595896.4718237482</v>
      </c>
      <c r="AD27" s="68"/>
      <c r="AE27" s="88">
        <f t="shared" si="3"/>
        <v>1182008927.106473</v>
      </c>
      <c r="AF27" s="68">
        <f>SUM('Rockefeller_ Monthly CF'!AL60:AL71)</f>
        <v>0</v>
      </c>
      <c r="AG27" s="68">
        <f>SUM('Rockefeller_ Monthly CF'!AM60:AM71)</f>
        <v>0</v>
      </c>
      <c r="AH27" s="68"/>
      <c r="AI27" s="68"/>
      <c r="AJ27" s="88">
        <f t="shared" si="8"/>
        <v>115000000</v>
      </c>
      <c r="AK27" s="68">
        <f>SUM('Rockefeller_ Monthly CF'!AQ60:AQ71)</f>
        <v>7411635</v>
      </c>
      <c r="AL27" s="68">
        <f>SUM('Rockefeller_ Monthly CF'!AR60:AR71)</f>
        <v>0</v>
      </c>
      <c r="AM27" s="68">
        <f>SUM('Rockefeller_ Monthly CF'!AS60:AS71)</f>
        <v>7411635</v>
      </c>
      <c r="AN27" s="68"/>
      <c r="AO27" s="88">
        <f t="shared" si="9"/>
        <v>102100000</v>
      </c>
      <c r="AP27" s="68">
        <f>SUM('Rockefeller_ Monthly CF'!AV60:AV71)</f>
        <v>6913190.9999999991</v>
      </c>
      <c r="AQ27" s="68">
        <f>SUM('Rockefeller_ Monthly CF'!AW60:AW71)</f>
        <v>0</v>
      </c>
      <c r="AR27" s="68">
        <f>SUM('Rockefeller_ Monthly CF'!AX60:AX71)</f>
        <v>6913190.9999999991</v>
      </c>
      <c r="AS27" s="68"/>
      <c r="AT27" s="88">
        <f t="shared" si="10"/>
        <v>50000000</v>
      </c>
      <c r="AU27" s="68">
        <f>SUM('Rockefeller_ Monthly CF'!BA60:BA71)</f>
        <v>3285499.9999999995</v>
      </c>
      <c r="AV27" s="68">
        <f>SUM('Rockefeller_ Monthly CF'!BB60:BB71)</f>
        <v>0</v>
      </c>
      <c r="AW27" s="68">
        <f>SUM('Rockefeller_ Monthly CF'!BC60:BC71)</f>
        <v>3285499.9999999995</v>
      </c>
      <c r="AX27" s="68"/>
      <c r="AY27" s="88">
        <f t="shared" si="11"/>
        <v>112300000</v>
      </c>
      <c r="AZ27" s="68">
        <f>SUM('Rockefeller_ Monthly CF'!BF60:BF71)</f>
        <v>7723994.0000000028</v>
      </c>
      <c r="BA27" s="68">
        <f>SUM('Rockefeller_ Monthly CF'!BG60:BG71)</f>
        <v>0</v>
      </c>
      <c r="BB27" s="68">
        <f>SUM('Rockefeller_ Monthly CF'!BH60:BH71)</f>
        <v>7723994.0000000028</v>
      </c>
      <c r="BC27" s="68"/>
      <c r="BD27" s="88">
        <f t="shared" si="12"/>
        <v>48700000</v>
      </c>
      <c r="BE27" s="68">
        <f>SUM('Rockefeller_ Monthly CF'!BK60:BK71)</f>
        <v>3349585.9999999995</v>
      </c>
      <c r="BF27" s="68">
        <f>SUM('Rockefeller_ Monthly CF'!BL60:BL71)</f>
        <v>0</v>
      </c>
      <c r="BG27" s="68">
        <f>SUM('Rockefeller_ Monthly CF'!BM60:BM71)</f>
        <v>3349585.9999999995</v>
      </c>
      <c r="BH27" s="68"/>
      <c r="BI27" s="88">
        <f t="shared" si="13"/>
        <v>89500000</v>
      </c>
      <c r="BJ27" s="68">
        <f>SUM('Rockefeller_ Monthly CF'!BP60:BP71)</f>
        <v>6155810.0000000009</v>
      </c>
      <c r="BK27" s="68">
        <f>SUM('Rockefeller_ Monthly CF'!BQ60:BQ71)</f>
        <v>0</v>
      </c>
      <c r="BL27" s="68">
        <f>SUM('Rockefeller_ Monthly CF'!BR60:BR71)</f>
        <v>6155810.0000000009</v>
      </c>
      <c r="BM27" s="68"/>
      <c r="BN27" s="88">
        <f t="shared" si="14"/>
        <v>44800000</v>
      </c>
      <c r="BO27" s="68">
        <f>SUM('Rockefeller_ Monthly CF'!BU60:BU71)</f>
        <v>3081344</v>
      </c>
      <c r="BP27" s="68">
        <f>SUM('Rockefeller_ Monthly CF'!BV60:BV71)</f>
        <v>0</v>
      </c>
      <c r="BQ27" s="68">
        <f>SUM('Rockefeller_ Monthly CF'!BW60:BW71)</f>
        <v>3081344</v>
      </c>
      <c r="BR27" s="68"/>
      <c r="BS27" s="88">
        <f t="shared" si="15"/>
        <v>47000000</v>
      </c>
      <c r="BT27" s="68">
        <f>SUM('Rockefeller_ Monthly CF'!BZ60:BZ71)</f>
        <v>3232660.0000000014</v>
      </c>
      <c r="BU27" s="68">
        <f>SUM('Rockefeller_ Monthly CF'!CA60:CA71)</f>
        <v>0</v>
      </c>
      <c r="BV27" s="68">
        <f>SUM('Rockefeller_ Monthly CF'!CB60:CB71)</f>
        <v>3232660.0000000014</v>
      </c>
      <c r="BX27" s="100">
        <f t="shared" si="4"/>
        <v>1182008927.106473</v>
      </c>
      <c r="BY27" s="100">
        <f t="shared" si="16"/>
        <v>81848313.860438138</v>
      </c>
      <c r="BZ27" s="100">
        <f t="shared" si="4"/>
        <v>14476114.774991453</v>
      </c>
      <c r="CA27" s="100">
        <f t="shared" si="17"/>
        <v>96324428.635429591</v>
      </c>
      <c r="CB27" s="88">
        <f t="shared" si="18"/>
        <v>0</v>
      </c>
    </row>
    <row r="28" spans="2:83" ht="15.75" x14ac:dyDescent="0.25">
      <c r="C28" s="64">
        <f t="shared" si="1"/>
        <v>5</v>
      </c>
      <c r="D28" s="38"/>
      <c r="E28" s="38"/>
      <c r="F28" s="40">
        <f t="shared" ref="F28:F33" si="21">0.06*$C$11</f>
        <v>9.5999999999999991E-7</v>
      </c>
      <c r="G28" s="68">
        <f t="shared" si="19"/>
        <v>1166503300.145534</v>
      </c>
      <c r="H28" s="68">
        <f t="shared" si="20"/>
        <v>96462460.800000027</v>
      </c>
      <c r="I28" s="68"/>
      <c r="J28" s="68">
        <f>SUM('Rockefeller_ Monthly CF'!O72:O83)</f>
        <v>15505626.960938882</v>
      </c>
      <c r="K28" s="68">
        <f>SUM('Rockefeller_ Monthly CF'!P72:P83)</f>
        <v>80956833.839061141</v>
      </c>
      <c r="L28" s="68">
        <f>SUM('Rockefeller_ Monthly CF'!Q72:Q83)</f>
        <v>117499.03314812935</v>
      </c>
      <c r="M28" s="68">
        <f>SUM('Rockefeller_ Monthly CF'!R72:R83)</f>
        <v>18799.845303700695</v>
      </c>
      <c r="N28" s="68">
        <f t="shared" si="5"/>
        <v>96326161.921548203</v>
      </c>
      <c r="O28" s="69"/>
      <c r="P28" s="88">
        <f t="shared" si="6"/>
        <v>64633300.145534039</v>
      </c>
      <c r="Q28" s="68">
        <f>SUM('Rockefeller_ Monthly CF'!W72:W83)</f>
        <v>4548084.6181364246</v>
      </c>
      <c r="R28" s="68">
        <f>SUM('Rockefeller_ Monthly CF'!X72:X83)</f>
        <v>15505626.960938882</v>
      </c>
      <c r="S28" s="68">
        <f>SUM('Rockefeller_ Monthly CF'!Y72:Y83)</f>
        <v>20053711.579075307</v>
      </c>
      <c r="T28" s="68"/>
      <c r="U28" s="88">
        <f t="shared" si="7"/>
        <v>492470000</v>
      </c>
      <c r="V28" s="68">
        <f>SUM('Rockefeller_ Monthly CF'!AB72:AB83)</f>
        <v>32621212.799999993</v>
      </c>
      <c r="W28" s="68">
        <f>SUM('Rockefeller_ Monthly CF'!AC72:AC83)</f>
        <v>0</v>
      </c>
      <c r="X28" s="68">
        <f>SUM('Rockefeller_ Monthly CF'!AD72:AD83)</f>
        <v>32621212.799999993</v>
      </c>
      <c r="Y28" s="68"/>
      <c r="Z28" s="88">
        <f t="shared" si="2"/>
        <v>1166503300.145534</v>
      </c>
      <c r="AA28" s="68">
        <f>SUM('Rockefeller_ Monthly CF'!AG72:AG83)</f>
        <v>2497517.5424728561</v>
      </c>
      <c r="AB28" s="68">
        <f>SUM('Rockefeller_ Monthly CF'!AH72:AH83)</f>
        <v>0</v>
      </c>
      <c r="AC28" s="68">
        <f>SUM('Rockefeller_ Monthly CF'!AI72:AI83)</f>
        <v>2497517.5424728561</v>
      </c>
      <c r="AD28" s="68"/>
      <c r="AE28" s="88">
        <f t="shared" si="3"/>
        <v>1166503300.145534</v>
      </c>
      <c r="AF28" s="68">
        <f>SUM('Rockefeller_ Monthly CF'!AL72:AL83)</f>
        <v>0</v>
      </c>
      <c r="AG28" s="68">
        <f>SUM('Rockefeller_ Monthly CF'!AM72:AM83)</f>
        <v>0</v>
      </c>
      <c r="AH28" s="68"/>
      <c r="AI28" s="68"/>
      <c r="AJ28" s="88">
        <f t="shared" si="8"/>
        <v>115000000</v>
      </c>
      <c r="AK28" s="68">
        <f>SUM('Rockefeller_ Monthly CF'!AQ72:AQ83)</f>
        <v>7411635</v>
      </c>
      <c r="AL28" s="68">
        <f>SUM('Rockefeller_ Monthly CF'!AR72:AR83)</f>
        <v>0</v>
      </c>
      <c r="AM28" s="68">
        <f>SUM('Rockefeller_ Monthly CF'!AS72:AS83)</f>
        <v>7411635</v>
      </c>
      <c r="AN28" s="68"/>
      <c r="AO28" s="88">
        <f t="shared" si="9"/>
        <v>102100000</v>
      </c>
      <c r="AP28" s="68">
        <f>SUM('Rockefeller_ Monthly CF'!AV72:AV83)</f>
        <v>6913190.9999999991</v>
      </c>
      <c r="AQ28" s="68">
        <f>SUM('Rockefeller_ Monthly CF'!AW72:AW83)</f>
        <v>0</v>
      </c>
      <c r="AR28" s="68">
        <f>SUM('Rockefeller_ Monthly CF'!AX72:AX83)</f>
        <v>6913190.9999999991</v>
      </c>
      <c r="AS28" s="68"/>
      <c r="AT28" s="88">
        <f t="shared" si="10"/>
        <v>50000000</v>
      </c>
      <c r="AU28" s="68">
        <f>SUM('Rockefeller_ Monthly CF'!BA72:BA83)</f>
        <v>3285499.9999999995</v>
      </c>
      <c r="AV28" s="68">
        <f>SUM('Rockefeller_ Monthly CF'!BB72:BB83)</f>
        <v>0</v>
      </c>
      <c r="AW28" s="68">
        <f>SUM('Rockefeller_ Monthly CF'!BC72:BC83)</f>
        <v>3285499.9999999995</v>
      </c>
      <c r="AX28" s="68"/>
      <c r="AY28" s="88">
        <f t="shared" si="11"/>
        <v>112300000</v>
      </c>
      <c r="AZ28" s="68">
        <f>SUM('Rockefeller_ Monthly CF'!BF72:BF83)</f>
        <v>7723994.0000000028</v>
      </c>
      <c r="BA28" s="68">
        <f>SUM('Rockefeller_ Monthly CF'!BG72:BG83)</f>
        <v>0</v>
      </c>
      <c r="BB28" s="68">
        <f>SUM('Rockefeller_ Monthly CF'!BH72:BH83)</f>
        <v>7723994.0000000028</v>
      </c>
      <c r="BC28" s="68"/>
      <c r="BD28" s="88">
        <f t="shared" si="12"/>
        <v>48700000</v>
      </c>
      <c r="BE28" s="68">
        <f>SUM('Rockefeller_ Monthly CF'!BK72:BK83)</f>
        <v>3349585.9999999995</v>
      </c>
      <c r="BF28" s="68">
        <f>SUM('Rockefeller_ Monthly CF'!BL72:BL83)</f>
        <v>0</v>
      </c>
      <c r="BG28" s="68">
        <f>SUM('Rockefeller_ Monthly CF'!BM72:BM83)</f>
        <v>3349585.9999999995</v>
      </c>
      <c r="BH28" s="68"/>
      <c r="BI28" s="88">
        <f t="shared" si="13"/>
        <v>89500000</v>
      </c>
      <c r="BJ28" s="68">
        <f>SUM('Rockefeller_ Monthly CF'!BP72:BP83)</f>
        <v>6155810.0000000009</v>
      </c>
      <c r="BK28" s="68">
        <f>SUM('Rockefeller_ Monthly CF'!BQ72:BQ83)</f>
        <v>0</v>
      </c>
      <c r="BL28" s="68">
        <f>SUM('Rockefeller_ Monthly CF'!BR72:BR83)</f>
        <v>6155810.0000000009</v>
      </c>
      <c r="BM28" s="68"/>
      <c r="BN28" s="88">
        <f t="shared" si="14"/>
        <v>44800000</v>
      </c>
      <c r="BO28" s="68">
        <f>SUM('Rockefeller_ Monthly CF'!BU72:BU83)</f>
        <v>3081344</v>
      </c>
      <c r="BP28" s="68">
        <f>SUM('Rockefeller_ Monthly CF'!BV72:BV83)</f>
        <v>0</v>
      </c>
      <c r="BQ28" s="68">
        <f>SUM('Rockefeller_ Monthly CF'!BW72:BW83)</f>
        <v>3081344</v>
      </c>
      <c r="BR28" s="68"/>
      <c r="BS28" s="88">
        <f t="shared" si="15"/>
        <v>47000000</v>
      </c>
      <c r="BT28" s="68">
        <f>SUM('Rockefeller_ Monthly CF'!BZ72:BZ83)</f>
        <v>3232660.0000000014</v>
      </c>
      <c r="BU28" s="68">
        <f>SUM('Rockefeller_ Monthly CF'!CA72:CA83)</f>
        <v>0</v>
      </c>
      <c r="BV28" s="68">
        <f>SUM('Rockefeller_ Monthly CF'!CB72:CB83)</f>
        <v>3232660.0000000014</v>
      </c>
      <c r="BX28" s="100">
        <f t="shared" si="4"/>
        <v>1166503300.145534</v>
      </c>
      <c r="BY28" s="100">
        <f t="shared" si="16"/>
        <v>80820534.960609272</v>
      </c>
      <c r="BZ28" s="100">
        <f t="shared" si="4"/>
        <v>15505626.960938882</v>
      </c>
      <c r="CA28" s="100">
        <f t="shared" si="17"/>
        <v>96326161.921548158</v>
      </c>
      <c r="CB28" s="88">
        <f t="shared" si="18"/>
        <v>0</v>
      </c>
    </row>
    <row r="29" spans="2:83" ht="15.75" x14ac:dyDescent="0.25">
      <c r="C29" s="64">
        <f t="shared" si="1"/>
        <v>6</v>
      </c>
      <c r="D29" s="38"/>
      <c r="E29" s="38"/>
      <c r="F29" s="40">
        <f t="shared" si="21"/>
        <v>9.5999999999999991E-7</v>
      </c>
      <c r="G29" s="68">
        <f t="shared" si="19"/>
        <v>1149894944.1612926</v>
      </c>
      <c r="H29" s="68">
        <f t="shared" si="20"/>
        <v>96462460.799999997</v>
      </c>
      <c r="I29" s="68"/>
      <c r="J29" s="68">
        <f>SUM('Rockefeller_ Monthly CF'!O84:O95)</f>
        <v>16608355.984241417</v>
      </c>
      <c r="K29" s="68">
        <f>SUM('Rockefeller_ Monthly CF'!P84:P95)</f>
        <v>79854104.815758586</v>
      </c>
      <c r="L29" s="68">
        <f>SUM('Rockefeller_ Monthly CF'!Q84:Q95)</f>
        <v>115898.55561068009</v>
      </c>
      <c r="M29" s="68">
        <f>SUM('Rockefeller_ Monthly CF'!R84:R95)</f>
        <v>18543.768897708811</v>
      </c>
      <c r="N29" s="68">
        <f t="shared" si="5"/>
        <v>96328018.475491598</v>
      </c>
      <c r="O29" s="69"/>
      <c r="P29" s="88">
        <f t="shared" si="6"/>
        <v>48024944.16129262</v>
      </c>
      <c r="Q29" s="68">
        <f>SUM('Rockefeller_ Monthly CF'!W84:W95)</f>
        <v>3552587.5898429775</v>
      </c>
      <c r="R29" s="68">
        <f>SUM('Rockefeller_ Monthly CF'!X84:X95)</f>
        <v>16608355.984241417</v>
      </c>
      <c r="S29" s="68">
        <f>SUM('Rockefeller_ Monthly CF'!Y84:Y95)</f>
        <v>20160943.57408439</v>
      </c>
      <c r="T29" s="68"/>
      <c r="U29" s="88">
        <f t="shared" si="7"/>
        <v>492470000</v>
      </c>
      <c r="V29" s="68">
        <f>SUM('Rockefeller_ Monthly CF'!AB84:AB95)</f>
        <v>32621212.799999993</v>
      </c>
      <c r="W29" s="68">
        <f>SUM('Rockefeller_ Monthly CF'!AC84:AC95)</f>
        <v>0</v>
      </c>
      <c r="X29" s="68">
        <f>SUM('Rockefeller_ Monthly CF'!AD84:AD95)</f>
        <v>32621212.799999993</v>
      </c>
      <c r="Y29" s="68"/>
      <c r="Z29" s="88">
        <f t="shared" si="2"/>
        <v>1149894944.1612926</v>
      </c>
      <c r="AA29" s="68">
        <f>SUM('Rockefeller_ Monthly CF'!AG84:AG95)</f>
        <v>2392142.1014072094</v>
      </c>
      <c r="AB29" s="68">
        <f>SUM('Rockefeller_ Monthly CF'!AH84:AH95)</f>
        <v>0</v>
      </c>
      <c r="AC29" s="68">
        <f>SUM('Rockefeller_ Monthly CF'!AI84:AI95)</f>
        <v>2392142.1014072094</v>
      </c>
      <c r="AD29" s="68"/>
      <c r="AE29" s="88">
        <f t="shared" si="3"/>
        <v>1149894944.1612926</v>
      </c>
      <c r="AF29" s="68">
        <f>SUM('Rockefeller_ Monthly CF'!AL84:AL95)</f>
        <v>0</v>
      </c>
      <c r="AG29" s="68">
        <f>SUM('Rockefeller_ Monthly CF'!AM84:AM95)</f>
        <v>0</v>
      </c>
      <c r="AH29" s="68"/>
      <c r="AI29" s="68"/>
      <c r="AJ29" s="88">
        <f t="shared" si="8"/>
        <v>115000000</v>
      </c>
      <c r="AK29" s="68">
        <f>SUM('Rockefeller_ Monthly CF'!AQ84:AQ95)</f>
        <v>7411635</v>
      </c>
      <c r="AL29" s="68">
        <f>SUM('Rockefeller_ Monthly CF'!AR84:AR95)</f>
        <v>0</v>
      </c>
      <c r="AM29" s="68">
        <f>SUM('Rockefeller_ Monthly CF'!AS84:AS95)</f>
        <v>7411635</v>
      </c>
      <c r="AN29" s="68"/>
      <c r="AO29" s="88">
        <f t="shared" si="9"/>
        <v>102100000</v>
      </c>
      <c r="AP29" s="68">
        <f>SUM('Rockefeller_ Monthly CF'!AV84:AV95)</f>
        <v>6913190.9999999991</v>
      </c>
      <c r="AQ29" s="68">
        <f>SUM('Rockefeller_ Monthly CF'!AW84:AW95)</f>
        <v>0</v>
      </c>
      <c r="AR29" s="68">
        <f>SUM('Rockefeller_ Monthly CF'!AX84:AX95)</f>
        <v>6913190.9999999991</v>
      </c>
      <c r="AS29" s="68"/>
      <c r="AT29" s="88">
        <f t="shared" si="10"/>
        <v>50000000</v>
      </c>
      <c r="AU29" s="68">
        <f>SUM('Rockefeller_ Monthly CF'!BA84:BA95)</f>
        <v>3285499.9999999995</v>
      </c>
      <c r="AV29" s="68">
        <f>SUM('Rockefeller_ Monthly CF'!BB84:BB95)</f>
        <v>0</v>
      </c>
      <c r="AW29" s="68">
        <f>SUM('Rockefeller_ Monthly CF'!BC84:BC95)</f>
        <v>3285499.9999999995</v>
      </c>
      <c r="AX29" s="68"/>
      <c r="AY29" s="88">
        <f t="shared" si="11"/>
        <v>112300000</v>
      </c>
      <c r="AZ29" s="68">
        <f>SUM('Rockefeller_ Monthly CF'!BF84:BF95)</f>
        <v>7723994.0000000028</v>
      </c>
      <c r="BA29" s="68">
        <f>SUM('Rockefeller_ Monthly CF'!BG84:BG95)</f>
        <v>0</v>
      </c>
      <c r="BB29" s="68">
        <f>SUM('Rockefeller_ Monthly CF'!BH84:BH95)</f>
        <v>7723994.0000000028</v>
      </c>
      <c r="BC29" s="68"/>
      <c r="BD29" s="88">
        <f t="shared" si="12"/>
        <v>48700000</v>
      </c>
      <c r="BE29" s="68">
        <f>SUM('Rockefeller_ Monthly CF'!BK84:BK95)</f>
        <v>3349585.9999999995</v>
      </c>
      <c r="BF29" s="68">
        <f>SUM('Rockefeller_ Monthly CF'!BL84:BL95)</f>
        <v>0</v>
      </c>
      <c r="BG29" s="68">
        <f>SUM('Rockefeller_ Monthly CF'!BM84:BM95)</f>
        <v>3349585.9999999995</v>
      </c>
      <c r="BH29" s="68"/>
      <c r="BI29" s="88">
        <f t="shared" si="13"/>
        <v>89500000</v>
      </c>
      <c r="BJ29" s="68">
        <f>SUM('Rockefeller_ Monthly CF'!BP84:BP95)</f>
        <v>6155810.0000000009</v>
      </c>
      <c r="BK29" s="68">
        <f>SUM('Rockefeller_ Monthly CF'!BQ84:BQ95)</f>
        <v>0</v>
      </c>
      <c r="BL29" s="68">
        <f>SUM('Rockefeller_ Monthly CF'!BR84:BR95)</f>
        <v>6155810.0000000009</v>
      </c>
      <c r="BM29" s="68"/>
      <c r="BN29" s="88">
        <f t="shared" si="14"/>
        <v>44800000</v>
      </c>
      <c r="BO29" s="68">
        <f>SUM('Rockefeller_ Monthly CF'!BU84:BU95)</f>
        <v>3081344</v>
      </c>
      <c r="BP29" s="68">
        <f>SUM('Rockefeller_ Monthly CF'!BV84:BV95)</f>
        <v>0</v>
      </c>
      <c r="BQ29" s="68">
        <f>SUM('Rockefeller_ Monthly CF'!BW84:BW95)</f>
        <v>3081344</v>
      </c>
      <c r="BR29" s="68"/>
      <c r="BS29" s="88">
        <f t="shared" si="15"/>
        <v>47000000</v>
      </c>
      <c r="BT29" s="68">
        <f>SUM('Rockefeller_ Monthly CF'!BZ84:BZ95)</f>
        <v>3232660.0000000014</v>
      </c>
      <c r="BU29" s="68">
        <f>SUM('Rockefeller_ Monthly CF'!CA84:CA95)</f>
        <v>0</v>
      </c>
      <c r="BV29" s="68">
        <f>SUM('Rockefeller_ Monthly CF'!CB84:CB95)</f>
        <v>3232660.0000000014</v>
      </c>
      <c r="BX29" s="100">
        <f t="shared" si="4"/>
        <v>1149894944.1612926</v>
      </c>
      <c r="BY29" s="100">
        <f t="shared" si="16"/>
        <v>79719662.491250187</v>
      </c>
      <c r="BZ29" s="100">
        <f t="shared" si="4"/>
        <v>16608355.984241417</v>
      </c>
      <c r="CA29" s="100">
        <f t="shared" si="17"/>
        <v>96328018.475491598</v>
      </c>
      <c r="CB29" s="88">
        <f t="shared" si="18"/>
        <v>0</v>
      </c>
    </row>
    <row r="30" spans="2:83" ht="15.75" x14ac:dyDescent="0.25">
      <c r="C30" s="64">
        <f t="shared" si="1"/>
        <v>7</v>
      </c>
      <c r="D30" s="38"/>
      <c r="E30" s="38"/>
      <c r="F30" s="40">
        <f t="shared" si="21"/>
        <v>9.5999999999999991E-7</v>
      </c>
      <c r="G30" s="68">
        <f t="shared" si="19"/>
        <v>1132105435.2820859</v>
      </c>
      <c r="H30" s="68">
        <f t="shared" si="20"/>
        <v>96462460.800000012</v>
      </c>
      <c r="I30" s="68"/>
      <c r="J30" s="68">
        <f>SUM('Rockefeller_ Monthly CF'!O96:O107)</f>
        <v>17789508.879206639</v>
      </c>
      <c r="K30" s="68">
        <f>SUM('Rockefeller_ Monthly CF'!P96:P107)</f>
        <v>78672951.920793369</v>
      </c>
      <c r="L30" s="68">
        <f>SUM('Rockefeller_ Monthly CF'!Q96:Q107)</f>
        <v>114184.25532771171</v>
      </c>
      <c r="M30" s="68">
        <f>SUM('Rockefeller_ Monthly CF'!R96:R107)</f>
        <v>18269.480852433873</v>
      </c>
      <c r="N30" s="68">
        <f t="shared" si="5"/>
        <v>96330007.063819855</v>
      </c>
      <c r="O30" s="69"/>
      <c r="P30" s="88">
        <f t="shared" si="6"/>
        <v>30235435.282085981</v>
      </c>
      <c r="Q30" s="68">
        <f>SUM('Rockefeller_ Monthly CF'!W96:W107)</f>
        <v>2486292.8138366491</v>
      </c>
      <c r="R30" s="68">
        <f>SUM('Rockefeller_ Monthly CF'!X96:X107)</f>
        <v>17789508.879206639</v>
      </c>
      <c r="S30" s="68">
        <f>SUM('Rockefeller_ Monthly CF'!Y96:Y107)</f>
        <v>20275801.693043288</v>
      </c>
      <c r="T30" s="68"/>
      <c r="U30" s="88">
        <f t="shared" si="7"/>
        <v>492470000</v>
      </c>
      <c r="V30" s="68">
        <f>SUM('Rockefeller_ Monthly CF'!AB96:AB107)</f>
        <v>32621212.799999993</v>
      </c>
      <c r="W30" s="68">
        <f>SUM('Rockefeller_ Monthly CF'!AC96:AC107)</f>
        <v>0</v>
      </c>
      <c r="X30" s="68">
        <f>SUM('Rockefeller_ Monthly CF'!AD96:AD107)</f>
        <v>32621212.799999993</v>
      </c>
      <c r="Y30" s="68"/>
      <c r="Z30" s="88">
        <f t="shared" si="2"/>
        <v>1132105435.2820859</v>
      </c>
      <c r="AA30" s="68">
        <f>SUM('Rockefeller_ Monthly CF'!AG96:AG107)</f>
        <v>2279272.5707765603</v>
      </c>
      <c r="AB30" s="68">
        <f>SUM('Rockefeller_ Monthly CF'!AH96:AH107)</f>
        <v>0</v>
      </c>
      <c r="AC30" s="68">
        <f>SUM('Rockefeller_ Monthly CF'!AI96:AI107)</f>
        <v>2279272.5707765603</v>
      </c>
      <c r="AD30" s="68"/>
      <c r="AE30" s="88">
        <f t="shared" si="3"/>
        <v>1132105435.2820859</v>
      </c>
      <c r="AF30" s="68">
        <f>SUM('Rockefeller_ Monthly CF'!AL96:AL107)</f>
        <v>0</v>
      </c>
      <c r="AG30" s="68">
        <f>SUM('Rockefeller_ Monthly CF'!AM96:AM107)</f>
        <v>0</v>
      </c>
      <c r="AH30" s="68"/>
      <c r="AI30" s="68"/>
      <c r="AJ30" s="88">
        <f t="shared" si="8"/>
        <v>115000000</v>
      </c>
      <c r="AK30" s="68">
        <f>SUM('Rockefeller_ Monthly CF'!AQ96:AQ107)</f>
        <v>7411635</v>
      </c>
      <c r="AL30" s="68">
        <f>SUM('Rockefeller_ Monthly CF'!AR96:AR107)</f>
        <v>0</v>
      </c>
      <c r="AM30" s="68">
        <f>SUM('Rockefeller_ Monthly CF'!AS96:AS107)</f>
        <v>7411635</v>
      </c>
      <c r="AN30" s="68"/>
      <c r="AO30" s="88">
        <f t="shared" si="9"/>
        <v>102100000</v>
      </c>
      <c r="AP30" s="68">
        <f>SUM('Rockefeller_ Monthly CF'!AV96:AV107)</f>
        <v>6913190.9999999991</v>
      </c>
      <c r="AQ30" s="68">
        <f>SUM('Rockefeller_ Monthly CF'!AW96:AW107)</f>
        <v>0</v>
      </c>
      <c r="AR30" s="68">
        <f>SUM('Rockefeller_ Monthly CF'!AX96:AX107)</f>
        <v>6913190.9999999991</v>
      </c>
      <c r="AS30" s="68"/>
      <c r="AT30" s="88">
        <f t="shared" si="10"/>
        <v>50000000</v>
      </c>
      <c r="AU30" s="68">
        <f>SUM('Rockefeller_ Monthly CF'!BA96:BA107)</f>
        <v>3285499.9999999995</v>
      </c>
      <c r="AV30" s="68">
        <f>SUM('Rockefeller_ Monthly CF'!BB96:BB107)</f>
        <v>0</v>
      </c>
      <c r="AW30" s="68">
        <f>SUM('Rockefeller_ Monthly CF'!BC96:BC107)</f>
        <v>3285499.9999999995</v>
      </c>
      <c r="AX30" s="68"/>
      <c r="AY30" s="88">
        <f t="shared" si="11"/>
        <v>112300000</v>
      </c>
      <c r="AZ30" s="68">
        <f>SUM('Rockefeller_ Monthly CF'!BF96:BF107)</f>
        <v>7723994.0000000028</v>
      </c>
      <c r="BA30" s="68">
        <f>SUM('Rockefeller_ Monthly CF'!BG96:BG107)</f>
        <v>0</v>
      </c>
      <c r="BB30" s="68">
        <f>SUM('Rockefeller_ Monthly CF'!BH96:BH107)</f>
        <v>7723994.0000000028</v>
      </c>
      <c r="BC30" s="68"/>
      <c r="BD30" s="88">
        <f t="shared" si="12"/>
        <v>48700000</v>
      </c>
      <c r="BE30" s="68">
        <f>SUM('Rockefeller_ Monthly CF'!BK96:BK107)</f>
        <v>3349585.9999999995</v>
      </c>
      <c r="BF30" s="68">
        <f>SUM('Rockefeller_ Monthly CF'!BL96:BL107)</f>
        <v>0</v>
      </c>
      <c r="BG30" s="68">
        <f>SUM('Rockefeller_ Monthly CF'!BM96:BM107)</f>
        <v>3349585.9999999995</v>
      </c>
      <c r="BH30" s="68"/>
      <c r="BI30" s="88">
        <f t="shared" si="13"/>
        <v>89500000</v>
      </c>
      <c r="BJ30" s="68">
        <f>SUM('Rockefeller_ Monthly CF'!BP96:BP107)</f>
        <v>6155810.0000000009</v>
      </c>
      <c r="BK30" s="68">
        <f>SUM('Rockefeller_ Monthly CF'!BQ96:BQ107)</f>
        <v>0</v>
      </c>
      <c r="BL30" s="68">
        <f>SUM('Rockefeller_ Monthly CF'!BR96:BR107)</f>
        <v>6155810.0000000009</v>
      </c>
      <c r="BM30" s="68"/>
      <c r="BN30" s="88">
        <f t="shared" si="14"/>
        <v>44800000</v>
      </c>
      <c r="BO30" s="68">
        <f>SUM('Rockefeller_ Monthly CF'!BU96:BU107)</f>
        <v>3081344</v>
      </c>
      <c r="BP30" s="68">
        <f>SUM('Rockefeller_ Monthly CF'!BV96:BV107)</f>
        <v>0</v>
      </c>
      <c r="BQ30" s="68">
        <f>SUM('Rockefeller_ Monthly CF'!BW96:BW107)</f>
        <v>3081344</v>
      </c>
      <c r="BR30" s="68"/>
      <c r="BS30" s="88">
        <f t="shared" si="15"/>
        <v>47000000</v>
      </c>
      <c r="BT30" s="68">
        <f>SUM('Rockefeller_ Monthly CF'!BZ96:BZ107)</f>
        <v>3232660.0000000014</v>
      </c>
      <c r="BU30" s="68">
        <f>SUM('Rockefeller_ Monthly CF'!CA96:CA107)</f>
        <v>0</v>
      </c>
      <c r="BV30" s="68">
        <f>SUM('Rockefeller_ Monthly CF'!CB96:CB107)</f>
        <v>3232660.0000000014</v>
      </c>
      <c r="BX30" s="100">
        <f t="shared" si="4"/>
        <v>1132105435.2820859</v>
      </c>
      <c r="BY30" s="100">
        <f t="shared" si="16"/>
        <v>78540498.184613213</v>
      </c>
      <c r="BZ30" s="100">
        <f t="shared" si="4"/>
        <v>17789508.879206639</v>
      </c>
      <c r="CA30" s="100">
        <f t="shared" si="17"/>
        <v>96330007.063819855</v>
      </c>
      <c r="CB30" s="88">
        <f t="shared" si="18"/>
        <v>0</v>
      </c>
    </row>
    <row r="31" spans="2:83" ht="15.75" x14ac:dyDescent="0.25">
      <c r="C31" s="64">
        <f t="shared" si="1"/>
        <v>8</v>
      </c>
      <c r="D31" s="38"/>
      <c r="E31" s="38"/>
      <c r="F31" s="40">
        <f t="shared" si="21"/>
        <v>9.5999999999999991E-7</v>
      </c>
      <c r="G31" s="68">
        <f t="shared" si="19"/>
        <v>1113050772.28813</v>
      </c>
      <c r="H31" s="68">
        <f t="shared" si="20"/>
        <v>96462460.799999997</v>
      </c>
      <c r="I31" s="68"/>
      <c r="J31" s="68">
        <f>SUM('Rockefeller_ Monthly CF'!O108:O119)</f>
        <v>19054662.993955955</v>
      </c>
      <c r="K31" s="68">
        <f>SUM('Rockefeller_ Monthly CF'!P108:P119)</f>
        <v>77407797.806044042</v>
      </c>
      <c r="L31" s="68">
        <f>SUM('Rockefeller_ Monthly CF'!Q108:Q119)</f>
        <v>112348.0374543455</v>
      </c>
      <c r="M31" s="68">
        <f>SUM('Rockefeller_ Monthly CF'!R108:R119)</f>
        <v>17975.685992695278</v>
      </c>
      <c r="N31" s="68">
        <f t="shared" si="5"/>
        <v>96332137.076552957</v>
      </c>
      <c r="O31" s="69"/>
      <c r="P31" s="88">
        <f t="shared" si="6"/>
        <v>11180772.288130026</v>
      </c>
      <c r="Q31" s="68">
        <f>SUM('Rockefeller_ Monthly CF'!W108:W119)</f>
        <v>1344165.296602881</v>
      </c>
      <c r="R31" s="68">
        <f>SUM('Rockefeller_ Monthly CF'!X108:X119)</f>
        <v>19054662.993955955</v>
      </c>
      <c r="S31" s="68">
        <f>SUM('Rockefeller_ Monthly CF'!Y108:Y119)</f>
        <v>20398828.290558837</v>
      </c>
      <c r="T31" s="68"/>
      <c r="U31" s="88">
        <f t="shared" si="7"/>
        <v>492470000</v>
      </c>
      <c r="V31" s="68">
        <f>SUM('Rockefeller_ Monthly CF'!AB108:AB119)</f>
        <v>32621212.799999993</v>
      </c>
      <c r="W31" s="68">
        <f>SUM('Rockefeller_ Monthly CF'!AC108:AC119)</f>
        <v>0</v>
      </c>
      <c r="X31" s="68">
        <f>SUM('Rockefeller_ Monthly CF'!AD108:AD119)</f>
        <v>32621212.799999993</v>
      </c>
      <c r="Y31" s="68"/>
      <c r="Z31" s="88">
        <f t="shared" si="2"/>
        <v>1113050772.28813</v>
      </c>
      <c r="AA31" s="68">
        <f>SUM('Rockefeller_ Monthly CF'!AG108:AG119)</f>
        <v>2158375.9859941145</v>
      </c>
      <c r="AB31" s="68">
        <f>SUM('Rockefeller_ Monthly CF'!AH108:AH119)</f>
        <v>0</v>
      </c>
      <c r="AC31" s="68">
        <f>SUM('Rockefeller_ Monthly CF'!AI108:AI119)</f>
        <v>2158375.9859941145</v>
      </c>
      <c r="AD31" s="68"/>
      <c r="AE31" s="88">
        <f t="shared" si="3"/>
        <v>1113050772.28813</v>
      </c>
      <c r="AF31" s="68">
        <f>SUM('Rockefeller_ Monthly CF'!AL108:AL119)</f>
        <v>0</v>
      </c>
      <c r="AG31" s="68">
        <f>SUM('Rockefeller_ Monthly CF'!AM108:AM119)</f>
        <v>0</v>
      </c>
      <c r="AH31" s="68"/>
      <c r="AI31" s="68"/>
      <c r="AJ31" s="88">
        <f t="shared" si="8"/>
        <v>115000000</v>
      </c>
      <c r="AK31" s="68">
        <f>SUM('Rockefeller_ Monthly CF'!AQ108:AQ119)</f>
        <v>7411635</v>
      </c>
      <c r="AL31" s="68">
        <f>SUM('Rockefeller_ Monthly CF'!AR108:AR119)</f>
        <v>0</v>
      </c>
      <c r="AM31" s="68">
        <f>SUM('Rockefeller_ Monthly CF'!AS108:AS119)</f>
        <v>7411635</v>
      </c>
      <c r="AN31" s="68"/>
      <c r="AO31" s="88">
        <f t="shared" si="9"/>
        <v>102100000</v>
      </c>
      <c r="AP31" s="68">
        <f>SUM('Rockefeller_ Monthly CF'!AV108:AV119)</f>
        <v>6913190.9999999991</v>
      </c>
      <c r="AQ31" s="68">
        <f>SUM('Rockefeller_ Monthly CF'!AW108:AW119)</f>
        <v>0</v>
      </c>
      <c r="AR31" s="68">
        <f>SUM('Rockefeller_ Monthly CF'!AX108:AX119)</f>
        <v>6913190.9999999991</v>
      </c>
      <c r="AS31" s="68"/>
      <c r="AT31" s="88">
        <f t="shared" si="10"/>
        <v>50000000</v>
      </c>
      <c r="AU31" s="68">
        <f>SUM('Rockefeller_ Monthly CF'!BA108:BA119)</f>
        <v>3285499.9999999995</v>
      </c>
      <c r="AV31" s="68">
        <f>SUM('Rockefeller_ Monthly CF'!BB108:BB119)</f>
        <v>0</v>
      </c>
      <c r="AW31" s="68">
        <f>SUM('Rockefeller_ Monthly CF'!BC108:BC119)</f>
        <v>3285499.9999999995</v>
      </c>
      <c r="AX31" s="68"/>
      <c r="AY31" s="88">
        <f t="shared" si="11"/>
        <v>112300000</v>
      </c>
      <c r="AZ31" s="68">
        <f>SUM('Rockefeller_ Monthly CF'!BF108:BF119)</f>
        <v>7723994.0000000028</v>
      </c>
      <c r="BA31" s="68">
        <f>SUM('Rockefeller_ Monthly CF'!BG108:BG119)</f>
        <v>0</v>
      </c>
      <c r="BB31" s="68">
        <f>SUM('Rockefeller_ Monthly CF'!BH108:BH119)</f>
        <v>7723994.0000000028</v>
      </c>
      <c r="BC31" s="68"/>
      <c r="BD31" s="88">
        <f t="shared" si="12"/>
        <v>48700000</v>
      </c>
      <c r="BE31" s="68">
        <f>SUM('Rockefeller_ Monthly CF'!BK108:BK119)</f>
        <v>3349585.9999999995</v>
      </c>
      <c r="BF31" s="68">
        <f>SUM('Rockefeller_ Monthly CF'!BL108:BL119)</f>
        <v>0</v>
      </c>
      <c r="BG31" s="68">
        <f>SUM('Rockefeller_ Monthly CF'!BM108:BM119)</f>
        <v>3349585.9999999995</v>
      </c>
      <c r="BH31" s="68"/>
      <c r="BI31" s="88">
        <f t="shared" si="13"/>
        <v>89500000</v>
      </c>
      <c r="BJ31" s="68">
        <f>SUM('Rockefeller_ Monthly CF'!BP108:BP119)</f>
        <v>6155810.0000000009</v>
      </c>
      <c r="BK31" s="68">
        <f>SUM('Rockefeller_ Monthly CF'!BQ108:BQ119)</f>
        <v>0</v>
      </c>
      <c r="BL31" s="68">
        <f>SUM('Rockefeller_ Monthly CF'!BR108:BR119)</f>
        <v>6155810.0000000009</v>
      </c>
      <c r="BM31" s="68"/>
      <c r="BN31" s="88">
        <f t="shared" si="14"/>
        <v>44800000</v>
      </c>
      <c r="BO31" s="68">
        <f>SUM('Rockefeller_ Monthly CF'!BU108:BU119)</f>
        <v>3081344</v>
      </c>
      <c r="BP31" s="68">
        <f>SUM('Rockefeller_ Monthly CF'!BV108:BV119)</f>
        <v>0</v>
      </c>
      <c r="BQ31" s="68">
        <f>SUM('Rockefeller_ Monthly CF'!BW108:BW119)</f>
        <v>3081344</v>
      </c>
      <c r="BR31" s="68"/>
      <c r="BS31" s="88">
        <f t="shared" si="15"/>
        <v>47000000</v>
      </c>
      <c r="BT31" s="68">
        <f>SUM('Rockefeller_ Monthly CF'!BZ108:BZ119)</f>
        <v>3232660.0000000014</v>
      </c>
      <c r="BU31" s="68">
        <f>SUM('Rockefeller_ Monthly CF'!CA108:CA119)</f>
        <v>0</v>
      </c>
      <c r="BV31" s="68">
        <f>SUM('Rockefeller_ Monthly CF'!CB108:CB119)</f>
        <v>3232660.0000000014</v>
      </c>
      <c r="BX31" s="100">
        <f t="shared" si="4"/>
        <v>1113050772.28813</v>
      </c>
      <c r="BY31" s="100">
        <f t="shared" si="16"/>
        <v>77277474.082596987</v>
      </c>
      <c r="BZ31" s="100">
        <f t="shared" si="4"/>
        <v>19054662.993955955</v>
      </c>
      <c r="CA31" s="100">
        <f t="shared" si="17"/>
        <v>96332137.076552942</v>
      </c>
      <c r="CB31" s="88">
        <f t="shared" si="18"/>
        <v>0</v>
      </c>
    </row>
    <row r="32" spans="2:83" ht="15.75" x14ac:dyDescent="0.25">
      <c r="C32" s="64">
        <f t="shared" si="1"/>
        <v>9</v>
      </c>
      <c r="D32" s="38"/>
      <c r="E32" s="38"/>
      <c r="F32" s="40">
        <f t="shared" si="21"/>
        <v>9.5999999999999991E-7</v>
      </c>
      <c r="G32" s="68">
        <f t="shared" si="19"/>
        <v>1092640979.9617312</v>
      </c>
      <c r="H32" s="68">
        <f t="shared" si="20"/>
        <v>96462460.800000012</v>
      </c>
      <c r="I32" s="68"/>
      <c r="J32" s="68">
        <f>SUM('Rockefeller_ Monthly CF'!O120:O131)</f>
        <v>20409792.32639876</v>
      </c>
      <c r="K32" s="68">
        <f>SUM('Rockefeller_ Monthly CF'!P120:P131)</f>
        <v>76052668.473601252</v>
      </c>
      <c r="L32" s="68">
        <f>SUM('Rockefeller_ Monthly CF'!Q120:Q131)</f>
        <v>110381.23145660557</v>
      </c>
      <c r="M32" s="68">
        <f>SUM('Rockefeller_ Monthly CF'!R120:R131)</f>
        <v>17660.99703305689</v>
      </c>
      <c r="N32" s="68">
        <f t="shared" si="5"/>
        <v>96334418.571510345</v>
      </c>
      <c r="O32" s="69"/>
      <c r="P32" s="88">
        <f t="shared" si="6"/>
        <v>0</v>
      </c>
      <c r="Q32" s="68">
        <f>SUM('Rockefeller_ Monthly CF'!W120:W131)</f>
        <v>224589.45431770003</v>
      </c>
      <c r="R32" s="68">
        <f>SUM('Rockefeller_ Monthly CF'!X120:X131)</f>
        <v>11180772.288130028</v>
      </c>
      <c r="S32" s="68">
        <f>SUM('Rockefeller_ Monthly CF'!Y120:Y131)</f>
        <v>11405361.742447728</v>
      </c>
      <c r="T32" s="68"/>
      <c r="U32" s="88">
        <f t="shared" si="7"/>
        <v>483240979.96173126</v>
      </c>
      <c r="V32" s="68">
        <f>SUM('Rockefeller_ Monthly CF'!AB120:AB131)</f>
        <v>32510694.780295957</v>
      </c>
      <c r="W32" s="68">
        <f>SUM('Rockefeller_ Monthly CF'!AC120:AC131)</f>
        <v>9229020.0382687338</v>
      </c>
      <c r="X32" s="68">
        <f>SUM('Rockefeller_ Monthly CF'!AD120:AD131)</f>
        <v>41739714.818564691</v>
      </c>
      <c r="Y32" s="68"/>
      <c r="Z32" s="88">
        <f t="shared" si="2"/>
        <v>1092640979.9617312</v>
      </c>
      <c r="AA32" s="68">
        <f>SUM('Rockefeller_ Monthly CF'!AG120:AG131)</f>
        <v>2035622.0104979146</v>
      </c>
      <c r="AB32" s="68">
        <f>SUM('Rockefeller_ Monthly CF'!AH120:AH131)</f>
        <v>0</v>
      </c>
      <c r="AC32" s="68">
        <f>SUM('Rockefeller_ Monthly CF'!AI120:AI131)</f>
        <v>2035622.0104979146</v>
      </c>
      <c r="AD32" s="68"/>
      <c r="AE32" s="88">
        <f t="shared" si="3"/>
        <v>1092640979.9617312</v>
      </c>
      <c r="AF32" s="68">
        <f>SUM('Rockefeller_ Monthly CF'!AL120:AL131)</f>
        <v>0</v>
      </c>
      <c r="AG32" s="68">
        <f>SUM('Rockefeller_ Monthly CF'!AM120:AM131)</f>
        <v>0</v>
      </c>
      <c r="AH32" s="68"/>
      <c r="AI32" s="68"/>
      <c r="AJ32" s="88">
        <f t="shared" si="8"/>
        <v>115000000</v>
      </c>
      <c r="AK32" s="68">
        <f>SUM('Rockefeller_ Monthly CF'!AQ120:AQ131)</f>
        <v>7411635</v>
      </c>
      <c r="AL32" s="68">
        <f>SUM('Rockefeller_ Monthly CF'!AR120:AR131)</f>
        <v>0</v>
      </c>
      <c r="AM32" s="68">
        <f>SUM('Rockefeller_ Monthly CF'!AS120:AS131)</f>
        <v>7411635</v>
      </c>
      <c r="AN32" s="68"/>
      <c r="AO32" s="88">
        <f t="shared" si="9"/>
        <v>102100000</v>
      </c>
      <c r="AP32" s="68">
        <f>SUM('Rockefeller_ Monthly CF'!AV120:AV131)</f>
        <v>6913190.9999999991</v>
      </c>
      <c r="AQ32" s="68">
        <f>SUM('Rockefeller_ Monthly CF'!AW120:AW131)</f>
        <v>0</v>
      </c>
      <c r="AR32" s="68">
        <f>SUM('Rockefeller_ Monthly CF'!AX120:AX131)</f>
        <v>6913190.9999999991</v>
      </c>
      <c r="AS32" s="68"/>
      <c r="AT32" s="88">
        <f t="shared" si="10"/>
        <v>50000000</v>
      </c>
      <c r="AU32" s="68">
        <f>SUM('Rockefeller_ Monthly CF'!BA120:BA131)</f>
        <v>3285499.9999999995</v>
      </c>
      <c r="AV32" s="68">
        <f>SUM('Rockefeller_ Monthly CF'!BB120:BB131)</f>
        <v>0</v>
      </c>
      <c r="AW32" s="68">
        <f>SUM('Rockefeller_ Monthly CF'!BC120:BC131)</f>
        <v>3285499.9999999995</v>
      </c>
      <c r="AX32" s="68"/>
      <c r="AY32" s="88">
        <f t="shared" si="11"/>
        <v>112300000</v>
      </c>
      <c r="AZ32" s="68">
        <f>SUM('Rockefeller_ Monthly CF'!BF120:BF131)</f>
        <v>7723994.0000000028</v>
      </c>
      <c r="BA32" s="68">
        <f>SUM('Rockefeller_ Monthly CF'!BG120:BG131)</f>
        <v>0</v>
      </c>
      <c r="BB32" s="68">
        <f>SUM('Rockefeller_ Monthly CF'!BH120:BH131)</f>
        <v>7723994.0000000028</v>
      </c>
      <c r="BC32" s="68"/>
      <c r="BD32" s="88">
        <f t="shared" si="12"/>
        <v>48700000</v>
      </c>
      <c r="BE32" s="68">
        <f>SUM('Rockefeller_ Monthly CF'!BK120:BK131)</f>
        <v>3349585.9999999995</v>
      </c>
      <c r="BF32" s="68">
        <f>SUM('Rockefeller_ Monthly CF'!BL120:BL131)</f>
        <v>0</v>
      </c>
      <c r="BG32" s="68">
        <f>SUM('Rockefeller_ Monthly CF'!BM120:BM131)</f>
        <v>3349585.9999999995</v>
      </c>
      <c r="BH32" s="68"/>
      <c r="BI32" s="88">
        <f t="shared" si="13"/>
        <v>89500000</v>
      </c>
      <c r="BJ32" s="68">
        <f>SUM('Rockefeller_ Monthly CF'!BP120:BP131)</f>
        <v>6155810.0000000009</v>
      </c>
      <c r="BK32" s="68">
        <f>SUM('Rockefeller_ Monthly CF'!BQ120:BQ131)</f>
        <v>0</v>
      </c>
      <c r="BL32" s="68">
        <f>SUM('Rockefeller_ Monthly CF'!BR120:BR131)</f>
        <v>6155810.0000000009</v>
      </c>
      <c r="BM32" s="68"/>
      <c r="BN32" s="88">
        <f t="shared" si="14"/>
        <v>44800000</v>
      </c>
      <c r="BO32" s="68">
        <f>SUM('Rockefeller_ Monthly CF'!BU120:BU131)</f>
        <v>3081344</v>
      </c>
      <c r="BP32" s="68">
        <f>SUM('Rockefeller_ Monthly CF'!BV120:BV131)</f>
        <v>0</v>
      </c>
      <c r="BQ32" s="68">
        <f>SUM('Rockefeller_ Monthly CF'!BW120:BW131)</f>
        <v>3081344</v>
      </c>
      <c r="BR32" s="68"/>
      <c r="BS32" s="88">
        <f t="shared" si="15"/>
        <v>47000000</v>
      </c>
      <c r="BT32" s="68">
        <f>SUM('Rockefeller_ Monthly CF'!BZ120:BZ131)</f>
        <v>3232660.0000000014</v>
      </c>
      <c r="BU32" s="68">
        <f>SUM('Rockefeller_ Monthly CF'!CA120:CA131)</f>
        <v>0</v>
      </c>
      <c r="BV32" s="68">
        <f>SUM('Rockefeller_ Monthly CF'!CB120:CB131)</f>
        <v>3232660.0000000014</v>
      </c>
      <c r="BX32" s="100">
        <f t="shared" si="4"/>
        <v>1092640979.9617312</v>
      </c>
      <c r="BY32" s="100">
        <f t="shared" si="16"/>
        <v>75924626.24511157</v>
      </c>
      <c r="BZ32" s="100">
        <f t="shared" si="4"/>
        <v>20409792.32639876</v>
      </c>
      <c r="CA32" s="100">
        <f t="shared" si="17"/>
        <v>96334418.57151033</v>
      </c>
      <c r="CB32" s="88">
        <f t="shared" si="18"/>
        <v>0</v>
      </c>
    </row>
    <row r="33" spans="1:80" s="66" customFormat="1" ht="15.75" x14ac:dyDescent="0.25">
      <c r="A33" s="138"/>
      <c r="B33" s="138"/>
      <c r="C33" s="65">
        <f t="shared" si="1"/>
        <v>10</v>
      </c>
      <c r="D33" s="83"/>
      <c r="E33" s="83"/>
      <c r="F33" s="84">
        <f t="shared" si="21"/>
        <v>9.5999999999999991E-7</v>
      </c>
      <c r="G33" s="82">
        <f t="shared" si="19"/>
        <v>1070779684.2285631</v>
      </c>
      <c r="H33" s="85">
        <f t="shared" si="20"/>
        <v>96462460.800000012</v>
      </c>
      <c r="I33" s="85"/>
      <c r="J33" s="85">
        <f>SUM('Rockefeller_ Monthly CF'!O132:O143)</f>
        <v>21861295.733168103</v>
      </c>
      <c r="K33" s="85">
        <f>SUM('Rockefeller_ Monthly CF'!P132:P143)</f>
        <v>74601165.066831917</v>
      </c>
      <c r="L33" s="85">
        <f>SUM('Rockefeller_ Monthly CF'!Q132:Q143)</f>
        <v>108274.55016956736</v>
      </c>
      <c r="M33" s="85">
        <f>SUM('Rockefeller_ Monthly CF'!R132:R143)</f>
        <v>17323.928027130773</v>
      </c>
      <c r="N33" s="85">
        <f t="shared" si="5"/>
        <v>96336862.321803302</v>
      </c>
      <c r="O33" s="116"/>
      <c r="P33" s="117">
        <f t="shared" si="6"/>
        <v>0</v>
      </c>
      <c r="Q33" s="85">
        <f>SUM('Rockefeller_ Monthly CF'!V132:V143)</f>
        <v>0</v>
      </c>
      <c r="R33" s="85">
        <f>SUM('Rockefeller_ Monthly CF'!W132:W143)</f>
        <v>0</v>
      </c>
      <c r="S33" s="85">
        <f>SUM('Rockefeller_ Monthly CF'!X132:X143)</f>
        <v>0</v>
      </c>
      <c r="T33" s="85"/>
      <c r="U33" s="117">
        <f t="shared" si="7"/>
        <v>461379684.22856313</v>
      </c>
      <c r="V33" s="139">
        <f>SUM('Rockefeller_ Monthly CF'!AB132:AB143)</f>
        <v>31354406.032321379</v>
      </c>
      <c r="W33" s="139">
        <f>SUM('Rockefeller_ Monthly CF'!AC132:AC143)</f>
        <v>21861295.733168103</v>
      </c>
      <c r="X33" s="139">
        <f>SUM('Rockefeller_ Monthly CF'!AD132:AD143)</f>
        <v>53215701.765489481</v>
      </c>
      <c r="Y33" s="139"/>
      <c r="Z33" s="88">
        <f t="shared" si="2"/>
        <v>1070779684.2285631</v>
      </c>
      <c r="AA33" s="139">
        <f>SUM('Rockefeller_ Monthly CF'!AG132:AG143)</f>
        <v>1967440.5563138165</v>
      </c>
      <c r="AB33" s="139">
        <f>SUM('Rockefeller_ Monthly CF'!AH132:AH143)</f>
        <v>0</v>
      </c>
      <c r="AC33" s="139">
        <f>SUM('Rockefeller_ Monthly CF'!AI132:AI143)</f>
        <v>1643414.0982877929</v>
      </c>
      <c r="AD33" s="139"/>
      <c r="AE33" s="88">
        <f t="shared" si="3"/>
        <v>1070779684.2285631</v>
      </c>
      <c r="AF33" s="139">
        <f>SUM('Rockefeller_ Monthly CF'!AL132:AL143)</f>
        <v>324026.45802602358</v>
      </c>
      <c r="AG33" s="139">
        <f>SUM('Rockefeller_ Monthly CF'!AM132:AM143)</f>
        <v>0</v>
      </c>
      <c r="AH33" s="139">
        <f>SUM('Rockefeller_ Monthly CF'!AN132:AN143)</f>
        <v>0</v>
      </c>
      <c r="AI33" s="139"/>
      <c r="AJ33" s="117">
        <f t="shared" si="8"/>
        <v>115000000</v>
      </c>
      <c r="AK33" s="139">
        <f>SUM('Rockefeller_ Monthly CF'!AQ132:AQ143)</f>
        <v>7411635</v>
      </c>
      <c r="AL33" s="139">
        <f>SUM('Rockefeller_ Monthly CF'!AR132:AR143)</f>
        <v>0</v>
      </c>
      <c r="AM33" s="139">
        <f>SUM('Rockefeller_ Monthly CF'!AS132:AS143)</f>
        <v>7411635</v>
      </c>
      <c r="AN33" s="139"/>
      <c r="AO33" s="117">
        <f t="shared" si="9"/>
        <v>102100000</v>
      </c>
      <c r="AP33" s="139">
        <f>SUM('Rockefeller_ Monthly CF'!AV132:AV143)</f>
        <v>6913190.9999999991</v>
      </c>
      <c r="AQ33" s="139">
        <f>SUM('Rockefeller_ Monthly CF'!AW132:AW143)</f>
        <v>0</v>
      </c>
      <c r="AR33" s="139">
        <f>SUM('Rockefeller_ Monthly CF'!AX132:AX143)</f>
        <v>6913190.9999999991</v>
      </c>
      <c r="AS33" s="139"/>
      <c r="AT33" s="117">
        <f t="shared" si="10"/>
        <v>50000000</v>
      </c>
      <c r="AU33" s="139">
        <f>SUM('Rockefeller_ Monthly CF'!BA132:BA143)</f>
        <v>3285499.9999999995</v>
      </c>
      <c r="AV33" s="139">
        <f>SUM('Rockefeller_ Monthly CF'!BB132:BB143)</f>
        <v>0</v>
      </c>
      <c r="AW33" s="139">
        <f>SUM('Rockefeller_ Monthly CF'!BC132:BC143)</f>
        <v>3285499.9999999995</v>
      </c>
      <c r="AX33" s="139"/>
      <c r="AY33" s="117">
        <f t="shared" si="11"/>
        <v>112300000</v>
      </c>
      <c r="AZ33" s="139">
        <f>SUM('Rockefeller_ Monthly CF'!BF132:BF143)</f>
        <v>7723994.0000000028</v>
      </c>
      <c r="BA33" s="139">
        <f>SUM('Rockefeller_ Monthly CF'!BG132:BG143)</f>
        <v>0</v>
      </c>
      <c r="BB33" s="139">
        <f>SUM('Rockefeller_ Monthly CF'!BH132:BH143)</f>
        <v>7723994.0000000028</v>
      </c>
      <c r="BC33" s="139"/>
      <c r="BD33" s="117">
        <f t="shared" si="12"/>
        <v>48700000</v>
      </c>
      <c r="BE33" s="139">
        <f>SUM('Rockefeller_ Monthly CF'!BK132:BK143)</f>
        <v>3349585.9999999995</v>
      </c>
      <c r="BF33" s="139">
        <f>SUM('Rockefeller_ Monthly CF'!BL132:BL143)</f>
        <v>0</v>
      </c>
      <c r="BG33" s="139">
        <f>SUM('Rockefeller_ Monthly CF'!BM132:BM143)</f>
        <v>3349585.9999999995</v>
      </c>
      <c r="BH33" s="139"/>
      <c r="BI33" s="117">
        <f t="shared" si="13"/>
        <v>89500000</v>
      </c>
      <c r="BJ33" s="139">
        <f>SUM('Rockefeller_ Monthly CF'!BP132:BP143)</f>
        <v>6155810.0000000009</v>
      </c>
      <c r="BK33" s="139">
        <f>SUM('Rockefeller_ Monthly CF'!BQ132:BQ143)</f>
        <v>0</v>
      </c>
      <c r="BL33" s="139">
        <f>SUM('Rockefeller_ Monthly CF'!BR132:BR143)</f>
        <v>6155810.0000000009</v>
      </c>
      <c r="BM33" s="139"/>
      <c r="BN33" s="117">
        <f t="shared" si="14"/>
        <v>44800000</v>
      </c>
      <c r="BO33" s="139">
        <f>SUM('Rockefeller_ Monthly CF'!BU132:BU143)</f>
        <v>3081344</v>
      </c>
      <c r="BP33" s="139">
        <f>SUM('Rockefeller_ Monthly CF'!BV132:BV143)</f>
        <v>0</v>
      </c>
      <c r="BQ33" s="139">
        <f>SUM('Rockefeller_ Monthly CF'!BW132:BW143)</f>
        <v>3081344</v>
      </c>
      <c r="BR33" s="139"/>
      <c r="BS33" s="91">
        <f t="shared" si="15"/>
        <v>47000000</v>
      </c>
      <c r="BT33" s="68">
        <f>SUM('Rockefeller_ Monthly CF'!BZ132:BZ143)</f>
        <v>3232660.0000000014</v>
      </c>
      <c r="BU33" s="68">
        <f>SUM('Rockefeller_ Monthly CF'!CA132:CA143)</f>
        <v>0</v>
      </c>
      <c r="BV33" s="68">
        <f>SUM('Rockefeller_ Monthly CF'!CB132:CB143)</f>
        <v>3232660.0000000014</v>
      </c>
      <c r="BX33" s="100">
        <f t="shared" si="4"/>
        <v>1070779684.2285631</v>
      </c>
      <c r="BY33" s="100">
        <f t="shared" si="16"/>
        <v>74475566.588635191</v>
      </c>
      <c r="BZ33" s="100">
        <f t="shared" si="4"/>
        <v>21861295.733168103</v>
      </c>
      <c r="CA33" s="100">
        <f t="shared" si="17"/>
        <v>96336862.321803302</v>
      </c>
      <c r="CB33" s="88">
        <f t="shared" si="18"/>
        <v>0</v>
      </c>
    </row>
    <row r="34" spans="1:80" s="66" customFormat="1" ht="15.75" x14ac:dyDescent="0.25">
      <c r="A34" s="135"/>
      <c r="B34" s="135"/>
      <c r="C34" s="133" t="s">
        <v>85</v>
      </c>
      <c r="D34" s="83"/>
      <c r="E34" s="83"/>
      <c r="F34" s="84"/>
      <c r="G34" s="82">
        <f t="shared" si="19"/>
        <v>0</v>
      </c>
      <c r="H34" s="85"/>
      <c r="I34" s="85"/>
      <c r="J34" s="125">
        <f>G33</f>
        <v>1070779684.2285631</v>
      </c>
      <c r="K34" s="85"/>
      <c r="L34" s="85"/>
      <c r="M34" s="85"/>
      <c r="N34" s="125">
        <f t="shared" si="5"/>
        <v>1070779684.2285631</v>
      </c>
      <c r="O34" s="136"/>
      <c r="P34" s="135"/>
      <c r="Q34" s="135"/>
      <c r="R34" s="135"/>
      <c r="S34" s="135"/>
      <c r="T34" s="135"/>
      <c r="U34" s="135"/>
      <c r="V34" s="135"/>
      <c r="W34" s="137">
        <f>U33</f>
        <v>461379684.22856313</v>
      </c>
      <c r="X34" s="139"/>
      <c r="Y34" s="135"/>
      <c r="Z34" s="135"/>
      <c r="AA34" s="135"/>
      <c r="AB34" s="135"/>
      <c r="AC34" s="135"/>
      <c r="AD34" s="135"/>
      <c r="AE34" s="135"/>
      <c r="AF34" s="135"/>
      <c r="AG34" s="135"/>
      <c r="AH34" s="135"/>
      <c r="AI34" s="135"/>
      <c r="AJ34" s="135"/>
      <c r="AK34" s="135"/>
      <c r="AL34" s="137">
        <f>AJ33</f>
        <v>115000000</v>
      </c>
      <c r="AM34" s="137"/>
      <c r="AN34" s="135"/>
      <c r="AO34" s="135"/>
      <c r="AP34" s="135"/>
      <c r="AQ34" s="137">
        <f>AO33</f>
        <v>102100000</v>
      </c>
      <c r="AR34" s="135"/>
      <c r="AS34" s="135"/>
      <c r="AT34" s="135"/>
      <c r="AU34" s="135"/>
      <c r="AV34" s="137">
        <f>AT33</f>
        <v>50000000</v>
      </c>
      <c r="AW34" s="135"/>
      <c r="AX34" s="135"/>
      <c r="AY34" s="135"/>
      <c r="AZ34" s="135"/>
      <c r="BA34" s="137">
        <f>AY33</f>
        <v>112300000</v>
      </c>
      <c r="BB34" s="135"/>
      <c r="BC34" s="135"/>
      <c r="BD34" s="135"/>
      <c r="BE34" s="135"/>
      <c r="BF34" s="137">
        <f>BD33</f>
        <v>48700000</v>
      </c>
      <c r="BG34" s="135"/>
      <c r="BH34" s="135"/>
      <c r="BI34" s="135"/>
      <c r="BJ34" s="135"/>
      <c r="BK34" s="137">
        <f>BI33</f>
        <v>89500000</v>
      </c>
      <c r="BL34" s="135"/>
      <c r="BM34" s="135"/>
      <c r="BN34" s="135"/>
      <c r="BO34" s="135"/>
      <c r="BP34" s="137">
        <f>BN33</f>
        <v>44800000</v>
      </c>
      <c r="BQ34" s="135"/>
      <c r="BR34" s="135"/>
      <c r="BS34" s="135"/>
      <c r="BT34" s="135"/>
      <c r="BU34" s="137">
        <f>BS33</f>
        <v>47000000</v>
      </c>
      <c r="BZ34" s="134"/>
    </row>
    <row r="35" spans="1:80" s="66" customFormat="1" ht="15.75" x14ac:dyDescent="0.25">
      <c r="C35" s="65">
        <v>10</v>
      </c>
      <c r="D35" s="83" t="s">
        <v>77</v>
      </c>
      <c r="E35" s="83"/>
      <c r="F35" s="84"/>
      <c r="G35" s="82">
        <v>0</v>
      </c>
      <c r="H35" s="85"/>
      <c r="I35" s="85"/>
      <c r="J35" s="85">
        <f>J33+J34</f>
        <v>1092640979.9617312</v>
      </c>
      <c r="K35" s="85">
        <f>K33</f>
        <v>74601165.066831917</v>
      </c>
      <c r="L35" s="85">
        <f>L33</f>
        <v>108274.55016956736</v>
      </c>
      <c r="M35" s="85">
        <f>M33</f>
        <v>17323.928027130773</v>
      </c>
      <c r="N35" s="85">
        <f>SUM(I35:K35)-L35-M35</f>
        <v>1167116546.5503664</v>
      </c>
      <c r="O35" s="70"/>
      <c r="V35" s="140">
        <f>V33</f>
        <v>31354406.032321379</v>
      </c>
      <c r="W35" s="140">
        <f>W33+W34</f>
        <v>483240979.96173126</v>
      </c>
      <c r="X35" s="120">
        <f>SUM('Rockefeller_ Monthly CF'!AD134:AD145)</f>
        <v>510166975.70242125</v>
      </c>
      <c r="AA35" s="140">
        <f>AA33</f>
        <v>1967440.5563138165</v>
      </c>
      <c r="AB35" s="140">
        <f>AB33+AB34</f>
        <v>0</v>
      </c>
      <c r="AC35" s="120">
        <f>SUM('Rockefeller_ Monthly CF'!AI134:AI145)</f>
        <v>1311685.8272359734</v>
      </c>
      <c r="AF35" s="140">
        <f>AF33</f>
        <v>324026.45802602358</v>
      </c>
      <c r="AG35" s="140">
        <f>AG33+AG34</f>
        <v>0</v>
      </c>
      <c r="AH35" s="120">
        <f>SUM('Rockefeller_ Monthly CF'!AN134:AN145)</f>
        <v>0</v>
      </c>
      <c r="AK35" s="140">
        <f>AK33</f>
        <v>7411635</v>
      </c>
      <c r="AL35" s="140">
        <f>AL33+AL34</f>
        <v>115000000</v>
      </c>
      <c r="AM35" s="120">
        <f>SUM('Rockefeller_ Monthly CF'!AS134:AS145)</f>
        <v>121793998.75</v>
      </c>
      <c r="AP35" s="140">
        <f>AP33</f>
        <v>6913190.9999999991</v>
      </c>
      <c r="AQ35" s="140">
        <f>AQ33+AQ34</f>
        <v>102100000</v>
      </c>
      <c r="AR35" s="120">
        <f>SUM('Rockefeller_ Monthly CF'!AX134:AX145)</f>
        <v>108437091.75</v>
      </c>
      <c r="AU35" s="140">
        <f>AU33</f>
        <v>3285499.9999999995</v>
      </c>
      <c r="AV35" s="140">
        <f>AV33+AV34</f>
        <v>50000000</v>
      </c>
      <c r="AW35" s="120">
        <f>SUM('Rockefeller_ Monthly CF'!BC134:BC145)</f>
        <v>53011708.333333328</v>
      </c>
      <c r="AZ35" s="140">
        <f>AZ33</f>
        <v>7723994.0000000028</v>
      </c>
      <c r="BA35" s="140">
        <f>BA33+BA34</f>
        <v>112300000</v>
      </c>
      <c r="BB35" s="120">
        <f>SUM('Rockefeller_ Monthly CF'!BH134:BH145)</f>
        <v>119380327.83333334</v>
      </c>
      <c r="BE35" s="140">
        <f>BE33</f>
        <v>3349585.9999999995</v>
      </c>
      <c r="BF35" s="140">
        <f>BF33+BF34</f>
        <v>48700000</v>
      </c>
      <c r="BG35" s="120">
        <f>SUM('Rockefeller_ Monthly CF'!BM134:BM145)</f>
        <v>51770453.833333328</v>
      </c>
      <c r="BJ35" s="140">
        <f>BJ33</f>
        <v>6155810.0000000009</v>
      </c>
      <c r="BK35" s="140">
        <f>BK33+BK34</f>
        <v>89500000</v>
      </c>
      <c r="BL35" s="120">
        <f>SUM('Rockefeller_ Monthly CF'!BR134:BR145)</f>
        <v>95142825.833333343</v>
      </c>
      <c r="BO35" s="140">
        <f>BO33</f>
        <v>3081344</v>
      </c>
      <c r="BP35" s="140">
        <f>BP33+BP34</f>
        <v>44800000</v>
      </c>
      <c r="BQ35" s="120">
        <f>SUM('Rockefeller_ Monthly CF'!BW134:BW145)</f>
        <v>47624565.333333328</v>
      </c>
      <c r="BT35" s="140">
        <f>BT33</f>
        <v>3232660.0000000014</v>
      </c>
      <c r="BU35" s="140">
        <f>BU33+BU34</f>
        <v>47000000</v>
      </c>
      <c r="BV35" s="120">
        <f>SUM('Rockefeller_ Monthly CF'!CB134:CB145)</f>
        <v>49963271.666666672</v>
      </c>
    </row>
    <row r="36" spans="1:80" ht="15.75" x14ac:dyDescent="0.25">
      <c r="C36" s="64"/>
      <c r="D36" s="38"/>
      <c r="E36" s="38"/>
      <c r="G36" s="68"/>
      <c r="H36" s="86"/>
      <c r="I36" s="68"/>
      <c r="J36" s="86"/>
      <c r="K36" s="86"/>
      <c r="L36" s="86"/>
      <c r="M36" s="68"/>
      <c r="N36" s="68"/>
      <c r="O36" s="69"/>
    </row>
    <row r="37" spans="1:80" ht="15.75" x14ac:dyDescent="0.25">
      <c r="C37" s="64"/>
      <c r="D37" s="38"/>
      <c r="E37" s="38"/>
      <c r="G37" s="68"/>
      <c r="H37" s="86"/>
      <c r="I37" s="68"/>
      <c r="J37" s="86"/>
      <c r="K37" s="86"/>
      <c r="L37" s="86"/>
      <c r="M37" s="68"/>
      <c r="N37" s="68"/>
      <c r="O37" s="69"/>
    </row>
    <row r="38" spans="1:80" ht="15.75" x14ac:dyDescent="0.25">
      <c r="C38" s="64"/>
      <c r="D38" s="38"/>
      <c r="E38" s="38"/>
      <c r="G38" s="68"/>
      <c r="H38" s="86"/>
      <c r="I38" s="68"/>
      <c r="J38" s="86"/>
      <c r="K38" s="86"/>
      <c r="L38" s="86"/>
      <c r="M38" s="68"/>
      <c r="N38" s="68"/>
      <c r="O38" s="69"/>
    </row>
    <row r="39" spans="1:80" ht="15.75" x14ac:dyDescent="0.25">
      <c r="C39" s="64"/>
      <c r="D39" s="38"/>
      <c r="E39" s="38"/>
      <c r="G39" s="68"/>
      <c r="H39" s="86"/>
      <c r="I39" s="68"/>
      <c r="J39" s="86"/>
      <c r="K39" s="86"/>
      <c r="L39" s="86"/>
      <c r="M39" s="68"/>
      <c r="N39" s="68"/>
      <c r="O39" s="69"/>
    </row>
    <row r="40" spans="1:80" ht="15.75" x14ac:dyDescent="0.25">
      <c r="C40" s="95"/>
      <c r="E40" s="38"/>
      <c r="G40" s="68"/>
      <c r="H40" s="86"/>
      <c r="I40" s="68"/>
      <c r="J40" s="86"/>
      <c r="K40" s="86"/>
      <c r="L40" s="86"/>
      <c r="M40" s="86"/>
      <c r="N40" s="68"/>
      <c r="O40" s="69"/>
    </row>
    <row r="41" spans="1:80" ht="15.75" x14ac:dyDescent="0.25">
      <c r="C41" s="64"/>
      <c r="G41" s="68"/>
      <c r="H41" s="68"/>
      <c r="I41" s="68"/>
      <c r="J41" s="68"/>
      <c r="K41" s="68"/>
      <c r="L41" s="68"/>
      <c r="M41" s="68"/>
      <c r="N41" s="69"/>
      <c r="O41" s="69"/>
    </row>
    <row r="42" spans="1:80" ht="15.75" x14ac:dyDescent="0.25">
      <c r="G42" s="39"/>
      <c r="H42" s="39"/>
      <c r="I42" s="39"/>
      <c r="J42" s="39"/>
      <c r="K42" s="39"/>
      <c r="L42" s="39"/>
      <c r="M42" s="39"/>
    </row>
  </sheetData>
  <mergeCells count="3">
    <mergeCell ref="D7:E7"/>
    <mergeCell ref="BY21:CA21"/>
    <mergeCell ref="CB22:CE22"/>
  </mergeCells>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A12" sqref="A12"/>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38</v>
      </c>
      <c r="B2" s="3"/>
      <c r="C2" s="3" t="s">
        <v>39</v>
      </c>
      <c r="E2" s="3" t="s">
        <v>40</v>
      </c>
    </row>
    <row r="3" spans="1:5" x14ac:dyDescent="0.25">
      <c r="A3" s="68">
        <v>6725685.9999999991</v>
      </c>
      <c r="B3" s="41"/>
      <c r="C3" s="41">
        <v>115259874.40661727</v>
      </c>
      <c r="D3" s="41"/>
      <c r="E3" s="44">
        <v>104505221.12</v>
      </c>
    </row>
    <row r="4" spans="1:5" x14ac:dyDescent="0.25">
      <c r="A4" s="82">
        <v>6725685.9999999991</v>
      </c>
      <c r="B4" s="41"/>
      <c r="C4" s="41">
        <v>121484851.93089116</v>
      </c>
      <c r="D4" s="41"/>
      <c r="E4" s="41"/>
    </row>
    <row r="5" spans="1:5" x14ac:dyDescent="0.25">
      <c r="A5" s="68">
        <v>19860134.202528145</v>
      </c>
      <c r="B5" s="41"/>
      <c r="C5" s="41">
        <v>127168678.85094267</v>
      </c>
      <c r="D5" s="41"/>
      <c r="E5" s="41"/>
    </row>
    <row r="6" spans="1:5" x14ac:dyDescent="0.25">
      <c r="A6" s="68">
        <v>19953599.363605835</v>
      </c>
      <c r="B6" s="41"/>
      <c r="C6" s="41">
        <v>131884713.19555402</v>
      </c>
      <c r="D6" s="41"/>
      <c r="E6" s="41"/>
    </row>
    <row r="7" spans="1:5" x14ac:dyDescent="0.25">
      <c r="A7" s="68">
        <v>20053711.579075307</v>
      </c>
      <c r="B7" s="41"/>
      <c r="C7" s="41">
        <v>135920013.74433881</v>
      </c>
      <c r="D7" s="41"/>
      <c r="E7" s="41"/>
    </row>
    <row r="8" spans="1:5" x14ac:dyDescent="0.25">
      <c r="A8" s="68">
        <v>20160943.57408439</v>
      </c>
      <c r="B8" s="41"/>
      <c r="C8" s="41">
        <v>137954223.60568237</v>
      </c>
      <c r="D8" s="41"/>
      <c r="E8" s="41"/>
    </row>
    <row r="9" spans="1:5" x14ac:dyDescent="0.25">
      <c r="A9" s="68">
        <v>20275801.693043288</v>
      </c>
      <c r="B9" s="41"/>
      <c r="C9" s="41">
        <v>137954223.60568237</v>
      </c>
      <c r="D9" s="41"/>
      <c r="E9" s="41"/>
    </row>
    <row r="10" spans="1:5" x14ac:dyDescent="0.25">
      <c r="A10" s="68">
        <v>20398828.290558837</v>
      </c>
      <c r="B10" s="41"/>
      <c r="C10" s="41">
        <v>137954223.60568237</v>
      </c>
      <c r="D10" s="41"/>
      <c r="E10" s="41"/>
    </row>
    <row r="11" spans="1:5" x14ac:dyDescent="0.25">
      <c r="A11" s="68">
        <v>11405361.742447728</v>
      </c>
      <c r="B11" s="41"/>
      <c r="C11" s="41">
        <v>137954223.60568237</v>
      </c>
      <c r="D11" s="41"/>
      <c r="E11" s="41"/>
    </row>
    <row r="12" spans="1:5" x14ac:dyDescent="0.25">
      <c r="A12" s="85"/>
      <c r="B12" s="41"/>
      <c r="C12" s="41">
        <v>137954223.60568237</v>
      </c>
      <c r="D12" s="41"/>
      <c r="E12" s="41"/>
    </row>
    <row r="13" spans="1:5" x14ac:dyDescent="0.25">
      <c r="A13" s="41"/>
      <c r="B13" s="41"/>
      <c r="C13" s="41">
        <v>137954223.60568237</v>
      </c>
      <c r="D13" s="41"/>
      <c r="E13" s="41"/>
    </row>
    <row r="14" spans="1:5" x14ac:dyDescent="0.25">
      <c r="A14" s="41"/>
      <c r="B14" s="41"/>
      <c r="C14" s="41">
        <v>137954223.60568237</v>
      </c>
      <c r="D14" s="41"/>
      <c r="E14" s="41"/>
    </row>
    <row r="15" spans="1:5" x14ac:dyDescent="0.25">
      <c r="A15" s="41"/>
      <c r="B15" s="41"/>
      <c r="C15" s="41">
        <v>137954223.60568237</v>
      </c>
      <c r="D15" s="41"/>
      <c r="E15" s="41"/>
    </row>
    <row r="16" spans="1:5" x14ac:dyDescent="0.25">
      <c r="A16" s="41"/>
      <c r="B16" s="41"/>
      <c r="C16" s="41">
        <v>137954223.60568237</v>
      </c>
      <c r="D16" s="41"/>
      <c r="E16" s="41"/>
    </row>
    <row r="17" spans="1:5" x14ac:dyDescent="0.25">
      <c r="A17" s="41"/>
      <c r="B17" s="41"/>
      <c r="C17" s="41">
        <v>137954223.60568237</v>
      </c>
      <c r="D17" s="41"/>
      <c r="E17" s="41"/>
    </row>
    <row r="18" spans="1:5" x14ac:dyDescent="0.25">
      <c r="A18" s="41"/>
      <c r="B18" s="41"/>
      <c r="C18" s="41">
        <v>137954223.60568237</v>
      </c>
      <c r="D18" s="41"/>
      <c r="E18" s="41"/>
    </row>
    <row r="19" spans="1:5" x14ac:dyDescent="0.25">
      <c r="A19" s="41"/>
      <c r="B19" s="41"/>
      <c r="C19" s="41">
        <v>137954223.60568237</v>
      </c>
      <c r="D19" s="41"/>
      <c r="E19" s="41"/>
    </row>
    <row r="20" spans="1:5" x14ac:dyDescent="0.25">
      <c r="A20" s="41"/>
      <c r="B20" s="41"/>
      <c r="C20" s="41">
        <v>137954223.60568237</v>
      </c>
      <c r="D20" s="41"/>
      <c r="E20" s="41"/>
    </row>
    <row r="21" spans="1:5" x14ac:dyDescent="0.25">
      <c r="A21" s="41"/>
      <c r="B21" s="41"/>
      <c r="C21" s="41">
        <v>137954223.60568237</v>
      </c>
      <c r="D21" s="41"/>
      <c r="E21" s="41"/>
    </row>
    <row r="22" spans="1:5" x14ac:dyDescent="0.25">
      <c r="A22" s="41"/>
      <c r="B22" s="41"/>
      <c r="C22" s="41">
        <v>137954223.60568237</v>
      </c>
      <c r="D22" s="41"/>
      <c r="E22" s="41"/>
    </row>
    <row r="23" spans="1:5" x14ac:dyDescent="0.25">
      <c r="A23" s="41"/>
      <c r="B23" s="41"/>
      <c r="C23" s="41">
        <v>137954223.60568237</v>
      </c>
      <c r="D23" s="41"/>
      <c r="E23" s="41"/>
    </row>
    <row r="24" spans="1:5" x14ac:dyDescent="0.25">
      <c r="A24" s="41"/>
      <c r="B24" s="41"/>
      <c r="C24" s="41">
        <v>137954223.60568237</v>
      </c>
      <c r="D24" s="41"/>
      <c r="E24" s="41"/>
    </row>
    <row r="25" spans="1:5" x14ac:dyDescent="0.25">
      <c r="A25" s="41"/>
      <c r="B25" s="41"/>
      <c r="C25" s="41">
        <v>137954223.60568237</v>
      </c>
      <c r="D25" s="41"/>
      <c r="E25" s="41"/>
    </row>
    <row r="26" spans="1:5" x14ac:dyDescent="0.25">
      <c r="A26" s="41"/>
      <c r="B26" s="41"/>
      <c r="C26" s="41">
        <v>137954223.60568237</v>
      </c>
      <c r="D26" s="41"/>
      <c r="E26" s="41"/>
    </row>
    <row r="27" spans="1:5" x14ac:dyDescent="0.25">
      <c r="A27" s="41"/>
      <c r="B27" s="41"/>
      <c r="C27" s="41">
        <v>137954223.60568237</v>
      </c>
      <c r="D27" s="41"/>
      <c r="E27" s="41"/>
    </row>
    <row r="28" spans="1:5" x14ac:dyDescent="0.25">
      <c r="A28" s="41"/>
      <c r="B28" s="41"/>
      <c r="C28" s="41">
        <v>137954223.60568237</v>
      </c>
      <c r="D28" s="41"/>
      <c r="E28" s="41"/>
    </row>
    <row r="29" spans="1:5" x14ac:dyDescent="0.25">
      <c r="A29" s="41"/>
      <c r="B29" s="41"/>
      <c r="C29" s="41">
        <v>137954223.60568237</v>
      </c>
      <c r="D29" s="41"/>
      <c r="E29" s="41"/>
    </row>
    <row r="30" spans="1:5" x14ac:dyDescent="0.25">
      <c r="A30" s="41"/>
      <c r="B30" s="41"/>
      <c r="C30" s="41">
        <v>137954223.60568237</v>
      </c>
      <c r="D30" s="41"/>
      <c r="E30" s="41"/>
    </row>
    <row r="31" spans="1:5" x14ac:dyDescent="0.25">
      <c r="A31" s="41"/>
      <c r="B31" s="41"/>
      <c r="C31" s="41">
        <v>93548453.31532836</v>
      </c>
      <c r="D31" s="41"/>
      <c r="E31" s="41"/>
    </row>
    <row r="32" spans="1:5" x14ac:dyDescent="0.25">
      <c r="A32" s="41"/>
      <c r="B32" s="41"/>
      <c r="C32" s="41">
        <v>90016536.998707697</v>
      </c>
      <c r="D32" s="41"/>
      <c r="E32" s="41"/>
    </row>
    <row r="33" spans="1:3" x14ac:dyDescent="0.25">
      <c r="C33">
        <v>90793269.520160183</v>
      </c>
    </row>
    <row r="34" spans="1:3" x14ac:dyDescent="0.25">
      <c r="A34" s="41"/>
      <c r="C34">
        <v>91903293.647903517</v>
      </c>
    </row>
    <row r="35" spans="1:3" x14ac:dyDescent="0.25">
      <c r="C35">
        <v>89733957.609634802</v>
      </c>
    </row>
    <row r="36" spans="1:3" x14ac:dyDescent="0.25">
      <c r="C36">
        <v>92191738.978447139</v>
      </c>
    </row>
    <row r="37" spans="1:3" x14ac:dyDescent="0.25">
      <c r="C37">
        <v>91379601.608901829</v>
      </c>
    </row>
    <row r="38" spans="1:3" x14ac:dyDescent="0.25">
      <c r="C38">
        <v>92680934.926611483</v>
      </c>
    </row>
    <row r="39" spans="1:3" x14ac:dyDescent="0.25">
      <c r="C39">
        <v>91284614.534563944</v>
      </c>
    </row>
    <row r="40" spans="1:3" x14ac:dyDescent="0.25">
      <c r="C40">
        <v>92167117.340818748</v>
      </c>
    </row>
    <row r="41" spans="1:3" x14ac:dyDescent="0.25">
      <c r="C41">
        <v>91836093.430819049</v>
      </c>
    </row>
    <row r="42" spans="1:3" x14ac:dyDescent="0.25">
      <c r="C42">
        <v>94072502.455979258</v>
      </c>
    </row>
    <row r="43" spans="1:3" x14ac:dyDescent="0.25">
      <c r="C43">
        <v>93576956.234501988</v>
      </c>
    </row>
    <row r="44" spans="1:3" x14ac:dyDescent="0.25">
      <c r="C44">
        <v>90454757.456309438</v>
      </c>
    </row>
    <row r="45" spans="1:3" x14ac:dyDescent="0.25">
      <c r="C45">
        <v>92438913.51942721</v>
      </c>
    </row>
    <row r="46" spans="1:3" x14ac:dyDescent="0.25">
      <c r="C46">
        <v>90799619.793473095</v>
      </c>
    </row>
    <row r="47" spans="1:3" x14ac:dyDescent="0.25">
      <c r="C47">
        <v>93412552.553076148</v>
      </c>
    </row>
    <row r="48" spans="1:3" x14ac:dyDescent="0.25">
      <c r="C48">
        <v>92308878.698645726</v>
      </c>
    </row>
    <row r="49" spans="3:3" x14ac:dyDescent="0.25">
      <c r="C49">
        <v>94072502.455979258</v>
      </c>
    </row>
    <row r="50" spans="3:3" x14ac:dyDescent="0.25">
      <c r="C50">
        <v>92122554.101437196</v>
      </c>
    </row>
    <row r="51" spans="3:3" x14ac:dyDescent="0.25">
      <c r="C51">
        <v>92111770.890972763</v>
      </c>
    </row>
    <row r="52" spans="3:3" x14ac:dyDescent="0.25">
      <c r="C52">
        <v>94072502.455979258</v>
      </c>
    </row>
    <row r="53" spans="3:3" x14ac:dyDescent="0.25">
      <c r="C53">
        <v>92033201.238492012</v>
      </c>
    </row>
    <row r="54" spans="3:3" x14ac:dyDescent="0.25">
      <c r="C54">
        <v>91317318.660811082</v>
      </c>
    </row>
    <row r="55" spans="3:3" x14ac:dyDescent="0.25">
      <c r="C55">
        <v>90602511.985800132</v>
      </c>
    </row>
    <row r="56" spans="3:3" x14ac:dyDescent="0.25">
      <c r="C56">
        <v>92067697.329329342</v>
      </c>
    </row>
    <row r="57" spans="3:3" x14ac:dyDescent="0.25">
      <c r="C57">
        <v>93875394.648306295</v>
      </c>
    </row>
    <row r="58" spans="3:3" x14ac:dyDescent="0.25">
      <c r="C58">
        <v>93492520.640550524</v>
      </c>
    </row>
    <row r="59" spans="3:3" x14ac:dyDescent="0.25">
      <c r="C59">
        <v>93503890.075946808</v>
      </c>
    </row>
    <row r="60" spans="3:3" x14ac:dyDescent="0.25">
      <c r="C60">
        <v>91385594.78056553</v>
      </c>
    </row>
    <row r="61" spans="3:3" x14ac:dyDescent="0.25">
      <c r="C61">
        <v>93831032.704401255</v>
      </c>
    </row>
    <row r="62" spans="3:3" x14ac:dyDescent="0.25">
      <c r="C62">
        <v>90596518.814136431</v>
      </c>
    </row>
    <row r="63" spans="3:3" x14ac:dyDescent="0.25">
      <c r="C63">
        <v>89857999.25875257</v>
      </c>
    </row>
    <row r="64" spans="3:3" x14ac:dyDescent="0.25">
      <c r="C64">
        <v>92556893.2774937</v>
      </c>
    </row>
    <row r="65" spans="3:3" x14ac:dyDescent="0.25">
      <c r="C65">
        <v>92122554.101437196</v>
      </c>
    </row>
    <row r="66" spans="3:3" x14ac:dyDescent="0.25">
      <c r="C66">
        <v>90799619.793473095</v>
      </c>
    </row>
    <row r="67" spans="3:3" x14ac:dyDescent="0.25">
      <c r="C67">
        <v>92585396.196667328</v>
      </c>
    </row>
    <row r="68" spans="3:3" x14ac:dyDescent="0.25">
      <c r="C68">
        <v>92191738.978447139</v>
      </c>
    </row>
    <row r="69" spans="3:3" x14ac:dyDescent="0.25">
      <c r="C69">
        <v>91126076.794608846</v>
      </c>
    </row>
    <row r="70" spans="3:3" x14ac:dyDescent="0.25">
      <c r="C70">
        <v>92111770.890972763</v>
      </c>
    </row>
    <row r="71" spans="3:3" x14ac:dyDescent="0.25">
      <c r="C71">
        <v>92877133.977028966</v>
      </c>
    </row>
    <row r="72" spans="3:3" x14ac:dyDescent="0.25">
      <c r="C72">
        <v>92680383.271005213</v>
      </c>
    </row>
    <row r="73" spans="3:3" x14ac:dyDescent="0.25">
      <c r="C73">
        <v>94658477.443071693</v>
      </c>
    </row>
    <row r="74" spans="3:3" x14ac:dyDescent="0.25">
      <c r="C74">
        <v>92962478.328235924</v>
      </c>
    </row>
    <row r="75" spans="3:3" x14ac:dyDescent="0.25">
      <c r="C75">
        <v>90670136.62829788</v>
      </c>
    </row>
    <row r="76" spans="3:3" x14ac:dyDescent="0.25">
      <c r="C76">
        <v>90472477.165018633</v>
      </c>
    </row>
    <row r="77" spans="3:3" x14ac:dyDescent="0.25">
      <c r="C77">
        <v>94658477.443071693</v>
      </c>
    </row>
    <row r="78" spans="3:3" x14ac:dyDescent="0.25">
      <c r="C78">
        <v>90207294.533067748</v>
      </c>
    </row>
    <row r="79" spans="3:3" x14ac:dyDescent="0.25">
      <c r="C79">
        <v>92698654.635320678</v>
      </c>
    </row>
    <row r="80" spans="3:3" x14ac:dyDescent="0.25">
      <c r="C80">
        <v>93683278.174910575</v>
      </c>
    </row>
    <row r="81" spans="3:3" x14ac:dyDescent="0.25">
      <c r="C81">
        <v>92094051.182263568</v>
      </c>
    </row>
    <row r="82" spans="3:3" x14ac:dyDescent="0.25">
      <c r="C82">
        <v>93289419.66121386</v>
      </c>
    </row>
    <row r="83" spans="3:3" x14ac:dyDescent="0.25">
      <c r="C83">
        <v>92962478.328235924</v>
      </c>
    </row>
    <row r="84" spans="3:3" x14ac:dyDescent="0.25">
      <c r="C84">
        <v>92793873.43973659</v>
      </c>
    </row>
    <row r="85" spans="3:3" x14ac:dyDescent="0.25">
      <c r="C85">
        <v>92235812.540090546</v>
      </c>
    </row>
    <row r="86" spans="3:3" x14ac:dyDescent="0.25">
      <c r="C86">
        <v>91576352.314925581</v>
      </c>
    </row>
    <row r="87" spans="3:3" x14ac:dyDescent="0.25">
      <c r="C87">
        <v>89863992.430416271</v>
      </c>
    </row>
    <row r="88" spans="3:3" x14ac:dyDescent="0.25">
      <c r="C88">
        <v>92810418.091786683</v>
      </c>
    </row>
    <row r="89" spans="3:3" x14ac:dyDescent="0.25">
      <c r="C89">
        <v>93333982.900595397</v>
      </c>
    </row>
    <row r="90" spans="3:3" x14ac:dyDescent="0.25">
      <c r="C90">
        <v>92798074.646810085</v>
      </c>
    </row>
    <row r="91" spans="3:3" x14ac:dyDescent="0.25">
      <c r="C91">
        <v>91846876.641283482</v>
      </c>
    </row>
    <row r="92" spans="3:3" x14ac:dyDescent="0.25">
      <c r="C92">
        <v>91408656.183681741</v>
      </c>
    </row>
    <row r="93" spans="3:3" x14ac:dyDescent="0.25">
      <c r="C93">
        <v>94043999.53680563</v>
      </c>
    </row>
    <row r="94" spans="3:3" x14ac:dyDescent="0.25">
      <c r="C94">
        <v>93480177.195573911</v>
      </c>
    </row>
    <row r="95" spans="3:3" x14ac:dyDescent="0.25">
      <c r="C95">
        <v>92776153.731027395</v>
      </c>
    </row>
    <row r="96" spans="3:3" x14ac:dyDescent="0.25">
      <c r="C96">
        <v>92213891.624307856</v>
      </c>
    </row>
    <row r="97" spans="3:3" x14ac:dyDescent="0.25">
      <c r="C97">
        <v>94218696.750957757</v>
      </c>
    </row>
    <row r="98" spans="3:3" x14ac:dyDescent="0.25">
      <c r="C98">
        <v>93609660.360749111</v>
      </c>
    </row>
    <row r="99" spans="3:3" x14ac:dyDescent="0.25">
      <c r="C99">
        <v>92917915.088854373</v>
      </c>
    </row>
    <row r="100" spans="3:3" x14ac:dyDescent="0.25">
      <c r="C100">
        <v>92088058.010599867</v>
      </c>
    </row>
    <row r="101" spans="3:3" x14ac:dyDescent="0.25">
      <c r="C101">
        <v>91988637.999110475</v>
      </c>
    </row>
    <row r="102" spans="3:3" x14ac:dyDescent="0.25">
      <c r="C102">
        <v>92901755.614657342</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C21" sqref="C21"/>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0.27876058215865029</v>
      </c>
      <c r="C40">
        <f t="shared" ca="1" si="0"/>
        <v>0.68344032517891851</v>
      </c>
      <c r="D40">
        <f t="shared" ca="1" si="0"/>
        <v>0.65089829073670491</v>
      </c>
      <c r="E40">
        <f t="shared" ca="1" si="0"/>
        <v>0.16326642615728915</v>
      </c>
      <c r="F40">
        <f t="shared" ca="1" si="0"/>
        <v>0.94552000197802233</v>
      </c>
      <c r="G40">
        <f t="shared" ca="1" si="0"/>
        <v>0.51366807789450952</v>
      </c>
      <c r="H40">
        <f t="shared" ca="1" si="0"/>
        <v>0.62145426545951477</v>
      </c>
      <c r="I40">
        <f t="shared" ca="1" si="0"/>
        <v>0.92336932361933199</v>
      </c>
      <c r="J40">
        <f t="shared" ca="1" si="0"/>
        <v>2.644456189019645E-2</v>
      </c>
      <c r="K40">
        <f t="shared" ca="1" si="0"/>
        <v>7.4718981525495387E-2</v>
      </c>
      <c r="L40">
        <f t="shared" ref="L40:U49" ca="1" si="1">RAND()</f>
        <v>0.69370363425124992</v>
      </c>
      <c r="M40">
        <f t="shared" ca="1" si="1"/>
        <v>0.23210287920112527</v>
      </c>
      <c r="N40">
        <f t="shared" ca="1" si="1"/>
        <v>0.15355063393536311</v>
      </c>
      <c r="O40">
        <f t="shared" ca="1" si="1"/>
        <v>7.6361085799199202E-2</v>
      </c>
      <c r="P40">
        <f t="shared" ca="1" si="1"/>
        <v>0.57844058996902548</v>
      </c>
      <c r="Q40">
        <f t="shared" ca="1" si="1"/>
        <v>0.30855993418083383</v>
      </c>
      <c r="R40">
        <f t="shared" ca="1" si="1"/>
        <v>0.92700307839671936</v>
      </c>
      <c r="S40">
        <f t="shared" ca="1" si="1"/>
        <v>0.59329148519279062</v>
      </c>
      <c r="T40">
        <f t="shared" ca="1" si="1"/>
        <v>0.92754118363559646</v>
      </c>
      <c r="U40">
        <f t="shared" ca="1" si="1"/>
        <v>0.3762057035112143</v>
      </c>
      <c r="V40">
        <f t="shared" ref="V40:AE49" ca="1" si="2">RAND()</f>
        <v>0.46921544432374618</v>
      </c>
      <c r="W40">
        <f t="shared" ca="1" si="2"/>
        <v>0.14491985423524323</v>
      </c>
      <c r="X40">
        <f t="shared" ca="1" si="2"/>
        <v>0.7640702161545907</v>
      </c>
      <c r="Y40">
        <f t="shared" ca="1" si="2"/>
        <v>0.107886441626734</v>
      </c>
      <c r="Z40">
        <f t="shared" ca="1" si="2"/>
        <v>0.59483724258646031</v>
      </c>
      <c r="AA40">
        <f t="shared" ca="1" si="2"/>
        <v>0.49591523370762514</v>
      </c>
      <c r="AB40">
        <f t="shared" ca="1" si="2"/>
        <v>0.31802103535624759</v>
      </c>
      <c r="AC40">
        <f t="shared" ca="1" si="2"/>
        <v>0.97221328724522516</v>
      </c>
      <c r="AD40">
        <f t="shared" ca="1" si="2"/>
        <v>3.3678941684883945E-2</v>
      </c>
      <c r="AE40">
        <f t="shared" ca="1" si="2"/>
        <v>0.49158154484692851</v>
      </c>
    </row>
    <row r="41" spans="2:31" x14ac:dyDescent="0.25">
      <c r="B41">
        <f t="shared" ca="1" si="0"/>
        <v>0.84261075802309815</v>
      </c>
      <c r="C41">
        <f t="shared" ca="1" si="0"/>
        <v>0.48036160103431658</v>
      </c>
      <c r="D41">
        <f t="shared" ca="1" si="0"/>
        <v>0.19919244828439409</v>
      </c>
      <c r="E41">
        <f t="shared" ca="1" si="0"/>
        <v>0.58415516398007172</v>
      </c>
      <c r="F41">
        <f t="shared" ca="1" si="0"/>
        <v>5.6142228710312603E-2</v>
      </c>
      <c r="G41">
        <f t="shared" ca="1" si="0"/>
        <v>0.18988339428049184</v>
      </c>
      <c r="H41">
        <f t="shared" ca="1" si="0"/>
        <v>0.93717325693862952</v>
      </c>
      <c r="I41">
        <f t="shared" ca="1" si="0"/>
        <v>0.5283296860051867</v>
      </c>
      <c r="J41">
        <f t="shared" ca="1" si="0"/>
        <v>4.2899603165258648E-2</v>
      </c>
      <c r="K41">
        <f t="shared" ca="1" si="0"/>
        <v>0.19273307938124074</v>
      </c>
      <c r="L41">
        <f t="shared" ca="1" si="1"/>
        <v>0.49872532390585289</v>
      </c>
      <c r="M41">
        <f t="shared" ca="1" si="1"/>
        <v>0.24552361249607024</v>
      </c>
      <c r="N41">
        <f t="shared" ca="1" si="1"/>
        <v>0.55473314291950881</v>
      </c>
      <c r="O41">
        <f t="shared" ca="1" si="1"/>
        <v>0.45589485858292633</v>
      </c>
      <c r="P41">
        <f t="shared" ca="1" si="1"/>
        <v>0.96011043354633774</v>
      </c>
      <c r="Q41">
        <f t="shared" ca="1" si="1"/>
        <v>0.98246092897195259</v>
      </c>
      <c r="R41">
        <f t="shared" ca="1" si="1"/>
        <v>0.20749120597993809</v>
      </c>
      <c r="S41">
        <f t="shared" ca="1" si="1"/>
        <v>0.72986418533815089</v>
      </c>
      <c r="T41">
        <f t="shared" ca="1" si="1"/>
        <v>0.27069733603353408</v>
      </c>
      <c r="U41">
        <f t="shared" ca="1" si="1"/>
        <v>0.24906418596232904</v>
      </c>
      <c r="V41">
        <f t="shared" ca="1" si="2"/>
        <v>0.40566518044862665</v>
      </c>
      <c r="W41">
        <f t="shared" ca="1" si="2"/>
        <v>0.53662502170659288</v>
      </c>
      <c r="X41">
        <f t="shared" ca="1" si="2"/>
        <v>0.87020927583970131</v>
      </c>
      <c r="Y41">
        <f t="shared" ca="1" si="2"/>
        <v>0.85272975076630075</v>
      </c>
      <c r="Z41">
        <f t="shared" ca="1" si="2"/>
        <v>0.76006938221675657</v>
      </c>
      <c r="AA41">
        <f t="shared" ca="1" si="2"/>
        <v>0.80700017741393104</v>
      </c>
      <c r="AB41">
        <f t="shared" ca="1" si="2"/>
        <v>0.59236286255752102</v>
      </c>
      <c r="AC41">
        <f t="shared" ca="1" si="2"/>
        <v>0.64600153099099455</v>
      </c>
      <c r="AD41">
        <f t="shared" ca="1" si="2"/>
        <v>0.11785303681203452</v>
      </c>
      <c r="AE41">
        <f t="shared" ca="1" si="2"/>
        <v>0.90763736137224438</v>
      </c>
    </row>
    <row r="42" spans="2:31" x14ac:dyDescent="0.25">
      <c r="B42">
        <f t="shared" ca="1" si="0"/>
        <v>0.72138237555863682</v>
      </c>
      <c r="C42">
        <f t="shared" ca="1" si="0"/>
        <v>0.50427757411420004</v>
      </c>
      <c r="D42">
        <f t="shared" ca="1" si="0"/>
        <v>0.27097983408757909</v>
      </c>
      <c r="E42">
        <f t="shared" ca="1" si="0"/>
        <v>0.750947933289287</v>
      </c>
      <c r="F42">
        <f t="shared" ca="1" si="0"/>
        <v>0.24229097046464609</v>
      </c>
      <c r="G42">
        <f t="shared" ca="1" si="0"/>
        <v>0.70512483086961253</v>
      </c>
      <c r="H42">
        <f t="shared" ca="1" si="0"/>
        <v>0.12101555827623151</v>
      </c>
      <c r="I42">
        <f t="shared" ca="1" si="0"/>
        <v>8.7475500008427076E-3</v>
      </c>
      <c r="J42">
        <f t="shared" ca="1" si="0"/>
        <v>0.49941934839120261</v>
      </c>
      <c r="K42">
        <f t="shared" ca="1" si="0"/>
        <v>0.62104552411652492</v>
      </c>
      <c r="L42">
        <f t="shared" ca="1" si="1"/>
        <v>0.96033089487059531</v>
      </c>
      <c r="M42">
        <f t="shared" ca="1" si="1"/>
        <v>0.72108227307757566</v>
      </c>
      <c r="N42">
        <f t="shared" ca="1" si="1"/>
        <v>0.58980854854628628</v>
      </c>
      <c r="O42">
        <f t="shared" ca="1" si="1"/>
        <v>0.79883703100993242</v>
      </c>
      <c r="P42">
        <f t="shared" ca="1" si="1"/>
        <v>0.20227955503828632</v>
      </c>
      <c r="Q42">
        <f t="shared" ca="1" si="1"/>
        <v>0.13878331662305654</v>
      </c>
      <c r="R42">
        <f t="shared" ca="1" si="1"/>
        <v>0.30902428024810336</v>
      </c>
      <c r="S42">
        <f t="shared" ca="1" si="1"/>
        <v>0.57551142422159129</v>
      </c>
      <c r="T42">
        <f t="shared" ca="1" si="1"/>
        <v>0.58633175689076689</v>
      </c>
      <c r="U42">
        <f t="shared" ca="1" si="1"/>
        <v>0.33686742742662568</v>
      </c>
      <c r="V42">
        <f t="shared" ca="1" si="2"/>
        <v>0.11008304046710382</v>
      </c>
      <c r="W42">
        <f t="shared" ca="1" si="2"/>
        <v>0.96465724020369281</v>
      </c>
      <c r="X42">
        <f t="shared" ca="1" si="2"/>
        <v>1.9830295310070634E-2</v>
      </c>
      <c r="Y42">
        <f t="shared" ca="1" si="2"/>
        <v>0.29923719614044497</v>
      </c>
      <c r="Z42">
        <f t="shared" ca="1" si="2"/>
        <v>0.99888890237207417</v>
      </c>
      <c r="AA42">
        <f t="shared" ca="1" si="2"/>
        <v>1.6880924743139403E-2</v>
      </c>
      <c r="AB42">
        <f t="shared" ca="1" si="2"/>
        <v>0.91210727562618299</v>
      </c>
      <c r="AC42">
        <f t="shared" ca="1" si="2"/>
        <v>0.73197238369571593</v>
      </c>
      <c r="AD42">
        <f t="shared" ca="1" si="2"/>
        <v>0.77237762400811483</v>
      </c>
      <c r="AE42">
        <f t="shared" ca="1" si="2"/>
        <v>0.22243774061948968</v>
      </c>
    </row>
    <row r="43" spans="2:31" x14ac:dyDescent="0.25">
      <c r="B43">
        <f t="shared" ca="1" si="0"/>
        <v>4.6330425693984267E-2</v>
      </c>
      <c r="C43">
        <f t="shared" ca="1" si="0"/>
        <v>0.76324559652028245</v>
      </c>
      <c r="D43">
        <f t="shared" ca="1" si="0"/>
        <v>0.7215713184600876</v>
      </c>
      <c r="E43">
        <f t="shared" ca="1" si="0"/>
        <v>0.92063030692581815</v>
      </c>
      <c r="F43">
        <f t="shared" ca="1" si="0"/>
        <v>0.28456463733906179</v>
      </c>
      <c r="G43">
        <f t="shared" ca="1" si="0"/>
        <v>0.20925295159732604</v>
      </c>
      <c r="H43">
        <f t="shared" ca="1" si="0"/>
        <v>0.53925241074754071</v>
      </c>
      <c r="I43">
        <f t="shared" ca="1" si="0"/>
        <v>0.28106383519099354</v>
      </c>
      <c r="J43">
        <f t="shared" ca="1" si="0"/>
        <v>0.3115843332486703</v>
      </c>
      <c r="K43">
        <f t="shared" ca="1" si="0"/>
        <v>0.92812343522383145</v>
      </c>
      <c r="L43">
        <f t="shared" ca="1" si="1"/>
        <v>0.70835116550608124</v>
      </c>
      <c r="M43">
        <f t="shared" ca="1" si="1"/>
        <v>0.96410722168470686</v>
      </c>
      <c r="N43">
        <f t="shared" ca="1" si="1"/>
        <v>0.23854523777840186</v>
      </c>
      <c r="O43">
        <f t="shared" ca="1" si="1"/>
        <v>0.18796733715892255</v>
      </c>
      <c r="P43">
        <f t="shared" ca="1" si="1"/>
        <v>0.9549920212134364</v>
      </c>
      <c r="Q43">
        <f t="shared" ca="1" si="1"/>
        <v>0.30615453263631132</v>
      </c>
      <c r="R43">
        <f t="shared" ca="1" si="1"/>
        <v>0.42277719453544815</v>
      </c>
      <c r="S43">
        <f t="shared" ca="1" si="1"/>
        <v>0.89137678955244226</v>
      </c>
      <c r="T43">
        <f t="shared" ca="1" si="1"/>
        <v>0.70172895324198681</v>
      </c>
      <c r="U43">
        <f t="shared" ca="1" si="1"/>
        <v>0.91258429915011119</v>
      </c>
      <c r="V43">
        <f t="shared" ca="1" si="2"/>
        <v>0.7082477606454689</v>
      </c>
      <c r="W43">
        <f t="shared" ca="1" si="2"/>
        <v>0.53115740970987124</v>
      </c>
      <c r="X43">
        <f t="shared" ca="1" si="2"/>
        <v>0.17384378682514101</v>
      </c>
      <c r="Y43">
        <f t="shared" ca="1" si="2"/>
        <v>0.20404872383533501</v>
      </c>
      <c r="Z43">
        <f t="shared" ca="1" si="2"/>
        <v>0.80317612480641842</v>
      </c>
      <c r="AA43">
        <f t="shared" ca="1" si="2"/>
        <v>0.21205496885498487</v>
      </c>
      <c r="AB43">
        <f t="shared" ca="1" si="2"/>
        <v>0.69086658466234141</v>
      </c>
      <c r="AC43">
        <f t="shared" ca="1" si="2"/>
        <v>0.51140205066537647</v>
      </c>
      <c r="AD43">
        <f t="shared" ca="1" si="2"/>
        <v>0.11977396141438401</v>
      </c>
      <c r="AE43">
        <f t="shared" ca="1" si="2"/>
        <v>0.50655823714096471</v>
      </c>
    </row>
    <row r="44" spans="2:31" x14ac:dyDescent="0.25">
      <c r="B44">
        <f t="shared" ca="1" si="0"/>
        <v>0.75005551687579075</v>
      </c>
      <c r="C44">
        <f t="shared" ca="1" si="0"/>
        <v>0.99557465925230382</v>
      </c>
      <c r="D44">
        <f t="shared" ca="1" si="0"/>
        <v>0.68229144157002874</v>
      </c>
      <c r="E44">
        <f t="shared" ca="1" si="0"/>
        <v>0.65283280362911822</v>
      </c>
      <c r="F44">
        <f t="shared" ca="1" si="0"/>
        <v>0.33565232723792171</v>
      </c>
      <c r="G44">
        <f t="shared" ca="1" si="0"/>
        <v>0.86153388914848161</v>
      </c>
      <c r="H44">
        <f t="shared" ca="1" si="0"/>
        <v>0.96086449515213812</v>
      </c>
      <c r="I44">
        <f t="shared" ca="1" si="0"/>
        <v>7.2039036243918275E-3</v>
      </c>
      <c r="J44">
        <f t="shared" ca="1" si="0"/>
        <v>0.67037937856670649</v>
      </c>
      <c r="K44">
        <f t="shared" ca="1" si="0"/>
        <v>0.95758670729849982</v>
      </c>
      <c r="L44">
        <f t="shared" ca="1" si="1"/>
        <v>0.78319379489942964</v>
      </c>
      <c r="M44">
        <f t="shared" ca="1" si="1"/>
        <v>0.88296221024283672</v>
      </c>
      <c r="N44">
        <f t="shared" ca="1" si="1"/>
        <v>0.22530003413198685</v>
      </c>
      <c r="O44">
        <f t="shared" ca="1" si="1"/>
        <v>0.86060624916343875</v>
      </c>
      <c r="P44">
        <f t="shared" ca="1" si="1"/>
        <v>0.31775270127778876</v>
      </c>
      <c r="Q44">
        <f t="shared" ca="1" si="1"/>
        <v>0.5785669917219507</v>
      </c>
      <c r="R44">
        <f t="shared" ca="1" si="1"/>
        <v>0.54774129314649445</v>
      </c>
      <c r="S44">
        <f t="shared" ca="1" si="1"/>
        <v>0.62603975300816073</v>
      </c>
      <c r="T44">
        <f t="shared" ca="1" si="1"/>
        <v>0.72949951254994483</v>
      </c>
      <c r="U44">
        <f t="shared" ca="1" si="1"/>
        <v>0.44206477675517258</v>
      </c>
      <c r="V44">
        <f t="shared" ca="1" si="2"/>
        <v>2.3544520698172811E-2</v>
      </c>
      <c r="W44">
        <f t="shared" ca="1" si="2"/>
        <v>0.68229428953474169</v>
      </c>
      <c r="X44">
        <f t="shared" ca="1" si="2"/>
        <v>0.98416362562768911</v>
      </c>
      <c r="Y44">
        <f t="shared" ca="1" si="2"/>
        <v>9.5690137116956286E-2</v>
      </c>
      <c r="Z44">
        <f t="shared" ca="1" si="2"/>
        <v>0.88798333806507657</v>
      </c>
      <c r="AA44">
        <f t="shared" ca="1" si="2"/>
        <v>4.1917997794324924E-2</v>
      </c>
      <c r="AB44">
        <f t="shared" ca="1" si="2"/>
        <v>0.33436825078890076</v>
      </c>
      <c r="AC44">
        <f t="shared" ca="1" si="2"/>
        <v>0.44762478782718551</v>
      </c>
      <c r="AD44">
        <f t="shared" ca="1" si="2"/>
        <v>0.73375789611931852</v>
      </c>
      <c r="AE44">
        <f t="shared" ca="1" si="2"/>
        <v>0.44797092260422761</v>
      </c>
    </row>
    <row r="45" spans="2:31" x14ac:dyDescent="0.25">
      <c r="B45">
        <f t="shared" ca="1" si="0"/>
        <v>1.7435764578210389E-2</v>
      </c>
      <c r="C45">
        <f t="shared" ca="1" si="0"/>
        <v>0.68962489652424175</v>
      </c>
      <c r="D45">
        <f t="shared" ca="1" si="0"/>
        <v>0.47718952223770739</v>
      </c>
      <c r="E45">
        <f t="shared" ca="1" si="0"/>
        <v>0.96357457107445654</v>
      </c>
      <c r="F45">
        <f t="shared" ca="1" si="0"/>
        <v>0.61539071862041284</v>
      </c>
      <c r="G45">
        <f t="shared" ca="1" si="0"/>
        <v>0.20419550592797275</v>
      </c>
      <c r="H45">
        <f t="shared" ca="1" si="0"/>
        <v>0.65767160864534446</v>
      </c>
      <c r="I45">
        <f t="shared" ca="1" si="0"/>
        <v>0.42647860142639704</v>
      </c>
      <c r="J45">
        <f t="shared" ca="1" si="0"/>
        <v>0.91001070681207885</v>
      </c>
      <c r="K45">
        <f t="shared" ca="1" si="0"/>
        <v>0.5436003139911223</v>
      </c>
      <c r="L45">
        <f t="shared" ca="1" si="1"/>
        <v>0.11814807792627952</v>
      </c>
      <c r="M45">
        <f t="shared" ca="1" si="1"/>
        <v>6.6887976894198786E-2</v>
      </c>
      <c r="N45">
        <f t="shared" ca="1" si="1"/>
        <v>0.97473328184267327</v>
      </c>
      <c r="O45">
        <f t="shared" ca="1" si="1"/>
        <v>0.88237077754626236</v>
      </c>
      <c r="P45">
        <f t="shared" ca="1" si="1"/>
        <v>0.75243570346986521</v>
      </c>
      <c r="Q45">
        <f t="shared" ca="1" si="1"/>
        <v>0.27181968319962019</v>
      </c>
      <c r="R45">
        <f t="shared" ca="1" si="1"/>
        <v>3.2996690019672092E-2</v>
      </c>
      <c r="S45">
        <f t="shared" ca="1" si="1"/>
        <v>0.1632035097943203</v>
      </c>
      <c r="T45">
        <f t="shared" ca="1" si="1"/>
        <v>0.44964381188369762</v>
      </c>
      <c r="U45">
        <f t="shared" ca="1" si="1"/>
        <v>0.57980229272089234</v>
      </c>
      <c r="V45">
        <f t="shared" ca="1" si="2"/>
        <v>0.53124615368014672</v>
      </c>
      <c r="W45">
        <f t="shared" ca="1" si="2"/>
        <v>0.73753384779082376</v>
      </c>
      <c r="X45">
        <f t="shared" ca="1" si="2"/>
        <v>0.4678267189540567</v>
      </c>
      <c r="Y45">
        <f t="shared" ca="1" si="2"/>
        <v>2.9452856096014057E-2</v>
      </c>
      <c r="Z45">
        <f t="shared" ca="1" si="2"/>
        <v>8.5716131336533552E-2</v>
      </c>
      <c r="AA45">
        <f t="shared" ca="1" si="2"/>
        <v>0.20739989707069917</v>
      </c>
      <c r="AB45">
        <f t="shared" ca="1" si="2"/>
        <v>0.82517015302892482</v>
      </c>
      <c r="AC45">
        <f t="shared" ca="1" si="2"/>
        <v>0.32009101345616831</v>
      </c>
      <c r="AD45">
        <f t="shared" ca="1" si="2"/>
        <v>0.74525086691919928</v>
      </c>
      <c r="AE45">
        <f t="shared" ca="1" si="2"/>
        <v>0.31173342061571319</v>
      </c>
    </row>
    <row r="46" spans="2:31" x14ac:dyDescent="0.25">
      <c r="B46">
        <f t="shared" ca="1" si="0"/>
        <v>0.74351903130237407</v>
      </c>
      <c r="C46">
        <f t="shared" ca="1" si="0"/>
        <v>7.8763078304785905E-2</v>
      </c>
      <c r="D46">
        <f t="shared" ca="1" si="0"/>
        <v>0.22674548784016951</v>
      </c>
      <c r="E46">
        <f t="shared" ca="1" si="0"/>
        <v>2.6373629822608713E-2</v>
      </c>
      <c r="F46">
        <f t="shared" ca="1" si="0"/>
        <v>0.78707005871396218</v>
      </c>
      <c r="G46">
        <f t="shared" ca="1" si="0"/>
        <v>3.5205929191237106E-3</v>
      </c>
      <c r="H46">
        <f t="shared" ca="1" si="0"/>
        <v>8.0927827471023228E-2</v>
      </c>
      <c r="I46">
        <f t="shared" ca="1" si="0"/>
        <v>0.59391809396471551</v>
      </c>
      <c r="J46">
        <f t="shared" ca="1" si="0"/>
        <v>0.99861343967966243</v>
      </c>
      <c r="K46">
        <f t="shared" ca="1" si="0"/>
        <v>0.23478131416756742</v>
      </c>
      <c r="L46">
        <f t="shared" ca="1" si="1"/>
        <v>0.95408038431057607</v>
      </c>
      <c r="M46">
        <f t="shared" ca="1" si="1"/>
        <v>7.7257178839660989E-2</v>
      </c>
      <c r="N46">
        <f t="shared" ca="1" si="1"/>
        <v>0.17573219938690965</v>
      </c>
      <c r="O46">
        <f t="shared" ca="1" si="1"/>
        <v>0.56826844569793167</v>
      </c>
      <c r="P46">
        <f t="shared" ca="1" si="1"/>
        <v>0.69792861637773118</v>
      </c>
      <c r="Q46">
        <f t="shared" ca="1" si="1"/>
        <v>0.8644218105708561</v>
      </c>
      <c r="R46">
        <f t="shared" ca="1" si="1"/>
        <v>0.36367509365752682</v>
      </c>
      <c r="S46">
        <f t="shared" ca="1" si="1"/>
        <v>0.65025479565152811</v>
      </c>
      <c r="T46">
        <f t="shared" ca="1" si="1"/>
        <v>0.73510222256345092</v>
      </c>
      <c r="U46">
        <f t="shared" ca="1" si="1"/>
        <v>2.0417857165519138E-2</v>
      </c>
      <c r="V46">
        <f t="shared" ca="1" si="2"/>
        <v>0.65042348954863716</v>
      </c>
      <c r="W46">
        <f t="shared" ca="1" si="2"/>
        <v>0.74110977461455541</v>
      </c>
      <c r="X46">
        <f t="shared" ca="1" si="2"/>
        <v>0.53228080468125594</v>
      </c>
      <c r="Y46">
        <f t="shared" ca="1" si="2"/>
        <v>0.83294175275477866</v>
      </c>
      <c r="Z46">
        <f t="shared" ca="1" si="2"/>
        <v>7.7041198936234068E-2</v>
      </c>
      <c r="AA46">
        <f t="shared" ca="1" si="2"/>
        <v>0.98440746504418453</v>
      </c>
      <c r="AB46">
        <f t="shared" ca="1" si="2"/>
        <v>0.97930690158487366</v>
      </c>
      <c r="AC46">
        <f t="shared" ca="1" si="2"/>
        <v>0.70306160064164391</v>
      </c>
      <c r="AD46">
        <f t="shared" ca="1" si="2"/>
        <v>0.94567678796463106</v>
      </c>
      <c r="AE46">
        <f t="shared" ca="1" si="2"/>
        <v>0.88348786781264277</v>
      </c>
    </row>
    <row r="47" spans="2:31" x14ac:dyDescent="0.25">
      <c r="B47">
        <f t="shared" ca="1" si="0"/>
        <v>0.91677753394438577</v>
      </c>
      <c r="C47">
        <f t="shared" ca="1" si="0"/>
        <v>0.14119798905752412</v>
      </c>
      <c r="D47">
        <f t="shared" ca="1" si="0"/>
        <v>0.38040218623246691</v>
      </c>
      <c r="E47">
        <f t="shared" ca="1" si="0"/>
        <v>0.43958548774933637</v>
      </c>
      <c r="F47">
        <f t="shared" ca="1" si="0"/>
        <v>0.26547482522021681</v>
      </c>
      <c r="G47">
        <f t="shared" ca="1" si="0"/>
        <v>0.97628084185166686</v>
      </c>
      <c r="H47">
        <f t="shared" ca="1" si="0"/>
        <v>0.31257152569410973</v>
      </c>
      <c r="I47">
        <f t="shared" ca="1" si="0"/>
        <v>0.78261900463554568</v>
      </c>
      <c r="J47">
        <f t="shared" ca="1" si="0"/>
        <v>0.65610134324454084</v>
      </c>
      <c r="K47">
        <f t="shared" ca="1" si="0"/>
        <v>0.93528609859925105</v>
      </c>
      <c r="L47">
        <f t="shared" ca="1" si="1"/>
        <v>0.49900457785343644</v>
      </c>
      <c r="M47">
        <f t="shared" ca="1" si="1"/>
        <v>0.56881047526502937</v>
      </c>
      <c r="N47">
        <f t="shared" ca="1" si="1"/>
        <v>0.35234268236180277</v>
      </c>
      <c r="O47">
        <f t="shared" ca="1" si="1"/>
        <v>0.62143783888426452</v>
      </c>
      <c r="P47">
        <f t="shared" ca="1" si="1"/>
        <v>0.98517565531400919</v>
      </c>
      <c r="Q47">
        <f t="shared" ca="1" si="1"/>
        <v>8.9886350540200999E-2</v>
      </c>
      <c r="R47">
        <f t="shared" ca="1" si="1"/>
        <v>0.27541783518486307</v>
      </c>
      <c r="S47">
        <f t="shared" ca="1" si="1"/>
        <v>0.80267427867174268</v>
      </c>
      <c r="T47">
        <f t="shared" ca="1" si="1"/>
        <v>0.17488965963533976</v>
      </c>
      <c r="U47">
        <f t="shared" ca="1" si="1"/>
        <v>0.18093509445673917</v>
      </c>
      <c r="V47">
        <f t="shared" ca="1" si="2"/>
        <v>0.94073613767380682</v>
      </c>
      <c r="W47">
        <f t="shared" ca="1" si="2"/>
        <v>0.89509514399121004</v>
      </c>
      <c r="X47">
        <f t="shared" ca="1" si="2"/>
        <v>0.15025799492353031</v>
      </c>
      <c r="Y47">
        <f t="shared" ca="1" si="2"/>
        <v>0.11576610640412621</v>
      </c>
      <c r="Z47">
        <f t="shared" ca="1" si="2"/>
        <v>0.87128647175505591</v>
      </c>
      <c r="AA47">
        <f t="shared" ca="1" si="2"/>
        <v>0.98428469193277213</v>
      </c>
      <c r="AB47">
        <f t="shared" ca="1" si="2"/>
        <v>0.47324844289705048</v>
      </c>
      <c r="AC47">
        <f t="shared" ca="1" si="2"/>
        <v>0.96214865303359098</v>
      </c>
      <c r="AD47">
        <f t="shared" ca="1" si="2"/>
        <v>0.1924193892325663</v>
      </c>
      <c r="AE47">
        <f t="shared" ca="1" si="2"/>
        <v>0.97627340315540501</v>
      </c>
    </row>
    <row r="48" spans="2:31" x14ac:dyDescent="0.25">
      <c r="B48">
        <f t="shared" ca="1" si="0"/>
        <v>0.87758527099105543</v>
      </c>
      <c r="C48">
        <f t="shared" ca="1" si="0"/>
        <v>8.16277627808768E-2</v>
      </c>
      <c r="D48">
        <f t="shared" ca="1" si="0"/>
        <v>0.80428370845767039</v>
      </c>
      <c r="E48">
        <f t="shared" ca="1" si="0"/>
        <v>0.28384003224808652</v>
      </c>
      <c r="F48">
        <f t="shared" ca="1" si="0"/>
        <v>0.77304475237065962</v>
      </c>
      <c r="G48">
        <f t="shared" ca="1" si="0"/>
        <v>0.54450277138299263</v>
      </c>
      <c r="H48">
        <f t="shared" ca="1" si="0"/>
        <v>0.84638358372583067</v>
      </c>
      <c r="I48">
        <f t="shared" ca="1" si="0"/>
        <v>0.79927044665346969</v>
      </c>
      <c r="J48">
        <f t="shared" ca="1" si="0"/>
        <v>0.84518765333944135</v>
      </c>
      <c r="K48">
        <f t="shared" ca="1" si="0"/>
        <v>0.27244006319655223</v>
      </c>
      <c r="L48">
        <f t="shared" ca="1" si="1"/>
        <v>0.40302017239213894</v>
      </c>
      <c r="M48">
        <f t="shared" ca="1" si="1"/>
        <v>0.7113523768630885</v>
      </c>
      <c r="N48">
        <f t="shared" ca="1" si="1"/>
        <v>0.17997149224894238</v>
      </c>
      <c r="O48">
        <f t="shared" ca="1" si="1"/>
        <v>0.22074825827229905</v>
      </c>
      <c r="P48">
        <f t="shared" ca="1" si="1"/>
        <v>0.72385800033176584</v>
      </c>
      <c r="Q48">
        <f t="shared" ca="1" si="1"/>
        <v>0.31285129121274124</v>
      </c>
      <c r="R48">
        <f t="shared" ca="1" si="1"/>
        <v>0.5366155711527556</v>
      </c>
      <c r="S48">
        <f t="shared" ca="1" si="1"/>
        <v>0.61646729340913886</v>
      </c>
      <c r="T48">
        <f t="shared" ca="1" si="1"/>
        <v>0.52615875575739834</v>
      </c>
      <c r="U48">
        <f t="shared" ca="1" si="1"/>
        <v>0.24776650358983376</v>
      </c>
      <c r="V48">
        <f t="shared" ca="1" si="2"/>
        <v>0.17615685159388961</v>
      </c>
      <c r="W48">
        <f t="shared" ca="1" si="2"/>
        <v>0.16596729761242174</v>
      </c>
      <c r="X48">
        <f t="shared" ca="1" si="2"/>
        <v>9.6115939344019186E-2</v>
      </c>
      <c r="Y48">
        <f t="shared" ca="1" si="2"/>
        <v>0.78616075643410488</v>
      </c>
      <c r="Z48">
        <f t="shared" ca="1" si="2"/>
        <v>0.50957894651832136</v>
      </c>
      <c r="AA48">
        <f t="shared" ca="1" si="2"/>
        <v>0.25428146338932067</v>
      </c>
      <c r="AB48">
        <f t="shared" ca="1" si="2"/>
        <v>0.16587342984048359</v>
      </c>
      <c r="AC48">
        <f t="shared" ca="1" si="2"/>
        <v>0.6224370783453661</v>
      </c>
      <c r="AD48">
        <f t="shared" ca="1" si="2"/>
        <v>1.6028012430337579E-2</v>
      </c>
      <c r="AE48">
        <f t="shared" ca="1" si="2"/>
        <v>0.62649472569111397</v>
      </c>
    </row>
    <row r="49" spans="2:31" x14ac:dyDescent="0.25">
      <c r="B49">
        <f t="shared" ca="1" si="0"/>
        <v>0.42403168391464119</v>
      </c>
      <c r="C49">
        <f t="shared" ca="1" si="0"/>
        <v>0.31689366710965428</v>
      </c>
      <c r="D49">
        <f t="shared" ca="1" si="0"/>
        <v>0.34254205953233985</v>
      </c>
      <c r="E49">
        <f t="shared" ca="1" si="0"/>
        <v>0.52338165309637841</v>
      </c>
      <c r="F49">
        <f t="shared" ca="1" si="0"/>
        <v>0.42483576567081727</v>
      </c>
      <c r="G49">
        <f t="shared" ca="1" si="0"/>
        <v>0.65301023406635483</v>
      </c>
      <c r="H49">
        <f t="shared" ca="1" si="0"/>
        <v>0.43187472591732678</v>
      </c>
      <c r="I49">
        <f t="shared" ca="1" si="0"/>
        <v>0.43103762831951098</v>
      </c>
      <c r="J49">
        <f t="shared" ca="1" si="0"/>
        <v>0.93057934127159347</v>
      </c>
      <c r="K49">
        <f t="shared" ca="1" si="0"/>
        <v>0.35339774486725095</v>
      </c>
      <c r="L49">
        <f t="shared" ca="1" si="1"/>
        <v>0.11955422775123381</v>
      </c>
      <c r="M49">
        <f t="shared" ca="1" si="1"/>
        <v>0.68871889086933624</v>
      </c>
      <c r="N49">
        <f t="shared" ca="1" si="1"/>
        <v>0.57952116809804188</v>
      </c>
      <c r="O49">
        <f t="shared" ca="1" si="1"/>
        <v>0.58001916242420304</v>
      </c>
      <c r="P49">
        <f t="shared" ca="1" si="1"/>
        <v>0.50691056839043114</v>
      </c>
      <c r="Q49">
        <f t="shared" ca="1" si="1"/>
        <v>0.97386168247310767</v>
      </c>
      <c r="R49">
        <f t="shared" ca="1" si="1"/>
        <v>0.87453034667370666</v>
      </c>
      <c r="S49">
        <f t="shared" ca="1" si="1"/>
        <v>0.68849029664460581</v>
      </c>
      <c r="T49">
        <f t="shared" ca="1" si="1"/>
        <v>0.39186204697043525</v>
      </c>
      <c r="U49">
        <f t="shared" ca="1" si="1"/>
        <v>0.93709200031025053</v>
      </c>
      <c r="V49">
        <f t="shared" ca="1" si="2"/>
        <v>0.1126897225333785</v>
      </c>
      <c r="W49">
        <f t="shared" ca="1" si="2"/>
        <v>0.91354254787929268</v>
      </c>
      <c r="X49">
        <f t="shared" ca="1" si="2"/>
        <v>0.59390105035616325</v>
      </c>
      <c r="Y49">
        <f t="shared" ca="1" si="2"/>
        <v>3.4353179314769999E-2</v>
      </c>
      <c r="Z49">
        <f t="shared" ca="1" si="2"/>
        <v>0.67730608147635829</v>
      </c>
      <c r="AA49">
        <f t="shared" ca="1" si="2"/>
        <v>8.5985742702522794E-2</v>
      </c>
      <c r="AB49">
        <f t="shared" ca="1" si="2"/>
        <v>0.36797420412816439</v>
      </c>
      <c r="AC49">
        <f t="shared" ca="1" si="2"/>
        <v>0.16781963620854579</v>
      </c>
      <c r="AD49">
        <f t="shared" ca="1" si="2"/>
        <v>0.32878082604991432</v>
      </c>
      <c r="AE49">
        <f t="shared" ca="1" si="2"/>
        <v>0.70380994336890845</v>
      </c>
    </row>
    <row r="50" spans="2:31" x14ac:dyDescent="0.25">
      <c r="B50">
        <f t="shared" ref="B50:K59" ca="1" si="3">RAND()</f>
        <v>0.41945753822862936</v>
      </c>
      <c r="C50">
        <f t="shared" ca="1" si="3"/>
        <v>8.6570423636923799E-2</v>
      </c>
      <c r="D50">
        <f t="shared" ca="1" si="3"/>
        <v>0.47631353664836951</v>
      </c>
      <c r="E50">
        <f t="shared" ca="1" si="3"/>
        <v>0.78579217865152717</v>
      </c>
      <c r="F50">
        <f t="shared" ca="1" si="3"/>
        <v>0.57240346860591096</v>
      </c>
      <c r="G50">
        <f t="shared" ca="1" si="3"/>
        <v>0.93863772288652947</v>
      </c>
      <c r="H50">
        <f t="shared" ca="1" si="3"/>
        <v>0.18091103866438107</v>
      </c>
      <c r="I50">
        <f t="shared" ca="1" si="3"/>
        <v>0.48467259790639083</v>
      </c>
      <c r="J50">
        <f t="shared" ca="1" si="3"/>
        <v>0.79964090679135591</v>
      </c>
      <c r="K50">
        <f t="shared" ca="1" si="3"/>
        <v>0.76892254494519818</v>
      </c>
      <c r="L50">
        <f t="shared" ref="L50:U59" ca="1" si="4">RAND()</f>
        <v>0.86320716785917373</v>
      </c>
      <c r="M50">
        <f t="shared" ca="1" si="4"/>
        <v>0.853950909293133</v>
      </c>
      <c r="N50">
        <f t="shared" ca="1" si="4"/>
        <v>0.55459144933400806</v>
      </c>
      <c r="O50">
        <f t="shared" ca="1" si="4"/>
        <v>0.46882631752869708</v>
      </c>
      <c r="P50">
        <f t="shared" ca="1" si="4"/>
        <v>0.51687786369183675</v>
      </c>
      <c r="Q50">
        <f t="shared" ca="1" si="4"/>
        <v>0.50211847580324731</v>
      </c>
      <c r="R50">
        <f t="shared" ca="1" si="4"/>
        <v>7.9960369766398864E-2</v>
      </c>
      <c r="S50">
        <f t="shared" ca="1" si="4"/>
        <v>0.36451162135930826</v>
      </c>
      <c r="T50">
        <f t="shared" ca="1" si="4"/>
        <v>0.89544376179832597</v>
      </c>
      <c r="U50">
        <f t="shared" ca="1" si="4"/>
        <v>0.74082925534688915</v>
      </c>
      <c r="V50">
        <f t="shared" ref="V50:AE59" ca="1" si="5">RAND()</f>
        <v>0.9945554935602634</v>
      </c>
      <c r="W50">
        <f t="shared" ca="1" si="5"/>
        <v>0.10393882786819675</v>
      </c>
      <c r="X50">
        <f t="shared" ca="1" si="5"/>
        <v>0.28835073941837575</v>
      </c>
      <c r="Y50">
        <f t="shared" ca="1" si="5"/>
        <v>0.58100774093670893</v>
      </c>
      <c r="Z50">
        <f t="shared" ca="1" si="5"/>
        <v>0.46373787605548689</v>
      </c>
      <c r="AA50">
        <f t="shared" ca="1" si="5"/>
        <v>0.96998802676673002</v>
      </c>
      <c r="AB50">
        <f t="shared" ca="1" si="5"/>
        <v>0.93246702586567221</v>
      </c>
      <c r="AC50">
        <f t="shared" ca="1" si="5"/>
        <v>0.84418298951490334</v>
      </c>
      <c r="AD50">
        <f t="shared" ca="1" si="5"/>
        <v>0.61344393198141889</v>
      </c>
      <c r="AE50">
        <f t="shared" ca="1" si="5"/>
        <v>0.70536626788840051</v>
      </c>
    </row>
    <row r="51" spans="2:31" x14ac:dyDescent="0.25">
      <c r="B51">
        <f t="shared" ca="1" si="3"/>
        <v>0.68562203841440672</v>
      </c>
      <c r="C51">
        <f t="shared" ca="1" si="3"/>
        <v>0.59123045464193202</v>
      </c>
      <c r="D51">
        <f t="shared" ca="1" si="3"/>
        <v>0.57828937006971204</v>
      </c>
      <c r="E51">
        <f t="shared" ca="1" si="3"/>
        <v>0.41649190126973523</v>
      </c>
      <c r="F51">
        <f t="shared" ca="1" si="3"/>
        <v>0.21445933865199773</v>
      </c>
      <c r="G51">
        <f t="shared" ca="1" si="3"/>
        <v>0.58649863886963161</v>
      </c>
      <c r="H51">
        <f t="shared" ca="1" si="3"/>
        <v>0.53694890251897665</v>
      </c>
      <c r="I51">
        <f t="shared" ca="1" si="3"/>
        <v>0.67165519009291508</v>
      </c>
      <c r="J51">
        <f t="shared" ca="1" si="3"/>
        <v>0.65222078486814916</v>
      </c>
      <c r="K51">
        <f t="shared" ca="1" si="3"/>
        <v>7.8041023702766332E-2</v>
      </c>
      <c r="L51">
        <f t="shared" ca="1" si="4"/>
        <v>5.0999563590642782E-2</v>
      </c>
      <c r="M51">
        <f t="shared" ca="1" si="4"/>
        <v>3.8529347890836618E-3</v>
      </c>
      <c r="N51">
        <f t="shared" ca="1" si="4"/>
        <v>0.4227464133932175</v>
      </c>
      <c r="O51">
        <f t="shared" ca="1" si="4"/>
        <v>0.9223308644143563</v>
      </c>
      <c r="P51">
        <f t="shared" ca="1" si="4"/>
        <v>0.10209866651709748</v>
      </c>
      <c r="Q51">
        <f t="shared" ca="1" si="4"/>
        <v>8.7963626073364942E-2</v>
      </c>
      <c r="R51">
        <f t="shared" ca="1" si="4"/>
        <v>0.82576892746421682</v>
      </c>
      <c r="S51">
        <f t="shared" ca="1" si="4"/>
        <v>0.25258267405839163</v>
      </c>
      <c r="T51">
        <f t="shared" ca="1" si="4"/>
        <v>0.7821037832882658</v>
      </c>
      <c r="U51">
        <f t="shared" ca="1" si="4"/>
        <v>6.5020952732235848E-2</v>
      </c>
      <c r="V51">
        <f t="shared" ca="1" si="5"/>
        <v>0.53119373729281461</v>
      </c>
      <c r="W51">
        <f t="shared" ca="1" si="5"/>
        <v>0.14747173065240737</v>
      </c>
      <c r="X51">
        <f t="shared" ca="1" si="5"/>
        <v>0.51989982127386747</v>
      </c>
      <c r="Y51">
        <f t="shared" ca="1" si="5"/>
        <v>4.3102390064277962E-2</v>
      </c>
      <c r="Z51">
        <f t="shared" ca="1" si="5"/>
        <v>0.66427367634559253</v>
      </c>
      <c r="AA51">
        <f t="shared" ca="1" si="5"/>
        <v>0.66230047313678297</v>
      </c>
      <c r="AB51">
        <f t="shared" ca="1" si="5"/>
        <v>0.17324620440618438</v>
      </c>
      <c r="AC51">
        <f t="shared" ca="1" si="5"/>
        <v>8.8546908873237129E-3</v>
      </c>
      <c r="AD51">
        <f t="shared" ca="1" si="5"/>
        <v>0.90457158412492489</v>
      </c>
      <c r="AE51">
        <f t="shared" ca="1" si="5"/>
        <v>0.40776837843235159</v>
      </c>
    </row>
    <row r="52" spans="2:31" x14ac:dyDescent="0.25">
      <c r="B52">
        <f t="shared" ca="1" si="3"/>
        <v>0.7552384117074058</v>
      </c>
      <c r="C52">
        <f t="shared" ca="1" si="3"/>
        <v>2.8871185359098606E-2</v>
      </c>
      <c r="D52">
        <f t="shared" ca="1" si="3"/>
        <v>0.27123689483610214</v>
      </c>
      <c r="E52">
        <f t="shared" ca="1" si="3"/>
        <v>0.99298033905863314</v>
      </c>
      <c r="F52">
        <f t="shared" ca="1" si="3"/>
        <v>0.40319536231942354</v>
      </c>
      <c r="G52">
        <f t="shared" ca="1" si="3"/>
        <v>0.93648221854824554</v>
      </c>
      <c r="H52">
        <f t="shared" ca="1" si="3"/>
        <v>0.17704155943575484</v>
      </c>
      <c r="I52">
        <f t="shared" ca="1" si="3"/>
        <v>0.31137009617752121</v>
      </c>
      <c r="J52">
        <f t="shared" ca="1" si="3"/>
        <v>0.59801446320091411</v>
      </c>
      <c r="K52">
        <f t="shared" ca="1" si="3"/>
        <v>0.98904253003392739</v>
      </c>
      <c r="L52">
        <f t="shared" ca="1" si="4"/>
        <v>0.79225921143773892</v>
      </c>
      <c r="M52">
        <f t="shared" ca="1" si="4"/>
        <v>0.86066397843513265</v>
      </c>
      <c r="N52">
        <f t="shared" ca="1" si="4"/>
        <v>0.92033900183061146</v>
      </c>
      <c r="O52">
        <f t="shared" ca="1" si="4"/>
        <v>0.69725170675102643</v>
      </c>
      <c r="P52">
        <f t="shared" ca="1" si="4"/>
        <v>0.41691130482707983</v>
      </c>
      <c r="Q52">
        <f t="shared" ca="1" si="4"/>
        <v>0.42156660058088047</v>
      </c>
      <c r="R52">
        <f t="shared" ca="1" si="4"/>
        <v>0.84850934116694643</v>
      </c>
      <c r="S52">
        <f t="shared" ca="1" si="4"/>
        <v>0.38281612690572925</v>
      </c>
      <c r="T52">
        <f t="shared" ca="1" si="4"/>
        <v>4.2070205592801724E-2</v>
      </c>
      <c r="U52">
        <f t="shared" ca="1" si="4"/>
        <v>0.51632529713935371</v>
      </c>
      <c r="V52">
        <f t="shared" ca="1" si="5"/>
        <v>0.65077945202088783</v>
      </c>
      <c r="W52">
        <f t="shared" ca="1" si="5"/>
        <v>0.40977898915100508</v>
      </c>
      <c r="X52">
        <f t="shared" ca="1" si="5"/>
        <v>0.12424380938694135</v>
      </c>
      <c r="Y52">
        <f t="shared" ca="1" si="5"/>
        <v>0.58251837051312361</v>
      </c>
      <c r="Z52">
        <f t="shared" ca="1" si="5"/>
        <v>0.45650862349765942</v>
      </c>
      <c r="AA52">
        <f t="shared" ca="1" si="5"/>
        <v>0.3698447389902757</v>
      </c>
      <c r="AB52">
        <f t="shared" ca="1" si="5"/>
        <v>0.78771596759382856</v>
      </c>
      <c r="AC52">
        <f t="shared" ca="1" si="5"/>
        <v>0.94456535881963077</v>
      </c>
      <c r="AD52">
        <f t="shared" ca="1" si="5"/>
        <v>0.74745272766101412</v>
      </c>
      <c r="AE52">
        <f t="shared" ca="1" si="5"/>
        <v>0.62901294427529386</v>
      </c>
    </row>
    <row r="53" spans="2:31" x14ac:dyDescent="0.25">
      <c r="B53">
        <f t="shared" ca="1" si="3"/>
        <v>0.86981139252054529</v>
      </c>
      <c r="C53">
        <f t="shared" ca="1" si="3"/>
        <v>0.48698284129849512</v>
      </c>
      <c r="D53">
        <f t="shared" ca="1" si="3"/>
        <v>0.58255530555353818</v>
      </c>
      <c r="E53">
        <f t="shared" ca="1" si="3"/>
        <v>0.43247848776148595</v>
      </c>
      <c r="F53">
        <f t="shared" ca="1" si="3"/>
        <v>7.4555698490745836E-3</v>
      </c>
      <c r="G53">
        <f t="shared" ca="1" si="3"/>
        <v>0.2960794347388096</v>
      </c>
      <c r="H53">
        <f t="shared" ca="1" si="3"/>
        <v>0.27391149093114131</v>
      </c>
      <c r="I53">
        <f t="shared" ca="1" si="3"/>
        <v>0.2169903863650271</v>
      </c>
      <c r="J53">
        <f t="shared" ca="1" si="3"/>
        <v>0.633744594581648</v>
      </c>
      <c r="K53">
        <f t="shared" ca="1" si="3"/>
        <v>0.76157442394812969</v>
      </c>
      <c r="L53">
        <f t="shared" ca="1" si="4"/>
        <v>0.40449549408654395</v>
      </c>
      <c r="M53">
        <f t="shared" ca="1" si="4"/>
        <v>0.91214674355911685</v>
      </c>
      <c r="N53">
        <f t="shared" ca="1" si="4"/>
        <v>0.25859900414861614</v>
      </c>
      <c r="O53">
        <f t="shared" ca="1" si="4"/>
        <v>0.13929816434213915</v>
      </c>
      <c r="P53">
        <f t="shared" ca="1" si="4"/>
        <v>0.47927176164996865</v>
      </c>
      <c r="Q53">
        <f t="shared" ca="1" si="4"/>
        <v>0.88201486047873434</v>
      </c>
      <c r="R53">
        <f t="shared" ca="1" si="4"/>
        <v>0.94345491170557771</v>
      </c>
      <c r="S53">
        <f t="shared" ca="1" si="4"/>
        <v>0.9752298266889019</v>
      </c>
      <c r="T53">
        <f t="shared" ca="1" si="4"/>
        <v>0.85426778360927491</v>
      </c>
      <c r="U53">
        <f t="shared" ca="1" si="4"/>
        <v>0.56110812959816814</v>
      </c>
      <c r="V53">
        <f t="shared" ca="1" si="5"/>
        <v>1.7752752380572057E-2</v>
      </c>
      <c r="W53">
        <f t="shared" ca="1" si="5"/>
        <v>0.25524961060506879</v>
      </c>
      <c r="X53">
        <f t="shared" ca="1" si="5"/>
        <v>0.7281380635994914</v>
      </c>
      <c r="Y53">
        <f t="shared" ca="1" si="5"/>
        <v>0.93213693219260763</v>
      </c>
      <c r="Z53">
        <f t="shared" ca="1" si="5"/>
        <v>0.22988705935568604</v>
      </c>
      <c r="AA53">
        <f t="shared" ca="1" si="5"/>
        <v>7.1786840449990397E-2</v>
      </c>
      <c r="AB53">
        <f t="shared" ca="1" si="5"/>
        <v>0.27948889724472559</v>
      </c>
      <c r="AC53">
        <f t="shared" ca="1" si="5"/>
        <v>0.24509399876766569</v>
      </c>
      <c r="AD53">
        <f t="shared" ca="1" si="5"/>
        <v>0.83881822288960062</v>
      </c>
      <c r="AE53">
        <f t="shared" ca="1" si="5"/>
        <v>6.604495379522346E-2</v>
      </c>
    </row>
    <row r="54" spans="2:31" x14ac:dyDescent="0.25">
      <c r="B54">
        <f t="shared" ca="1" si="3"/>
        <v>0.24171211872047604</v>
      </c>
      <c r="C54">
        <f t="shared" ca="1" si="3"/>
        <v>0.3661572533467794</v>
      </c>
      <c r="D54">
        <f t="shared" ca="1" si="3"/>
        <v>0.42481975666972271</v>
      </c>
      <c r="E54">
        <f t="shared" ca="1" si="3"/>
        <v>0.81979569216542814</v>
      </c>
      <c r="F54">
        <f t="shared" ca="1" si="3"/>
        <v>0.5330015750628414</v>
      </c>
      <c r="G54">
        <f t="shared" ca="1" si="3"/>
        <v>0.67796779091488268</v>
      </c>
      <c r="H54">
        <f t="shared" ca="1" si="3"/>
        <v>0.533496246898576</v>
      </c>
      <c r="I54">
        <f t="shared" ca="1" si="3"/>
        <v>0.1192670979785051</v>
      </c>
      <c r="J54">
        <f t="shared" ca="1" si="3"/>
        <v>0.67232541901007825</v>
      </c>
      <c r="K54">
        <f t="shared" ca="1" si="3"/>
        <v>5.8594949436820087E-2</v>
      </c>
      <c r="L54">
        <f t="shared" ca="1" si="4"/>
        <v>0.68066869646160644</v>
      </c>
      <c r="M54">
        <f t="shared" ca="1" si="4"/>
        <v>0.89679964786645572</v>
      </c>
      <c r="N54">
        <f t="shared" ca="1" si="4"/>
        <v>0.21053716247305432</v>
      </c>
      <c r="O54">
        <f t="shared" ca="1" si="4"/>
        <v>0.11943785868673995</v>
      </c>
      <c r="P54">
        <f t="shared" ca="1" si="4"/>
        <v>0.7843303238833812</v>
      </c>
      <c r="Q54">
        <f t="shared" ca="1" si="4"/>
        <v>0.35592841903308048</v>
      </c>
      <c r="R54">
        <f t="shared" ca="1" si="4"/>
        <v>0.17453870292424734</v>
      </c>
      <c r="S54">
        <f t="shared" ca="1" si="4"/>
        <v>0.52081898092892009</v>
      </c>
      <c r="T54">
        <f t="shared" ca="1" si="4"/>
        <v>0.20204760126065868</v>
      </c>
      <c r="U54">
        <f t="shared" ca="1" si="4"/>
        <v>0.16525717550160479</v>
      </c>
      <c r="V54">
        <f t="shared" ca="1" si="5"/>
        <v>0.95162956218058259</v>
      </c>
      <c r="W54">
        <f t="shared" ca="1" si="5"/>
        <v>0.704891589712064</v>
      </c>
      <c r="X54">
        <f t="shared" ca="1" si="5"/>
        <v>0.65955539808468711</v>
      </c>
      <c r="Y54">
        <f t="shared" ca="1" si="5"/>
        <v>0.99220529766806687</v>
      </c>
      <c r="Z54">
        <f t="shared" ca="1" si="5"/>
        <v>0.40675907527722921</v>
      </c>
      <c r="AA54">
        <f t="shared" ca="1" si="5"/>
        <v>0.10978468914319084</v>
      </c>
      <c r="AB54">
        <f t="shared" ca="1" si="5"/>
        <v>0.72883601035425549</v>
      </c>
      <c r="AC54">
        <f t="shared" ca="1" si="5"/>
        <v>0.57585963842891297</v>
      </c>
      <c r="AD54">
        <f t="shared" ca="1" si="5"/>
        <v>0.2183448256428499</v>
      </c>
      <c r="AE54">
        <f t="shared" ca="1" si="5"/>
        <v>0.10223063006064992</v>
      </c>
    </row>
    <row r="55" spans="2:31" x14ac:dyDescent="0.25">
      <c r="B55">
        <f t="shared" ca="1" si="3"/>
        <v>0.23733743036656763</v>
      </c>
      <c r="C55">
        <f t="shared" ca="1" si="3"/>
        <v>0.41533713577338016</v>
      </c>
      <c r="D55">
        <f t="shared" ca="1" si="3"/>
        <v>0.9643828541020032</v>
      </c>
      <c r="E55">
        <f t="shared" ca="1" si="3"/>
        <v>6.0050204241330007E-2</v>
      </c>
      <c r="F55">
        <f t="shared" ca="1" si="3"/>
        <v>0.4287596704209593</v>
      </c>
      <c r="G55">
        <f t="shared" ca="1" si="3"/>
        <v>0.3584377795204583</v>
      </c>
      <c r="H55">
        <f t="shared" ca="1" si="3"/>
        <v>0.80003534373073215</v>
      </c>
      <c r="I55">
        <f t="shared" ca="1" si="3"/>
        <v>0.8587301403465768</v>
      </c>
      <c r="J55">
        <f t="shared" ca="1" si="3"/>
        <v>0.26694302037881545</v>
      </c>
      <c r="K55">
        <f t="shared" ca="1" si="3"/>
        <v>0.48732874615827093</v>
      </c>
      <c r="L55">
        <f t="shared" ca="1" si="4"/>
        <v>0.93669443048021162</v>
      </c>
      <c r="M55">
        <f t="shared" ca="1" si="4"/>
        <v>0.97482184781900827</v>
      </c>
      <c r="N55">
        <f t="shared" ca="1" si="4"/>
        <v>0.82117538894693198</v>
      </c>
      <c r="O55">
        <f t="shared" ca="1" si="4"/>
        <v>8.8138666977797264E-2</v>
      </c>
      <c r="P55">
        <f t="shared" ca="1" si="4"/>
        <v>0.89694296015344444</v>
      </c>
      <c r="Q55">
        <f t="shared" ca="1" si="4"/>
        <v>0.16889172344569325</v>
      </c>
      <c r="R55">
        <f t="shared" ca="1" si="4"/>
        <v>0.19529147385433721</v>
      </c>
      <c r="S55">
        <f t="shared" ca="1" si="4"/>
        <v>0.5974935306459479</v>
      </c>
      <c r="T55">
        <f t="shared" ca="1" si="4"/>
        <v>0.11000775547608654</v>
      </c>
      <c r="U55">
        <f t="shared" ca="1" si="4"/>
        <v>0.71926470631865147</v>
      </c>
      <c r="V55">
        <f t="shared" ca="1" si="5"/>
        <v>0.64428346784505841</v>
      </c>
      <c r="W55">
        <f t="shared" ca="1" si="5"/>
        <v>0.43553945183462428</v>
      </c>
      <c r="X55">
        <f t="shared" ca="1" si="5"/>
        <v>0.50954324533671058</v>
      </c>
      <c r="Y55">
        <f t="shared" ca="1" si="5"/>
        <v>7.0084331152157286E-2</v>
      </c>
      <c r="Z55">
        <f t="shared" ca="1" si="5"/>
        <v>0.80214425795042787</v>
      </c>
      <c r="AA55">
        <f t="shared" ca="1" si="5"/>
        <v>0.36244688089379395</v>
      </c>
      <c r="AB55">
        <f t="shared" ca="1" si="5"/>
        <v>0.12902465328183421</v>
      </c>
      <c r="AC55">
        <f t="shared" ca="1" si="5"/>
        <v>0.46399732182601383</v>
      </c>
      <c r="AD55">
        <f t="shared" ca="1" si="5"/>
        <v>0.42197868550268058</v>
      </c>
      <c r="AE55">
        <f t="shared" ca="1" si="5"/>
        <v>0.79444156925827336</v>
      </c>
    </row>
    <row r="56" spans="2:31" x14ac:dyDescent="0.25">
      <c r="B56">
        <f t="shared" ca="1" si="3"/>
        <v>0.88550892114542901</v>
      </c>
      <c r="C56">
        <f t="shared" ca="1" si="3"/>
        <v>0.89682050523583601</v>
      </c>
      <c r="D56">
        <f t="shared" ca="1" si="3"/>
        <v>2.6950971744754693E-2</v>
      </c>
      <c r="E56">
        <f t="shared" ca="1" si="3"/>
        <v>0.73748249913163066</v>
      </c>
      <c r="F56">
        <f t="shared" ca="1" si="3"/>
        <v>0.19748764438439381</v>
      </c>
      <c r="G56">
        <f t="shared" ca="1" si="3"/>
        <v>0.25771165468326895</v>
      </c>
      <c r="H56">
        <f t="shared" ca="1" si="3"/>
        <v>0.69748970417011336</v>
      </c>
      <c r="I56">
        <f t="shared" ca="1" si="3"/>
        <v>0.59011161416395175</v>
      </c>
      <c r="J56">
        <f t="shared" ca="1" si="3"/>
        <v>0.2984806826814137</v>
      </c>
      <c r="K56">
        <f t="shared" ca="1" si="3"/>
        <v>0.37502160204487134</v>
      </c>
      <c r="L56">
        <f t="shared" ca="1" si="4"/>
        <v>0.22219363553630433</v>
      </c>
      <c r="M56">
        <f t="shared" ca="1" si="4"/>
        <v>0.75725596849969823</v>
      </c>
      <c r="N56">
        <f t="shared" ca="1" si="4"/>
        <v>0.11867894603080131</v>
      </c>
      <c r="O56">
        <f t="shared" ca="1" si="4"/>
        <v>0.8225137309791295</v>
      </c>
      <c r="P56">
        <f t="shared" ca="1" si="4"/>
        <v>0.98957450226361665</v>
      </c>
      <c r="Q56">
        <f t="shared" ca="1" si="4"/>
        <v>0.82036231010103489</v>
      </c>
      <c r="R56">
        <f t="shared" ca="1" si="4"/>
        <v>0.86840535946544151</v>
      </c>
      <c r="S56">
        <f t="shared" ca="1" si="4"/>
        <v>0.72596039897764642</v>
      </c>
      <c r="T56">
        <f t="shared" ca="1" si="4"/>
        <v>0.10034768693605312</v>
      </c>
      <c r="U56">
        <f t="shared" ca="1" si="4"/>
        <v>0.50930546998135995</v>
      </c>
      <c r="V56">
        <f t="shared" ca="1" si="5"/>
        <v>0.48083677613990239</v>
      </c>
      <c r="W56">
        <f t="shared" ca="1" si="5"/>
        <v>0.29643310353081559</v>
      </c>
      <c r="X56">
        <f t="shared" ca="1" si="5"/>
        <v>8.9918043590625274E-2</v>
      </c>
      <c r="Y56">
        <f t="shared" ca="1" si="5"/>
        <v>0.51083174738250592</v>
      </c>
      <c r="Z56">
        <f t="shared" ca="1" si="5"/>
        <v>0.17628546021254277</v>
      </c>
      <c r="AA56">
        <f t="shared" ca="1" si="5"/>
        <v>0.87801292724368318</v>
      </c>
      <c r="AB56">
        <f t="shared" ca="1" si="5"/>
        <v>0.21124800793475651</v>
      </c>
      <c r="AC56">
        <f t="shared" ca="1" si="5"/>
        <v>0.26107320242418641</v>
      </c>
      <c r="AD56">
        <f t="shared" ca="1" si="5"/>
        <v>0.93860602242158886</v>
      </c>
      <c r="AE56">
        <f t="shared" ca="1" si="5"/>
        <v>8.9576140822973382E-2</v>
      </c>
    </row>
    <row r="57" spans="2:31" x14ac:dyDescent="0.25">
      <c r="B57">
        <f t="shared" ca="1" si="3"/>
        <v>0.32785645546694053</v>
      </c>
      <c r="C57">
        <f t="shared" ca="1" si="3"/>
        <v>0.23573124218057906</v>
      </c>
      <c r="D57">
        <f t="shared" ca="1" si="3"/>
        <v>0.97658328115692705</v>
      </c>
      <c r="E57">
        <f t="shared" ca="1" si="3"/>
        <v>0.39606610897883687</v>
      </c>
      <c r="F57">
        <f t="shared" ca="1" si="3"/>
        <v>0.83964817626606036</v>
      </c>
      <c r="G57">
        <f t="shared" ca="1" si="3"/>
        <v>0.27885432452665371</v>
      </c>
      <c r="H57">
        <f t="shared" ca="1" si="3"/>
        <v>0.29366332627273461</v>
      </c>
      <c r="I57">
        <f t="shared" ca="1" si="3"/>
        <v>0.73852788273355796</v>
      </c>
      <c r="J57">
        <f t="shared" ca="1" si="3"/>
        <v>0.15064934333395108</v>
      </c>
      <c r="K57">
        <f t="shared" ca="1" si="3"/>
        <v>0.50625591307843743</v>
      </c>
      <c r="L57">
        <f t="shared" ca="1" si="4"/>
        <v>0.26975816402739827</v>
      </c>
      <c r="M57">
        <f t="shared" ca="1" si="4"/>
        <v>0.80929217301334155</v>
      </c>
      <c r="N57">
        <f t="shared" ca="1" si="4"/>
        <v>0.91962101264362217</v>
      </c>
      <c r="O57">
        <f t="shared" ca="1" si="4"/>
        <v>0.17948358558320371</v>
      </c>
      <c r="P57">
        <f t="shared" ca="1" si="4"/>
        <v>1.5881087117969983E-2</v>
      </c>
      <c r="Q57">
        <f t="shared" ca="1" si="4"/>
        <v>0.191406634160179</v>
      </c>
      <c r="R57">
        <f t="shared" ca="1" si="4"/>
        <v>0.21352001625436923</v>
      </c>
      <c r="S57">
        <f t="shared" ca="1" si="4"/>
        <v>3.2685285919586027E-2</v>
      </c>
      <c r="T57">
        <f t="shared" ca="1" si="4"/>
        <v>9.756782230518235E-3</v>
      </c>
      <c r="U57">
        <f t="shared" ca="1" si="4"/>
        <v>0.12939603195013039</v>
      </c>
      <c r="V57">
        <f t="shared" ca="1" si="5"/>
        <v>0.51918522238386622</v>
      </c>
      <c r="W57">
        <f t="shared" ca="1" si="5"/>
        <v>0.59284266960822563</v>
      </c>
      <c r="X57">
        <f t="shared" ca="1" si="5"/>
        <v>0.22496502552383751</v>
      </c>
      <c r="Y57">
        <f t="shared" ca="1" si="5"/>
        <v>6.1107461587948109E-3</v>
      </c>
      <c r="Z57">
        <f t="shared" ca="1" si="5"/>
        <v>0.72770540512637805</v>
      </c>
      <c r="AA57">
        <f t="shared" ca="1" si="5"/>
        <v>8.7212745993801688E-2</v>
      </c>
      <c r="AB57">
        <f t="shared" ca="1" si="5"/>
        <v>0.14376090884288706</v>
      </c>
      <c r="AC57">
        <f t="shared" ca="1" si="5"/>
        <v>0.43406297056397952</v>
      </c>
      <c r="AD57">
        <f t="shared" ca="1" si="5"/>
        <v>3.2504096932141735E-2</v>
      </c>
      <c r="AE57">
        <f t="shared" ca="1" si="5"/>
        <v>0.76029133256256309</v>
      </c>
    </row>
    <row r="58" spans="2:31" x14ac:dyDescent="0.25">
      <c r="B58">
        <f t="shared" ca="1" si="3"/>
        <v>0.3550095676949967</v>
      </c>
      <c r="C58">
        <f t="shared" ca="1" si="3"/>
        <v>0.53896178419383922</v>
      </c>
      <c r="D58">
        <f t="shared" ca="1" si="3"/>
        <v>0.61483837030691313</v>
      </c>
      <c r="E58">
        <f t="shared" ca="1" si="3"/>
        <v>0.13729798506977975</v>
      </c>
      <c r="F58">
        <f t="shared" ca="1" si="3"/>
        <v>0.95610691080186028</v>
      </c>
      <c r="G58">
        <f t="shared" ca="1" si="3"/>
        <v>0.68564756948485917</v>
      </c>
      <c r="H58">
        <f t="shared" ca="1" si="3"/>
        <v>0.66362634360752315</v>
      </c>
      <c r="I58">
        <f t="shared" ca="1" si="3"/>
        <v>3.1305600177538695E-2</v>
      </c>
      <c r="J58">
        <f t="shared" ca="1" si="3"/>
        <v>0.28885245683740735</v>
      </c>
      <c r="K58">
        <f t="shared" ca="1" si="3"/>
        <v>0.66918618526187124</v>
      </c>
      <c r="L58">
        <f t="shared" ca="1" si="4"/>
        <v>0.25226126251759107</v>
      </c>
      <c r="M58">
        <f t="shared" ca="1" si="4"/>
        <v>0.64586507832832885</v>
      </c>
      <c r="N58">
        <f t="shared" ca="1" si="4"/>
        <v>0.43564143550334267</v>
      </c>
      <c r="O58">
        <f t="shared" ca="1" si="4"/>
        <v>0.52644581146884262</v>
      </c>
      <c r="P58">
        <f t="shared" ca="1" si="4"/>
        <v>0.55394716615532724</v>
      </c>
      <c r="Q58">
        <f t="shared" ca="1" si="4"/>
        <v>0.4344102046803946</v>
      </c>
      <c r="R58">
        <f t="shared" ca="1" si="4"/>
        <v>0.1702701438962102</v>
      </c>
      <c r="S58">
        <f t="shared" ca="1" si="4"/>
        <v>0.25943986795070728</v>
      </c>
      <c r="T58">
        <f t="shared" ca="1" si="4"/>
        <v>0.97566929160655236</v>
      </c>
      <c r="U58">
        <f t="shared" ca="1" si="4"/>
        <v>3.6021213959027243E-2</v>
      </c>
      <c r="V58">
        <f t="shared" ca="1" si="5"/>
        <v>0.85885599167233062</v>
      </c>
      <c r="W58">
        <f t="shared" ca="1" si="5"/>
        <v>7.2563642092625225E-2</v>
      </c>
      <c r="X58">
        <f t="shared" ca="1" si="5"/>
        <v>0.14396306248264867</v>
      </c>
      <c r="Y58">
        <f t="shared" ca="1" si="5"/>
        <v>0.90071608146446214</v>
      </c>
      <c r="Z58">
        <f t="shared" ca="1" si="5"/>
        <v>1.6361815403875823E-2</v>
      </c>
      <c r="AA58">
        <f t="shared" ca="1" si="5"/>
        <v>0.91821658026834374</v>
      </c>
      <c r="AB58">
        <f t="shared" ca="1" si="5"/>
        <v>0.9765509509805792</v>
      </c>
      <c r="AC58">
        <f t="shared" ca="1" si="5"/>
        <v>0.56234245229110891</v>
      </c>
      <c r="AD58">
        <f t="shared" ca="1" si="5"/>
        <v>8.3326648554352012E-2</v>
      </c>
      <c r="AE58">
        <f t="shared" ca="1" si="5"/>
        <v>0.52243885547791002</v>
      </c>
    </row>
    <row r="59" spans="2:31" x14ac:dyDescent="0.25">
      <c r="B59">
        <f t="shared" ca="1" si="3"/>
        <v>0.59090837102692984</v>
      </c>
      <c r="C59">
        <f t="shared" ca="1" si="3"/>
        <v>0.73937273000417747</v>
      </c>
      <c r="D59">
        <f t="shared" ca="1" si="3"/>
        <v>0.78082965540474536</v>
      </c>
      <c r="E59">
        <f t="shared" ca="1" si="3"/>
        <v>0.76342220778489001</v>
      </c>
      <c r="F59">
        <f t="shared" ca="1" si="3"/>
        <v>0.57016109308703644</v>
      </c>
      <c r="G59">
        <f t="shared" ca="1" si="3"/>
        <v>0.7722593253327652</v>
      </c>
      <c r="H59">
        <f t="shared" ca="1" si="3"/>
        <v>0.60630902477602411</v>
      </c>
      <c r="I59">
        <f t="shared" ca="1" si="3"/>
        <v>0.14177731208886835</v>
      </c>
      <c r="J59">
        <f t="shared" ca="1" si="3"/>
        <v>0.76834644642216565</v>
      </c>
      <c r="K59">
        <f t="shared" ca="1" si="3"/>
        <v>1.8282967054925381E-2</v>
      </c>
      <c r="L59">
        <f t="shared" ca="1" si="4"/>
        <v>0.37733499195265807</v>
      </c>
      <c r="M59">
        <f t="shared" ca="1" si="4"/>
        <v>0.93199938987801167</v>
      </c>
      <c r="N59">
        <f t="shared" ca="1" si="4"/>
        <v>0.25361171697280094</v>
      </c>
      <c r="O59">
        <f t="shared" ca="1" si="4"/>
        <v>0.28897691525475744</v>
      </c>
      <c r="P59">
        <f t="shared" ca="1" si="4"/>
        <v>0.25008427348694173</v>
      </c>
      <c r="Q59">
        <f t="shared" ca="1" si="4"/>
        <v>0.76021166452229783</v>
      </c>
      <c r="R59">
        <f t="shared" ca="1" si="4"/>
        <v>0.10269309486452727</v>
      </c>
      <c r="S59">
        <f t="shared" ca="1" si="4"/>
        <v>0.86904504287698447</v>
      </c>
      <c r="T59">
        <f t="shared" ca="1" si="4"/>
        <v>0.65661925649555819</v>
      </c>
      <c r="U59">
        <f t="shared" ca="1" si="4"/>
        <v>0.78550506997826042</v>
      </c>
      <c r="V59">
        <f t="shared" ca="1" si="5"/>
        <v>0.39543571714387316</v>
      </c>
      <c r="W59">
        <f t="shared" ca="1" si="5"/>
        <v>0.97537767118594276</v>
      </c>
      <c r="X59">
        <f t="shared" ca="1" si="5"/>
        <v>0.3822181092221959</v>
      </c>
      <c r="Y59">
        <f t="shared" ca="1" si="5"/>
        <v>0.33633753091428797</v>
      </c>
      <c r="Z59">
        <f t="shared" ca="1" si="5"/>
        <v>0.87151257616647126</v>
      </c>
      <c r="AA59">
        <f t="shared" ca="1" si="5"/>
        <v>1.2890933281912709E-3</v>
      </c>
      <c r="AB59">
        <f t="shared" ca="1" si="5"/>
        <v>0.82850931291042951</v>
      </c>
      <c r="AC59">
        <f t="shared" ca="1" si="5"/>
        <v>0.59572519929873846</v>
      </c>
      <c r="AD59">
        <f t="shared" ca="1" si="5"/>
        <v>0.3197621828937276</v>
      </c>
      <c r="AE59">
        <f t="shared" ca="1" si="5"/>
        <v>0.9448231784118617</v>
      </c>
    </row>
    <row r="60" spans="2:31" x14ac:dyDescent="0.25">
      <c r="B60">
        <f t="shared" ref="B60:K69" ca="1" si="6">RAND()</f>
        <v>0.39830297283152549</v>
      </c>
      <c r="C60">
        <f t="shared" ca="1" si="6"/>
        <v>0.14857824824079335</v>
      </c>
      <c r="D60">
        <f t="shared" ca="1" si="6"/>
        <v>0.26544519409919975</v>
      </c>
      <c r="E60">
        <f t="shared" ca="1" si="6"/>
        <v>0.41350719052989504</v>
      </c>
      <c r="F60">
        <f t="shared" ca="1" si="6"/>
        <v>0.85767255678551368</v>
      </c>
      <c r="G60">
        <f t="shared" ca="1" si="6"/>
        <v>9.5779080089276603E-2</v>
      </c>
      <c r="H60">
        <f t="shared" ca="1" si="6"/>
        <v>0.28285148682212496</v>
      </c>
      <c r="I60">
        <f t="shared" ca="1" si="6"/>
        <v>5.2344112054456993E-2</v>
      </c>
      <c r="J60">
        <f t="shared" ca="1" si="6"/>
        <v>0.61336330486834889</v>
      </c>
      <c r="K60">
        <f t="shared" ca="1" si="6"/>
        <v>0.8038287380414284</v>
      </c>
      <c r="L60">
        <f t="shared" ref="L60:U69" ca="1" si="7">RAND()</f>
        <v>0.30379722041930979</v>
      </c>
      <c r="M60">
        <f t="shared" ca="1" si="7"/>
        <v>0.74168541596786675</v>
      </c>
      <c r="N60">
        <f t="shared" ca="1" si="7"/>
        <v>0.6046767496605201</v>
      </c>
      <c r="O60">
        <f t="shared" ca="1" si="7"/>
        <v>0.17486949900719484</v>
      </c>
      <c r="P60">
        <f t="shared" ca="1" si="7"/>
        <v>0.92790586931055974</v>
      </c>
      <c r="Q60">
        <f t="shared" ca="1" si="7"/>
        <v>7.7050868431861375E-2</v>
      </c>
      <c r="R60">
        <f t="shared" ca="1" si="7"/>
        <v>0.9143535000375147</v>
      </c>
      <c r="S60">
        <f t="shared" ca="1" si="7"/>
        <v>0.50541727181550122</v>
      </c>
      <c r="T60">
        <f t="shared" ca="1" si="7"/>
        <v>0.44112555648832252</v>
      </c>
      <c r="U60">
        <f t="shared" ca="1" si="7"/>
        <v>0.59059462361841852</v>
      </c>
      <c r="V60">
        <f t="shared" ref="V60:AE69" ca="1" si="8">RAND()</f>
        <v>0.50731893571159947</v>
      </c>
      <c r="W60">
        <f t="shared" ca="1" si="8"/>
        <v>0.67185581834189101</v>
      </c>
      <c r="X60">
        <f t="shared" ca="1" si="8"/>
        <v>0.86421551052014478</v>
      </c>
      <c r="Y60">
        <f t="shared" ca="1" si="8"/>
        <v>0.21491221754510947</v>
      </c>
      <c r="Z60">
        <f t="shared" ca="1" si="8"/>
        <v>0.52764520774030599</v>
      </c>
      <c r="AA60">
        <f t="shared" ca="1" si="8"/>
        <v>0.17180697670377154</v>
      </c>
      <c r="AB60">
        <f t="shared" ca="1" si="8"/>
        <v>0.35983713267250828</v>
      </c>
      <c r="AC60">
        <f t="shared" ca="1" si="8"/>
        <v>0.72947240710036376</v>
      </c>
      <c r="AD60">
        <f t="shared" ca="1" si="8"/>
        <v>0.22752450314704209</v>
      </c>
      <c r="AE60">
        <f t="shared" ca="1" si="8"/>
        <v>0.53864333545495846</v>
      </c>
    </row>
    <row r="61" spans="2:31" x14ac:dyDescent="0.25">
      <c r="B61">
        <f t="shared" ca="1" si="6"/>
        <v>0.76869232423739486</v>
      </c>
      <c r="C61">
        <f t="shared" ca="1" si="6"/>
        <v>0.70487296256228871</v>
      </c>
      <c r="D61">
        <f t="shared" ca="1" si="6"/>
        <v>0.3921691829714451</v>
      </c>
      <c r="E61">
        <f t="shared" ca="1" si="6"/>
        <v>0.46361682539282878</v>
      </c>
      <c r="F61">
        <f t="shared" ca="1" si="6"/>
        <v>0.94707792381889755</v>
      </c>
      <c r="G61">
        <f t="shared" ca="1" si="6"/>
        <v>0.29240767242885846</v>
      </c>
      <c r="H61">
        <f t="shared" ca="1" si="6"/>
        <v>0.18654730482358506</v>
      </c>
      <c r="I61">
        <f t="shared" ca="1" si="6"/>
        <v>0.45697741780926826</v>
      </c>
      <c r="J61">
        <f t="shared" ca="1" si="6"/>
        <v>0.81928985341796245</v>
      </c>
      <c r="K61">
        <f t="shared" ca="1" si="6"/>
        <v>0.63085306616978087</v>
      </c>
      <c r="L61">
        <f t="shared" ca="1" si="7"/>
        <v>0.57696971042319212</v>
      </c>
      <c r="M61">
        <f t="shared" ca="1" si="7"/>
        <v>0.13698866130846382</v>
      </c>
      <c r="N61">
        <f t="shared" ca="1" si="7"/>
        <v>5.6809455418115107E-2</v>
      </c>
      <c r="O61">
        <f t="shared" ca="1" si="7"/>
        <v>0.48791828555701233</v>
      </c>
      <c r="P61">
        <f t="shared" ca="1" si="7"/>
        <v>0.9657139386300333</v>
      </c>
      <c r="Q61">
        <f t="shared" ca="1" si="7"/>
        <v>0.84836110242731189</v>
      </c>
      <c r="R61">
        <f t="shared" ca="1" si="7"/>
        <v>0.20564474433381807</v>
      </c>
      <c r="S61">
        <f t="shared" ca="1" si="7"/>
        <v>0.68180371833258668</v>
      </c>
      <c r="T61">
        <f t="shared" ca="1" si="7"/>
        <v>0.58186238435172921</v>
      </c>
      <c r="U61">
        <f t="shared" ca="1" si="7"/>
        <v>0.54295596531762058</v>
      </c>
      <c r="V61">
        <f t="shared" ca="1" si="8"/>
        <v>0.87224637297274388</v>
      </c>
      <c r="W61">
        <f t="shared" ca="1" si="8"/>
        <v>0.92044200380541419</v>
      </c>
      <c r="X61">
        <f t="shared" ca="1" si="8"/>
        <v>0.83858152072129166</v>
      </c>
      <c r="Y61">
        <f t="shared" ca="1" si="8"/>
        <v>0.15249233830778142</v>
      </c>
      <c r="Z61">
        <f t="shared" ca="1" si="8"/>
        <v>0.63872733584546459</v>
      </c>
      <c r="AA61">
        <f t="shared" ca="1" si="8"/>
        <v>0.89088966503776046</v>
      </c>
      <c r="AB61">
        <f t="shared" ca="1" si="8"/>
        <v>0.88205677249414904</v>
      </c>
      <c r="AC61">
        <f t="shared" ca="1" si="8"/>
        <v>0.93296718559948011</v>
      </c>
      <c r="AD61">
        <f t="shared" ca="1" si="8"/>
        <v>6.473084616491187E-2</v>
      </c>
      <c r="AE61">
        <f t="shared" ca="1" si="8"/>
        <v>0.14854428305123357</v>
      </c>
    </row>
    <row r="62" spans="2:31" x14ac:dyDescent="0.25">
      <c r="B62">
        <f t="shared" ca="1" si="6"/>
        <v>0.17411029602719186</v>
      </c>
      <c r="C62">
        <f t="shared" ca="1" si="6"/>
        <v>0.95967445100254833</v>
      </c>
      <c r="D62">
        <f t="shared" ca="1" si="6"/>
        <v>0.37366340978016521</v>
      </c>
      <c r="E62">
        <f t="shared" ca="1" si="6"/>
        <v>0.1289239727532614</v>
      </c>
      <c r="F62">
        <f t="shared" ca="1" si="6"/>
        <v>0.60003233855745375</v>
      </c>
      <c r="G62">
        <f t="shared" ca="1" si="6"/>
        <v>0.81767525764571403</v>
      </c>
      <c r="H62">
        <f t="shared" ca="1" si="6"/>
        <v>0.91962186623130493</v>
      </c>
      <c r="I62">
        <f t="shared" ca="1" si="6"/>
        <v>0.26440365490950324</v>
      </c>
      <c r="J62">
        <f t="shared" ca="1" si="6"/>
        <v>0.88250209516901634</v>
      </c>
      <c r="K62">
        <f t="shared" ca="1" si="6"/>
        <v>0.49319531362337532</v>
      </c>
      <c r="L62">
        <f t="shared" ca="1" si="7"/>
        <v>0.8144060552197967</v>
      </c>
      <c r="M62">
        <f t="shared" ca="1" si="7"/>
        <v>0.18884055381887993</v>
      </c>
      <c r="N62">
        <f t="shared" ca="1" si="7"/>
        <v>2.1584106868324904E-2</v>
      </c>
      <c r="O62">
        <f t="shared" ca="1" si="7"/>
        <v>0.11931679636563164</v>
      </c>
      <c r="P62">
        <f t="shared" ca="1" si="7"/>
        <v>0.60043865082948433</v>
      </c>
      <c r="Q62">
        <f t="shared" ca="1" si="7"/>
        <v>0.21427442334292124</v>
      </c>
      <c r="R62">
        <f t="shared" ca="1" si="7"/>
        <v>0.5236740604239225</v>
      </c>
      <c r="S62">
        <f t="shared" ca="1" si="7"/>
        <v>0.92977419275638162</v>
      </c>
      <c r="T62">
        <f t="shared" ca="1" si="7"/>
        <v>0.92981554293786339</v>
      </c>
      <c r="U62">
        <f t="shared" ca="1" si="7"/>
        <v>0.12114025949933183</v>
      </c>
      <c r="V62">
        <f t="shared" ca="1" si="8"/>
        <v>0.85631909309230214</v>
      </c>
      <c r="W62">
        <f t="shared" ca="1" si="8"/>
        <v>0.13050045739671035</v>
      </c>
      <c r="X62">
        <f t="shared" ca="1" si="8"/>
        <v>0.68485074569365612</v>
      </c>
      <c r="Y62">
        <f t="shared" ca="1" si="8"/>
        <v>0.72023964196575641</v>
      </c>
      <c r="Z62">
        <f t="shared" ca="1" si="8"/>
        <v>0.69723133210894672</v>
      </c>
      <c r="AA62">
        <f t="shared" ca="1" si="8"/>
        <v>0.2653992367714193</v>
      </c>
      <c r="AB62">
        <f t="shared" ca="1" si="8"/>
        <v>0.22676449162374213</v>
      </c>
      <c r="AC62">
        <f t="shared" ca="1" si="8"/>
        <v>0.11699576799629607</v>
      </c>
      <c r="AD62">
        <f t="shared" ca="1" si="8"/>
        <v>0.46593072688809656</v>
      </c>
      <c r="AE62">
        <f t="shared" ca="1" si="8"/>
        <v>0.82081810444220427</v>
      </c>
    </row>
    <row r="63" spans="2:31" x14ac:dyDescent="0.25">
      <c r="B63">
        <f t="shared" ca="1" si="6"/>
        <v>0.82502896763103983</v>
      </c>
      <c r="C63">
        <f t="shared" ca="1" si="6"/>
        <v>0.97857791487298962</v>
      </c>
      <c r="D63">
        <f t="shared" ca="1" si="6"/>
        <v>0.15372846460796996</v>
      </c>
      <c r="E63">
        <f t="shared" ca="1" si="6"/>
        <v>0.79135957656701028</v>
      </c>
      <c r="F63">
        <f t="shared" ca="1" si="6"/>
        <v>0.27314734065538815</v>
      </c>
      <c r="G63">
        <f t="shared" ca="1" si="6"/>
        <v>0.86509131660122751</v>
      </c>
      <c r="H63">
        <f t="shared" ca="1" si="6"/>
        <v>0.4671269488154568</v>
      </c>
      <c r="I63">
        <f t="shared" ca="1" si="6"/>
        <v>0.89138130536084059</v>
      </c>
      <c r="J63">
        <f t="shared" ca="1" si="6"/>
        <v>0.63289685921040229</v>
      </c>
      <c r="K63">
        <f t="shared" ca="1" si="6"/>
        <v>0.30999099581093681</v>
      </c>
      <c r="L63">
        <f t="shared" ca="1" si="7"/>
        <v>0.66837375664349974</v>
      </c>
      <c r="M63">
        <f t="shared" ca="1" si="7"/>
        <v>0.47036524251671352</v>
      </c>
      <c r="N63">
        <f t="shared" ca="1" si="7"/>
        <v>0.4462131186480518</v>
      </c>
      <c r="O63">
        <f t="shared" ca="1" si="7"/>
        <v>0.23004122656742165</v>
      </c>
      <c r="P63">
        <f t="shared" ca="1" si="7"/>
        <v>0.95102522291279579</v>
      </c>
      <c r="Q63">
        <f t="shared" ca="1" si="7"/>
        <v>0.79439361554046561</v>
      </c>
      <c r="R63">
        <f t="shared" ca="1" si="7"/>
        <v>0.43952581881840347</v>
      </c>
      <c r="S63">
        <f t="shared" ca="1" si="7"/>
        <v>0.31404421126349846</v>
      </c>
      <c r="T63">
        <f t="shared" ca="1" si="7"/>
        <v>0.13441632391928149</v>
      </c>
      <c r="U63">
        <f t="shared" ca="1" si="7"/>
        <v>0.6359762844235739</v>
      </c>
      <c r="V63">
        <f t="shared" ca="1" si="8"/>
        <v>0.55202368896084142</v>
      </c>
      <c r="W63">
        <f t="shared" ca="1" si="8"/>
        <v>0.78895638903257925</v>
      </c>
      <c r="X63">
        <f t="shared" ca="1" si="8"/>
        <v>0.51884509005081281</v>
      </c>
      <c r="Y63">
        <f t="shared" ca="1" si="8"/>
        <v>0.86817101294064258</v>
      </c>
      <c r="Z63">
        <f t="shared" ca="1" si="8"/>
        <v>3.0308201202824625E-2</v>
      </c>
      <c r="AA63">
        <f t="shared" ca="1" si="8"/>
        <v>0.10964453530202656</v>
      </c>
      <c r="AB63">
        <f t="shared" ca="1" si="8"/>
        <v>0.81966177757207026</v>
      </c>
      <c r="AC63">
        <f t="shared" ca="1" si="8"/>
        <v>5.1075077362546795E-2</v>
      </c>
      <c r="AD63">
        <f t="shared" ca="1" si="8"/>
        <v>0.26156600632088001</v>
      </c>
      <c r="AE63">
        <f t="shared" ca="1" si="8"/>
        <v>0.52734449027658292</v>
      </c>
    </row>
    <row r="64" spans="2:31" x14ac:dyDescent="0.25">
      <c r="B64">
        <f t="shared" ca="1" si="6"/>
        <v>0.105214949342254</v>
      </c>
      <c r="C64">
        <f t="shared" ca="1" si="6"/>
        <v>4.5503908761769907E-2</v>
      </c>
      <c r="D64">
        <f t="shared" ca="1" si="6"/>
        <v>0.48903718327143486</v>
      </c>
      <c r="E64">
        <f t="shared" ca="1" si="6"/>
        <v>0.40080212912974966</v>
      </c>
      <c r="F64">
        <f t="shared" ca="1" si="6"/>
        <v>0.47043982029621523</v>
      </c>
      <c r="G64">
        <f t="shared" ca="1" si="6"/>
        <v>0.53866806973020021</v>
      </c>
      <c r="H64">
        <f t="shared" ca="1" si="6"/>
        <v>0.63031537939820081</v>
      </c>
      <c r="I64">
        <f t="shared" ca="1" si="6"/>
        <v>0.58185714167390268</v>
      </c>
      <c r="J64">
        <f t="shared" ca="1" si="6"/>
        <v>3.7915744846927391E-2</v>
      </c>
      <c r="K64">
        <f t="shared" ca="1" si="6"/>
        <v>0.34088449126818521</v>
      </c>
      <c r="L64">
        <f t="shared" ca="1" si="7"/>
        <v>0.78241824228604706</v>
      </c>
      <c r="M64">
        <f t="shared" ca="1" si="7"/>
        <v>0.72381336841892741</v>
      </c>
      <c r="N64">
        <f t="shared" ca="1" si="7"/>
        <v>0.33881605603995713</v>
      </c>
      <c r="O64">
        <f t="shared" ca="1" si="7"/>
        <v>0.56075017707525099</v>
      </c>
      <c r="P64">
        <f t="shared" ca="1" si="7"/>
        <v>0.80891451208401133</v>
      </c>
      <c r="Q64">
        <f t="shared" ca="1" si="7"/>
        <v>0.86677503182080073</v>
      </c>
      <c r="R64">
        <f t="shared" ca="1" si="7"/>
        <v>0.65366616923244281</v>
      </c>
      <c r="S64">
        <f t="shared" ca="1" si="7"/>
        <v>0.24839042247930276</v>
      </c>
      <c r="T64">
        <f t="shared" ca="1" si="7"/>
        <v>0.91508370465558286</v>
      </c>
      <c r="U64">
        <f t="shared" ca="1" si="7"/>
        <v>0.54064797441244838</v>
      </c>
      <c r="V64">
        <f t="shared" ca="1" si="8"/>
        <v>0.76095400885596298</v>
      </c>
      <c r="W64">
        <f t="shared" ca="1" si="8"/>
        <v>0.47831683403002301</v>
      </c>
      <c r="X64">
        <f t="shared" ca="1" si="8"/>
        <v>0.23391375520151003</v>
      </c>
      <c r="Y64">
        <f t="shared" ca="1" si="8"/>
        <v>0.13410269695094201</v>
      </c>
      <c r="Z64">
        <f t="shared" ca="1" si="8"/>
        <v>0.318086017278989</v>
      </c>
      <c r="AA64">
        <f t="shared" ca="1" si="8"/>
        <v>0.90348302199544639</v>
      </c>
      <c r="AB64">
        <f t="shared" ca="1" si="8"/>
        <v>0.39249487384400727</v>
      </c>
      <c r="AC64">
        <f t="shared" ca="1" si="8"/>
        <v>0.20009990508846798</v>
      </c>
      <c r="AD64">
        <f t="shared" ca="1" si="8"/>
        <v>0.45891342764536081</v>
      </c>
      <c r="AE64">
        <f t="shared" ca="1" si="8"/>
        <v>0.68172768418976126</v>
      </c>
    </row>
    <row r="65" spans="2:31" x14ac:dyDescent="0.25">
      <c r="B65">
        <f t="shared" ca="1" si="6"/>
        <v>0.98996745755872007</v>
      </c>
      <c r="C65">
        <f t="shared" ca="1" si="6"/>
        <v>0.23691870893570499</v>
      </c>
      <c r="D65">
        <f t="shared" ca="1" si="6"/>
        <v>0.9555061186955438</v>
      </c>
      <c r="E65">
        <f t="shared" ca="1" si="6"/>
        <v>0.63127422656742649</v>
      </c>
      <c r="F65">
        <f t="shared" ca="1" si="6"/>
        <v>0.61596781867697459</v>
      </c>
      <c r="G65">
        <f t="shared" ca="1" si="6"/>
        <v>0.58796503826684421</v>
      </c>
      <c r="H65">
        <f t="shared" ca="1" si="6"/>
        <v>0.24675457061788686</v>
      </c>
      <c r="I65">
        <f t="shared" ca="1" si="6"/>
        <v>0.342229449910459</v>
      </c>
      <c r="J65">
        <f t="shared" ca="1" si="6"/>
        <v>0.11914580006617559</v>
      </c>
      <c r="K65">
        <f t="shared" ca="1" si="6"/>
        <v>0.64921167078709563</v>
      </c>
      <c r="L65">
        <f t="shared" ca="1" si="7"/>
        <v>0.28076956365653061</v>
      </c>
      <c r="M65">
        <f t="shared" ca="1" si="7"/>
        <v>0.54506358238098529</v>
      </c>
      <c r="N65">
        <f t="shared" ca="1" si="7"/>
        <v>0.22933853340620924</v>
      </c>
      <c r="O65">
        <f t="shared" ca="1" si="7"/>
        <v>0.85286814087500318</v>
      </c>
      <c r="P65">
        <f t="shared" ca="1" si="7"/>
        <v>0.72331142868759546</v>
      </c>
      <c r="Q65">
        <f t="shared" ca="1" si="7"/>
        <v>0.46996354591474265</v>
      </c>
      <c r="R65">
        <f t="shared" ca="1" si="7"/>
        <v>0.66859369071845176</v>
      </c>
      <c r="S65">
        <f t="shared" ca="1" si="7"/>
        <v>0.76341077962434767</v>
      </c>
      <c r="T65">
        <f t="shared" ca="1" si="7"/>
        <v>0.4923686064331152</v>
      </c>
      <c r="U65">
        <f t="shared" ca="1" si="7"/>
        <v>0.44234609933880797</v>
      </c>
      <c r="V65">
        <f t="shared" ca="1" si="8"/>
        <v>0.69302830863449127</v>
      </c>
      <c r="W65">
        <f t="shared" ca="1" si="8"/>
        <v>0.55437141852241467</v>
      </c>
      <c r="X65">
        <f t="shared" ca="1" si="8"/>
        <v>0.50364963287022935</v>
      </c>
      <c r="Y65">
        <f t="shared" ca="1" si="8"/>
        <v>0.46739561374940131</v>
      </c>
      <c r="Z65">
        <f t="shared" ca="1" si="8"/>
        <v>0.6810157894933051</v>
      </c>
      <c r="AA65">
        <f t="shared" ca="1" si="8"/>
        <v>0.35082676802662593</v>
      </c>
      <c r="AB65">
        <f t="shared" ca="1" si="8"/>
        <v>0.97018017511129484</v>
      </c>
      <c r="AC65">
        <f t="shared" ca="1" si="8"/>
        <v>0.4657121324890654</v>
      </c>
      <c r="AD65">
        <f t="shared" ca="1" si="8"/>
        <v>0.32799657724595144</v>
      </c>
      <c r="AE65">
        <f t="shared" ca="1" si="8"/>
        <v>0.39854563380279462</v>
      </c>
    </row>
    <row r="66" spans="2:31" x14ac:dyDescent="0.25">
      <c r="B66">
        <f t="shared" ca="1" si="6"/>
        <v>0.86408585873473198</v>
      </c>
      <c r="C66">
        <f t="shared" ca="1" si="6"/>
        <v>0.52567485580477902</v>
      </c>
      <c r="D66">
        <f t="shared" ca="1" si="6"/>
        <v>0.41383915567211127</v>
      </c>
      <c r="E66">
        <f t="shared" ca="1" si="6"/>
        <v>0.32524208452862968</v>
      </c>
      <c r="F66">
        <f t="shared" ca="1" si="6"/>
        <v>0.62713714642954166</v>
      </c>
      <c r="G66">
        <f t="shared" ca="1" si="6"/>
        <v>0.88508459526997552</v>
      </c>
      <c r="H66">
        <f t="shared" ca="1" si="6"/>
        <v>0.71445614067765706</v>
      </c>
      <c r="I66">
        <f t="shared" ca="1" si="6"/>
        <v>0.26906660514618447</v>
      </c>
      <c r="J66">
        <f t="shared" ca="1" si="6"/>
        <v>3.9614880318210588E-2</v>
      </c>
      <c r="K66">
        <f t="shared" ca="1" si="6"/>
        <v>0.69553286710928808</v>
      </c>
      <c r="L66">
        <f t="shared" ca="1" si="7"/>
        <v>9.8308136225140952E-2</v>
      </c>
      <c r="M66">
        <f t="shared" ca="1" si="7"/>
        <v>7.8290090737829665E-2</v>
      </c>
      <c r="N66">
        <f t="shared" ca="1" si="7"/>
        <v>0.78025322911014539</v>
      </c>
      <c r="O66">
        <f t="shared" ca="1" si="7"/>
        <v>6.4308005929040846E-2</v>
      </c>
      <c r="P66">
        <f t="shared" ca="1" si="7"/>
        <v>0.43782231758537105</v>
      </c>
      <c r="Q66">
        <f t="shared" ca="1" si="7"/>
        <v>0.96978174272656403</v>
      </c>
      <c r="R66">
        <f t="shared" ca="1" si="7"/>
        <v>0.79561739687839594</v>
      </c>
      <c r="S66">
        <f t="shared" ca="1" si="7"/>
        <v>0.60600593528122171</v>
      </c>
      <c r="T66">
        <f t="shared" ca="1" si="7"/>
        <v>0.35621572945069557</v>
      </c>
      <c r="U66">
        <f t="shared" ca="1" si="7"/>
        <v>0.12637663055996851</v>
      </c>
      <c r="V66">
        <f t="shared" ca="1" si="8"/>
        <v>0.29110223496900112</v>
      </c>
      <c r="W66">
        <f t="shared" ca="1" si="8"/>
        <v>0.99481516904948264</v>
      </c>
      <c r="X66">
        <f t="shared" ca="1" si="8"/>
        <v>2.1360705444358974E-2</v>
      </c>
      <c r="Y66">
        <f t="shared" ca="1" si="8"/>
        <v>0.19364728985902091</v>
      </c>
      <c r="Z66">
        <f t="shared" ca="1" si="8"/>
        <v>0.32562695451480084</v>
      </c>
      <c r="AA66">
        <f t="shared" ca="1" si="8"/>
        <v>8.2895255061044171E-2</v>
      </c>
      <c r="AB66">
        <f t="shared" ca="1" si="8"/>
        <v>8.3990588357098162E-2</v>
      </c>
      <c r="AC66">
        <f t="shared" ca="1" si="8"/>
        <v>0.56489895770169607</v>
      </c>
      <c r="AD66">
        <f t="shared" ca="1" si="8"/>
        <v>0.36659745157903489</v>
      </c>
      <c r="AE66">
        <f t="shared" ca="1" si="8"/>
        <v>0.14338206602704195</v>
      </c>
    </row>
    <row r="67" spans="2:31" x14ac:dyDescent="0.25">
      <c r="B67">
        <f t="shared" ca="1" si="6"/>
        <v>0.14122106252581479</v>
      </c>
      <c r="C67">
        <f t="shared" ca="1" si="6"/>
        <v>0.13735158273724934</v>
      </c>
      <c r="D67">
        <f t="shared" ca="1" si="6"/>
        <v>0.20129579722866686</v>
      </c>
      <c r="E67">
        <f t="shared" ca="1" si="6"/>
        <v>0.27644740543704599</v>
      </c>
      <c r="F67">
        <f t="shared" ca="1" si="6"/>
        <v>7.759547097092323E-2</v>
      </c>
      <c r="G67">
        <f t="shared" ca="1" si="6"/>
        <v>0.49800084191741889</v>
      </c>
      <c r="H67">
        <f t="shared" ca="1" si="6"/>
        <v>0.39479550695875343</v>
      </c>
      <c r="I67">
        <f t="shared" ca="1" si="6"/>
        <v>0.5603485865499398</v>
      </c>
      <c r="J67">
        <f t="shared" ca="1" si="6"/>
        <v>0.14554006940093167</v>
      </c>
      <c r="K67">
        <f t="shared" ca="1" si="6"/>
        <v>0.67365178831782924</v>
      </c>
      <c r="L67">
        <f t="shared" ca="1" si="7"/>
        <v>0.82521762802039689</v>
      </c>
      <c r="M67">
        <f t="shared" ca="1" si="7"/>
        <v>0.67911759399531824</v>
      </c>
      <c r="N67">
        <f t="shared" ca="1" si="7"/>
        <v>0.23016676413746007</v>
      </c>
      <c r="O67">
        <f t="shared" ca="1" si="7"/>
        <v>0.80847356071317966</v>
      </c>
      <c r="P67">
        <f t="shared" ca="1" si="7"/>
        <v>0.4279194732268316</v>
      </c>
      <c r="Q67">
        <f t="shared" ca="1" si="7"/>
        <v>6.9974197380432424E-2</v>
      </c>
      <c r="R67">
        <f t="shared" ca="1" si="7"/>
        <v>0.15923619256668164</v>
      </c>
      <c r="S67">
        <f t="shared" ca="1" si="7"/>
        <v>0.76162793088204528</v>
      </c>
      <c r="T67">
        <f t="shared" ca="1" si="7"/>
        <v>0.38616742703705143</v>
      </c>
      <c r="U67">
        <f t="shared" ca="1" si="7"/>
        <v>0.65341358725456034</v>
      </c>
      <c r="V67">
        <f t="shared" ca="1" si="8"/>
        <v>1.674392491469856E-2</v>
      </c>
      <c r="W67">
        <f t="shared" ca="1" si="8"/>
        <v>0.44138126636034158</v>
      </c>
      <c r="X67">
        <f t="shared" ca="1" si="8"/>
        <v>0.92498015011367074</v>
      </c>
      <c r="Y67">
        <f t="shared" ca="1" si="8"/>
        <v>5.7500626529896515E-2</v>
      </c>
      <c r="Z67">
        <f t="shared" ca="1" si="8"/>
        <v>0.55308483592572344</v>
      </c>
      <c r="AA67">
        <f t="shared" ca="1" si="8"/>
        <v>0.67898806209509477</v>
      </c>
      <c r="AB67">
        <f t="shared" ca="1" si="8"/>
        <v>0.59041519815315091</v>
      </c>
      <c r="AC67">
        <f t="shared" ca="1" si="8"/>
        <v>0.49163823319398769</v>
      </c>
      <c r="AD67">
        <f t="shared" ca="1" si="8"/>
        <v>0.74272276868274045</v>
      </c>
      <c r="AE67">
        <f t="shared" ca="1" si="8"/>
        <v>0.34227995069429618</v>
      </c>
    </row>
    <row r="68" spans="2:31" x14ac:dyDescent="0.25">
      <c r="B68">
        <f t="shared" ca="1" si="6"/>
        <v>0.75737001862851994</v>
      </c>
      <c r="C68">
        <f t="shared" ca="1" si="6"/>
        <v>0.58950677558483133</v>
      </c>
      <c r="D68">
        <f t="shared" ca="1" si="6"/>
        <v>1.4640240072889554E-3</v>
      </c>
      <c r="E68">
        <f t="shared" ca="1" si="6"/>
        <v>0.45176561826942341</v>
      </c>
      <c r="F68">
        <f t="shared" ca="1" si="6"/>
        <v>0.34296308304839318</v>
      </c>
      <c r="G68">
        <f t="shared" ca="1" si="6"/>
        <v>0.5365168145894561</v>
      </c>
      <c r="H68">
        <f t="shared" ca="1" si="6"/>
        <v>0.7154388748411149</v>
      </c>
      <c r="I68">
        <f t="shared" ca="1" si="6"/>
        <v>0.5967319124197985</v>
      </c>
      <c r="J68">
        <f t="shared" ca="1" si="6"/>
        <v>0.88671066132903165</v>
      </c>
      <c r="K68">
        <f t="shared" ca="1" si="6"/>
        <v>0.21430357231049069</v>
      </c>
      <c r="L68">
        <f t="shared" ca="1" si="7"/>
        <v>0.52123032039225237</v>
      </c>
      <c r="M68">
        <f t="shared" ca="1" si="7"/>
        <v>0.73121982520317608</v>
      </c>
      <c r="N68">
        <f t="shared" ca="1" si="7"/>
        <v>0.4008267888020775</v>
      </c>
      <c r="O68">
        <f t="shared" ca="1" si="7"/>
        <v>3.3926229486691994E-2</v>
      </c>
      <c r="P68">
        <f t="shared" ca="1" si="7"/>
        <v>0.50766954477441062</v>
      </c>
      <c r="Q68">
        <f t="shared" ca="1" si="7"/>
        <v>0.32016050733578805</v>
      </c>
      <c r="R68">
        <f t="shared" ca="1" si="7"/>
        <v>0.97068616571706912</v>
      </c>
      <c r="S68">
        <f t="shared" ca="1" si="7"/>
        <v>0.85895116171120223</v>
      </c>
      <c r="T68">
        <f t="shared" ca="1" si="7"/>
        <v>0.37019118462088496</v>
      </c>
      <c r="U68">
        <f t="shared" ca="1" si="7"/>
        <v>0.93983900460081671</v>
      </c>
      <c r="V68">
        <f t="shared" ca="1" si="8"/>
        <v>0.70926876204099387</v>
      </c>
      <c r="W68">
        <f t="shared" ca="1" si="8"/>
        <v>0.19921575621240617</v>
      </c>
      <c r="X68">
        <f t="shared" ca="1" si="8"/>
        <v>0.16281314415601389</v>
      </c>
      <c r="Y68">
        <f t="shared" ca="1" si="8"/>
        <v>0.19814188841708136</v>
      </c>
      <c r="Z68">
        <f t="shared" ca="1" si="8"/>
        <v>0.31534332704290979</v>
      </c>
      <c r="AA68">
        <f t="shared" ca="1" si="8"/>
        <v>0.33398880117371377</v>
      </c>
      <c r="AB68">
        <f t="shared" ca="1" si="8"/>
        <v>0.51625319843205109</v>
      </c>
      <c r="AC68">
        <f t="shared" ca="1" si="8"/>
        <v>0.50873688282236351</v>
      </c>
      <c r="AD68">
        <f t="shared" ca="1" si="8"/>
        <v>0.58601948985671748</v>
      </c>
      <c r="AE68">
        <f t="shared" ca="1" si="8"/>
        <v>0.32770335938192208</v>
      </c>
    </row>
    <row r="69" spans="2:31" x14ac:dyDescent="0.25">
      <c r="B69">
        <f t="shared" ca="1" si="6"/>
        <v>0.49843359905909601</v>
      </c>
      <c r="C69">
        <f t="shared" ca="1" si="6"/>
        <v>0.87814755183780258</v>
      </c>
      <c r="D69">
        <f t="shared" ca="1" si="6"/>
        <v>0.31887453625413276</v>
      </c>
      <c r="E69">
        <f t="shared" ca="1" si="6"/>
        <v>0.76296787980208269</v>
      </c>
      <c r="F69">
        <f t="shared" ca="1" si="6"/>
        <v>0.27283898186333388</v>
      </c>
      <c r="G69">
        <f t="shared" ca="1" si="6"/>
        <v>0.65289293472985066</v>
      </c>
      <c r="H69">
        <f t="shared" ca="1" si="6"/>
        <v>0.26121999449493227</v>
      </c>
      <c r="I69">
        <f t="shared" ca="1" si="6"/>
        <v>0.89594235749867579</v>
      </c>
      <c r="J69">
        <f t="shared" ca="1" si="6"/>
        <v>0.82167647035510627</v>
      </c>
      <c r="K69">
        <f t="shared" ca="1" si="6"/>
        <v>0.39258836671116537</v>
      </c>
      <c r="L69">
        <f t="shared" ca="1" si="7"/>
        <v>0.7728521801615631</v>
      </c>
      <c r="M69">
        <f t="shared" ca="1" si="7"/>
        <v>0.26673063080950632</v>
      </c>
      <c r="N69">
        <f t="shared" ca="1" si="7"/>
        <v>0.27390850255888499</v>
      </c>
      <c r="O69">
        <f t="shared" ca="1" si="7"/>
        <v>0.16017336131784532</v>
      </c>
      <c r="P69">
        <f t="shared" ca="1" si="7"/>
        <v>0.9068270895388777</v>
      </c>
      <c r="Q69">
        <f t="shared" ca="1" si="7"/>
        <v>0.24505605336417258</v>
      </c>
      <c r="R69">
        <f t="shared" ca="1" si="7"/>
        <v>0.65319557367410286</v>
      </c>
      <c r="S69">
        <f t="shared" ca="1" si="7"/>
        <v>0.10573687695485939</v>
      </c>
      <c r="T69">
        <f t="shared" ca="1" si="7"/>
        <v>8.3585623651049268E-2</v>
      </c>
      <c r="U69">
        <f t="shared" ca="1" si="7"/>
        <v>0.8644610791796814</v>
      </c>
      <c r="V69">
        <f t="shared" ca="1" si="8"/>
        <v>0.68451818899085426</v>
      </c>
      <c r="W69">
        <f t="shared" ca="1" si="8"/>
        <v>0.15542950729956123</v>
      </c>
      <c r="X69">
        <f t="shared" ca="1" si="8"/>
        <v>8.4099796610049848E-2</v>
      </c>
      <c r="Y69">
        <f t="shared" ca="1" si="8"/>
        <v>0.37398154697043173</v>
      </c>
      <c r="Z69">
        <f t="shared" ca="1" si="8"/>
        <v>0.48306309485255783</v>
      </c>
      <c r="AA69">
        <f t="shared" ca="1" si="8"/>
        <v>0.70066915141990149</v>
      </c>
      <c r="AB69">
        <f t="shared" ca="1" si="8"/>
        <v>2.7440112223950708E-2</v>
      </c>
      <c r="AC69">
        <f t="shared" ca="1" si="8"/>
        <v>0.12522310488873067</v>
      </c>
      <c r="AD69">
        <f t="shared" ca="1" si="8"/>
        <v>0.55787739498064237</v>
      </c>
      <c r="AE69">
        <f t="shared" ca="1" si="8"/>
        <v>0.42209006724315046</v>
      </c>
    </row>
    <row r="70" spans="2:31" x14ac:dyDescent="0.25">
      <c r="B70">
        <f t="shared" ref="B70:K79" ca="1" si="9">RAND()</f>
        <v>0.53184103075727962</v>
      </c>
      <c r="C70">
        <f t="shared" ca="1" si="9"/>
        <v>0.11305574931582907</v>
      </c>
      <c r="D70">
        <f t="shared" ca="1" si="9"/>
        <v>0.89144707552686242</v>
      </c>
      <c r="E70">
        <f t="shared" ca="1" si="9"/>
        <v>0.65478873027955675</v>
      </c>
      <c r="F70">
        <f t="shared" ca="1" si="9"/>
        <v>0.68052575722739839</v>
      </c>
      <c r="G70">
        <f t="shared" ca="1" si="9"/>
        <v>0.75088781170524665</v>
      </c>
      <c r="H70">
        <f t="shared" ca="1" si="9"/>
        <v>0.52749613693225794</v>
      </c>
      <c r="I70">
        <f t="shared" ca="1" si="9"/>
        <v>5.1248973540060305E-2</v>
      </c>
      <c r="J70">
        <f t="shared" ca="1" si="9"/>
        <v>0.85519192770324204</v>
      </c>
      <c r="K70">
        <f t="shared" ca="1" si="9"/>
        <v>0.230897450863222</v>
      </c>
      <c r="L70">
        <f t="shared" ref="L70:U79" ca="1" si="10">RAND()</f>
        <v>0.62132365038701387</v>
      </c>
      <c r="M70">
        <f t="shared" ca="1" si="10"/>
        <v>0.66443437497712932</v>
      </c>
      <c r="N70">
        <f t="shared" ca="1" si="10"/>
        <v>0.89038316947102913</v>
      </c>
      <c r="O70">
        <f t="shared" ca="1" si="10"/>
        <v>0.98072284453410763</v>
      </c>
      <c r="P70">
        <f t="shared" ca="1" si="10"/>
        <v>0.87453104529523817</v>
      </c>
      <c r="Q70">
        <f t="shared" ca="1" si="10"/>
        <v>0.38760443987835203</v>
      </c>
      <c r="R70">
        <f t="shared" ca="1" si="10"/>
        <v>0.10876451251806113</v>
      </c>
      <c r="S70">
        <f t="shared" ca="1" si="10"/>
        <v>9.1324451431882503E-2</v>
      </c>
      <c r="T70">
        <f t="shared" ca="1" si="10"/>
        <v>0.11046532913668994</v>
      </c>
      <c r="U70">
        <f t="shared" ca="1" si="10"/>
        <v>0.71671918728532091</v>
      </c>
      <c r="V70">
        <f t="shared" ref="V70:AE79" ca="1" si="11">RAND()</f>
        <v>0.55182826516518535</v>
      </c>
      <c r="W70">
        <f t="shared" ca="1" si="11"/>
        <v>0.90269224124479841</v>
      </c>
      <c r="X70">
        <f t="shared" ca="1" si="11"/>
        <v>0.75508516090431166</v>
      </c>
      <c r="Y70">
        <f t="shared" ca="1" si="11"/>
        <v>0.24249503697799657</v>
      </c>
      <c r="Z70">
        <f t="shared" ca="1" si="11"/>
        <v>0.56043490154128683</v>
      </c>
      <c r="AA70">
        <f t="shared" ca="1" si="11"/>
        <v>0.77897862823557085</v>
      </c>
      <c r="AB70">
        <f t="shared" ca="1" si="11"/>
        <v>0.3924821964798122</v>
      </c>
      <c r="AC70">
        <f t="shared" ca="1" si="11"/>
        <v>0.83078924296878931</v>
      </c>
      <c r="AD70">
        <f t="shared" ca="1" si="11"/>
        <v>0.90658990553334373</v>
      </c>
      <c r="AE70">
        <f t="shared" ca="1" si="11"/>
        <v>0.83786735188937311</v>
      </c>
    </row>
    <row r="71" spans="2:31" x14ac:dyDescent="0.25">
      <c r="B71">
        <f t="shared" ca="1" si="9"/>
        <v>0.1278511903423164</v>
      </c>
      <c r="C71">
        <f t="shared" ca="1" si="9"/>
        <v>1.7224848987213437E-3</v>
      </c>
      <c r="D71">
        <f t="shared" ca="1" si="9"/>
        <v>3.0219977139283039E-2</v>
      </c>
      <c r="E71">
        <f t="shared" ca="1" si="9"/>
        <v>0.49046114377121874</v>
      </c>
      <c r="F71">
        <f t="shared" ca="1" si="9"/>
        <v>0.9698889251750098</v>
      </c>
      <c r="G71">
        <f t="shared" ca="1" si="9"/>
        <v>0.1574950169967595</v>
      </c>
      <c r="H71">
        <f t="shared" ca="1" si="9"/>
        <v>0.89175706832471202</v>
      </c>
      <c r="I71">
        <f t="shared" ca="1" si="9"/>
        <v>0.33068734650934983</v>
      </c>
      <c r="J71">
        <f t="shared" ca="1" si="9"/>
        <v>0.29855609004648298</v>
      </c>
      <c r="K71">
        <f t="shared" ca="1" si="9"/>
        <v>0.34997324397617824</v>
      </c>
      <c r="L71">
        <f t="shared" ca="1" si="10"/>
        <v>0.52959358988330885</v>
      </c>
      <c r="M71">
        <f t="shared" ca="1" si="10"/>
        <v>0.38563468756642738</v>
      </c>
      <c r="N71">
        <f t="shared" ca="1" si="10"/>
        <v>0.57164996514484945</v>
      </c>
      <c r="O71">
        <f t="shared" ca="1" si="10"/>
        <v>5.9424012794160319E-3</v>
      </c>
      <c r="P71">
        <f t="shared" ca="1" si="10"/>
        <v>0.83502643472164539</v>
      </c>
      <c r="Q71">
        <f t="shared" ca="1" si="10"/>
        <v>0.45307236528202033</v>
      </c>
      <c r="R71">
        <f t="shared" ca="1" si="10"/>
        <v>0.65362404494097159</v>
      </c>
      <c r="S71">
        <f t="shared" ca="1" si="10"/>
        <v>0.57371370502443142</v>
      </c>
      <c r="T71">
        <f t="shared" ca="1" si="10"/>
        <v>0.8715367464316286</v>
      </c>
      <c r="U71">
        <f t="shared" ca="1" si="10"/>
        <v>0.41234703286288887</v>
      </c>
      <c r="V71">
        <f t="shared" ca="1" si="11"/>
        <v>0.82824570003389297</v>
      </c>
      <c r="W71">
        <f t="shared" ca="1" si="11"/>
        <v>0.5613091252112854</v>
      </c>
      <c r="X71">
        <f t="shared" ca="1" si="11"/>
        <v>0.78590265575045426</v>
      </c>
      <c r="Y71">
        <f t="shared" ca="1" si="11"/>
        <v>0.28811471089051527</v>
      </c>
      <c r="Z71">
        <f t="shared" ca="1" si="11"/>
        <v>4.2467853345982132E-2</v>
      </c>
      <c r="AA71">
        <f t="shared" ca="1" si="11"/>
        <v>0.52345292137800081</v>
      </c>
      <c r="AB71">
        <f t="shared" ca="1" si="11"/>
        <v>0.26935262457197617</v>
      </c>
      <c r="AC71">
        <f t="shared" ca="1" si="11"/>
        <v>0.31005580140765421</v>
      </c>
      <c r="AD71">
        <f t="shared" ca="1" si="11"/>
        <v>0.67601046011622112</v>
      </c>
      <c r="AE71">
        <f t="shared" ca="1" si="11"/>
        <v>4.0572720034631526E-2</v>
      </c>
    </row>
    <row r="72" spans="2:31" x14ac:dyDescent="0.25">
      <c r="B72">
        <f t="shared" ca="1" si="9"/>
        <v>0.12532626471031816</v>
      </c>
      <c r="C72">
        <f t="shared" ca="1" si="9"/>
        <v>0.36319254650898181</v>
      </c>
      <c r="D72">
        <f t="shared" ca="1" si="9"/>
        <v>0.5085176525350279</v>
      </c>
      <c r="E72">
        <f t="shared" ca="1" si="9"/>
        <v>0.36659171068654262</v>
      </c>
      <c r="F72">
        <f t="shared" ca="1" si="9"/>
        <v>0.11823187707063298</v>
      </c>
      <c r="G72">
        <f t="shared" ca="1" si="9"/>
        <v>0.40728102075929851</v>
      </c>
      <c r="H72">
        <f t="shared" ca="1" si="9"/>
        <v>0.65239751084622333</v>
      </c>
      <c r="I72">
        <f t="shared" ca="1" si="9"/>
        <v>0.104107633694211</v>
      </c>
      <c r="J72">
        <f t="shared" ca="1" si="9"/>
        <v>8.7352894881752796E-2</v>
      </c>
      <c r="K72">
        <f t="shared" ca="1" si="9"/>
        <v>0.9843066923831465</v>
      </c>
      <c r="L72">
        <f t="shared" ca="1" si="10"/>
        <v>0.439545156266407</v>
      </c>
      <c r="M72">
        <f t="shared" ca="1" si="10"/>
        <v>0.33237228573019717</v>
      </c>
      <c r="N72">
        <f t="shared" ca="1" si="10"/>
        <v>0.81754618117154365</v>
      </c>
      <c r="O72">
        <f t="shared" ca="1" si="10"/>
        <v>0.67331292324418812</v>
      </c>
      <c r="P72">
        <f t="shared" ca="1" si="10"/>
        <v>0.41283596231781328</v>
      </c>
      <c r="Q72">
        <f t="shared" ca="1" si="10"/>
        <v>0.79749531707181731</v>
      </c>
      <c r="R72">
        <f t="shared" ca="1" si="10"/>
        <v>0.93071847758039628</v>
      </c>
      <c r="S72">
        <f t="shared" ca="1" si="10"/>
        <v>0.9338885440869138</v>
      </c>
      <c r="T72">
        <f t="shared" ca="1" si="10"/>
        <v>0.70926815614948446</v>
      </c>
      <c r="U72">
        <f t="shared" ca="1" si="10"/>
        <v>0.30175113951289578</v>
      </c>
      <c r="V72">
        <f t="shared" ca="1" si="11"/>
        <v>0.90765608635979156</v>
      </c>
      <c r="W72">
        <f t="shared" ca="1" si="11"/>
        <v>0.56264090511010689</v>
      </c>
      <c r="X72">
        <f t="shared" ca="1" si="11"/>
        <v>0.96205593258376032</v>
      </c>
      <c r="Y72">
        <f t="shared" ca="1" si="11"/>
        <v>0.65408316148381873</v>
      </c>
      <c r="Z72">
        <f t="shared" ca="1" si="11"/>
        <v>0.49021919928331981</v>
      </c>
      <c r="AA72">
        <f t="shared" ca="1" si="11"/>
        <v>0.32820271786979771</v>
      </c>
      <c r="AB72">
        <f t="shared" ca="1" si="11"/>
        <v>0.31617115117787087</v>
      </c>
      <c r="AC72">
        <f t="shared" ca="1" si="11"/>
        <v>0.60066234030660604</v>
      </c>
      <c r="AD72">
        <f t="shared" ca="1" si="11"/>
        <v>0.24685768611549808</v>
      </c>
      <c r="AE72">
        <f t="shared" ca="1" si="11"/>
        <v>0.45056873339640724</v>
      </c>
    </row>
    <row r="73" spans="2:31" x14ac:dyDescent="0.25">
      <c r="B73">
        <f t="shared" ca="1" si="9"/>
        <v>0.92997039423005767</v>
      </c>
      <c r="C73">
        <f t="shared" ca="1" si="9"/>
        <v>0.41479672572998982</v>
      </c>
      <c r="D73">
        <f t="shared" ca="1" si="9"/>
        <v>0.4291012595179442</v>
      </c>
      <c r="E73">
        <f t="shared" ca="1" si="9"/>
        <v>0.56727601815085205</v>
      </c>
      <c r="F73">
        <f t="shared" ca="1" si="9"/>
        <v>0.87387801130415954</v>
      </c>
      <c r="G73">
        <f t="shared" ca="1" si="9"/>
        <v>0.23120482140426679</v>
      </c>
      <c r="H73">
        <f t="shared" ca="1" si="9"/>
        <v>0.22238263698415683</v>
      </c>
      <c r="I73">
        <f t="shared" ca="1" si="9"/>
        <v>0.32226973379869506</v>
      </c>
      <c r="J73">
        <f t="shared" ca="1" si="9"/>
        <v>0.84442632549982677</v>
      </c>
      <c r="K73">
        <f t="shared" ca="1" si="9"/>
        <v>8.050433757514508E-2</v>
      </c>
      <c r="L73">
        <f t="shared" ca="1" si="10"/>
        <v>0.49453916885628502</v>
      </c>
      <c r="M73">
        <f t="shared" ca="1" si="10"/>
        <v>0.47543867347203506</v>
      </c>
      <c r="N73">
        <f t="shared" ca="1" si="10"/>
        <v>0.42065615636630405</v>
      </c>
      <c r="O73">
        <f t="shared" ca="1" si="10"/>
        <v>0.65331527636252584</v>
      </c>
      <c r="P73">
        <f t="shared" ca="1" si="10"/>
        <v>0.57483372245966424</v>
      </c>
      <c r="Q73">
        <f t="shared" ca="1" si="10"/>
        <v>0.19095443505981669</v>
      </c>
      <c r="R73">
        <f t="shared" ca="1" si="10"/>
        <v>0.74533954051879237</v>
      </c>
      <c r="S73">
        <f t="shared" ca="1" si="10"/>
        <v>0.46120904312600741</v>
      </c>
      <c r="T73">
        <f t="shared" ca="1" si="10"/>
        <v>0.62674370044222849</v>
      </c>
      <c r="U73">
        <f t="shared" ca="1" si="10"/>
        <v>0.65170709873744448</v>
      </c>
      <c r="V73">
        <f t="shared" ca="1" si="11"/>
        <v>0.42250691172983784</v>
      </c>
      <c r="W73">
        <f t="shared" ca="1" si="11"/>
        <v>9.7363932380789109E-2</v>
      </c>
      <c r="X73">
        <f t="shared" ca="1" si="11"/>
        <v>0.43344731055212105</v>
      </c>
      <c r="Y73">
        <f t="shared" ca="1" si="11"/>
        <v>0.87223522251405683</v>
      </c>
      <c r="Z73">
        <f t="shared" ca="1" si="11"/>
        <v>0.54166183771739274</v>
      </c>
      <c r="AA73">
        <f t="shared" ca="1" si="11"/>
        <v>0.99993181293531386</v>
      </c>
      <c r="AB73">
        <f t="shared" ca="1" si="11"/>
        <v>0.98378867781416712</v>
      </c>
      <c r="AC73">
        <f t="shared" ca="1" si="11"/>
        <v>0.36266902165541332</v>
      </c>
      <c r="AD73">
        <f t="shared" ca="1" si="11"/>
        <v>1.8241659914637554E-2</v>
      </c>
      <c r="AE73">
        <f t="shared" ca="1" si="11"/>
        <v>0.22561927651562108</v>
      </c>
    </row>
    <row r="74" spans="2:31" x14ac:dyDescent="0.25">
      <c r="B74">
        <f t="shared" ca="1" si="9"/>
        <v>0.66449590594405006</v>
      </c>
      <c r="C74">
        <f t="shared" ca="1" si="9"/>
        <v>0.70374230413460381</v>
      </c>
      <c r="D74">
        <f t="shared" ca="1" si="9"/>
        <v>0.64112538593871649</v>
      </c>
      <c r="E74">
        <f t="shared" ca="1" si="9"/>
        <v>0.3790275734024986</v>
      </c>
      <c r="F74">
        <f t="shared" ca="1" si="9"/>
        <v>0.57572219739063257</v>
      </c>
      <c r="G74">
        <f t="shared" ca="1" si="9"/>
        <v>0.99484414980118019</v>
      </c>
      <c r="H74">
        <f t="shared" ca="1" si="9"/>
        <v>9.8338612885632948E-2</v>
      </c>
      <c r="I74">
        <f t="shared" ca="1" si="9"/>
        <v>0.87138651986690618</v>
      </c>
      <c r="J74">
        <f t="shared" ca="1" si="9"/>
        <v>0.42619489456469473</v>
      </c>
      <c r="K74">
        <f t="shared" ca="1" si="9"/>
        <v>0.32931624762188827</v>
      </c>
      <c r="L74">
        <f t="shared" ca="1" si="10"/>
        <v>0.29265023818833336</v>
      </c>
      <c r="M74">
        <f t="shared" ca="1" si="10"/>
        <v>0.24448440314002529</v>
      </c>
      <c r="N74">
        <f t="shared" ca="1" si="10"/>
        <v>0.5509655999799552</v>
      </c>
      <c r="O74">
        <f t="shared" ca="1" si="10"/>
        <v>0.52106095495366866</v>
      </c>
      <c r="P74">
        <f t="shared" ca="1" si="10"/>
        <v>0.13301188615771853</v>
      </c>
      <c r="Q74">
        <f t="shared" ca="1" si="10"/>
        <v>0.93930574125711819</v>
      </c>
      <c r="R74">
        <f t="shared" ca="1" si="10"/>
        <v>0.30666204854304624</v>
      </c>
      <c r="S74">
        <f t="shared" ca="1" si="10"/>
        <v>0.57805674931764006</v>
      </c>
      <c r="T74">
        <f t="shared" ca="1" si="10"/>
        <v>0.78814445878722306</v>
      </c>
      <c r="U74">
        <f t="shared" ca="1" si="10"/>
        <v>0.16246581992249132</v>
      </c>
      <c r="V74">
        <f t="shared" ca="1" si="11"/>
        <v>0.76824673035535307</v>
      </c>
      <c r="W74">
        <f t="shared" ca="1" si="11"/>
        <v>0.60966876282765048</v>
      </c>
      <c r="X74">
        <f t="shared" ca="1" si="11"/>
        <v>0.16764060093298316</v>
      </c>
      <c r="Y74">
        <f t="shared" ca="1" si="11"/>
        <v>7.8806263476319416E-2</v>
      </c>
      <c r="Z74">
        <f t="shared" ca="1" si="11"/>
        <v>6.5458454257557919E-2</v>
      </c>
      <c r="AA74">
        <f t="shared" ca="1" si="11"/>
        <v>9.5800237394792542E-2</v>
      </c>
      <c r="AB74">
        <f t="shared" ca="1" si="11"/>
        <v>0.10089445812416198</v>
      </c>
      <c r="AC74">
        <f t="shared" ca="1" si="11"/>
        <v>0.74553401562550903</v>
      </c>
      <c r="AD74">
        <f t="shared" ca="1" si="11"/>
        <v>0.44929581580446243</v>
      </c>
      <c r="AE74">
        <f t="shared" ca="1" si="11"/>
        <v>0.8984052508721927</v>
      </c>
    </row>
    <row r="75" spans="2:31" x14ac:dyDescent="0.25">
      <c r="B75">
        <f t="shared" ca="1" si="9"/>
        <v>0.83990297100609634</v>
      </c>
      <c r="C75">
        <f t="shared" ca="1" si="9"/>
        <v>0.5118245164414017</v>
      </c>
      <c r="D75">
        <f t="shared" ca="1" si="9"/>
        <v>3.1799256441955137E-2</v>
      </c>
      <c r="E75">
        <f t="shared" ca="1" si="9"/>
        <v>0.82118119053624294</v>
      </c>
      <c r="F75">
        <f t="shared" ca="1" si="9"/>
        <v>0.945485169961362</v>
      </c>
      <c r="G75">
        <f t="shared" ca="1" si="9"/>
        <v>0.3974884592373446</v>
      </c>
      <c r="H75">
        <f t="shared" ca="1" si="9"/>
        <v>8.4837202062848727E-2</v>
      </c>
      <c r="I75">
        <f t="shared" ca="1" si="9"/>
        <v>0.41267421955015404</v>
      </c>
      <c r="J75">
        <f t="shared" ca="1" si="9"/>
        <v>0.53835672001013646</v>
      </c>
      <c r="K75">
        <f t="shared" ca="1" si="9"/>
        <v>0.33767712348233481</v>
      </c>
      <c r="L75">
        <f t="shared" ca="1" si="10"/>
        <v>0.67988253234125673</v>
      </c>
      <c r="M75">
        <f t="shared" ca="1" si="10"/>
        <v>0.15400351853501082</v>
      </c>
      <c r="N75">
        <f t="shared" ca="1" si="10"/>
        <v>0.45442853849083953</v>
      </c>
      <c r="O75">
        <f t="shared" ca="1" si="10"/>
        <v>0.91856665324696984</v>
      </c>
      <c r="P75">
        <f t="shared" ca="1" si="10"/>
        <v>1.3105308996359533E-2</v>
      </c>
      <c r="Q75">
        <f t="shared" ca="1" si="10"/>
        <v>0.96984031955086003</v>
      </c>
      <c r="R75">
        <f t="shared" ca="1" si="10"/>
        <v>0.47721805450764188</v>
      </c>
      <c r="S75">
        <f t="shared" ca="1" si="10"/>
        <v>0.31598267906063615</v>
      </c>
      <c r="T75">
        <f t="shared" ca="1" si="10"/>
        <v>0.97465682269413101</v>
      </c>
      <c r="U75">
        <f t="shared" ca="1" si="10"/>
        <v>0.78798119639778985</v>
      </c>
      <c r="V75">
        <f t="shared" ca="1" si="11"/>
        <v>0.6003030907439566</v>
      </c>
      <c r="W75">
        <f t="shared" ca="1" si="11"/>
        <v>0.98507168069348783</v>
      </c>
      <c r="X75">
        <f t="shared" ca="1" si="11"/>
        <v>0.91240950460041681</v>
      </c>
      <c r="Y75">
        <f t="shared" ca="1" si="11"/>
        <v>0.63788830898122395</v>
      </c>
      <c r="Z75">
        <f t="shared" ca="1" si="11"/>
        <v>0.87429249173291734</v>
      </c>
      <c r="AA75">
        <f t="shared" ca="1" si="11"/>
        <v>6.7844063656785636E-4</v>
      </c>
      <c r="AB75">
        <f t="shared" ca="1" si="11"/>
        <v>0.58718962951233444</v>
      </c>
      <c r="AC75">
        <f t="shared" ca="1" si="11"/>
        <v>0.32108500790444072</v>
      </c>
      <c r="AD75">
        <f t="shared" ca="1" si="11"/>
        <v>0.98901433234985281</v>
      </c>
      <c r="AE75">
        <f t="shared" ca="1" si="11"/>
        <v>5.5776079149119084E-3</v>
      </c>
    </row>
    <row r="76" spans="2:31" x14ac:dyDescent="0.25">
      <c r="B76">
        <f t="shared" ca="1" si="9"/>
        <v>0.70540619596862997</v>
      </c>
      <c r="C76">
        <f t="shared" ca="1" si="9"/>
        <v>7.7740971305973794E-2</v>
      </c>
      <c r="D76">
        <f t="shared" ca="1" si="9"/>
        <v>0.71590127420540739</v>
      </c>
      <c r="E76">
        <f t="shared" ca="1" si="9"/>
        <v>0.89802510683985393</v>
      </c>
      <c r="F76">
        <f t="shared" ca="1" si="9"/>
        <v>0.91280793178971997</v>
      </c>
      <c r="G76">
        <f t="shared" ca="1" si="9"/>
        <v>0.3031973812169626</v>
      </c>
      <c r="H76">
        <f t="shared" ca="1" si="9"/>
        <v>0.22218632220560197</v>
      </c>
      <c r="I76">
        <f t="shared" ca="1" si="9"/>
        <v>0.60523478864903835</v>
      </c>
      <c r="J76">
        <f t="shared" ca="1" si="9"/>
        <v>0.3599830880550503</v>
      </c>
      <c r="K76">
        <f t="shared" ca="1" si="9"/>
        <v>0.18675783077976327</v>
      </c>
      <c r="L76">
        <f t="shared" ca="1" si="10"/>
        <v>0.99765557792798898</v>
      </c>
      <c r="M76">
        <f t="shared" ca="1" si="10"/>
        <v>0.49290157097830445</v>
      </c>
      <c r="N76">
        <f t="shared" ca="1" si="10"/>
        <v>0.59874570558710705</v>
      </c>
      <c r="O76">
        <f t="shared" ca="1" si="10"/>
        <v>0.93599301687257785</v>
      </c>
      <c r="P76">
        <f t="shared" ca="1" si="10"/>
        <v>0.76689997617522376</v>
      </c>
      <c r="Q76">
        <f t="shared" ca="1" si="10"/>
        <v>0.55509169870442676</v>
      </c>
      <c r="R76">
        <f t="shared" ca="1" si="10"/>
        <v>0.95686221002939664</v>
      </c>
      <c r="S76">
        <f t="shared" ca="1" si="10"/>
        <v>0.74714851188372156</v>
      </c>
      <c r="T76">
        <f t="shared" ca="1" si="10"/>
        <v>5.9009858620495237E-2</v>
      </c>
      <c r="U76">
        <f t="shared" ca="1" si="10"/>
        <v>0.7185467552040139</v>
      </c>
      <c r="V76">
        <f t="shared" ca="1" si="11"/>
        <v>0.80546861009624315</v>
      </c>
      <c r="W76">
        <f t="shared" ca="1" si="11"/>
        <v>0.9995513839334178</v>
      </c>
      <c r="X76">
        <f t="shared" ca="1" si="11"/>
        <v>0.72312271911047077</v>
      </c>
      <c r="Y76">
        <f t="shared" ca="1" si="11"/>
        <v>0.77013662516231651</v>
      </c>
      <c r="Z76">
        <f t="shared" ca="1" si="11"/>
        <v>0.69896739737553837</v>
      </c>
      <c r="AA76">
        <f t="shared" ca="1" si="11"/>
        <v>0.6502889359940307</v>
      </c>
      <c r="AB76">
        <f t="shared" ca="1" si="11"/>
        <v>0.11031859911780817</v>
      </c>
      <c r="AC76">
        <f t="shared" ca="1" si="11"/>
        <v>0.90254546294665694</v>
      </c>
      <c r="AD76">
        <f t="shared" ca="1" si="11"/>
        <v>0.88165066881813936</v>
      </c>
      <c r="AE76">
        <f t="shared" ca="1" si="11"/>
        <v>7.6031283646083025E-3</v>
      </c>
    </row>
    <row r="77" spans="2:31" x14ac:dyDescent="0.25">
      <c r="B77">
        <f t="shared" ca="1" si="9"/>
        <v>0.53302069810898733</v>
      </c>
      <c r="C77">
        <f t="shared" ca="1" si="9"/>
        <v>8.0879919936677425E-2</v>
      </c>
      <c r="D77">
        <f t="shared" ca="1" si="9"/>
        <v>0.53302815934425585</v>
      </c>
      <c r="E77">
        <f t="shared" ca="1" si="9"/>
        <v>0.32912348041536954</v>
      </c>
      <c r="F77">
        <f t="shared" ca="1" si="9"/>
        <v>0.23186211144286889</v>
      </c>
      <c r="G77">
        <f t="shared" ca="1" si="9"/>
        <v>7.881280267910018E-2</v>
      </c>
      <c r="H77">
        <f t="shared" ca="1" si="9"/>
        <v>0.96343218468614999</v>
      </c>
      <c r="I77">
        <f t="shared" ca="1" si="9"/>
        <v>0.89886489208682274</v>
      </c>
      <c r="J77">
        <f t="shared" ca="1" si="9"/>
        <v>0.43403803460870449</v>
      </c>
      <c r="K77">
        <f t="shared" ca="1" si="9"/>
        <v>0.45109690571577321</v>
      </c>
      <c r="L77">
        <f t="shared" ca="1" si="10"/>
        <v>0.4908094664398448</v>
      </c>
      <c r="M77">
        <f t="shared" ca="1" si="10"/>
        <v>0.1358598393713919</v>
      </c>
      <c r="N77">
        <f t="shared" ca="1" si="10"/>
        <v>0.92505086374497214</v>
      </c>
      <c r="O77">
        <f t="shared" ca="1" si="10"/>
        <v>0.56539188716665767</v>
      </c>
      <c r="P77">
        <f t="shared" ca="1" si="10"/>
        <v>0.10776438905276109</v>
      </c>
      <c r="Q77">
        <f t="shared" ca="1" si="10"/>
        <v>0.76752840213716045</v>
      </c>
      <c r="R77">
        <f t="shared" ca="1" si="10"/>
        <v>0.63828084730700918</v>
      </c>
      <c r="S77">
        <f t="shared" ca="1" si="10"/>
        <v>0.16642164279068394</v>
      </c>
      <c r="T77">
        <f t="shared" ca="1" si="10"/>
        <v>0.5212254449284992</v>
      </c>
      <c r="U77">
        <f t="shared" ca="1" si="10"/>
        <v>0.48857650936207397</v>
      </c>
      <c r="V77">
        <f t="shared" ca="1" si="11"/>
        <v>0.73366024330611568</v>
      </c>
      <c r="W77">
        <f t="shared" ca="1" si="11"/>
        <v>0.75292967449784198</v>
      </c>
      <c r="X77">
        <f t="shared" ca="1" si="11"/>
        <v>0.34411379723801017</v>
      </c>
      <c r="Y77">
        <f t="shared" ca="1" si="11"/>
        <v>0.32788237315927482</v>
      </c>
      <c r="Z77">
        <f t="shared" ca="1" si="11"/>
        <v>0.80135592662388344</v>
      </c>
      <c r="AA77">
        <f t="shared" ca="1" si="11"/>
        <v>0.9747062446722965</v>
      </c>
      <c r="AB77">
        <f t="shared" ca="1" si="11"/>
        <v>0.60184944295333187</v>
      </c>
      <c r="AC77">
        <f t="shared" ca="1" si="11"/>
        <v>0.50049796583270068</v>
      </c>
      <c r="AD77">
        <f t="shared" ca="1" si="11"/>
        <v>0.43257195509274338</v>
      </c>
      <c r="AE77">
        <f t="shared" ca="1" si="11"/>
        <v>0.68477968078149809</v>
      </c>
    </row>
    <row r="78" spans="2:31" x14ac:dyDescent="0.25">
      <c r="B78">
        <f t="shared" ca="1" si="9"/>
        <v>0.51333606075560345</v>
      </c>
      <c r="C78">
        <f t="shared" ca="1" si="9"/>
        <v>0.66849628439677788</v>
      </c>
      <c r="D78">
        <f t="shared" ca="1" si="9"/>
        <v>1.257073305003531E-2</v>
      </c>
      <c r="E78">
        <f t="shared" ca="1" si="9"/>
        <v>0.1408004524725639</v>
      </c>
      <c r="F78">
        <f t="shared" ca="1" si="9"/>
        <v>0.27929227914188703</v>
      </c>
      <c r="G78">
        <f t="shared" ca="1" si="9"/>
        <v>0.29345972561644862</v>
      </c>
      <c r="H78">
        <f t="shared" ca="1" si="9"/>
        <v>0.68211812775945591</v>
      </c>
      <c r="I78">
        <f t="shared" ca="1" si="9"/>
        <v>0.40611656563769061</v>
      </c>
      <c r="J78">
        <f t="shared" ca="1" si="9"/>
        <v>0.11487575497053637</v>
      </c>
      <c r="K78">
        <f t="shared" ca="1" si="9"/>
        <v>0.15659337631147241</v>
      </c>
      <c r="L78">
        <f t="shared" ca="1" si="10"/>
        <v>0.18235874823096543</v>
      </c>
      <c r="M78">
        <f t="shared" ca="1" si="10"/>
        <v>0.23622554034703502</v>
      </c>
      <c r="N78">
        <f t="shared" ca="1" si="10"/>
        <v>0.14235056496694298</v>
      </c>
      <c r="O78">
        <f t="shared" ca="1" si="10"/>
        <v>0.72211903304805691</v>
      </c>
      <c r="P78">
        <f t="shared" ca="1" si="10"/>
        <v>0.73073116709429264</v>
      </c>
      <c r="Q78">
        <f t="shared" ca="1" si="10"/>
        <v>0.69601052888372816</v>
      </c>
      <c r="R78">
        <f t="shared" ca="1" si="10"/>
        <v>0.50223853818642539</v>
      </c>
      <c r="S78">
        <f t="shared" ca="1" si="10"/>
        <v>0.84587016714572716</v>
      </c>
      <c r="T78">
        <f t="shared" ca="1" si="10"/>
        <v>0.76353065300551326</v>
      </c>
      <c r="U78">
        <f t="shared" ca="1" si="10"/>
        <v>0.1470880973070976</v>
      </c>
      <c r="V78">
        <f t="shared" ca="1" si="11"/>
        <v>0.9129351146621838</v>
      </c>
      <c r="W78">
        <f t="shared" ca="1" si="11"/>
        <v>0.83634065860041362</v>
      </c>
      <c r="X78">
        <f t="shared" ca="1" si="11"/>
        <v>0.44024284835134919</v>
      </c>
      <c r="Y78">
        <f t="shared" ca="1" si="11"/>
        <v>0.42065257263500166</v>
      </c>
      <c r="Z78">
        <f t="shared" ca="1" si="11"/>
        <v>0.40028605290424957</v>
      </c>
      <c r="AA78">
        <f t="shared" ca="1" si="11"/>
        <v>0.40191314113154508</v>
      </c>
      <c r="AB78">
        <f t="shared" ca="1" si="11"/>
        <v>0.88210880624591503</v>
      </c>
      <c r="AC78">
        <f t="shared" ca="1" si="11"/>
        <v>0.60336735381389328</v>
      </c>
      <c r="AD78">
        <f t="shared" ca="1" si="11"/>
        <v>0.91206517058892311</v>
      </c>
      <c r="AE78">
        <f t="shared" ca="1" si="11"/>
        <v>0.27071588821612758</v>
      </c>
    </row>
    <row r="79" spans="2:31" x14ac:dyDescent="0.25">
      <c r="B79">
        <f t="shared" ca="1" si="9"/>
        <v>0.24040926472744284</v>
      </c>
      <c r="C79">
        <f t="shared" ca="1" si="9"/>
        <v>4.0935656477418536E-2</v>
      </c>
      <c r="D79">
        <f t="shared" ca="1" si="9"/>
        <v>7.6349619046581552E-2</v>
      </c>
      <c r="E79">
        <f t="shared" ca="1" si="9"/>
        <v>0.4189863580713824</v>
      </c>
      <c r="F79">
        <f t="shared" ca="1" si="9"/>
        <v>0.3582331391261655</v>
      </c>
      <c r="G79">
        <f t="shared" ca="1" si="9"/>
        <v>0.66247295653590532</v>
      </c>
      <c r="H79">
        <f t="shared" ca="1" si="9"/>
        <v>0.6688169377819505</v>
      </c>
      <c r="I79">
        <f t="shared" ca="1" si="9"/>
        <v>2.6724110573035531E-2</v>
      </c>
      <c r="J79">
        <f t="shared" ca="1" si="9"/>
        <v>4.0404785369165364E-2</v>
      </c>
      <c r="K79">
        <f t="shared" ca="1" si="9"/>
        <v>0.49840434556413493</v>
      </c>
      <c r="L79">
        <f t="shared" ca="1" si="10"/>
        <v>0.35101181930002689</v>
      </c>
      <c r="M79">
        <f t="shared" ca="1" si="10"/>
        <v>0.33287238415836473</v>
      </c>
      <c r="N79">
        <f t="shared" ca="1" si="10"/>
        <v>0.62082492061746852</v>
      </c>
      <c r="O79">
        <f t="shared" ca="1" si="10"/>
        <v>0.31905198023832781</v>
      </c>
      <c r="P79">
        <f t="shared" ca="1" si="10"/>
        <v>0.604735538639674</v>
      </c>
      <c r="Q79">
        <f t="shared" ca="1" si="10"/>
        <v>0.59997896431510434</v>
      </c>
      <c r="R79">
        <f t="shared" ca="1" si="10"/>
        <v>0.92703275144733888</v>
      </c>
      <c r="S79">
        <f t="shared" ca="1" si="10"/>
        <v>0.17795700089109534</v>
      </c>
      <c r="T79">
        <f t="shared" ca="1" si="10"/>
        <v>0.79156568883014877</v>
      </c>
      <c r="U79">
        <f t="shared" ca="1" si="10"/>
        <v>0.89151616318998372</v>
      </c>
      <c r="V79">
        <f t="shared" ca="1" si="11"/>
        <v>0.38852257297252724</v>
      </c>
      <c r="W79">
        <f t="shared" ca="1" si="11"/>
        <v>0.70289962280551599</v>
      </c>
      <c r="X79">
        <f t="shared" ca="1" si="11"/>
        <v>0.84303956548445225</v>
      </c>
      <c r="Y79">
        <f t="shared" ca="1" si="11"/>
        <v>0.62749533780322619</v>
      </c>
      <c r="Z79">
        <f t="shared" ca="1" si="11"/>
        <v>0.13892843583523096</v>
      </c>
      <c r="AA79">
        <f t="shared" ca="1" si="11"/>
        <v>0.55034391624435752</v>
      </c>
      <c r="AB79">
        <f t="shared" ca="1" si="11"/>
        <v>0.65343030413565262</v>
      </c>
      <c r="AC79">
        <f t="shared" ca="1" si="11"/>
        <v>0.36395907782345338</v>
      </c>
      <c r="AD79">
        <f t="shared" ca="1" si="11"/>
        <v>0.42695780797045346</v>
      </c>
      <c r="AE79">
        <f t="shared" ca="1" si="11"/>
        <v>0.31994864380490484</v>
      </c>
    </row>
    <row r="80" spans="2:31" x14ac:dyDescent="0.25">
      <c r="B80">
        <f t="shared" ref="B80:K89" ca="1" si="12">RAND()</f>
        <v>0.21821694548862691</v>
      </c>
      <c r="C80">
        <f t="shared" ca="1" si="12"/>
        <v>0.83240066082328568</v>
      </c>
      <c r="D80">
        <f t="shared" ca="1" si="12"/>
        <v>0.46590174866722567</v>
      </c>
      <c r="E80">
        <f t="shared" ca="1" si="12"/>
        <v>0.56829799152313076</v>
      </c>
      <c r="F80">
        <f t="shared" ca="1" si="12"/>
        <v>0.12924925883224958</v>
      </c>
      <c r="G80">
        <f t="shared" ca="1" si="12"/>
        <v>0.74645330641063357</v>
      </c>
      <c r="H80">
        <f t="shared" ca="1" si="12"/>
        <v>0.9062758503519408</v>
      </c>
      <c r="I80">
        <f t="shared" ca="1" si="12"/>
        <v>0.47741522745650666</v>
      </c>
      <c r="J80">
        <f t="shared" ca="1" si="12"/>
        <v>0.4575161478696117</v>
      </c>
      <c r="K80">
        <f t="shared" ca="1" si="12"/>
        <v>0.64415499329476322</v>
      </c>
      <c r="L80">
        <f t="shared" ref="L80:U89" ca="1" si="13">RAND()</f>
        <v>0.92214976356718203</v>
      </c>
      <c r="M80">
        <f t="shared" ca="1" si="13"/>
        <v>0.6613085045070326</v>
      </c>
      <c r="N80">
        <f t="shared" ca="1" si="13"/>
        <v>0.82959474406929101</v>
      </c>
      <c r="O80">
        <f t="shared" ca="1" si="13"/>
        <v>1.3809008017927837E-2</v>
      </c>
      <c r="P80">
        <f t="shared" ca="1" si="13"/>
        <v>0.41857269952225007</v>
      </c>
      <c r="Q80">
        <f t="shared" ca="1" si="13"/>
        <v>0.76582906483041668</v>
      </c>
      <c r="R80">
        <f t="shared" ca="1" si="13"/>
        <v>0.94822874473728036</v>
      </c>
      <c r="S80">
        <f t="shared" ca="1" si="13"/>
        <v>0.1963890542454676</v>
      </c>
      <c r="T80">
        <f t="shared" ca="1" si="13"/>
        <v>0.96486967335854246</v>
      </c>
      <c r="U80">
        <f t="shared" ca="1" si="13"/>
        <v>0.90996370457930542</v>
      </c>
      <c r="V80">
        <f t="shared" ref="V80:AE89" ca="1" si="14">RAND()</f>
        <v>0.96636784815238563</v>
      </c>
      <c r="W80">
        <f t="shared" ca="1" si="14"/>
        <v>0.68860147040506592</v>
      </c>
      <c r="X80">
        <f t="shared" ca="1" si="14"/>
        <v>4.6306154638433017E-3</v>
      </c>
      <c r="Y80">
        <f t="shared" ca="1" si="14"/>
        <v>9.4775817494701542E-2</v>
      </c>
      <c r="Z80">
        <f t="shared" ca="1" si="14"/>
        <v>0.81670740747556203</v>
      </c>
      <c r="AA80">
        <f t="shared" ca="1" si="14"/>
        <v>0.41132322374579733</v>
      </c>
      <c r="AB80">
        <f t="shared" ca="1" si="14"/>
        <v>0.93627940089845696</v>
      </c>
      <c r="AC80">
        <f t="shared" ca="1" si="14"/>
        <v>0.18752926915801837</v>
      </c>
      <c r="AD80">
        <f t="shared" ca="1" si="14"/>
        <v>0.29599594769057713</v>
      </c>
      <c r="AE80">
        <f t="shared" ca="1" si="14"/>
        <v>0.97852404734219434</v>
      </c>
    </row>
    <row r="81" spans="2:31" x14ac:dyDescent="0.25">
      <c r="B81">
        <f t="shared" ca="1" si="12"/>
        <v>0.88379668028177805</v>
      </c>
      <c r="C81">
        <f t="shared" ca="1" si="12"/>
        <v>1.3407236501403297E-2</v>
      </c>
      <c r="D81">
        <f t="shared" ca="1" si="12"/>
        <v>0.9264639120493332</v>
      </c>
      <c r="E81">
        <f t="shared" ca="1" si="12"/>
        <v>0.25768405833540875</v>
      </c>
      <c r="F81">
        <f t="shared" ca="1" si="12"/>
        <v>0.15589515905288009</v>
      </c>
      <c r="G81">
        <f t="shared" ca="1" si="12"/>
        <v>0.37969092436198482</v>
      </c>
      <c r="H81">
        <f t="shared" ca="1" si="12"/>
        <v>0.26078488584913573</v>
      </c>
      <c r="I81">
        <f t="shared" ca="1" si="12"/>
        <v>0.35292225413764883</v>
      </c>
      <c r="J81">
        <f t="shared" ca="1" si="12"/>
        <v>4.5020017844836335E-2</v>
      </c>
      <c r="K81">
        <f t="shared" ca="1" si="12"/>
        <v>0.77709334008938447</v>
      </c>
      <c r="L81">
        <f t="shared" ca="1" si="13"/>
        <v>0.21307053928725073</v>
      </c>
      <c r="M81">
        <f t="shared" ca="1" si="13"/>
        <v>0.19336134238257685</v>
      </c>
      <c r="N81">
        <f t="shared" ca="1" si="13"/>
        <v>0.86762875820612795</v>
      </c>
      <c r="O81">
        <f t="shared" ca="1" si="13"/>
        <v>0.89854966925549395</v>
      </c>
      <c r="P81">
        <f t="shared" ca="1" si="13"/>
        <v>0.12123889855098824</v>
      </c>
      <c r="Q81">
        <f t="shared" ca="1" si="13"/>
        <v>0.80316769289263323</v>
      </c>
      <c r="R81">
        <f t="shared" ca="1" si="13"/>
        <v>0.82523081566977829</v>
      </c>
      <c r="S81">
        <f t="shared" ca="1" si="13"/>
        <v>0.81769818794579674</v>
      </c>
      <c r="T81">
        <f t="shared" ca="1" si="13"/>
        <v>0.47343512587190162</v>
      </c>
      <c r="U81">
        <f t="shared" ca="1" si="13"/>
        <v>0.53551187334547112</v>
      </c>
      <c r="V81">
        <f t="shared" ca="1" si="14"/>
        <v>0.96246046073448177</v>
      </c>
      <c r="W81">
        <f t="shared" ca="1" si="14"/>
        <v>0.49055606694437781</v>
      </c>
      <c r="X81">
        <f t="shared" ca="1" si="14"/>
        <v>0.72510734437093416</v>
      </c>
      <c r="Y81">
        <f t="shared" ca="1" si="14"/>
        <v>3.5792055833863246E-2</v>
      </c>
      <c r="Z81">
        <f t="shared" ca="1" si="14"/>
        <v>0.100990170558582</v>
      </c>
      <c r="AA81">
        <f t="shared" ca="1" si="14"/>
        <v>2.3611614211440646E-2</v>
      </c>
      <c r="AB81">
        <f t="shared" ca="1" si="14"/>
        <v>0.55919074275676728</v>
      </c>
      <c r="AC81">
        <f t="shared" ca="1" si="14"/>
        <v>0.98822399590090182</v>
      </c>
      <c r="AD81">
        <f t="shared" ca="1" si="14"/>
        <v>0.42569767813826503</v>
      </c>
      <c r="AE81">
        <f t="shared" ca="1" si="14"/>
        <v>2.2117337407406401E-2</v>
      </c>
    </row>
    <row r="82" spans="2:31" x14ac:dyDescent="0.25">
      <c r="B82">
        <f t="shared" ca="1" si="12"/>
        <v>0.14884541190687378</v>
      </c>
      <c r="C82">
        <f t="shared" ca="1" si="12"/>
        <v>7.3815041076459309E-2</v>
      </c>
      <c r="D82">
        <f t="shared" ca="1" si="12"/>
        <v>0.48679996823552352</v>
      </c>
      <c r="E82">
        <f t="shared" ca="1" si="12"/>
        <v>0.11233840474169998</v>
      </c>
      <c r="F82">
        <f t="shared" ca="1" si="12"/>
        <v>0.50696477053301514</v>
      </c>
      <c r="G82">
        <f t="shared" ca="1" si="12"/>
        <v>0.96154115036865218</v>
      </c>
      <c r="H82">
        <f t="shared" ca="1" si="12"/>
        <v>0.91098159191022998</v>
      </c>
      <c r="I82">
        <f t="shared" ca="1" si="12"/>
        <v>6.3099445534254173E-2</v>
      </c>
      <c r="J82">
        <f t="shared" ca="1" si="12"/>
        <v>0.59381445600708016</v>
      </c>
      <c r="K82">
        <f t="shared" ca="1" si="12"/>
        <v>0.91328606938763945</v>
      </c>
      <c r="L82">
        <f t="shared" ca="1" si="13"/>
        <v>0.38638651451678929</v>
      </c>
      <c r="M82">
        <f t="shared" ca="1" si="13"/>
        <v>0.19470268399496149</v>
      </c>
      <c r="N82">
        <f t="shared" ca="1" si="13"/>
        <v>0.73760140267630536</v>
      </c>
      <c r="O82">
        <f t="shared" ca="1" si="13"/>
        <v>0.83459182103682683</v>
      </c>
      <c r="P82">
        <f t="shared" ca="1" si="13"/>
        <v>0.17255098918857925</v>
      </c>
      <c r="Q82">
        <f t="shared" ca="1" si="13"/>
        <v>0.7593891888798685</v>
      </c>
      <c r="R82">
        <f t="shared" ca="1" si="13"/>
        <v>0.22182548235300681</v>
      </c>
      <c r="S82">
        <f t="shared" ca="1" si="13"/>
        <v>0.44669692480219458</v>
      </c>
      <c r="T82">
        <f t="shared" ca="1" si="13"/>
        <v>0.53998934629109074</v>
      </c>
      <c r="U82">
        <f t="shared" ca="1" si="13"/>
        <v>0.6627969313049884</v>
      </c>
      <c r="V82">
        <f t="shared" ca="1" si="14"/>
        <v>0.61413822115174677</v>
      </c>
      <c r="W82">
        <f t="shared" ca="1" si="14"/>
        <v>0.2151922218940181</v>
      </c>
      <c r="X82">
        <f t="shared" ca="1" si="14"/>
        <v>0.16912777367089848</v>
      </c>
      <c r="Y82">
        <f t="shared" ca="1" si="14"/>
        <v>0.83341388868482547</v>
      </c>
      <c r="Z82">
        <f t="shared" ca="1" si="14"/>
        <v>0.74693229680161743</v>
      </c>
      <c r="AA82">
        <f t="shared" ca="1" si="14"/>
        <v>0.39482085381293164</v>
      </c>
      <c r="AB82">
        <f t="shared" ca="1" si="14"/>
        <v>0.52613618713509958</v>
      </c>
      <c r="AC82">
        <f t="shared" ca="1" si="14"/>
        <v>0.55944555637787752</v>
      </c>
      <c r="AD82">
        <f t="shared" ca="1" si="14"/>
        <v>6.4998281087096821E-2</v>
      </c>
      <c r="AE82">
        <f t="shared" ca="1" si="14"/>
        <v>0.88380548531525172</v>
      </c>
    </row>
    <row r="83" spans="2:31" x14ac:dyDescent="0.25">
      <c r="B83">
        <f t="shared" ca="1" si="12"/>
        <v>0.72300911093425468</v>
      </c>
      <c r="C83">
        <f t="shared" ca="1" si="12"/>
        <v>0.28047161003064192</v>
      </c>
      <c r="D83">
        <f t="shared" ca="1" si="12"/>
        <v>0.15783210921596891</v>
      </c>
      <c r="E83">
        <f t="shared" ca="1" si="12"/>
        <v>0.34018394309227329</v>
      </c>
      <c r="F83">
        <f t="shared" ca="1" si="12"/>
        <v>0.72621208196141862</v>
      </c>
      <c r="G83">
        <f t="shared" ca="1" si="12"/>
        <v>0.24188116129538351</v>
      </c>
      <c r="H83">
        <f t="shared" ca="1" si="12"/>
        <v>0.95265559048582582</v>
      </c>
      <c r="I83">
        <f t="shared" ca="1" si="12"/>
        <v>0.33262817723149229</v>
      </c>
      <c r="J83">
        <f t="shared" ca="1" si="12"/>
        <v>0.67367083812007245</v>
      </c>
      <c r="K83">
        <f t="shared" ca="1" si="12"/>
        <v>0.94384098807026984</v>
      </c>
      <c r="L83">
        <f t="shared" ca="1" si="13"/>
        <v>0.44005014906710826</v>
      </c>
      <c r="M83">
        <f t="shared" ca="1" si="13"/>
        <v>0.72846234835037849</v>
      </c>
      <c r="N83">
        <f t="shared" ca="1" si="13"/>
        <v>0.30847338716509015</v>
      </c>
      <c r="O83">
        <f t="shared" ca="1" si="13"/>
        <v>5.0513913693836177E-2</v>
      </c>
      <c r="P83">
        <f t="shared" ca="1" si="13"/>
        <v>0.41460535453759229</v>
      </c>
      <c r="Q83">
        <f t="shared" ca="1" si="13"/>
        <v>0.41454060465884712</v>
      </c>
      <c r="R83">
        <f t="shared" ca="1" si="13"/>
        <v>0.74994432477391904</v>
      </c>
      <c r="S83">
        <f t="shared" ca="1" si="13"/>
        <v>0.85729952319771652</v>
      </c>
      <c r="T83">
        <f t="shared" ca="1" si="13"/>
        <v>0.50429141355495344</v>
      </c>
      <c r="U83">
        <f t="shared" ca="1" si="13"/>
        <v>0.30824691624208889</v>
      </c>
      <c r="V83">
        <f t="shared" ca="1" si="14"/>
        <v>0.8771099602806478</v>
      </c>
      <c r="W83">
        <f t="shared" ca="1" si="14"/>
        <v>0.65366722156198764</v>
      </c>
      <c r="X83">
        <f t="shared" ca="1" si="14"/>
        <v>0.39786603606776927</v>
      </c>
      <c r="Y83">
        <f t="shared" ca="1" si="14"/>
        <v>0.67520482018491679</v>
      </c>
      <c r="Z83">
        <f t="shared" ca="1" si="14"/>
        <v>0.16673087036148915</v>
      </c>
      <c r="AA83">
        <f t="shared" ca="1" si="14"/>
        <v>0.12299719008964072</v>
      </c>
      <c r="AB83">
        <f t="shared" ca="1" si="14"/>
        <v>0.48059379596681495</v>
      </c>
      <c r="AC83">
        <f t="shared" ca="1" si="14"/>
        <v>0.6833590537415708</v>
      </c>
      <c r="AD83">
        <f t="shared" ca="1" si="14"/>
        <v>1.5626925165842742E-2</v>
      </c>
      <c r="AE83">
        <f t="shared" ca="1" si="14"/>
        <v>0.76252971183435148</v>
      </c>
    </row>
    <row r="84" spans="2:31" x14ac:dyDescent="0.25">
      <c r="B84">
        <f t="shared" ca="1" si="12"/>
        <v>2.0013359404524422E-2</v>
      </c>
      <c r="C84">
        <f t="shared" ca="1" si="12"/>
        <v>0.74114740722527284</v>
      </c>
      <c r="D84">
        <f t="shared" ca="1" si="12"/>
        <v>0.87583034522016345</v>
      </c>
      <c r="E84">
        <f t="shared" ca="1" si="12"/>
        <v>0.25625338594289992</v>
      </c>
      <c r="F84">
        <f t="shared" ca="1" si="12"/>
        <v>0.88260308791222308</v>
      </c>
      <c r="G84">
        <f t="shared" ca="1" si="12"/>
        <v>0.19312404806923045</v>
      </c>
      <c r="H84">
        <f t="shared" ca="1" si="12"/>
        <v>0.93513713441075952</v>
      </c>
      <c r="I84">
        <f t="shared" ca="1" si="12"/>
        <v>0.39677464719829048</v>
      </c>
      <c r="J84">
        <f t="shared" ca="1" si="12"/>
        <v>0.13350834412454926</v>
      </c>
      <c r="K84">
        <f t="shared" ca="1" si="12"/>
        <v>0.88309970281479733</v>
      </c>
      <c r="L84">
        <f t="shared" ca="1" si="13"/>
        <v>0.21990344900751602</v>
      </c>
      <c r="M84">
        <f t="shared" ca="1" si="13"/>
        <v>0.98309831752866383</v>
      </c>
      <c r="N84">
        <f t="shared" ca="1" si="13"/>
        <v>0.49025270047016889</v>
      </c>
      <c r="O84">
        <f t="shared" ca="1" si="13"/>
        <v>0.82937368146833013</v>
      </c>
      <c r="P84">
        <f t="shared" ca="1" si="13"/>
        <v>0.70549007704729338</v>
      </c>
      <c r="Q84">
        <f t="shared" ca="1" si="13"/>
        <v>9.8252889804548715E-3</v>
      </c>
      <c r="R84">
        <f t="shared" ca="1" si="13"/>
        <v>0.53251181125027802</v>
      </c>
      <c r="S84">
        <f t="shared" ca="1" si="13"/>
        <v>0.95339794163641689</v>
      </c>
      <c r="T84">
        <f t="shared" ca="1" si="13"/>
        <v>8.743937185028372E-2</v>
      </c>
      <c r="U84">
        <f t="shared" ca="1" si="13"/>
        <v>0.80010957258648308</v>
      </c>
      <c r="V84">
        <f t="shared" ca="1" si="14"/>
        <v>0.76138771841692154</v>
      </c>
      <c r="W84">
        <f t="shared" ca="1" si="14"/>
        <v>0.65273903479466622</v>
      </c>
      <c r="X84">
        <f t="shared" ca="1" si="14"/>
        <v>0.92082694349198602</v>
      </c>
      <c r="Y84">
        <f t="shared" ca="1" si="14"/>
        <v>6.2794980138834333E-2</v>
      </c>
      <c r="Z84">
        <f t="shared" ca="1" si="14"/>
        <v>0.7082630554913083</v>
      </c>
      <c r="AA84">
        <f t="shared" ca="1" si="14"/>
        <v>0.31478433316927923</v>
      </c>
      <c r="AB84">
        <f t="shared" ca="1" si="14"/>
        <v>0.91610869130772521</v>
      </c>
      <c r="AC84">
        <f t="shared" ca="1" si="14"/>
        <v>0.64695089926599203</v>
      </c>
      <c r="AD84">
        <f t="shared" ca="1" si="14"/>
        <v>0.14921450197528419</v>
      </c>
      <c r="AE84">
        <f t="shared" ca="1" si="14"/>
        <v>0.87556642780796001</v>
      </c>
    </row>
    <row r="85" spans="2:31" x14ac:dyDescent="0.25">
      <c r="B85">
        <f t="shared" ca="1" si="12"/>
        <v>0.31296856118804683</v>
      </c>
      <c r="C85">
        <f t="shared" ca="1" si="12"/>
        <v>0.6405764832054972</v>
      </c>
      <c r="D85">
        <f t="shared" ca="1" si="12"/>
        <v>0.64570097235344726</v>
      </c>
      <c r="E85">
        <f t="shared" ca="1" si="12"/>
        <v>0.82796399286960121</v>
      </c>
      <c r="F85">
        <f t="shared" ca="1" si="12"/>
        <v>0.63299222451816206</v>
      </c>
      <c r="G85">
        <f t="shared" ca="1" si="12"/>
        <v>0.61606981623302293</v>
      </c>
      <c r="H85">
        <f t="shared" ca="1" si="12"/>
        <v>0.78458453750292567</v>
      </c>
      <c r="I85">
        <f t="shared" ca="1" si="12"/>
        <v>1.0546100960951321E-2</v>
      </c>
      <c r="J85">
        <f t="shared" ca="1" si="12"/>
        <v>0.77495155473994104</v>
      </c>
      <c r="K85">
        <f t="shared" ca="1" si="12"/>
        <v>0.15981708833670094</v>
      </c>
      <c r="L85">
        <f t="shared" ca="1" si="13"/>
        <v>0.47662646269100262</v>
      </c>
      <c r="M85">
        <f t="shared" ca="1" si="13"/>
        <v>0.34103098457007341</v>
      </c>
      <c r="N85">
        <f t="shared" ca="1" si="13"/>
        <v>0.60433048609964057</v>
      </c>
      <c r="O85">
        <f t="shared" ca="1" si="13"/>
        <v>0.46190744358885039</v>
      </c>
      <c r="P85">
        <f t="shared" ca="1" si="13"/>
        <v>0.40436315858299449</v>
      </c>
      <c r="Q85">
        <f t="shared" ca="1" si="13"/>
        <v>4.2988803193013236E-2</v>
      </c>
      <c r="R85">
        <f t="shared" ca="1" si="13"/>
        <v>0.19069663596407627</v>
      </c>
      <c r="S85">
        <f t="shared" ca="1" si="13"/>
        <v>0.33753990119498667</v>
      </c>
      <c r="T85">
        <f t="shared" ca="1" si="13"/>
        <v>0.67825335636912687</v>
      </c>
      <c r="U85">
        <f t="shared" ca="1" si="13"/>
        <v>0.83458577806296397</v>
      </c>
      <c r="V85">
        <f t="shared" ca="1" si="14"/>
        <v>0.57454671202301832</v>
      </c>
      <c r="W85">
        <f t="shared" ca="1" si="14"/>
        <v>0.35040863656572885</v>
      </c>
      <c r="X85">
        <f t="shared" ca="1" si="14"/>
        <v>0.82813757067880722</v>
      </c>
      <c r="Y85">
        <f t="shared" ca="1" si="14"/>
        <v>0.79723213629678025</v>
      </c>
      <c r="Z85">
        <f t="shared" ca="1" si="14"/>
        <v>0.60508969607334251</v>
      </c>
      <c r="AA85">
        <f t="shared" ca="1" si="14"/>
        <v>0.66524730299318535</v>
      </c>
      <c r="AB85">
        <f t="shared" ca="1" si="14"/>
        <v>0.15227104371275768</v>
      </c>
      <c r="AC85">
        <f t="shared" ca="1" si="14"/>
        <v>0.41716128134036379</v>
      </c>
      <c r="AD85">
        <f t="shared" ca="1" si="14"/>
        <v>0.18360715143889017</v>
      </c>
      <c r="AE85">
        <f t="shared" ca="1" si="14"/>
        <v>0.95824990124747367</v>
      </c>
    </row>
    <row r="86" spans="2:31" x14ac:dyDescent="0.25">
      <c r="B86">
        <f t="shared" ca="1" si="12"/>
        <v>6.7075340892093216E-2</v>
      </c>
      <c r="C86">
        <f t="shared" ca="1" si="12"/>
        <v>0.88624943980662785</v>
      </c>
      <c r="D86">
        <f t="shared" ca="1" si="12"/>
        <v>0.62505599454636052</v>
      </c>
      <c r="E86">
        <f t="shared" ca="1" si="12"/>
        <v>0.44673798279142107</v>
      </c>
      <c r="F86">
        <f t="shared" ca="1" si="12"/>
        <v>0.16894770501810319</v>
      </c>
      <c r="G86">
        <f t="shared" ca="1" si="12"/>
        <v>0.27868420941910377</v>
      </c>
      <c r="H86">
        <f t="shared" ca="1" si="12"/>
        <v>0.33581787569589849</v>
      </c>
      <c r="I86">
        <f t="shared" ca="1" si="12"/>
        <v>0.8837312382522855</v>
      </c>
      <c r="J86">
        <f t="shared" ca="1" si="12"/>
        <v>0.54380128339662481</v>
      </c>
      <c r="K86">
        <f t="shared" ca="1" si="12"/>
        <v>0.26589272724604385</v>
      </c>
      <c r="L86">
        <f t="shared" ca="1" si="13"/>
        <v>0.46278938659273455</v>
      </c>
      <c r="M86">
        <f t="shared" ca="1" si="13"/>
        <v>1.4993530433417446E-2</v>
      </c>
      <c r="N86">
        <f t="shared" ca="1" si="13"/>
        <v>0.19242477003670028</v>
      </c>
      <c r="O86">
        <f t="shared" ca="1" si="13"/>
        <v>7.3208542691175715E-2</v>
      </c>
      <c r="P86">
        <f t="shared" ca="1" si="13"/>
        <v>0.5840405133431108</v>
      </c>
      <c r="Q86">
        <f t="shared" ca="1" si="13"/>
        <v>0.22302949939042288</v>
      </c>
      <c r="R86">
        <f t="shared" ca="1" si="13"/>
        <v>2.9224284950553958E-2</v>
      </c>
      <c r="S86">
        <f t="shared" ca="1" si="13"/>
        <v>0.93043660495722946</v>
      </c>
      <c r="T86">
        <f t="shared" ca="1" si="13"/>
        <v>0.54798076668414186</v>
      </c>
      <c r="U86">
        <f t="shared" ca="1" si="13"/>
        <v>0.44561008591453866</v>
      </c>
      <c r="V86">
        <f t="shared" ca="1" si="14"/>
        <v>0.29082927228244726</v>
      </c>
      <c r="W86">
        <f t="shared" ca="1" si="14"/>
        <v>0.35272166808596706</v>
      </c>
      <c r="X86">
        <f t="shared" ca="1" si="14"/>
        <v>0.26678967464291681</v>
      </c>
      <c r="Y86">
        <f t="shared" ca="1" si="14"/>
        <v>0.7696828696339113</v>
      </c>
      <c r="Z86">
        <f t="shared" ca="1" si="14"/>
        <v>0.24198741023008186</v>
      </c>
      <c r="AA86">
        <f t="shared" ca="1" si="14"/>
        <v>0.75410148257919052</v>
      </c>
      <c r="AB86">
        <f t="shared" ca="1" si="14"/>
        <v>0.35368524330338857</v>
      </c>
      <c r="AC86">
        <f t="shared" ca="1" si="14"/>
        <v>0.57439592284322405</v>
      </c>
      <c r="AD86">
        <f t="shared" ca="1" si="14"/>
        <v>0.29888637296841902</v>
      </c>
      <c r="AE86">
        <f t="shared" ca="1" si="14"/>
        <v>0.25924931874279283</v>
      </c>
    </row>
    <row r="87" spans="2:31" x14ac:dyDescent="0.25">
      <c r="B87">
        <f t="shared" ca="1" si="12"/>
        <v>5.9367469943869544E-2</v>
      </c>
      <c r="C87">
        <f t="shared" ca="1" si="12"/>
        <v>0.44871683540066631</v>
      </c>
      <c r="D87">
        <f t="shared" ca="1" si="12"/>
        <v>0.36546557273550562</v>
      </c>
      <c r="E87">
        <f t="shared" ca="1" si="12"/>
        <v>0.57103697572271006</v>
      </c>
      <c r="F87">
        <f t="shared" ca="1" si="12"/>
        <v>0.79628955401443058</v>
      </c>
      <c r="G87">
        <f t="shared" ca="1" si="12"/>
        <v>0.93194022630628393</v>
      </c>
      <c r="H87">
        <f t="shared" ca="1" si="12"/>
        <v>0.77860916538298608</v>
      </c>
      <c r="I87">
        <f t="shared" ca="1" si="12"/>
        <v>0.36967389086298574</v>
      </c>
      <c r="J87">
        <f t="shared" ca="1" si="12"/>
        <v>0.63182551134211007</v>
      </c>
      <c r="K87">
        <f t="shared" ca="1" si="12"/>
        <v>0.75088285291837309</v>
      </c>
      <c r="L87">
        <f t="shared" ca="1" si="13"/>
        <v>0.93763766987607355</v>
      </c>
      <c r="M87">
        <f t="shared" ca="1" si="13"/>
        <v>3.357359847977559E-2</v>
      </c>
      <c r="N87">
        <f t="shared" ca="1" si="13"/>
        <v>0.97666451955997147</v>
      </c>
      <c r="O87">
        <f t="shared" ca="1" si="13"/>
        <v>0.66467420196716831</v>
      </c>
      <c r="P87">
        <f t="shared" ca="1" si="13"/>
        <v>2.0614331249563911E-2</v>
      </c>
      <c r="Q87">
        <f t="shared" ca="1" si="13"/>
        <v>0.58861717618686993</v>
      </c>
      <c r="R87">
        <f t="shared" ca="1" si="13"/>
        <v>0.39735029937645727</v>
      </c>
      <c r="S87">
        <f t="shared" ca="1" si="13"/>
        <v>0.9235501500152099</v>
      </c>
      <c r="T87">
        <f t="shared" ca="1" si="13"/>
        <v>0.37152145638428014</v>
      </c>
      <c r="U87">
        <f t="shared" ca="1" si="13"/>
        <v>0.59852970109524328</v>
      </c>
      <c r="V87">
        <f t="shared" ca="1" si="14"/>
        <v>0.58806508529692447</v>
      </c>
      <c r="W87">
        <f t="shared" ca="1" si="14"/>
        <v>0.96256763446546145</v>
      </c>
      <c r="X87">
        <f t="shared" ca="1" si="14"/>
        <v>0.39382458411917987</v>
      </c>
      <c r="Y87">
        <f t="shared" ca="1" si="14"/>
        <v>0.33002570996681796</v>
      </c>
      <c r="Z87">
        <f t="shared" ca="1" si="14"/>
        <v>9.684540257712726E-2</v>
      </c>
      <c r="AA87">
        <f t="shared" ca="1" si="14"/>
        <v>0.68790199759724846</v>
      </c>
      <c r="AB87">
        <f t="shared" ca="1" si="14"/>
        <v>0.87602856888276115</v>
      </c>
      <c r="AC87">
        <f t="shared" ca="1" si="14"/>
        <v>0.8595524591761412</v>
      </c>
      <c r="AD87">
        <f t="shared" ca="1" si="14"/>
        <v>0.26490665160973181</v>
      </c>
      <c r="AE87">
        <f t="shared" ca="1" si="14"/>
        <v>0.35801380507602176</v>
      </c>
    </row>
    <row r="88" spans="2:31" x14ac:dyDescent="0.25">
      <c r="B88">
        <f t="shared" ca="1" si="12"/>
        <v>0.31454502462122758</v>
      </c>
      <c r="C88">
        <f t="shared" ca="1" si="12"/>
        <v>0.91478497281586613</v>
      </c>
      <c r="D88">
        <f t="shared" ca="1" si="12"/>
        <v>5.0609365617366731E-3</v>
      </c>
      <c r="E88">
        <f t="shared" ca="1" si="12"/>
        <v>0.2170648339208392</v>
      </c>
      <c r="F88">
        <f t="shared" ca="1" si="12"/>
        <v>0.30363565195335718</v>
      </c>
      <c r="G88">
        <f t="shared" ca="1" si="12"/>
        <v>0.13991368584176289</v>
      </c>
      <c r="H88">
        <f t="shared" ca="1" si="12"/>
        <v>0.93981555714141551</v>
      </c>
      <c r="I88">
        <f t="shared" ca="1" si="12"/>
        <v>0.4125576304406009</v>
      </c>
      <c r="J88">
        <f t="shared" ca="1" si="12"/>
        <v>0.25111508304963248</v>
      </c>
      <c r="K88">
        <f t="shared" ca="1" si="12"/>
        <v>0.85093572834569287</v>
      </c>
      <c r="L88">
        <f t="shared" ca="1" si="13"/>
        <v>0.99701044789006676</v>
      </c>
      <c r="M88">
        <f t="shared" ca="1" si="13"/>
        <v>0.86577595799286122</v>
      </c>
      <c r="N88">
        <f t="shared" ca="1" si="13"/>
        <v>0.88225786060054912</v>
      </c>
      <c r="O88">
        <f t="shared" ca="1" si="13"/>
        <v>0.84275236033607581</v>
      </c>
      <c r="P88">
        <f t="shared" ca="1" si="13"/>
        <v>0.25136253185626067</v>
      </c>
      <c r="Q88">
        <f t="shared" ca="1" si="13"/>
        <v>0.59210264082393405</v>
      </c>
      <c r="R88">
        <f t="shared" ca="1" si="13"/>
        <v>0.48919466201413542</v>
      </c>
      <c r="S88">
        <f t="shared" ca="1" si="13"/>
        <v>0.9200975325997367</v>
      </c>
      <c r="T88">
        <f t="shared" ca="1" si="13"/>
        <v>8.9676078864942443E-2</v>
      </c>
      <c r="U88">
        <f t="shared" ca="1" si="13"/>
        <v>0.16168194166366612</v>
      </c>
      <c r="V88">
        <f t="shared" ca="1" si="14"/>
        <v>0.10772328224637651</v>
      </c>
      <c r="W88">
        <f t="shared" ca="1" si="14"/>
        <v>0.76406642870199026</v>
      </c>
      <c r="X88">
        <f t="shared" ca="1" si="14"/>
        <v>0.40581944195384401</v>
      </c>
      <c r="Y88">
        <f t="shared" ca="1" si="14"/>
        <v>9.2882037719372146E-2</v>
      </c>
      <c r="Z88">
        <f t="shared" ca="1" si="14"/>
        <v>8.3787959987549065E-2</v>
      </c>
      <c r="AA88">
        <f t="shared" ca="1" si="14"/>
        <v>0.78636314641686056</v>
      </c>
      <c r="AB88">
        <f t="shared" ca="1" si="14"/>
        <v>0.77849251971758648</v>
      </c>
      <c r="AC88">
        <f t="shared" ca="1" si="14"/>
        <v>0.19056788163320615</v>
      </c>
      <c r="AD88">
        <f t="shared" ca="1" si="14"/>
        <v>0.60859171580100124</v>
      </c>
      <c r="AE88">
        <f t="shared" ca="1" si="14"/>
        <v>0.58266951071334905</v>
      </c>
    </row>
    <row r="89" spans="2:31" x14ac:dyDescent="0.25">
      <c r="B89">
        <f t="shared" ca="1" si="12"/>
        <v>0.6703361513604229</v>
      </c>
      <c r="C89">
        <f t="shared" ca="1" si="12"/>
        <v>0.22517656136354347</v>
      </c>
      <c r="D89">
        <f t="shared" ca="1" si="12"/>
        <v>0.66856876586512204</v>
      </c>
      <c r="E89">
        <f t="shared" ca="1" si="12"/>
        <v>0.66036628059931424</v>
      </c>
      <c r="F89">
        <f t="shared" ca="1" si="12"/>
        <v>0.67767529164856932</v>
      </c>
      <c r="G89">
        <f t="shared" ca="1" si="12"/>
        <v>0.3955265602577791</v>
      </c>
      <c r="H89">
        <f t="shared" ca="1" si="12"/>
        <v>0.97761777818554707</v>
      </c>
      <c r="I89">
        <f t="shared" ca="1" si="12"/>
        <v>9.2431146601994252E-2</v>
      </c>
      <c r="J89">
        <f t="shared" ca="1" si="12"/>
        <v>0.19691285043749129</v>
      </c>
      <c r="K89">
        <f t="shared" ca="1" si="12"/>
        <v>0.93473022969661312</v>
      </c>
      <c r="L89">
        <f t="shared" ca="1" si="13"/>
        <v>0.30024675727825034</v>
      </c>
      <c r="M89">
        <f t="shared" ca="1" si="13"/>
        <v>0.84310038893771289</v>
      </c>
      <c r="N89">
        <f t="shared" ca="1" si="13"/>
        <v>0.82065286359728518</v>
      </c>
      <c r="O89">
        <f t="shared" ca="1" si="13"/>
        <v>0.46355863210096704</v>
      </c>
      <c r="P89">
        <f t="shared" ca="1" si="13"/>
        <v>0.48368315157642816</v>
      </c>
      <c r="Q89">
        <f t="shared" ca="1" si="13"/>
        <v>0.14746689299985505</v>
      </c>
      <c r="R89">
        <f t="shared" ca="1" si="13"/>
        <v>0.95936627022635168</v>
      </c>
      <c r="S89">
        <f t="shared" ca="1" si="13"/>
        <v>0.64858446586602447</v>
      </c>
      <c r="T89">
        <f t="shared" ca="1" si="13"/>
        <v>0.88966879721676673</v>
      </c>
      <c r="U89">
        <f t="shared" ca="1" si="13"/>
        <v>0.6469482070865713</v>
      </c>
      <c r="V89">
        <f t="shared" ca="1" si="14"/>
        <v>0.2235450179418681</v>
      </c>
      <c r="W89">
        <f t="shared" ca="1" si="14"/>
        <v>0.79116304022176376</v>
      </c>
      <c r="X89">
        <f t="shared" ca="1" si="14"/>
        <v>0.99272781142859401</v>
      </c>
      <c r="Y89">
        <f t="shared" ca="1" si="14"/>
        <v>0.66375943394882686</v>
      </c>
      <c r="Z89">
        <f t="shared" ca="1" si="14"/>
        <v>0.96074253461296699</v>
      </c>
      <c r="AA89">
        <f t="shared" ca="1" si="14"/>
        <v>0.72474792949135658</v>
      </c>
      <c r="AB89">
        <f t="shared" ca="1" si="14"/>
        <v>0.64357126778632434</v>
      </c>
      <c r="AC89">
        <f t="shared" ca="1" si="14"/>
        <v>0.83254579414191898</v>
      </c>
      <c r="AD89">
        <f t="shared" ca="1" si="14"/>
        <v>0.75792905190857773</v>
      </c>
      <c r="AE89">
        <f t="shared" ca="1" si="14"/>
        <v>0.56751314550981657</v>
      </c>
    </row>
    <row r="90" spans="2:31" x14ac:dyDescent="0.25">
      <c r="B90">
        <f t="shared" ref="B90:K99" ca="1" si="15">RAND()</f>
        <v>0.99046494105951632</v>
      </c>
      <c r="C90">
        <f t="shared" ca="1" si="15"/>
        <v>0.50501773118226856</v>
      </c>
      <c r="D90">
        <f t="shared" ca="1" si="15"/>
        <v>0.3063123603228981</v>
      </c>
      <c r="E90">
        <f t="shared" ca="1" si="15"/>
        <v>0.21332807100705864</v>
      </c>
      <c r="F90">
        <f t="shared" ca="1" si="15"/>
        <v>0.89563201314234875</v>
      </c>
      <c r="G90">
        <f t="shared" ca="1" si="15"/>
        <v>6.3301527849826122E-2</v>
      </c>
      <c r="H90">
        <f t="shared" ca="1" si="15"/>
        <v>0.57701374346073209</v>
      </c>
      <c r="I90">
        <f t="shared" ca="1" si="15"/>
        <v>0.81125808845773961</v>
      </c>
      <c r="J90">
        <f t="shared" ca="1" si="15"/>
        <v>0.24148253040306056</v>
      </c>
      <c r="K90">
        <f t="shared" ca="1" si="15"/>
        <v>0.86681907703191152</v>
      </c>
      <c r="L90">
        <f t="shared" ref="L90:U99" ca="1" si="16">RAND()</f>
        <v>0.12154113553375745</v>
      </c>
      <c r="M90">
        <f t="shared" ca="1" si="16"/>
        <v>0.13164751187613621</v>
      </c>
      <c r="N90">
        <f t="shared" ca="1" si="16"/>
        <v>0.99897366057548886</v>
      </c>
      <c r="O90">
        <f t="shared" ca="1" si="16"/>
        <v>0.85040094151925216</v>
      </c>
      <c r="P90">
        <f t="shared" ca="1" si="16"/>
        <v>0.29219418327477031</v>
      </c>
      <c r="Q90">
        <f t="shared" ca="1" si="16"/>
        <v>0.36850431393781435</v>
      </c>
      <c r="R90">
        <f t="shared" ca="1" si="16"/>
        <v>0.17209624043518357</v>
      </c>
      <c r="S90">
        <f t="shared" ca="1" si="16"/>
        <v>0.86579378568785614</v>
      </c>
      <c r="T90">
        <f t="shared" ca="1" si="16"/>
        <v>0.70691930218772914</v>
      </c>
      <c r="U90">
        <f t="shared" ca="1" si="16"/>
        <v>0.69692450792202298</v>
      </c>
      <c r="V90">
        <f t="shared" ref="V90:AE99" ca="1" si="17">RAND()</f>
        <v>0.41304201176131983</v>
      </c>
      <c r="W90">
        <f t="shared" ca="1" si="17"/>
        <v>0.42309354597411275</v>
      </c>
      <c r="X90">
        <f t="shared" ca="1" si="17"/>
        <v>0.72174032853538073</v>
      </c>
      <c r="Y90">
        <f t="shared" ca="1" si="17"/>
        <v>0.50916509656130082</v>
      </c>
      <c r="Z90">
        <f t="shared" ca="1" si="17"/>
        <v>2.9457065278134742E-2</v>
      </c>
      <c r="AA90">
        <f t="shared" ca="1" si="17"/>
        <v>0.84867306079475391</v>
      </c>
      <c r="AB90">
        <f t="shared" ca="1" si="17"/>
        <v>0.84223982751866355</v>
      </c>
      <c r="AC90">
        <f t="shared" ca="1" si="17"/>
        <v>0.7764617567281864</v>
      </c>
      <c r="AD90">
        <f t="shared" ca="1" si="17"/>
        <v>0.33220294621288343</v>
      </c>
      <c r="AE90">
        <f t="shared" ca="1" si="17"/>
        <v>9.3180009769495253E-2</v>
      </c>
    </row>
    <row r="91" spans="2:31" x14ac:dyDescent="0.25">
      <c r="B91">
        <f t="shared" ca="1" si="15"/>
        <v>0.23377271693409729</v>
      </c>
      <c r="C91">
        <f t="shared" ca="1" si="15"/>
        <v>0.32858389631574525</v>
      </c>
      <c r="D91">
        <f t="shared" ca="1" si="15"/>
        <v>0.83047726880117256</v>
      </c>
      <c r="E91">
        <f t="shared" ca="1" si="15"/>
        <v>0.80415631303011925</v>
      </c>
      <c r="F91">
        <f t="shared" ca="1" si="15"/>
        <v>0.12682953154597598</v>
      </c>
      <c r="G91">
        <f t="shared" ca="1" si="15"/>
        <v>0.87016754938718521</v>
      </c>
      <c r="H91">
        <f t="shared" ca="1" si="15"/>
        <v>0.41275418394760077</v>
      </c>
      <c r="I91">
        <f t="shared" ca="1" si="15"/>
        <v>0.4641280345365999</v>
      </c>
      <c r="J91">
        <f t="shared" ca="1" si="15"/>
        <v>0.72775204164897023</v>
      </c>
      <c r="K91">
        <f t="shared" ca="1" si="15"/>
        <v>0.79915654465346186</v>
      </c>
      <c r="L91">
        <f t="shared" ca="1" si="16"/>
        <v>0.55896424290241864</v>
      </c>
      <c r="M91">
        <f t="shared" ca="1" si="16"/>
        <v>0.80616511936084945</v>
      </c>
      <c r="N91">
        <f t="shared" ca="1" si="16"/>
        <v>0.1058542753405316</v>
      </c>
      <c r="O91">
        <f t="shared" ca="1" si="16"/>
        <v>0.7384069368980084</v>
      </c>
      <c r="P91">
        <f t="shared" ca="1" si="16"/>
        <v>0.44104745748262886</v>
      </c>
      <c r="Q91">
        <f t="shared" ca="1" si="16"/>
        <v>0.50496178805187686</v>
      </c>
      <c r="R91">
        <f t="shared" ca="1" si="16"/>
        <v>0.29877748037756358</v>
      </c>
      <c r="S91">
        <f t="shared" ca="1" si="16"/>
        <v>0.28511225440183052</v>
      </c>
      <c r="T91">
        <f t="shared" ca="1" si="16"/>
        <v>0.19947803535835473</v>
      </c>
      <c r="U91">
        <f t="shared" ca="1" si="16"/>
        <v>0.39568151420785647</v>
      </c>
      <c r="V91">
        <f t="shared" ca="1" si="17"/>
        <v>0.9586787857157324</v>
      </c>
      <c r="W91">
        <f t="shared" ca="1" si="17"/>
        <v>0.77372440197390446</v>
      </c>
      <c r="X91">
        <f t="shared" ca="1" si="17"/>
        <v>0.99282785840565868</v>
      </c>
      <c r="Y91">
        <f t="shared" ca="1" si="17"/>
        <v>0.61294995426722387</v>
      </c>
      <c r="Z91">
        <f t="shared" ca="1" si="17"/>
        <v>0.49591707799147411</v>
      </c>
      <c r="AA91">
        <f t="shared" ca="1" si="17"/>
        <v>0.84016745647876911</v>
      </c>
      <c r="AB91">
        <f t="shared" ca="1" si="17"/>
        <v>0.83348221570679959</v>
      </c>
      <c r="AC91">
        <f t="shared" ca="1" si="17"/>
        <v>0.64816435752120016</v>
      </c>
      <c r="AD91">
        <f t="shared" ca="1" si="17"/>
        <v>0.47952722099149997</v>
      </c>
      <c r="AE91">
        <f t="shared" ca="1" si="17"/>
        <v>5.0938621344159607E-2</v>
      </c>
    </row>
    <row r="92" spans="2:31" x14ac:dyDescent="0.25">
      <c r="B92">
        <f t="shared" ca="1" si="15"/>
        <v>0.25728944217710459</v>
      </c>
      <c r="C92">
        <f t="shared" ca="1" si="15"/>
        <v>0.39752020796682386</v>
      </c>
      <c r="D92">
        <f t="shared" ca="1" si="15"/>
        <v>0.13747950241400742</v>
      </c>
      <c r="E92">
        <f t="shared" ca="1" si="15"/>
        <v>0.18429143188090968</v>
      </c>
      <c r="F92">
        <f t="shared" ca="1" si="15"/>
        <v>0.59535413546806648</v>
      </c>
      <c r="G92">
        <f t="shared" ca="1" si="15"/>
        <v>0.73418022880923206</v>
      </c>
      <c r="H92">
        <f t="shared" ca="1" si="15"/>
        <v>0.2511478315068536</v>
      </c>
      <c r="I92">
        <f t="shared" ca="1" si="15"/>
        <v>0.70532937794842754</v>
      </c>
      <c r="J92">
        <f t="shared" ca="1" si="15"/>
        <v>0.49307545080724452</v>
      </c>
      <c r="K92">
        <f t="shared" ca="1" si="15"/>
        <v>7.4257381982568704E-2</v>
      </c>
      <c r="L92">
        <f t="shared" ca="1" si="16"/>
        <v>0.4038145739112089</v>
      </c>
      <c r="M92">
        <f t="shared" ca="1" si="16"/>
        <v>0.95969784009509329</v>
      </c>
      <c r="N92">
        <f t="shared" ca="1" si="16"/>
        <v>0.84062197035333419</v>
      </c>
      <c r="O92">
        <f t="shared" ca="1" si="16"/>
        <v>0.4847397714051882</v>
      </c>
      <c r="P92">
        <f t="shared" ca="1" si="16"/>
        <v>0.35579609131161849</v>
      </c>
      <c r="Q92">
        <f t="shared" ca="1" si="16"/>
        <v>0.98575954272388877</v>
      </c>
      <c r="R92">
        <f t="shared" ca="1" si="16"/>
        <v>2.3905349001397402E-2</v>
      </c>
      <c r="S92">
        <f t="shared" ca="1" si="16"/>
        <v>0.31003080932175964</v>
      </c>
      <c r="T92">
        <f t="shared" ca="1" si="16"/>
        <v>0.40180212848073737</v>
      </c>
      <c r="U92">
        <f t="shared" ca="1" si="16"/>
        <v>0.27636599889303337</v>
      </c>
      <c r="V92">
        <f t="shared" ca="1" si="17"/>
        <v>0.56685317574573801</v>
      </c>
      <c r="W92">
        <f t="shared" ca="1" si="17"/>
        <v>0.87479437187412135</v>
      </c>
      <c r="X92">
        <f t="shared" ca="1" si="17"/>
        <v>0.55347352279522188</v>
      </c>
      <c r="Y92">
        <f t="shared" ca="1" si="17"/>
        <v>0.23453234360276909</v>
      </c>
      <c r="Z92">
        <f t="shared" ca="1" si="17"/>
        <v>0.97312118983235951</v>
      </c>
      <c r="AA92">
        <f t="shared" ca="1" si="17"/>
        <v>0.55989836006413118</v>
      </c>
      <c r="AB92">
        <f t="shared" ca="1" si="17"/>
        <v>6.5914730817642209E-2</v>
      </c>
      <c r="AC92">
        <f t="shared" ca="1" si="17"/>
        <v>0.84144736663586372</v>
      </c>
      <c r="AD92">
        <f t="shared" ca="1" si="17"/>
        <v>0.37100398333842133</v>
      </c>
      <c r="AE92">
        <f t="shared" ca="1" si="17"/>
        <v>0.9951287727302045</v>
      </c>
    </row>
    <row r="93" spans="2:31" x14ac:dyDescent="0.25">
      <c r="B93">
        <f t="shared" ca="1" si="15"/>
        <v>0.81598450277698098</v>
      </c>
      <c r="C93">
        <f t="shared" ca="1" si="15"/>
        <v>0.27549176840472223</v>
      </c>
      <c r="D93">
        <f t="shared" ca="1" si="15"/>
        <v>0.21006660877389316</v>
      </c>
      <c r="E93">
        <f t="shared" ca="1" si="15"/>
        <v>0.10732091840024172</v>
      </c>
      <c r="F93">
        <f t="shared" ca="1" si="15"/>
        <v>0.43813216514798903</v>
      </c>
      <c r="G93">
        <f t="shared" ca="1" si="15"/>
        <v>0.47696026933765889</v>
      </c>
      <c r="H93">
        <f t="shared" ca="1" si="15"/>
        <v>0.66441967551871883</v>
      </c>
      <c r="I93">
        <f t="shared" ca="1" si="15"/>
        <v>0.65384921012885844</v>
      </c>
      <c r="J93">
        <f t="shared" ca="1" si="15"/>
        <v>0.84354368416761316</v>
      </c>
      <c r="K93">
        <f t="shared" ca="1" si="15"/>
        <v>0.14180146794462556</v>
      </c>
      <c r="L93">
        <f t="shared" ca="1" si="16"/>
        <v>0.20567462320211227</v>
      </c>
      <c r="M93">
        <f t="shared" ca="1" si="16"/>
        <v>0.84716366435426149</v>
      </c>
      <c r="N93">
        <f t="shared" ca="1" si="16"/>
        <v>0.60621482910745894</v>
      </c>
      <c r="O93">
        <f t="shared" ca="1" si="16"/>
        <v>0.11815445350057097</v>
      </c>
      <c r="P93">
        <f t="shared" ca="1" si="16"/>
        <v>0.58302686360385914</v>
      </c>
      <c r="Q93">
        <f t="shared" ca="1" si="16"/>
        <v>0.37474510740898115</v>
      </c>
      <c r="R93">
        <f t="shared" ca="1" si="16"/>
        <v>0.58895870258704908</v>
      </c>
      <c r="S93">
        <f t="shared" ca="1" si="16"/>
        <v>0.20653473492542379</v>
      </c>
      <c r="T93">
        <f t="shared" ca="1" si="16"/>
        <v>2.6469002886595483E-3</v>
      </c>
      <c r="U93">
        <f t="shared" ca="1" si="16"/>
        <v>0.65714197331231938</v>
      </c>
      <c r="V93">
        <f t="shared" ca="1" si="17"/>
        <v>0.77868300732851159</v>
      </c>
      <c r="W93">
        <f t="shared" ca="1" si="17"/>
        <v>0.34279272538512662</v>
      </c>
      <c r="X93">
        <f t="shared" ca="1" si="17"/>
        <v>0.36525114201459985</v>
      </c>
      <c r="Y93">
        <f t="shared" ca="1" si="17"/>
        <v>0.72896384524407032</v>
      </c>
      <c r="Z93">
        <f t="shared" ca="1" si="17"/>
        <v>0.261227740234726</v>
      </c>
      <c r="AA93">
        <f t="shared" ca="1" si="17"/>
        <v>6.2727818016519166E-2</v>
      </c>
      <c r="AB93">
        <f t="shared" ca="1" si="17"/>
        <v>0.64401297228571597</v>
      </c>
      <c r="AC93">
        <f t="shared" ca="1" si="17"/>
        <v>0.9469944696031245</v>
      </c>
      <c r="AD93">
        <f t="shared" ca="1" si="17"/>
        <v>0.62577493813966023</v>
      </c>
      <c r="AE93">
        <f t="shared" ca="1" si="17"/>
        <v>2.1526774049296371E-2</v>
      </c>
    </row>
    <row r="94" spans="2:31" x14ac:dyDescent="0.25">
      <c r="B94">
        <f t="shared" ca="1" si="15"/>
        <v>0.84459934831219319</v>
      </c>
      <c r="C94">
        <f t="shared" ca="1" si="15"/>
        <v>0.27539285941842095</v>
      </c>
      <c r="D94">
        <f t="shared" ca="1" si="15"/>
        <v>0.70614642764071056</v>
      </c>
      <c r="E94">
        <f t="shared" ca="1" si="15"/>
        <v>0.38799458501452405</v>
      </c>
      <c r="F94">
        <f t="shared" ca="1" si="15"/>
        <v>0.10306248524437578</v>
      </c>
      <c r="G94">
        <f t="shared" ca="1" si="15"/>
        <v>0.72537335663224156</v>
      </c>
      <c r="H94">
        <f t="shared" ca="1" si="15"/>
        <v>0.35520965750500277</v>
      </c>
      <c r="I94">
        <f t="shared" ca="1" si="15"/>
        <v>0.90369044727191783</v>
      </c>
      <c r="J94">
        <f t="shared" ca="1" si="15"/>
        <v>0.60041669518860319</v>
      </c>
      <c r="K94">
        <f t="shared" ca="1" si="15"/>
        <v>0.48878821807302603</v>
      </c>
      <c r="L94">
        <f t="shared" ca="1" si="16"/>
        <v>1.7236275452405359E-2</v>
      </c>
      <c r="M94">
        <f t="shared" ca="1" si="16"/>
        <v>0.76273352095259672</v>
      </c>
      <c r="N94">
        <f t="shared" ca="1" si="16"/>
        <v>0.29585087124742415</v>
      </c>
      <c r="O94">
        <f t="shared" ca="1" si="16"/>
        <v>0.18013283004492897</v>
      </c>
      <c r="P94">
        <f t="shared" ca="1" si="16"/>
        <v>0.38183166743000152</v>
      </c>
      <c r="Q94">
        <f t="shared" ca="1" si="16"/>
        <v>0.34041039656526118</v>
      </c>
      <c r="R94">
        <f t="shared" ca="1" si="16"/>
        <v>0.40791457930929287</v>
      </c>
      <c r="S94">
        <f t="shared" ca="1" si="16"/>
        <v>0.48245561425306072</v>
      </c>
      <c r="T94">
        <f t="shared" ca="1" si="16"/>
        <v>0.62613492807394899</v>
      </c>
      <c r="U94">
        <f t="shared" ca="1" si="16"/>
        <v>0.17711178168496833</v>
      </c>
      <c r="V94">
        <f t="shared" ca="1" si="17"/>
        <v>0.64422826441112768</v>
      </c>
      <c r="W94">
        <f t="shared" ca="1" si="17"/>
        <v>0.4769812545834855</v>
      </c>
      <c r="X94">
        <f t="shared" ca="1" si="17"/>
        <v>0.19430461808925603</v>
      </c>
      <c r="Y94">
        <f t="shared" ca="1" si="17"/>
        <v>0.80286966476103139</v>
      </c>
      <c r="Z94">
        <f t="shared" ca="1" si="17"/>
        <v>0.76759917958097557</v>
      </c>
      <c r="AA94">
        <f t="shared" ca="1" si="17"/>
        <v>0.7301248622522738</v>
      </c>
      <c r="AB94">
        <f t="shared" ca="1" si="17"/>
        <v>0.11887982872031894</v>
      </c>
      <c r="AC94">
        <f t="shared" ca="1" si="17"/>
        <v>5.7520369904156432E-2</v>
      </c>
      <c r="AD94">
        <f t="shared" ca="1" si="17"/>
        <v>0.63525569630077428</v>
      </c>
      <c r="AE94">
        <f t="shared" ca="1" si="17"/>
        <v>0.61556093358072506</v>
      </c>
    </row>
    <row r="95" spans="2:31" x14ac:dyDescent="0.25">
      <c r="B95">
        <f t="shared" ca="1" si="15"/>
        <v>0.76421996068970377</v>
      </c>
      <c r="C95">
        <f t="shared" ca="1" si="15"/>
        <v>1.6958852760481591E-2</v>
      </c>
      <c r="D95">
        <f t="shared" ca="1" si="15"/>
        <v>0.86374153669206399</v>
      </c>
      <c r="E95">
        <f t="shared" ca="1" si="15"/>
        <v>0.36774792938974565</v>
      </c>
      <c r="F95">
        <f t="shared" ca="1" si="15"/>
        <v>0.40190982801439668</v>
      </c>
      <c r="G95">
        <f t="shared" ca="1" si="15"/>
        <v>0.13249064075226702</v>
      </c>
      <c r="H95">
        <f t="shared" ca="1" si="15"/>
        <v>0.42978527274623279</v>
      </c>
      <c r="I95">
        <f t="shared" ca="1" si="15"/>
        <v>0.33145488832835213</v>
      </c>
      <c r="J95">
        <f t="shared" ca="1" si="15"/>
        <v>0.51930761917201185</v>
      </c>
      <c r="K95">
        <f t="shared" ca="1" si="15"/>
        <v>0.3033609592321731</v>
      </c>
      <c r="L95">
        <f t="shared" ca="1" si="16"/>
        <v>0.18838122736577051</v>
      </c>
      <c r="M95">
        <f t="shared" ca="1" si="16"/>
        <v>9.1230735589793888E-2</v>
      </c>
      <c r="N95">
        <f t="shared" ca="1" si="16"/>
        <v>0.86303634087522552</v>
      </c>
      <c r="O95">
        <f t="shared" ca="1" si="16"/>
        <v>0.36184214533559467</v>
      </c>
      <c r="P95">
        <f t="shared" ca="1" si="16"/>
        <v>0.20630796407141183</v>
      </c>
      <c r="Q95">
        <f t="shared" ca="1" si="16"/>
        <v>0.56939160787741283</v>
      </c>
      <c r="R95">
        <f t="shared" ca="1" si="16"/>
        <v>0.68825558136726173</v>
      </c>
      <c r="S95">
        <f t="shared" ca="1" si="16"/>
        <v>0.42200152006734215</v>
      </c>
      <c r="T95">
        <f t="shared" ca="1" si="16"/>
        <v>0.24083195952754988</v>
      </c>
      <c r="U95">
        <f t="shared" ca="1" si="16"/>
        <v>0.91528658028301879</v>
      </c>
      <c r="V95">
        <f t="shared" ca="1" si="17"/>
        <v>0.22061948473478088</v>
      </c>
      <c r="W95">
        <f t="shared" ca="1" si="17"/>
        <v>0.33489555976832652</v>
      </c>
      <c r="X95">
        <f t="shared" ca="1" si="17"/>
        <v>0.30171301991240895</v>
      </c>
      <c r="Y95">
        <f t="shared" ca="1" si="17"/>
        <v>0.80736079686589068</v>
      </c>
      <c r="Z95">
        <f t="shared" ca="1" si="17"/>
        <v>0.73949659238334853</v>
      </c>
      <c r="AA95">
        <f t="shared" ca="1" si="17"/>
        <v>0.88845618262828463</v>
      </c>
      <c r="AB95">
        <f t="shared" ca="1" si="17"/>
        <v>0.70987446585710501</v>
      </c>
      <c r="AC95">
        <f t="shared" ca="1" si="17"/>
        <v>0.78846334868810275</v>
      </c>
      <c r="AD95">
        <f t="shared" ca="1" si="17"/>
        <v>0.25420803750623033</v>
      </c>
      <c r="AE95">
        <f t="shared" ca="1" si="17"/>
        <v>0.70013673567228452</v>
      </c>
    </row>
    <row r="96" spans="2:31" x14ac:dyDescent="0.25">
      <c r="B96">
        <f t="shared" ca="1" si="15"/>
        <v>0.19371640461619716</v>
      </c>
      <c r="C96">
        <f t="shared" ca="1" si="15"/>
        <v>8.9296648956788127E-2</v>
      </c>
      <c r="D96">
        <f t="shared" ca="1" si="15"/>
        <v>0.33019834738305232</v>
      </c>
      <c r="E96">
        <f t="shared" ca="1" si="15"/>
        <v>0.96437418504708106</v>
      </c>
      <c r="F96">
        <f t="shared" ca="1" si="15"/>
        <v>0.38119876256848051</v>
      </c>
      <c r="G96">
        <f t="shared" ca="1" si="15"/>
        <v>0.25569390813181636</v>
      </c>
      <c r="H96">
        <f t="shared" ca="1" si="15"/>
        <v>0.1600696840350404</v>
      </c>
      <c r="I96">
        <f t="shared" ca="1" si="15"/>
        <v>0.11383247558130893</v>
      </c>
      <c r="J96">
        <f t="shared" ca="1" si="15"/>
        <v>0.75368114300739042</v>
      </c>
      <c r="K96">
        <f t="shared" ca="1" si="15"/>
        <v>0.27181981001354316</v>
      </c>
      <c r="L96">
        <f t="shared" ca="1" si="16"/>
        <v>0.91600249392220889</v>
      </c>
      <c r="M96">
        <f t="shared" ca="1" si="16"/>
        <v>0.39259797123448958</v>
      </c>
      <c r="N96">
        <f t="shared" ca="1" si="16"/>
        <v>0.43724480918147179</v>
      </c>
      <c r="O96">
        <f t="shared" ca="1" si="16"/>
        <v>0.84117970856421764</v>
      </c>
      <c r="P96">
        <f t="shared" ca="1" si="16"/>
        <v>0.40643822958034459</v>
      </c>
      <c r="Q96">
        <f t="shared" ca="1" si="16"/>
        <v>0.58549996041437535</v>
      </c>
      <c r="R96">
        <f t="shared" ca="1" si="16"/>
        <v>4.4229118517504773E-2</v>
      </c>
      <c r="S96">
        <f t="shared" ca="1" si="16"/>
        <v>0.42845259160151894</v>
      </c>
      <c r="T96">
        <f t="shared" ca="1" si="16"/>
        <v>0.90247603355988204</v>
      </c>
      <c r="U96">
        <f t="shared" ca="1" si="16"/>
        <v>0.6619174370261236</v>
      </c>
      <c r="V96">
        <f t="shared" ca="1" si="17"/>
        <v>0.93976688630862704</v>
      </c>
      <c r="W96">
        <f t="shared" ca="1" si="17"/>
        <v>0.95669773341679143</v>
      </c>
      <c r="X96">
        <f t="shared" ca="1" si="17"/>
        <v>0.42070515942708653</v>
      </c>
      <c r="Y96">
        <f t="shared" ca="1" si="17"/>
        <v>0.97426019531202801</v>
      </c>
      <c r="Z96">
        <f t="shared" ca="1" si="17"/>
        <v>0.92819091061962244</v>
      </c>
      <c r="AA96">
        <f t="shared" ca="1" si="17"/>
        <v>0.17968810344268604</v>
      </c>
      <c r="AB96">
        <f t="shared" ca="1" si="17"/>
        <v>0.97576299369753006</v>
      </c>
      <c r="AC96">
        <f t="shared" ca="1" si="17"/>
        <v>0.80559662315382319</v>
      </c>
      <c r="AD96">
        <f t="shared" ca="1" si="17"/>
        <v>0.73236882900144118</v>
      </c>
      <c r="AE96">
        <f t="shared" ca="1" si="17"/>
        <v>0.24422370856623576</v>
      </c>
    </row>
    <row r="97" spans="2:31" x14ac:dyDescent="0.25">
      <c r="B97">
        <f t="shared" ca="1" si="15"/>
        <v>0.54607808743596031</v>
      </c>
      <c r="C97">
        <f t="shared" ca="1" si="15"/>
        <v>0.61270081978285673</v>
      </c>
      <c r="D97">
        <f t="shared" ca="1" si="15"/>
        <v>0.15236751591689063</v>
      </c>
      <c r="E97">
        <f t="shared" ca="1" si="15"/>
        <v>4.8767033959466133E-2</v>
      </c>
      <c r="F97">
        <f t="shared" ca="1" si="15"/>
        <v>0.98328453721962727</v>
      </c>
      <c r="G97">
        <f t="shared" ca="1" si="15"/>
        <v>0.72108461027769266</v>
      </c>
      <c r="H97">
        <f t="shared" ca="1" si="15"/>
        <v>0.931321632991577</v>
      </c>
      <c r="I97">
        <f t="shared" ca="1" si="15"/>
        <v>0.8831809382581195</v>
      </c>
      <c r="J97">
        <f t="shared" ca="1" si="15"/>
        <v>0.47629282699707343</v>
      </c>
      <c r="K97">
        <f t="shared" ca="1" si="15"/>
        <v>0.43226402258700714</v>
      </c>
      <c r="L97">
        <f t="shared" ca="1" si="16"/>
        <v>0.41057132033627808</v>
      </c>
      <c r="M97">
        <f t="shared" ca="1" si="16"/>
        <v>2.2115797201948506E-2</v>
      </c>
      <c r="N97">
        <f t="shared" ca="1" si="16"/>
        <v>6.0259728011119229E-2</v>
      </c>
      <c r="O97">
        <f t="shared" ca="1" si="16"/>
        <v>0.6239536638558203</v>
      </c>
      <c r="P97">
        <f t="shared" ca="1" si="16"/>
        <v>0.63938627702513551</v>
      </c>
      <c r="Q97">
        <f t="shared" ca="1" si="16"/>
        <v>0.22802444346573925</v>
      </c>
      <c r="R97">
        <f t="shared" ca="1" si="16"/>
        <v>0.70777076646405312</v>
      </c>
      <c r="S97">
        <f t="shared" ca="1" si="16"/>
        <v>0.80343106035703737</v>
      </c>
      <c r="T97">
        <f t="shared" ca="1" si="16"/>
        <v>0.76953386661850698</v>
      </c>
      <c r="U97">
        <f t="shared" ca="1" si="16"/>
        <v>0.3290457394223214</v>
      </c>
      <c r="V97">
        <f t="shared" ca="1" si="17"/>
        <v>0.58365927285810226</v>
      </c>
      <c r="W97">
        <f t="shared" ca="1" si="17"/>
        <v>0.65506285839251177</v>
      </c>
      <c r="X97">
        <f t="shared" ca="1" si="17"/>
        <v>0.89516787861301217</v>
      </c>
      <c r="Y97">
        <f t="shared" ca="1" si="17"/>
        <v>3.938890222850322E-3</v>
      </c>
      <c r="Z97">
        <f t="shared" ca="1" si="17"/>
        <v>0.22490506179515557</v>
      </c>
      <c r="AA97">
        <f t="shared" ca="1" si="17"/>
        <v>0.36768288138293403</v>
      </c>
      <c r="AB97">
        <f t="shared" ca="1" si="17"/>
        <v>0.62337403073835485</v>
      </c>
      <c r="AC97">
        <f t="shared" ca="1" si="17"/>
        <v>1.175155758382429E-2</v>
      </c>
      <c r="AD97">
        <f t="shared" ca="1" si="17"/>
        <v>0.79287245948045859</v>
      </c>
      <c r="AE97">
        <f t="shared" ca="1" si="17"/>
        <v>0.67738331590056822</v>
      </c>
    </row>
    <row r="98" spans="2:31" x14ac:dyDescent="0.25">
      <c r="B98">
        <f t="shared" ca="1" si="15"/>
        <v>9.4029737940729108E-2</v>
      </c>
      <c r="C98">
        <f t="shared" ca="1" si="15"/>
        <v>0.28020392044984632</v>
      </c>
      <c r="D98">
        <f t="shared" ca="1" si="15"/>
        <v>0.86061183962126564</v>
      </c>
      <c r="E98">
        <f t="shared" ca="1" si="15"/>
        <v>0.24545863810606061</v>
      </c>
      <c r="F98">
        <f t="shared" ca="1" si="15"/>
        <v>0.56481357617738581</v>
      </c>
      <c r="G98">
        <f t="shared" ca="1" si="15"/>
        <v>0.62705971760270618</v>
      </c>
      <c r="H98">
        <f t="shared" ca="1" si="15"/>
        <v>0.63847018966679592</v>
      </c>
      <c r="I98">
        <f t="shared" ca="1" si="15"/>
        <v>0.44124092691066763</v>
      </c>
      <c r="J98">
        <f t="shared" ca="1" si="15"/>
        <v>0.40476834476396606</v>
      </c>
      <c r="K98">
        <f t="shared" ca="1" si="15"/>
        <v>0.31638259254095957</v>
      </c>
      <c r="L98">
        <f t="shared" ca="1" si="16"/>
        <v>0.14429335664316678</v>
      </c>
      <c r="M98">
        <f t="shared" ca="1" si="16"/>
        <v>0.47418113902419745</v>
      </c>
      <c r="N98">
        <f t="shared" ca="1" si="16"/>
        <v>0.10459860036035273</v>
      </c>
      <c r="O98">
        <f t="shared" ca="1" si="16"/>
        <v>0.83778569102946343</v>
      </c>
      <c r="P98">
        <f t="shared" ca="1" si="16"/>
        <v>0.12571290690266057</v>
      </c>
      <c r="Q98">
        <f t="shared" ca="1" si="16"/>
        <v>0.45249102799174246</v>
      </c>
      <c r="R98">
        <f t="shared" ca="1" si="16"/>
        <v>0.87050617697057242</v>
      </c>
      <c r="S98">
        <f t="shared" ca="1" si="16"/>
        <v>2.7355582850725035E-2</v>
      </c>
      <c r="T98">
        <f t="shared" ca="1" si="16"/>
        <v>0.93878586993003266</v>
      </c>
      <c r="U98">
        <f t="shared" ca="1" si="16"/>
        <v>0.52832985020567458</v>
      </c>
      <c r="V98">
        <f t="shared" ca="1" si="17"/>
        <v>0.40223164676206147</v>
      </c>
      <c r="W98">
        <f t="shared" ca="1" si="17"/>
        <v>0.37309753636562082</v>
      </c>
      <c r="X98">
        <f t="shared" ca="1" si="17"/>
        <v>0.94177393040793866</v>
      </c>
      <c r="Y98">
        <f t="shared" ca="1" si="17"/>
        <v>0.9255402145331848</v>
      </c>
      <c r="Z98">
        <f t="shared" ca="1" si="17"/>
        <v>0.58168355699160301</v>
      </c>
      <c r="AA98">
        <f t="shared" ca="1" si="17"/>
        <v>0.64752778297087787</v>
      </c>
      <c r="AB98">
        <f t="shared" ca="1" si="17"/>
        <v>0.22303596383086965</v>
      </c>
      <c r="AC98">
        <f t="shared" ca="1" si="17"/>
        <v>0.34283797056957854</v>
      </c>
      <c r="AD98">
        <f t="shared" ca="1" si="17"/>
        <v>0.12576433265151915</v>
      </c>
      <c r="AE98">
        <f t="shared" ca="1" si="17"/>
        <v>9.4380861147810968E-2</v>
      </c>
    </row>
    <row r="99" spans="2:31" x14ac:dyDescent="0.25">
      <c r="B99">
        <f t="shared" ca="1" si="15"/>
        <v>0.90682039037380591</v>
      </c>
      <c r="C99">
        <f t="shared" ca="1" si="15"/>
        <v>0.85792643248043721</v>
      </c>
      <c r="D99">
        <f t="shared" ca="1" si="15"/>
        <v>0.81810880759927507</v>
      </c>
      <c r="E99">
        <f t="shared" ca="1" si="15"/>
        <v>0.79254727439238359</v>
      </c>
      <c r="F99">
        <f t="shared" ca="1" si="15"/>
        <v>4.7508524618103287E-2</v>
      </c>
      <c r="G99">
        <f t="shared" ca="1" si="15"/>
        <v>0.98084066607520803</v>
      </c>
      <c r="H99">
        <f t="shared" ca="1" si="15"/>
        <v>0.86109047079381684</v>
      </c>
      <c r="I99">
        <f t="shared" ca="1" si="15"/>
        <v>5.7290475865064028E-2</v>
      </c>
      <c r="J99">
        <f t="shared" ca="1" si="15"/>
        <v>7.9711430961802776E-2</v>
      </c>
      <c r="K99">
        <f t="shared" ca="1" si="15"/>
        <v>0.88910175994613194</v>
      </c>
      <c r="L99">
        <f t="shared" ca="1" si="16"/>
        <v>0.87136521482129581</v>
      </c>
      <c r="M99">
        <f t="shared" ca="1" si="16"/>
        <v>0.72015681073361382</v>
      </c>
      <c r="N99">
        <f t="shared" ca="1" si="16"/>
        <v>0.44827500558097277</v>
      </c>
      <c r="O99">
        <f t="shared" ca="1" si="16"/>
        <v>0.94483626392481224</v>
      </c>
      <c r="P99">
        <f t="shared" ca="1" si="16"/>
        <v>0.69114484362732154</v>
      </c>
      <c r="Q99">
        <f t="shared" ca="1" si="16"/>
        <v>0.3138661865231267</v>
      </c>
      <c r="R99">
        <f t="shared" ca="1" si="16"/>
        <v>0.5182876019943512</v>
      </c>
      <c r="S99">
        <f t="shared" ca="1" si="16"/>
        <v>0.58235484783647229</v>
      </c>
      <c r="T99">
        <f t="shared" ca="1" si="16"/>
        <v>3.1602792775464461E-2</v>
      </c>
      <c r="U99">
        <f t="shared" ca="1" si="16"/>
        <v>6.2908082251580844E-2</v>
      </c>
      <c r="V99">
        <f t="shared" ca="1" si="17"/>
        <v>0.73952261287875487</v>
      </c>
      <c r="W99">
        <f t="shared" ca="1" si="17"/>
        <v>3.121150550991536E-2</v>
      </c>
      <c r="X99">
        <f t="shared" ca="1" si="17"/>
        <v>0.20372873276708175</v>
      </c>
      <c r="Y99">
        <f t="shared" ca="1" si="17"/>
        <v>4.8161327943464727E-2</v>
      </c>
      <c r="Z99">
        <f t="shared" ca="1" si="17"/>
        <v>0.88624751393218038</v>
      </c>
      <c r="AA99">
        <f t="shared" ca="1" si="17"/>
        <v>0.85171315757193078</v>
      </c>
      <c r="AB99">
        <f t="shared" ca="1" si="17"/>
        <v>0.69867023583724386</v>
      </c>
      <c r="AC99">
        <f t="shared" ca="1" si="17"/>
        <v>0.43411947288828401</v>
      </c>
      <c r="AD99">
        <f t="shared" ca="1" si="17"/>
        <v>0.59924883336451362</v>
      </c>
      <c r="AE99">
        <f t="shared" ca="1" si="17"/>
        <v>0.56281314752401634</v>
      </c>
    </row>
    <row r="100" spans="2:31" x14ac:dyDescent="0.25">
      <c r="B100">
        <f t="shared" ref="B100:K109" ca="1" si="18">RAND()</f>
        <v>0.57003884392093718</v>
      </c>
      <c r="C100">
        <f t="shared" ca="1" si="18"/>
        <v>0.2296465443278608</v>
      </c>
      <c r="D100">
        <f t="shared" ca="1" si="18"/>
        <v>0.50779129615561835</v>
      </c>
      <c r="E100">
        <f t="shared" ca="1" si="18"/>
        <v>0.90665883965952099</v>
      </c>
      <c r="F100">
        <f t="shared" ca="1" si="18"/>
        <v>0.26582785172993173</v>
      </c>
      <c r="G100">
        <f t="shared" ca="1" si="18"/>
        <v>0.96273846867444557</v>
      </c>
      <c r="H100">
        <f t="shared" ca="1" si="18"/>
        <v>5.9540923680752922E-2</v>
      </c>
      <c r="I100">
        <f t="shared" ca="1" si="18"/>
        <v>0.25912312533588033</v>
      </c>
      <c r="J100">
        <f t="shared" ca="1" si="18"/>
        <v>0.35577311843247489</v>
      </c>
      <c r="K100">
        <f t="shared" ca="1" si="18"/>
        <v>7.6178031373427602E-2</v>
      </c>
      <c r="L100">
        <f t="shared" ref="L100:U109" ca="1" si="19">RAND()</f>
        <v>7.594591701775516E-2</v>
      </c>
      <c r="M100">
        <f t="shared" ca="1" si="19"/>
        <v>1.6277835140720676E-2</v>
      </c>
      <c r="N100">
        <f t="shared" ca="1" si="19"/>
        <v>0.85610477047501687</v>
      </c>
      <c r="O100">
        <f t="shared" ca="1" si="19"/>
        <v>0.14618111982185877</v>
      </c>
      <c r="P100">
        <f t="shared" ca="1" si="19"/>
        <v>0.31757813401077506</v>
      </c>
      <c r="Q100">
        <f t="shared" ca="1" si="19"/>
        <v>0.78414685379635585</v>
      </c>
      <c r="R100">
        <f t="shared" ca="1" si="19"/>
        <v>0.2725356704870987</v>
      </c>
      <c r="S100">
        <f t="shared" ca="1" si="19"/>
        <v>0.35088699813364088</v>
      </c>
      <c r="T100">
        <f t="shared" ca="1" si="19"/>
        <v>0.17718557784320677</v>
      </c>
      <c r="U100">
        <f t="shared" ca="1" si="19"/>
        <v>0.61907808355339</v>
      </c>
      <c r="V100">
        <f t="shared" ref="V100:AE109" ca="1" si="20">RAND()</f>
        <v>0.98884102953706887</v>
      </c>
      <c r="W100">
        <f t="shared" ca="1" si="20"/>
        <v>0.14558369962626383</v>
      </c>
      <c r="X100">
        <f t="shared" ca="1" si="20"/>
        <v>0.99571675559511519</v>
      </c>
      <c r="Y100">
        <f t="shared" ca="1" si="20"/>
        <v>0.55409677117967571</v>
      </c>
      <c r="Z100">
        <f t="shared" ca="1" si="20"/>
        <v>3.6589224088298511E-2</v>
      </c>
      <c r="AA100">
        <f t="shared" ca="1" si="20"/>
        <v>9.3659022729262631E-2</v>
      </c>
      <c r="AB100">
        <f t="shared" ca="1" si="20"/>
        <v>0.70999718277392621</v>
      </c>
      <c r="AC100">
        <f t="shared" ca="1" si="20"/>
        <v>0.85637905204997189</v>
      </c>
      <c r="AD100">
        <f t="shared" ca="1" si="20"/>
        <v>0.13884991875084512</v>
      </c>
      <c r="AE100">
        <f t="shared" ca="1" si="20"/>
        <v>9.9880615305849796E-2</v>
      </c>
    </row>
    <row r="101" spans="2:31" x14ac:dyDescent="0.25">
      <c r="B101">
        <f t="shared" ca="1" si="18"/>
        <v>0.37591778368957396</v>
      </c>
      <c r="C101">
        <f t="shared" ca="1" si="18"/>
        <v>0.5872278373672426</v>
      </c>
      <c r="D101">
        <f t="shared" ca="1" si="18"/>
        <v>0.87978575510002721</v>
      </c>
      <c r="E101">
        <f t="shared" ca="1" si="18"/>
        <v>0.26551964756695856</v>
      </c>
      <c r="F101">
        <f t="shared" ca="1" si="18"/>
        <v>0.73323024057097719</v>
      </c>
      <c r="G101">
        <f t="shared" ca="1" si="18"/>
        <v>0.2898403322717209</v>
      </c>
      <c r="H101">
        <f t="shared" ca="1" si="18"/>
        <v>0.3618856036383537</v>
      </c>
      <c r="I101">
        <f t="shared" ca="1" si="18"/>
        <v>7.8724219387398264E-2</v>
      </c>
      <c r="J101">
        <f t="shared" ca="1" si="18"/>
        <v>0.88187225305156169</v>
      </c>
      <c r="K101">
        <f t="shared" ca="1" si="18"/>
        <v>0.28975364476662779</v>
      </c>
      <c r="L101">
        <f t="shared" ca="1" si="19"/>
        <v>0.70288956589397888</v>
      </c>
      <c r="M101">
        <f t="shared" ca="1" si="19"/>
        <v>0.3531709156466647</v>
      </c>
      <c r="N101">
        <f t="shared" ca="1" si="19"/>
        <v>0.85634271906278858</v>
      </c>
      <c r="O101">
        <f t="shared" ca="1" si="19"/>
        <v>0.85517208183678473</v>
      </c>
      <c r="P101">
        <f t="shared" ca="1" si="19"/>
        <v>0.39605374657181924</v>
      </c>
      <c r="Q101">
        <f t="shared" ca="1" si="19"/>
        <v>0.4610716553046097</v>
      </c>
      <c r="R101">
        <f t="shared" ca="1" si="19"/>
        <v>0.75127275681247374</v>
      </c>
      <c r="S101">
        <f t="shared" ca="1" si="19"/>
        <v>0.26509927153617885</v>
      </c>
      <c r="T101">
        <f t="shared" ca="1" si="19"/>
        <v>0.33418733044206661</v>
      </c>
      <c r="U101">
        <f t="shared" ca="1" si="19"/>
        <v>0.90928855109769291</v>
      </c>
      <c r="V101">
        <f t="shared" ca="1" si="20"/>
        <v>0.8689235272936664</v>
      </c>
      <c r="W101">
        <f t="shared" ca="1" si="20"/>
        <v>0.11583928281512001</v>
      </c>
      <c r="X101">
        <f t="shared" ca="1" si="20"/>
        <v>0.51012162837621577</v>
      </c>
      <c r="Y101">
        <f t="shared" ca="1" si="20"/>
        <v>0.92457985893782468</v>
      </c>
      <c r="Z101">
        <f t="shared" ca="1" si="20"/>
        <v>0.20290329425302289</v>
      </c>
      <c r="AA101">
        <f t="shared" ca="1" si="20"/>
        <v>0.95346620265698534</v>
      </c>
      <c r="AB101">
        <f t="shared" ca="1" si="20"/>
        <v>6.2085545178969248E-2</v>
      </c>
      <c r="AC101">
        <f t="shared" ca="1" si="20"/>
        <v>0.6626464472604805</v>
      </c>
      <c r="AD101">
        <f t="shared" ca="1" si="20"/>
        <v>0.39521956210643117</v>
      </c>
      <c r="AE101">
        <f t="shared" ca="1" si="20"/>
        <v>0.6360028400938913</v>
      </c>
    </row>
    <row r="102" spans="2:31" x14ac:dyDescent="0.25">
      <c r="B102">
        <f t="shared" ca="1" si="18"/>
        <v>0.78326287301090458</v>
      </c>
      <c r="C102">
        <f t="shared" ca="1" si="18"/>
        <v>0.62626737968363821</v>
      </c>
      <c r="D102">
        <f t="shared" ca="1" si="18"/>
        <v>0.58348589149574215</v>
      </c>
      <c r="E102">
        <f t="shared" ca="1" si="18"/>
        <v>0.10796987668175295</v>
      </c>
      <c r="F102">
        <f t="shared" ca="1" si="18"/>
        <v>0.14977055726266997</v>
      </c>
      <c r="G102">
        <f t="shared" ca="1" si="18"/>
        <v>0.47693090760179846</v>
      </c>
      <c r="H102">
        <f t="shared" ca="1" si="18"/>
        <v>0.7153309850226659</v>
      </c>
      <c r="I102">
        <f t="shared" ca="1" si="18"/>
        <v>0.86819101965024159</v>
      </c>
      <c r="J102">
        <f t="shared" ca="1" si="18"/>
        <v>0.3142915043294624</v>
      </c>
      <c r="K102">
        <f t="shared" ca="1" si="18"/>
        <v>8.2486810355801798E-2</v>
      </c>
      <c r="L102">
        <f t="shared" ca="1" si="19"/>
        <v>4.3566964648239059E-2</v>
      </c>
      <c r="M102">
        <f t="shared" ca="1" si="19"/>
        <v>0.26003790245032565</v>
      </c>
      <c r="N102">
        <f t="shared" ca="1" si="19"/>
        <v>0.9114192761330262</v>
      </c>
      <c r="O102">
        <f t="shared" ca="1" si="19"/>
        <v>0.98092863173568201</v>
      </c>
      <c r="P102">
        <f t="shared" ca="1" si="19"/>
        <v>0.97431723873655796</v>
      </c>
      <c r="Q102">
        <f t="shared" ca="1" si="19"/>
        <v>0.23304785563982655</v>
      </c>
      <c r="R102">
        <f t="shared" ca="1" si="19"/>
        <v>0.93992686293204764</v>
      </c>
      <c r="S102">
        <f t="shared" ca="1" si="19"/>
        <v>0.25962005904316587</v>
      </c>
      <c r="T102">
        <f t="shared" ca="1" si="19"/>
        <v>0.55565098188158468</v>
      </c>
      <c r="U102">
        <f t="shared" ca="1" si="19"/>
        <v>0.29694983443456691</v>
      </c>
      <c r="V102">
        <f t="shared" ca="1" si="20"/>
        <v>0.22340755756383612</v>
      </c>
      <c r="W102">
        <f t="shared" ca="1" si="20"/>
        <v>0.35892598315421687</v>
      </c>
      <c r="X102">
        <f t="shared" ca="1" si="20"/>
        <v>0.44844186935985686</v>
      </c>
      <c r="Y102">
        <f t="shared" ca="1" si="20"/>
        <v>0.87966980092346603</v>
      </c>
      <c r="Z102">
        <f t="shared" ca="1" si="20"/>
        <v>0.42884312623978449</v>
      </c>
      <c r="AA102">
        <f t="shared" ca="1" si="20"/>
        <v>0.89035918095165867</v>
      </c>
      <c r="AB102">
        <f t="shared" ca="1" si="20"/>
        <v>0.39442816741482045</v>
      </c>
      <c r="AC102">
        <f t="shared" ca="1" si="20"/>
        <v>0.15183617769752722</v>
      </c>
      <c r="AD102">
        <f t="shared" ca="1" si="20"/>
        <v>0.96313415224291798</v>
      </c>
      <c r="AE102">
        <f t="shared" ca="1" si="20"/>
        <v>0.86668891224439903</v>
      </c>
    </row>
    <row r="103" spans="2:31" x14ac:dyDescent="0.25">
      <c r="B103">
        <f t="shared" ca="1" si="18"/>
        <v>0.99803027817047596</v>
      </c>
      <c r="C103">
        <f t="shared" ca="1" si="18"/>
        <v>0.20229983741759194</v>
      </c>
      <c r="D103">
        <f t="shared" ca="1" si="18"/>
        <v>0.2285908739270357</v>
      </c>
      <c r="E103">
        <f t="shared" ca="1" si="18"/>
        <v>0.30404411606495541</v>
      </c>
      <c r="F103">
        <f t="shared" ca="1" si="18"/>
        <v>0.21709527717300325</v>
      </c>
      <c r="G103">
        <f t="shared" ca="1" si="18"/>
        <v>0.65298908138449985</v>
      </c>
      <c r="H103">
        <f t="shared" ca="1" si="18"/>
        <v>0.49500475125561394</v>
      </c>
      <c r="I103">
        <f t="shared" ca="1" si="18"/>
        <v>0.87967454207832763</v>
      </c>
      <c r="J103">
        <f t="shared" ca="1" si="18"/>
        <v>0.88439755091559702</v>
      </c>
      <c r="K103">
        <f t="shared" ca="1" si="18"/>
        <v>0.4521609887537843</v>
      </c>
      <c r="L103">
        <f t="shared" ca="1" si="19"/>
        <v>0.45374613929220586</v>
      </c>
      <c r="M103">
        <f t="shared" ca="1" si="19"/>
        <v>8.7286673367202139E-2</v>
      </c>
      <c r="N103">
        <f t="shared" ca="1" si="19"/>
        <v>8.1445469878155707E-2</v>
      </c>
      <c r="O103">
        <f t="shared" ca="1" si="19"/>
        <v>0.21035231834536994</v>
      </c>
      <c r="P103">
        <f t="shared" ca="1" si="19"/>
        <v>0.91966184964039766</v>
      </c>
      <c r="Q103">
        <f t="shared" ca="1" si="19"/>
        <v>0.39992957283877817</v>
      </c>
      <c r="R103">
        <f t="shared" ca="1" si="19"/>
        <v>0.36953351008785651</v>
      </c>
      <c r="S103">
        <f t="shared" ca="1" si="19"/>
        <v>0.28084290871704387</v>
      </c>
      <c r="T103">
        <f t="shared" ca="1" si="19"/>
        <v>0.18888804764369382</v>
      </c>
      <c r="U103">
        <f t="shared" ca="1" si="19"/>
        <v>0.47286198564786108</v>
      </c>
      <c r="V103">
        <f t="shared" ca="1" si="20"/>
        <v>0.23544053914933794</v>
      </c>
      <c r="W103">
        <f t="shared" ca="1" si="20"/>
        <v>0.39639793437930448</v>
      </c>
      <c r="X103">
        <f t="shared" ca="1" si="20"/>
        <v>0.80940689043217384</v>
      </c>
      <c r="Y103">
        <f t="shared" ca="1" si="20"/>
        <v>0.43046513388559537</v>
      </c>
      <c r="Z103">
        <f t="shared" ca="1" si="20"/>
        <v>0.24592395256428934</v>
      </c>
      <c r="AA103">
        <f t="shared" ca="1" si="20"/>
        <v>0.41248697657596622</v>
      </c>
      <c r="AB103">
        <f t="shared" ca="1" si="20"/>
        <v>0.44172702983164402</v>
      </c>
      <c r="AC103">
        <f t="shared" ca="1" si="20"/>
        <v>0.55414218511656976</v>
      </c>
      <c r="AD103">
        <f t="shared" ca="1" si="20"/>
        <v>0.66330748550912499</v>
      </c>
      <c r="AE103">
        <f t="shared" ca="1" si="20"/>
        <v>0.46181162615675686</v>
      </c>
    </row>
    <row r="104" spans="2:31" x14ac:dyDescent="0.25">
      <c r="B104">
        <f t="shared" ca="1" si="18"/>
        <v>0.11111398886326818</v>
      </c>
      <c r="C104">
        <f t="shared" ca="1" si="18"/>
        <v>0.5736584652264396</v>
      </c>
      <c r="D104">
        <f t="shared" ca="1" si="18"/>
        <v>0.71849733545109729</v>
      </c>
      <c r="E104">
        <f t="shared" ca="1" si="18"/>
        <v>0.77298718769325436</v>
      </c>
      <c r="F104">
        <f t="shared" ca="1" si="18"/>
        <v>0.45296422565804839</v>
      </c>
      <c r="G104">
        <f t="shared" ca="1" si="18"/>
        <v>0.79668482203702862</v>
      </c>
      <c r="H104">
        <f t="shared" ca="1" si="18"/>
        <v>0.90302264105712626</v>
      </c>
      <c r="I104">
        <f t="shared" ca="1" si="18"/>
        <v>0.29342141285419582</v>
      </c>
      <c r="J104">
        <f t="shared" ca="1" si="18"/>
        <v>4.2672038938280643E-2</v>
      </c>
      <c r="K104">
        <f t="shared" ca="1" si="18"/>
        <v>0.88492326087353002</v>
      </c>
      <c r="L104">
        <f t="shared" ca="1" si="19"/>
        <v>0.37253574954290536</v>
      </c>
      <c r="M104">
        <f t="shared" ca="1" si="19"/>
        <v>0.13839336205575226</v>
      </c>
      <c r="N104">
        <f t="shared" ca="1" si="19"/>
        <v>0.86059740009795904</v>
      </c>
      <c r="O104">
        <f t="shared" ca="1" si="19"/>
        <v>0.16705521539559087</v>
      </c>
      <c r="P104">
        <f t="shared" ca="1" si="19"/>
        <v>0.2440643242251701</v>
      </c>
      <c r="Q104">
        <f t="shared" ca="1" si="19"/>
        <v>0.56033323870524643</v>
      </c>
      <c r="R104">
        <f t="shared" ca="1" si="19"/>
        <v>0.20785551433038441</v>
      </c>
      <c r="S104">
        <f t="shared" ca="1" si="19"/>
        <v>0.15466821387988294</v>
      </c>
      <c r="T104">
        <f t="shared" ca="1" si="19"/>
        <v>0.320735499563576</v>
      </c>
      <c r="U104">
        <f t="shared" ca="1" si="19"/>
        <v>2.1699359382910455E-2</v>
      </c>
      <c r="V104">
        <f t="shared" ca="1" si="20"/>
        <v>0.44138177093568709</v>
      </c>
      <c r="W104">
        <f t="shared" ca="1" si="20"/>
        <v>0.18024947100813926</v>
      </c>
      <c r="X104">
        <f t="shared" ca="1" si="20"/>
        <v>0.25373881707270218</v>
      </c>
      <c r="Y104">
        <f t="shared" ca="1" si="20"/>
        <v>0.56858185641147263</v>
      </c>
      <c r="Z104">
        <f t="shared" ca="1" si="20"/>
        <v>0.15602863810777023</v>
      </c>
      <c r="AA104">
        <f t="shared" ca="1" si="20"/>
        <v>0.75327814903147416</v>
      </c>
      <c r="AB104">
        <f t="shared" ca="1" si="20"/>
        <v>0.963297215268204</v>
      </c>
      <c r="AC104">
        <f t="shared" ca="1" si="20"/>
        <v>0.54228204563845517</v>
      </c>
      <c r="AD104">
        <f t="shared" ca="1" si="20"/>
        <v>4.3511959581064907E-2</v>
      </c>
      <c r="AE104">
        <f t="shared" ca="1" si="20"/>
        <v>0.97462907901024143</v>
      </c>
    </row>
    <row r="105" spans="2:31" x14ac:dyDescent="0.25">
      <c r="B105">
        <f t="shared" ca="1" si="18"/>
        <v>0.35360587537715205</v>
      </c>
      <c r="C105">
        <f t="shared" ca="1" si="18"/>
        <v>0.71501295986919633</v>
      </c>
      <c r="D105">
        <f t="shared" ca="1" si="18"/>
        <v>0.5848186219285072</v>
      </c>
      <c r="E105">
        <f t="shared" ca="1" si="18"/>
        <v>0.59447851457305045</v>
      </c>
      <c r="F105">
        <f t="shared" ca="1" si="18"/>
        <v>0.64488169753737634</v>
      </c>
      <c r="G105">
        <f t="shared" ca="1" si="18"/>
        <v>0.23566169989792662</v>
      </c>
      <c r="H105">
        <f t="shared" ca="1" si="18"/>
        <v>0.42714838964462865</v>
      </c>
      <c r="I105">
        <f t="shared" ca="1" si="18"/>
        <v>0.27952508109048413</v>
      </c>
      <c r="J105">
        <f t="shared" ca="1" si="18"/>
        <v>0.8848455552470309</v>
      </c>
      <c r="K105">
        <f t="shared" ca="1" si="18"/>
        <v>0.97023455030600214</v>
      </c>
      <c r="L105">
        <f t="shared" ca="1" si="19"/>
        <v>0.93297616409228246</v>
      </c>
      <c r="M105">
        <f t="shared" ca="1" si="19"/>
        <v>0.15677850006761962</v>
      </c>
      <c r="N105">
        <f t="shared" ca="1" si="19"/>
        <v>0.12523627446289254</v>
      </c>
      <c r="O105">
        <f t="shared" ca="1" si="19"/>
        <v>0.94307238664845361</v>
      </c>
      <c r="P105">
        <f t="shared" ca="1" si="19"/>
        <v>0.42905322730746853</v>
      </c>
      <c r="Q105">
        <f t="shared" ca="1" si="19"/>
        <v>0.83608774322648483</v>
      </c>
      <c r="R105">
        <f t="shared" ca="1" si="19"/>
        <v>0.68675539769302785</v>
      </c>
      <c r="S105">
        <f t="shared" ca="1" si="19"/>
        <v>0.26010339358493972</v>
      </c>
      <c r="T105">
        <f t="shared" ca="1" si="19"/>
        <v>0.45922500523302973</v>
      </c>
      <c r="U105">
        <f t="shared" ca="1" si="19"/>
        <v>6.9773739741903373E-2</v>
      </c>
      <c r="V105">
        <f t="shared" ca="1" si="20"/>
        <v>0.13520603265856246</v>
      </c>
      <c r="W105">
        <f t="shared" ca="1" si="20"/>
        <v>0.18836410538974224</v>
      </c>
      <c r="X105">
        <f t="shared" ca="1" si="20"/>
        <v>0.44536982355212196</v>
      </c>
      <c r="Y105">
        <f t="shared" ca="1" si="20"/>
        <v>0.59802810740490298</v>
      </c>
      <c r="Z105">
        <f t="shared" ca="1" si="20"/>
        <v>0.4510117809904699</v>
      </c>
      <c r="AA105">
        <f t="shared" ca="1" si="20"/>
        <v>0.79077891098472564</v>
      </c>
      <c r="AB105">
        <f t="shared" ca="1" si="20"/>
        <v>0.28465323815405608</v>
      </c>
      <c r="AC105">
        <f t="shared" ca="1" si="20"/>
        <v>0.63364966156584401</v>
      </c>
      <c r="AD105">
        <f t="shared" ca="1" si="20"/>
        <v>0.84038512602194948</v>
      </c>
      <c r="AE105">
        <f t="shared" ca="1" si="20"/>
        <v>0.19586896020018552</v>
      </c>
    </row>
    <row r="106" spans="2:31" x14ac:dyDescent="0.25">
      <c r="B106">
        <f t="shared" ca="1" si="18"/>
        <v>0.48396136258631506</v>
      </c>
      <c r="C106">
        <f t="shared" ca="1" si="18"/>
        <v>0.15164164895250853</v>
      </c>
      <c r="D106">
        <f t="shared" ca="1" si="18"/>
        <v>0.12269018579054602</v>
      </c>
      <c r="E106">
        <f t="shared" ca="1" si="18"/>
        <v>0.51531527982749115</v>
      </c>
      <c r="F106">
        <f t="shared" ca="1" si="18"/>
        <v>0.88049119114955987</v>
      </c>
      <c r="G106">
        <f t="shared" ca="1" si="18"/>
        <v>0.72759079158855</v>
      </c>
      <c r="H106">
        <f t="shared" ca="1" si="18"/>
        <v>0.64947726950326734</v>
      </c>
      <c r="I106">
        <f t="shared" ca="1" si="18"/>
        <v>0.29838490482328717</v>
      </c>
      <c r="J106">
        <f t="shared" ca="1" si="18"/>
        <v>0.30975328967567695</v>
      </c>
      <c r="K106">
        <f t="shared" ca="1" si="18"/>
        <v>0.55097224582931226</v>
      </c>
      <c r="L106">
        <f t="shared" ca="1" si="19"/>
        <v>0.10236632168270332</v>
      </c>
      <c r="M106">
        <f t="shared" ca="1" si="19"/>
        <v>0.19630292631317409</v>
      </c>
      <c r="N106">
        <f t="shared" ca="1" si="19"/>
        <v>7.2801647075278808E-2</v>
      </c>
      <c r="O106">
        <f t="shared" ca="1" si="19"/>
        <v>0.79094404588606815</v>
      </c>
      <c r="P106">
        <f t="shared" ca="1" si="19"/>
        <v>0.35480904358475573</v>
      </c>
      <c r="Q106">
        <f t="shared" ca="1" si="19"/>
        <v>0.46351119866037926</v>
      </c>
      <c r="R106">
        <f t="shared" ca="1" si="19"/>
        <v>0.53469628186525409</v>
      </c>
      <c r="S106">
        <f t="shared" ca="1" si="19"/>
        <v>0.6523086619775853</v>
      </c>
      <c r="T106">
        <f t="shared" ca="1" si="19"/>
        <v>0.52911526134426001</v>
      </c>
      <c r="U106">
        <f t="shared" ca="1" si="19"/>
        <v>0.42605822098170698</v>
      </c>
      <c r="V106">
        <f t="shared" ca="1" si="20"/>
        <v>0.88638781501079134</v>
      </c>
      <c r="W106">
        <f t="shared" ca="1" si="20"/>
        <v>0.94274259859637621</v>
      </c>
      <c r="X106">
        <f t="shared" ca="1" si="20"/>
        <v>0.37753094548402366</v>
      </c>
      <c r="Y106">
        <f t="shared" ca="1" si="20"/>
        <v>0.84025722471698239</v>
      </c>
      <c r="Z106">
        <f t="shared" ca="1" si="20"/>
        <v>4.4153235945903369E-2</v>
      </c>
      <c r="AA106">
        <f t="shared" ca="1" si="20"/>
        <v>0.87626848856897932</v>
      </c>
      <c r="AB106">
        <f t="shared" ca="1" si="20"/>
        <v>0.34850472879427441</v>
      </c>
      <c r="AC106">
        <f t="shared" ca="1" si="20"/>
        <v>0.4706381404876076</v>
      </c>
      <c r="AD106">
        <f t="shared" ca="1" si="20"/>
        <v>7.3440516356836127E-2</v>
      </c>
      <c r="AE106">
        <f t="shared" ca="1" si="20"/>
        <v>0.61418003395951093</v>
      </c>
    </row>
    <row r="107" spans="2:31" x14ac:dyDescent="0.25">
      <c r="B107">
        <f t="shared" ca="1" si="18"/>
        <v>0.89862568506607876</v>
      </c>
      <c r="C107">
        <f t="shared" ca="1" si="18"/>
        <v>7.4400498796972414E-2</v>
      </c>
      <c r="D107">
        <f t="shared" ca="1" si="18"/>
        <v>0.72414856669369687</v>
      </c>
      <c r="E107">
        <f t="shared" ca="1" si="18"/>
        <v>0.66678676525472902</v>
      </c>
      <c r="F107">
        <f t="shared" ca="1" si="18"/>
        <v>0.92011561549386567</v>
      </c>
      <c r="G107">
        <f t="shared" ca="1" si="18"/>
        <v>0.61497900301552733</v>
      </c>
      <c r="H107">
        <f t="shared" ca="1" si="18"/>
        <v>0.43207449872752424</v>
      </c>
      <c r="I107">
        <f t="shared" ca="1" si="18"/>
        <v>0.9634681547193491</v>
      </c>
      <c r="J107">
        <f t="shared" ca="1" si="18"/>
        <v>0.9960036799872436</v>
      </c>
      <c r="K107">
        <f t="shared" ca="1" si="18"/>
        <v>2.7673829210873357E-2</v>
      </c>
      <c r="L107">
        <f t="shared" ca="1" si="19"/>
        <v>0.61967379562460145</v>
      </c>
      <c r="M107">
        <f t="shared" ca="1" si="19"/>
        <v>0.94210450532487777</v>
      </c>
      <c r="N107">
        <f t="shared" ca="1" si="19"/>
        <v>0.29994204027139038</v>
      </c>
      <c r="O107">
        <f t="shared" ca="1" si="19"/>
        <v>0.6366040744364394</v>
      </c>
      <c r="P107">
        <f t="shared" ca="1" si="19"/>
        <v>0.69202986224156771</v>
      </c>
      <c r="Q107">
        <f t="shared" ca="1" si="19"/>
        <v>0.45356691812058259</v>
      </c>
      <c r="R107">
        <f t="shared" ca="1" si="19"/>
        <v>0.8365993523997679</v>
      </c>
      <c r="S107">
        <f t="shared" ca="1" si="19"/>
        <v>9.3129546110620076E-2</v>
      </c>
      <c r="T107">
        <f t="shared" ca="1" si="19"/>
        <v>0.97504142170309649</v>
      </c>
      <c r="U107">
        <f t="shared" ca="1" si="19"/>
        <v>0.4283437241036252</v>
      </c>
      <c r="V107">
        <f t="shared" ca="1" si="20"/>
        <v>0.20672202593667688</v>
      </c>
      <c r="W107">
        <f t="shared" ca="1" si="20"/>
        <v>0.82425368038142111</v>
      </c>
      <c r="X107">
        <f t="shared" ca="1" si="20"/>
        <v>0.99028743780474304</v>
      </c>
      <c r="Y107">
        <f t="shared" ca="1" si="20"/>
        <v>0.61070959784520973</v>
      </c>
      <c r="Z107">
        <f t="shared" ca="1" si="20"/>
        <v>0.61138370660806896</v>
      </c>
      <c r="AA107">
        <f t="shared" ca="1" si="20"/>
        <v>0.65995316736652154</v>
      </c>
      <c r="AB107">
        <f t="shared" ca="1" si="20"/>
        <v>0.32475803137841019</v>
      </c>
      <c r="AC107">
        <f t="shared" ca="1" si="20"/>
        <v>0.95775516047565201</v>
      </c>
      <c r="AD107">
        <f t="shared" ca="1" si="20"/>
        <v>0.6618212430669459</v>
      </c>
      <c r="AE107">
        <f t="shared" ca="1" si="20"/>
        <v>0.45162921232492281</v>
      </c>
    </row>
    <row r="108" spans="2:31" x14ac:dyDescent="0.25">
      <c r="B108">
        <f t="shared" ca="1" si="18"/>
        <v>0.13758683455985388</v>
      </c>
      <c r="C108">
        <f t="shared" ca="1" si="18"/>
        <v>0.80031832398274716</v>
      </c>
      <c r="D108">
        <f t="shared" ca="1" si="18"/>
        <v>0.7481507984241913</v>
      </c>
      <c r="E108">
        <f t="shared" ca="1" si="18"/>
        <v>0.18252080478550292</v>
      </c>
      <c r="F108">
        <f t="shared" ca="1" si="18"/>
        <v>0.60594350817684406</v>
      </c>
      <c r="G108">
        <f t="shared" ca="1" si="18"/>
        <v>0.6903975783024312</v>
      </c>
      <c r="H108">
        <f t="shared" ca="1" si="18"/>
        <v>0.62157408314614626</v>
      </c>
      <c r="I108">
        <f t="shared" ca="1" si="18"/>
        <v>0.1976794875351946</v>
      </c>
      <c r="J108">
        <f t="shared" ca="1" si="18"/>
        <v>0.14295757585658642</v>
      </c>
      <c r="K108">
        <f t="shared" ca="1" si="18"/>
        <v>0.5921934253717398</v>
      </c>
      <c r="L108">
        <f t="shared" ca="1" si="19"/>
        <v>0.25785366728697401</v>
      </c>
      <c r="M108">
        <f t="shared" ca="1" si="19"/>
        <v>0.68354001900695316</v>
      </c>
      <c r="N108">
        <f t="shared" ca="1" si="19"/>
        <v>0.52922026402800193</v>
      </c>
      <c r="O108">
        <f t="shared" ca="1" si="19"/>
        <v>0.39072578080277243</v>
      </c>
      <c r="P108">
        <f t="shared" ca="1" si="19"/>
        <v>0.77926681588237479</v>
      </c>
      <c r="Q108">
        <f t="shared" ca="1" si="19"/>
        <v>0.34584746357966423</v>
      </c>
      <c r="R108">
        <f t="shared" ca="1" si="19"/>
        <v>0.30721255681331633</v>
      </c>
      <c r="S108">
        <f t="shared" ca="1" si="19"/>
        <v>2.821463044056749E-2</v>
      </c>
      <c r="T108">
        <f t="shared" ca="1" si="19"/>
        <v>0.43323662433870691</v>
      </c>
      <c r="U108">
        <f t="shared" ca="1" si="19"/>
        <v>0.82234211481767017</v>
      </c>
      <c r="V108">
        <f t="shared" ca="1" si="20"/>
        <v>0.25563700388095079</v>
      </c>
      <c r="W108">
        <f t="shared" ca="1" si="20"/>
        <v>0.84319766928050921</v>
      </c>
      <c r="X108">
        <f t="shared" ca="1" si="20"/>
        <v>0.85618896962318303</v>
      </c>
      <c r="Y108">
        <f t="shared" ca="1" si="20"/>
        <v>0.45969299073104808</v>
      </c>
      <c r="Z108">
        <f t="shared" ca="1" si="20"/>
        <v>0.3717796931056645</v>
      </c>
      <c r="AA108">
        <f t="shared" ca="1" si="20"/>
        <v>0.81551374123746112</v>
      </c>
      <c r="AB108">
        <f t="shared" ca="1" si="20"/>
        <v>7.9279522120073054E-2</v>
      </c>
      <c r="AC108">
        <f t="shared" ca="1" si="20"/>
        <v>0.84399429309867835</v>
      </c>
      <c r="AD108">
        <f t="shared" ca="1" si="20"/>
        <v>0.11318935620538628</v>
      </c>
      <c r="AE108">
        <f t="shared" ca="1" si="20"/>
        <v>0.7206905470274112</v>
      </c>
    </row>
    <row r="109" spans="2:31" x14ac:dyDescent="0.25">
      <c r="B109">
        <f t="shared" ca="1" si="18"/>
        <v>0.91706642536880434</v>
      </c>
      <c r="C109">
        <f t="shared" ca="1" si="18"/>
        <v>0.58137722629318489</v>
      </c>
      <c r="D109">
        <f t="shared" ca="1" si="18"/>
        <v>0.67919458815052369</v>
      </c>
      <c r="E109">
        <f t="shared" ca="1" si="18"/>
        <v>0.93885224188862137</v>
      </c>
      <c r="F109">
        <f t="shared" ca="1" si="18"/>
        <v>0.37081025610853158</v>
      </c>
      <c r="G109">
        <f t="shared" ca="1" si="18"/>
        <v>0.15081554660992857</v>
      </c>
      <c r="H109">
        <f t="shared" ca="1" si="18"/>
        <v>0.48864061587889318</v>
      </c>
      <c r="I109">
        <f t="shared" ca="1" si="18"/>
        <v>0.22974007877159952</v>
      </c>
      <c r="J109">
        <f t="shared" ca="1" si="18"/>
        <v>0.6821116396577509</v>
      </c>
      <c r="K109">
        <f t="shared" ca="1" si="18"/>
        <v>5.6481809021136087E-3</v>
      </c>
      <c r="L109">
        <f t="shared" ca="1" si="19"/>
        <v>0.78360597914478181</v>
      </c>
      <c r="M109">
        <f t="shared" ca="1" si="19"/>
        <v>0.79956952234794265</v>
      </c>
      <c r="N109">
        <f t="shared" ca="1" si="19"/>
        <v>0.49186317508627919</v>
      </c>
      <c r="O109">
        <f t="shared" ca="1" si="19"/>
        <v>0.815525968452814</v>
      </c>
      <c r="P109">
        <f t="shared" ca="1" si="19"/>
        <v>0.67361818541578788</v>
      </c>
      <c r="Q109">
        <f t="shared" ca="1" si="19"/>
        <v>0.89425336434023173</v>
      </c>
      <c r="R109">
        <f t="shared" ca="1" si="19"/>
        <v>0.55826116753531618</v>
      </c>
      <c r="S109">
        <f t="shared" ca="1" si="19"/>
        <v>0.76075215702754662</v>
      </c>
      <c r="T109">
        <f t="shared" ca="1" si="19"/>
        <v>0.76087459781662026</v>
      </c>
      <c r="U109">
        <f t="shared" ca="1" si="19"/>
        <v>9.6991095366848246E-2</v>
      </c>
      <c r="V109">
        <f t="shared" ca="1" si="20"/>
        <v>0.14243821037525373</v>
      </c>
      <c r="W109">
        <f t="shared" ca="1" si="20"/>
        <v>0.40891264751149325</v>
      </c>
      <c r="X109">
        <f t="shared" ca="1" si="20"/>
        <v>0.93383541244756252</v>
      </c>
      <c r="Y109">
        <f t="shared" ca="1" si="20"/>
        <v>0.56834563775709679</v>
      </c>
      <c r="Z109">
        <f t="shared" ca="1" si="20"/>
        <v>0.60017890424984799</v>
      </c>
      <c r="AA109">
        <f t="shared" ca="1" si="20"/>
        <v>0.89923519518422257</v>
      </c>
      <c r="AB109">
        <f t="shared" ca="1" si="20"/>
        <v>0.62495549416507323</v>
      </c>
      <c r="AC109">
        <f t="shared" ca="1" si="20"/>
        <v>0.83794049775930812</v>
      </c>
      <c r="AD109">
        <f t="shared" ca="1" si="20"/>
        <v>0.92115126906605838</v>
      </c>
      <c r="AE109">
        <f t="shared" ca="1" si="20"/>
        <v>0.6940952880836031</v>
      </c>
    </row>
    <row r="110" spans="2:31" x14ac:dyDescent="0.25">
      <c r="B110">
        <f t="shared" ref="B110:K119" ca="1" si="21">RAND()</f>
        <v>0.46629495655107256</v>
      </c>
      <c r="C110">
        <f t="shared" ca="1" si="21"/>
        <v>0.99870226738178913</v>
      </c>
      <c r="D110">
        <f t="shared" ca="1" si="21"/>
        <v>0.33619665769956031</v>
      </c>
      <c r="E110">
        <f t="shared" ca="1" si="21"/>
        <v>0.82691425207796554</v>
      </c>
      <c r="F110">
        <f t="shared" ca="1" si="21"/>
        <v>0.12866465606884003</v>
      </c>
      <c r="G110">
        <f t="shared" ca="1" si="21"/>
        <v>0.12553887971245992</v>
      </c>
      <c r="H110">
        <f t="shared" ca="1" si="21"/>
        <v>0.32663824578756873</v>
      </c>
      <c r="I110">
        <f t="shared" ca="1" si="21"/>
        <v>0.34274669700089477</v>
      </c>
      <c r="J110">
        <f t="shared" ca="1" si="21"/>
        <v>0.32207834433326554</v>
      </c>
      <c r="K110">
        <f t="shared" ca="1" si="21"/>
        <v>0.27350684770841394</v>
      </c>
      <c r="L110">
        <f t="shared" ref="L110:U119" ca="1" si="22">RAND()</f>
        <v>0.45270972200872706</v>
      </c>
      <c r="M110">
        <f t="shared" ca="1" si="22"/>
        <v>0.70850640288382127</v>
      </c>
      <c r="N110">
        <f t="shared" ca="1" si="22"/>
        <v>0.5007124711743085</v>
      </c>
      <c r="O110">
        <f t="shared" ca="1" si="22"/>
        <v>0.89983600300083233</v>
      </c>
      <c r="P110">
        <f t="shared" ca="1" si="22"/>
        <v>0.35400555024977098</v>
      </c>
      <c r="Q110">
        <f t="shared" ca="1" si="22"/>
        <v>0.74057047943694632</v>
      </c>
      <c r="R110">
        <f t="shared" ca="1" si="22"/>
        <v>0.28709186879945392</v>
      </c>
      <c r="S110">
        <f t="shared" ca="1" si="22"/>
        <v>0.66266935799499027</v>
      </c>
      <c r="T110">
        <f t="shared" ca="1" si="22"/>
        <v>0.90127801062600499</v>
      </c>
      <c r="U110">
        <f t="shared" ca="1" si="22"/>
        <v>0.45297728856640118</v>
      </c>
      <c r="V110">
        <f t="shared" ref="V110:AE119" ca="1" si="23">RAND()</f>
        <v>0.46718680890831549</v>
      </c>
      <c r="W110">
        <f t="shared" ca="1" si="23"/>
        <v>8.2298733307087701E-2</v>
      </c>
      <c r="X110">
        <f t="shared" ca="1" si="23"/>
        <v>0.55695662068356655</v>
      </c>
      <c r="Y110">
        <f t="shared" ca="1" si="23"/>
        <v>0.2611084033826172</v>
      </c>
      <c r="Z110">
        <f t="shared" ca="1" si="23"/>
        <v>0.85531511876625421</v>
      </c>
      <c r="AA110">
        <f t="shared" ca="1" si="23"/>
        <v>2.8270439682187787E-2</v>
      </c>
      <c r="AB110">
        <f t="shared" ca="1" si="23"/>
        <v>0.24313378917011325</v>
      </c>
      <c r="AC110">
        <f t="shared" ca="1" si="23"/>
        <v>5.5598391893816324E-2</v>
      </c>
      <c r="AD110">
        <f t="shared" ca="1" si="23"/>
        <v>0.38731740875592036</v>
      </c>
      <c r="AE110">
        <f t="shared" ca="1" si="23"/>
        <v>0.36199735163514468</v>
      </c>
    </row>
    <row r="111" spans="2:31" x14ac:dyDescent="0.25">
      <c r="B111">
        <f t="shared" ca="1" si="21"/>
        <v>0.86560947666751198</v>
      </c>
      <c r="C111">
        <f t="shared" ca="1" si="21"/>
        <v>7.0923818833792396E-3</v>
      </c>
      <c r="D111">
        <f t="shared" ca="1" si="21"/>
        <v>0.60460195146949225</v>
      </c>
      <c r="E111">
        <f t="shared" ca="1" si="21"/>
        <v>0.82001764331040317</v>
      </c>
      <c r="F111">
        <f t="shared" ca="1" si="21"/>
        <v>0.95831470223432547</v>
      </c>
      <c r="G111">
        <f t="shared" ca="1" si="21"/>
        <v>0.94794287625519136</v>
      </c>
      <c r="H111">
        <f t="shared" ca="1" si="21"/>
        <v>0.81343413256045771</v>
      </c>
      <c r="I111">
        <f t="shared" ca="1" si="21"/>
        <v>0.35613502770925165</v>
      </c>
      <c r="J111">
        <f t="shared" ca="1" si="21"/>
        <v>0.12210007209323992</v>
      </c>
      <c r="K111">
        <f t="shared" ca="1" si="21"/>
        <v>0.3197139571400156</v>
      </c>
      <c r="L111">
        <f t="shared" ca="1" si="22"/>
        <v>0.21017293421822014</v>
      </c>
      <c r="M111">
        <f t="shared" ca="1" si="22"/>
        <v>0.94827398899645843</v>
      </c>
      <c r="N111">
        <f t="shared" ca="1" si="22"/>
        <v>0.88145167976672401</v>
      </c>
      <c r="O111">
        <f t="shared" ca="1" si="22"/>
        <v>0.15422768808469267</v>
      </c>
      <c r="P111">
        <f t="shared" ca="1" si="22"/>
        <v>0.30200009171042508</v>
      </c>
      <c r="Q111">
        <f t="shared" ca="1" si="22"/>
        <v>0.43723558426756037</v>
      </c>
      <c r="R111">
        <f t="shared" ca="1" si="22"/>
        <v>0.26985295882132854</v>
      </c>
      <c r="S111">
        <f t="shared" ca="1" si="22"/>
        <v>0.16506043437112528</v>
      </c>
      <c r="T111">
        <f t="shared" ca="1" si="22"/>
        <v>0.67518111530744029</v>
      </c>
      <c r="U111">
        <f t="shared" ca="1" si="22"/>
        <v>0.94048099522607753</v>
      </c>
      <c r="V111">
        <f t="shared" ca="1" si="23"/>
        <v>0.54054873780625456</v>
      </c>
      <c r="W111">
        <f t="shared" ca="1" si="23"/>
        <v>0.88741769898562328</v>
      </c>
      <c r="X111">
        <f t="shared" ca="1" si="23"/>
        <v>0.61141188175328232</v>
      </c>
      <c r="Y111">
        <f t="shared" ca="1" si="23"/>
        <v>0.80321760359248073</v>
      </c>
      <c r="Z111">
        <f t="shared" ca="1" si="23"/>
        <v>0.38372791880700463</v>
      </c>
      <c r="AA111">
        <f t="shared" ca="1" si="23"/>
        <v>0.74403547509610091</v>
      </c>
      <c r="AB111">
        <f t="shared" ca="1" si="23"/>
        <v>0.27293887674117667</v>
      </c>
      <c r="AC111">
        <f t="shared" ca="1" si="23"/>
        <v>0.31158350594407302</v>
      </c>
      <c r="AD111">
        <f t="shared" ca="1" si="23"/>
        <v>0.2395988449756587</v>
      </c>
      <c r="AE111">
        <f t="shared" ca="1" si="23"/>
        <v>4.3684784833008417E-2</v>
      </c>
    </row>
    <row r="112" spans="2:31" x14ac:dyDescent="0.25">
      <c r="B112">
        <f t="shared" ca="1" si="21"/>
        <v>0.23946974419965716</v>
      </c>
      <c r="C112">
        <f t="shared" ca="1" si="21"/>
        <v>0.43081439188923731</v>
      </c>
      <c r="D112">
        <f t="shared" ca="1" si="21"/>
        <v>0.46850824634883304</v>
      </c>
      <c r="E112">
        <f t="shared" ca="1" si="21"/>
        <v>0.24490959996399031</v>
      </c>
      <c r="F112">
        <f t="shared" ca="1" si="21"/>
        <v>0.82395210086548865</v>
      </c>
      <c r="G112">
        <f t="shared" ca="1" si="21"/>
        <v>0.54776627890244023</v>
      </c>
      <c r="H112">
        <f t="shared" ca="1" si="21"/>
        <v>0.25306348022389802</v>
      </c>
      <c r="I112">
        <f t="shared" ca="1" si="21"/>
        <v>0.96742100972204703</v>
      </c>
      <c r="J112">
        <f t="shared" ca="1" si="21"/>
        <v>0.75549904225737929</v>
      </c>
      <c r="K112">
        <f t="shared" ca="1" si="21"/>
        <v>0.5574324582061152</v>
      </c>
      <c r="L112">
        <f t="shared" ca="1" si="22"/>
        <v>0.58857001379271012</v>
      </c>
      <c r="M112">
        <f t="shared" ca="1" si="22"/>
        <v>0.29288028133731725</v>
      </c>
      <c r="N112">
        <f t="shared" ca="1" si="22"/>
        <v>0.61501695889230601</v>
      </c>
      <c r="O112">
        <f t="shared" ca="1" si="22"/>
        <v>0.14371282862833645</v>
      </c>
      <c r="P112">
        <f t="shared" ca="1" si="22"/>
        <v>0.64921417226643197</v>
      </c>
      <c r="Q112">
        <f t="shared" ca="1" si="22"/>
        <v>0.56760389850038351</v>
      </c>
      <c r="R112">
        <f t="shared" ca="1" si="22"/>
        <v>0.65943959646660222</v>
      </c>
      <c r="S112">
        <f t="shared" ca="1" si="22"/>
        <v>0.98324489487796218</v>
      </c>
      <c r="T112">
        <f t="shared" ca="1" si="22"/>
        <v>0.37356398715964545</v>
      </c>
      <c r="U112">
        <f t="shared" ca="1" si="22"/>
        <v>0.64292457356553911</v>
      </c>
      <c r="V112">
        <f t="shared" ca="1" si="23"/>
        <v>0.34583358085465488</v>
      </c>
      <c r="W112">
        <f t="shared" ca="1" si="23"/>
        <v>0.93169071444668106</v>
      </c>
      <c r="X112">
        <f t="shared" ca="1" si="23"/>
        <v>0.74439673798131012</v>
      </c>
      <c r="Y112">
        <f t="shared" ca="1" si="23"/>
        <v>5.1678349428569526E-2</v>
      </c>
      <c r="Z112">
        <f t="shared" ca="1" si="23"/>
        <v>0.99336527353115045</v>
      </c>
      <c r="AA112">
        <f t="shared" ca="1" si="23"/>
        <v>0.62740882173643531</v>
      </c>
      <c r="AB112">
        <f t="shared" ca="1" si="23"/>
        <v>0.83488606881394323</v>
      </c>
      <c r="AC112">
        <f t="shared" ca="1" si="23"/>
        <v>2.2260824668446588E-2</v>
      </c>
      <c r="AD112">
        <f t="shared" ca="1" si="23"/>
        <v>0.44738936297980536</v>
      </c>
      <c r="AE112">
        <f t="shared" ca="1" si="23"/>
        <v>0.18065737321688013</v>
      </c>
    </row>
    <row r="113" spans="2:31" x14ac:dyDescent="0.25">
      <c r="B113">
        <f t="shared" ca="1" si="21"/>
        <v>0.80276645253774737</v>
      </c>
      <c r="C113">
        <f t="shared" ca="1" si="21"/>
        <v>0.21918251089018814</v>
      </c>
      <c r="D113">
        <f t="shared" ca="1" si="21"/>
        <v>0.40841134869268814</v>
      </c>
      <c r="E113">
        <f t="shared" ca="1" si="21"/>
        <v>0.95531993527631531</v>
      </c>
      <c r="F113">
        <f t="shared" ca="1" si="21"/>
        <v>0.45776845463143023</v>
      </c>
      <c r="G113">
        <f t="shared" ca="1" si="21"/>
        <v>0.20998334603957147</v>
      </c>
      <c r="H113">
        <f t="shared" ca="1" si="21"/>
        <v>0.89807541557336723</v>
      </c>
      <c r="I113">
        <f t="shared" ca="1" si="21"/>
        <v>0.94630758053309982</v>
      </c>
      <c r="J113">
        <f t="shared" ca="1" si="21"/>
        <v>0.64359382757158468</v>
      </c>
      <c r="K113">
        <f t="shared" ca="1" si="21"/>
        <v>0.41761859961588144</v>
      </c>
      <c r="L113">
        <f t="shared" ca="1" si="22"/>
        <v>0.51310521246305019</v>
      </c>
      <c r="M113">
        <f t="shared" ca="1" si="22"/>
        <v>0.5329703470331395</v>
      </c>
      <c r="N113">
        <f t="shared" ca="1" si="22"/>
        <v>0.33747292977772458</v>
      </c>
      <c r="O113">
        <f t="shared" ca="1" si="22"/>
        <v>0.41290358883309008</v>
      </c>
      <c r="P113">
        <f t="shared" ca="1" si="22"/>
        <v>0.29540796014548754</v>
      </c>
      <c r="Q113">
        <f t="shared" ca="1" si="22"/>
        <v>0.71276693625497867</v>
      </c>
      <c r="R113">
        <f t="shared" ca="1" si="22"/>
        <v>0.87715114957094542</v>
      </c>
      <c r="S113">
        <f t="shared" ca="1" si="22"/>
        <v>0.94192707709495682</v>
      </c>
      <c r="T113">
        <f t="shared" ca="1" si="22"/>
        <v>0.9752296711207713</v>
      </c>
      <c r="U113">
        <f t="shared" ca="1" si="22"/>
        <v>0.1479242340567275</v>
      </c>
      <c r="V113">
        <f t="shared" ca="1" si="23"/>
        <v>0.95478429866959136</v>
      </c>
      <c r="W113">
        <f t="shared" ca="1" si="23"/>
        <v>0.79123749692482126</v>
      </c>
      <c r="X113">
        <f t="shared" ca="1" si="23"/>
        <v>8.5691875623350455E-2</v>
      </c>
      <c r="Y113">
        <f t="shared" ca="1" si="23"/>
        <v>0.54891297880822965</v>
      </c>
      <c r="Z113">
        <f t="shared" ca="1" si="23"/>
        <v>0.86654491253220733</v>
      </c>
      <c r="AA113">
        <f t="shared" ca="1" si="23"/>
        <v>0.87513035514840976</v>
      </c>
      <c r="AB113">
        <f t="shared" ca="1" si="23"/>
        <v>0.65733263449293844</v>
      </c>
      <c r="AC113">
        <f t="shared" ca="1" si="23"/>
        <v>0.88753141285352743</v>
      </c>
      <c r="AD113">
        <f t="shared" ca="1" si="23"/>
        <v>0.98642462116005025</v>
      </c>
      <c r="AE113">
        <f t="shared" ca="1" si="23"/>
        <v>0.26899247506579371</v>
      </c>
    </row>
    <row r="114" spans="2:31" x14ac:dyDescent="0.25">
      <c r="B114">
        <f t="shared" ca="1" si="21"/>
        <v>0.90052516703747743</v>
      </c>
      <c r="C114">
        <f t="shared" ca="1" si="21"/>
        <v>0.39809481704175109</v>
      </c>
      <c r="D114">
        <f t="shared" ca="1" si="21"/>
        <v>0.89544718132746581</v>
      </c>
      <c r="E114">
        <f t="shared" ca="1" si="21"/>
        <v>0.77656899706560711</v>
      </c>
      <c r="F114">
        <f t="shared" ca="1" si="21"/>
        <v>0.64561299684319984</v>
      </c>
      <c r="G114">
        <f t="shared" ca="1" si="21"/>
        <v>0.71677367742560261</v>
      </c>
      <c r="H114">
        <f t="shared" ca="1" si="21"/>
        <v>0.97754866578529942</v>
      </c>
      <c r="I114">
        <f t="shared" ca="1" si="21"/>
        <v>0.53047207226003312</v>
      </c>
      <c r="J114">
        <f t="shared" ca="1" si="21"/>
        <v>0.482162625503743</v>
      </c>
      <c r="K114">
        <f t="shared" ca="1" si="21"/>
        <v>0.27637418140978554</v>
      </c>
      <c r="L114">
        <f t="shared" ca="1" si="22"/>
        <v>0.69810254018749718</v>
      </c>
      <c r="M114">
        <f t="shared" ca="1" si="22"/>
        <v>0.24360928373283652</v>
      </c>
      <c r="N114">
        <f t="shared" ca="1" si="22"/>
        <v>0.84492742921125474</v>
      </c>
      <c r="O114">
        <f t="shared" ca="1" si="22"/>
        <v>0.33292267594228808</v>
      </c>
      <c r="P114">
        <f t="shared" ca="1" si="22"/>
        <v>0.33653615677384607</v>
      </c>
      <c r="Q114">
        <f t="shared" ca="1" si="22"/>
        <v>0.8677451592665486</v>
      </c>
      <c r="R114">
        <f t="shared" ca="1" si="22"/>
        <v>0.75365608575086718</v>
      </c>
      <c r="S114">
        <f t="shared" ca="1" si="22"/>
        <v>0.42984852144239394</v>
      </c>
      <c r="T114">
        <f t="shared" ca="1" si="22"/>
        <v>0.9666244294391042</v>
      </c>
      <c r="U114">
        <f t="shared" ca="1" si="22"/>
        <v>0.76069191502183475</v>
      </c>
      <c r="V114">
        <f t="shared" ca="1" si="23"/>
        <v>0.58512874095458933</v>
      </c>
      <c r="W114">
        <f t="shared" ca="1" si="23"/>
        <v>0.76798429912849553</v>
      </c>
      <c r="X114">
        <f t="shared" ca="1" si="23"/>
        <v>0.67025319797364102</v>
      </c>
      <c r="Y114">
        <f t="shared" ca="1" si="23"/>
        <v>9.1483446308723515E-2</v>
      </c>
      <c r="Z114">
        <f t="shared" ca="1" si="23"/>
        <v>0.46042970740722011</v>
      </c>
      <c r="AA114">
        <f t="shared" ca="1" si="23"/>
        <v>0.35406263137230498</v>
      </c>
      <c r="AB114">
        <f t="shared" ca="1" si="23"/>
        <v>0.8241668603636465</v>
      </c>
      <c r="AC114">
        <f t="shared" ca="1" si="23"/>
        <v>0.80945044698710555</v>
      </c>
      <c r="AD114">
        <f t="shared" ca="1" si="23"/>
        <v>0.55255046568037747</v>
      </c>
      <c r="AE114">
        <f t="shared" ca="1" si="23"/>
        <v>0.2497038207377742</v>
      </c>
    </row>
    <row r="115" spans="2:31" x14ac:dyDescent="0.25">
      <c r="B115">
        <f t="shared" ca="1" si="21"/>
        <v>0.24580372434790121</v>
      </c>
      <c r="C115">
        <f t="shared" ca="1" si="21"/>
        <v>0.64871545430448507</v>
      </c>
      <c r="D115">
        <f t="shared" ca="1" si="21"/>
        <v>0.11428952127627579</v>
      </c>
      <c r="E115">
        <f t="shared" ca="1" si="21"/>
        <v>0.50380846782621691</v>
      </c>
      <c r="F115">
        <f t="shared" ca="1" si="21"/>
        <v>0.38288285118295756</v>
      </c>
      <c r="G115">
        <f t="shared" ca="1" si="21"/>
        <v>5.8158187134831785E-2</v>
      </c>
      <c r="H115">
        <f t="shared" ca="1" si="21"/>
        <v>0.8923578893378612</v>
      </c>
      <c r="I115">
        <f t="shared" ca="1" si="21"/>
        <v>0.16278189908251073</v>
      </c>
      <c r="J115">
        <f t="shared" ca="1" si="21"/>
        <v>0.1255423536197009</v>
      </c>
      <c r="K115">
        <f t="shared" ca="1" si="21"/>
        <v>0.65572897010015474</v>
      </c>
      <c r="L115">
        <f t="shared" ca="1" si="22"/>
        <v>0.8222629469473679</v>
      </c>
      <c r="M115">
        <f t="shared" ca="1" si="22"/>
        <v>0.9205387369867577</v>
      </c>
      <c r="N115">
        <f t="shared" ca="1" si="22"/>
        <v>0.35156391525679531</v>
      </c>
      <c r="O115">
        <f t="shared" ca="1" si="22"/>
        <v>0.66461055258275703</v>
      </c>
      <c r="P115">
        <f t="shared" ca="1" si="22"/>
        <v>0.99668600789660755</v>
      </c>
      <c r="Q115">
        <f t="shared" ca="1" si="22"/>
        <v>0.31725744415109425</v>
      </c>
      <c r="R115">
        <f t="shared" ca="1" si="22"/>
        <v>0.45261235418431434</v>
      </c>
      <c r="S115">
        <f t="shared" ca="1" si="22"/>
        <v>0.39570728900867369</v>
      </c>
      <c r="T115">
        <f t="shared" ca="1" si="22"/>
        <v>0.84535020672935635</v>
      </c>
      <c r="U115">
        <f t="shared" ca="1" si="22"/>
        <v>0.32355503749177572</v>
      </c>
      <c r="V115">
        <f t="shared" ca="1" si="23"/>
        <v>0.94635090398508215</v>
      </c>
      <c r="W115">
        <f t="shared" ca="1" si="23"/>
        <v>0.61325068973668517</v>
      </c>
      <c r="X115">
        <f t="shared" ca="1" si="23"/>
        <v>0.20867548352405424</v>
      </c>
      <c r="Y115">
        <f t="shared" ca="1" si="23"/>
        <v>9.7749450003413507E-2</v>
      </c>
      <c r="Z115">
        <f t="shared" ca="1" si="23"/>
        <v>0.76202896064046466</v>
      </c>
      <c r="AA115">
        <f t="shared" ca="1" si="23"/>
        <v>0.39838618286942679</v>
      </c>
      <c r="AB115">
        <f t="shared" ca="1" si="23"/>
        <v>1.9365345604609452E-2</v>
      </c>
      <c r="AC115">
        <f t="shared" ca="1" si="23"/>
        <v>0.49158008739900261</v>
      </c>
      <c r="AD115">
        <f t="shared" ca="1" si="23"/>
        <v>0.81817332787775165</v>
      </c>
      <c r="AE115">
        <f t="shared" ca="1" si="23"/>
        <v>1.7982572683828302E-2</v>
      </c>
    </row>
    <row r="116" spans="2:31" x14ac:dyDescent="0.25">
      <c r="B116">
        <f t="shared" ca="1" si="21"/>
        <v>0.90508162667474634</v>
      </c>
      <c r="C116">
        <f t="shared" ca="1" si="21"/>
        <v>0.14445512214913703</v>
      </c>
      <c r="D116">
        <f t="shared" ca="1" si="21"/>
        <v>0.28631841239406874</v>
      </c>
      <c r="E116">
        <f t="shared" ca="1" si="21"/>
        <v>0.44354699026701905</v>
      </c>
      <c r="F116">
        <f t="shared" ca="1" si="21"/>
        <v>0.8580829060167261</v>
      </c>
      <c r="G116">
        <f t="shared" ca="1" si="21"/>
        <v>0.67545532592465296</v>
      </c>
      <c r="H116">
        <f t="shared" ca="1" si="21"/>
        <v>0.94923776889582778</v>
      </c>
      <c r="I116">
        <f t="shared" ca="1" si="21"/>
        <v>0.13845208336919823</v>
      </c>
      <c r="J116">
        <f t="shared" ca="1" si="21"/>
        <v>0.22410417728167897</v>
      </c>
      <c r="K116">
        <f t="shared" ca="1" si="21"/>
        <v>0.29314863834408733</v>
      </c>
      <c r="L116">
        <f t="shared" ca="1" si="22"/>
        <v>0.62204274734124265</v>
      </c>
      <c r="M116">
        <f t="shared" ca="1" si="22"/>
        <v>0.93243159716396917</v>
      </c>
      <c r="N116">
        <f t="shared" ca="1" si="22"/>
        <v>0.69592924392599165</v>
      </c>
      <c r="O116">
        <f t="shared" ca="1" si="22"/>
        <v>0.30602633155930414</v>
      </c>
      <c r="P116">
        <f t="shared" ca="1" si="22"/>
        <v>0.31270692387043675</v>
      </c>
      <c r="Q116">
        <f t="shared" ca="1" si="22"/>
        <v>0.27961525098501888</v>
      </c>
      <c r="R116">
        <f t="shared" ca="1" si="22"/>
        <v>7.8410374529170657E-2</v>
      </c>
      <c r="S116">
        <f t="shared" ca="1" si="22"/>
        <v>0.2137121559285744</v>
      </c>
      <c r="T116">
        <f t="shared" ca="1" si="22"/>
        <v>0.16892397771672218</v>
      </c>
      <c r="U116">
        <f t="shared" ca="1" si="22"/>
        <v>0.48263492485263382</v>
      </c>
      <c r="V116">
        <f t="shared" ca="1" si="23"/>
        <v>0.39204473148608621</v>
      </c>
      <c r="W116">
        <f t="shared" ca="1" si="23"/>
        <v>0.73670509293671582</v>
      </c>
      <c r="X116">
        <f t="shared" ca="1" si="23"/>
        <v>0.97429237125475376</v>
      </c>
      <c r="Y116">
        <f t="shared" ca="1" si="23"/>
        <v>0.11778464162216218</v>
      </c>
      <c r="Z116">
        <f t="shared" ca="1" si="23"/>
        <v>0.20017375599649956</v>
      </c>
      <c r="AA116">
        <f t="shared" ca="1" si="23"/>
        <v>0.76417766487689609</v>
      </c>
      <c r="AB116">
        <f t="shared" ca="1" si="23"/>
        <v>0.13497127081405935</v>
      </c>
      <c r="AC116">
        <f t="shared" ca="1" si="23"/>
        <v>0.77353870728752816</v>
      </c>
      <c r="AD116">
        <f t="shared" ca="1" si="23"/>
        <v>0.37099706870046711</v>
      </c>
      <c r="AE116">
        <f t="shared" ca="1" si="23"/>
        <v>0.36494854597991044</v>
      </c>
    </row>
    <row r="117" spans="2:31" x14ac:dyDescent="0.25">
      <c r="B117">
        <f t="shared" ca="1" si="21"/>
        <v>0.17128129737765807</v>
      </c>
      <c r="C117">
        <f t="shared" ca="1" si="21"/>
        <v>0.68292026823107399</v>
      </c>
      <c r="D117">
        <f t="shared" ca="1" si="21"/>
        <v>0.99027304686571949</v>
      </c>
      <c r="E117">
        <f t="shared" ca="1" si="21"/>
        <v>0.44463689502564563</v>
      </c>
      <c r="F117">
        <f t="shared" ca="1" si="21"/>
        <v>0.76837728437990283</v>
      </c>
      <c r="G117">
        <f t="shared" ca="1" si="21"/>
        <v>0.55885928625235515</v>
      </c>
      <c r="H117">
        <f t="shared" ca="1" si="21"/>
        <v>0.88935419328848919</v>
      </c>
      <c r="I117">
        <f t="shared" ca="1" si="21"/>
        <v>0.7852232997854891</v>
      </c>
      <c r="J117">
        <f t="shared" ca="1" si="21"/>
        <v>0.72024986216269071</v>
      </c>
      <c r="K117">
        <f t="shared" ca="1" si="21"/>
        <v>0.39400355593749747</v>
      </c>
      <c r="L117">
        <f t="shared" ca="1" si="22"/>
        <v>0.86164165324874631</v>
      </c>
      <c r="M117">
        <f t="shared" ca="1" si="22"/>
        <v>0.16797172534907329</v>
      </c>
      <c r="N117">
        <f t="shared" ca="1" si="22"/>
        <v>9.4181513565354757E-2</v>
      </c>
      <c r="O117">
        <f t="shared" ca="1" si="22"/>
        <v>0.3264314076482604</v>
      </c>
      <c r="P117">
        <f t="shared" ca="1" si="22"/>
        <v>0.8633657575000151</v>
      </c>
      <c r="Q117">
        <f t="shared" ca="1" si="22"/>
        <v>0.62861745634431321</v>
      </c>
      <c r="R117">
        <f t="shared" ca="1" si="22"/>
        <v>0.30316844419675637</v>
      </c>
      <c r="S117">
        <f t="shared" ca="1" si="22"/>
        <v>0.36412705849141602</v>
      </c>
      <c r="T117">
        <f t="shared" ca="1" si="22"/>
        <v>0.79850858365324218</v>
      </c>
      <c r="U117">
        <f t="shared" ca="1" si="22"/>
        <v>0.9022082457574232</v>
      </c>
      <c r="V117">
        <f t="shared" ca="1" si="23"/>
        <v>0.52180947777678011</v>
      </c>
      <c r="W117">
        <f t="shared" ca="1" si="23"/>
        <v>0.98995117426715984</v>
      </c>
      <c r="X117">
        <f t="shared" ca="1" si="23"/>
        <v>0.10617845679404003</v>
      </c>
      <c r="Y117">
        <f t="shared" ca="1" si="23"/>
        <v>0.28336165883889564</v>
      </c>
      <c r="Z117">
        <f t="shared" ca="1" si="23"/>
        <v>0.93860829189072792</v>
      </c>
      <c r="AA117">
        <f t="shared" ca="1" si="23"/>
        <v>0.90517536720210678</v>
      </c>
      <c r="AB117">
        <f t="shared" ca="1" si="23"/>
        <v>0.20127215643694146</v>
      </c>
      <c r="AC117">
        <f t="shared" ca="1" si="23"/>
        <v>8.7260965803526824E-2</v>
      </c>
      <c r="AD117">
        <f t="shared" ca="1" si="23"/>
        <v>0.15964524325076912</v>
      </c>
      <c r="AE117">
        <f t="shared" ca="1" si="23"/>
        <v>0.60502477530223508</v>
      </c>
    </row>
    <row r="118" spans="2:31" x14ac:dyDescent="0.25">
      <c r="B118">
        <f t="shared" ca="1" si="21"/>
        <v>0.61800159838868773</v>
      </c>
      <c r="C118">
        <f t="shared" ca="1" si="21"/>
        <v>0.2495068398939404</v>
      </c>
      <c r="D118">
        <f t="shared" ca="1" si="21"/>
        <v>0.50901518988289318</v>
      </c>
      <c r="E118">
        <f t="shared" ca="1" si="21"/>
        <v>0.79903244966804632</v>
      </c>
      <c r="F118">
        <f t="shared" ca="1" si="21"/>
        <v>0.43616614453209124</v>
      </c>
      <c r="G118">
        <f t="shared" ca="1" si="21"/>
        <v>0.73467313299506487</v>
      </c>
      <c r="H118">
        <f t="shared" ca="1" si="21"/>
        <v>0.33331874006038031</v>
      </c>
      <c r="I118">
        <f t="shared" ca="1" si="21"/>
        <v>0.89269137478261484</v>
      </c>
      <c r="J118">
        <f t="shared" ca="1" si="21"/>
        <v>0.42090228738160906</v>
      </c>
      <c r="K118">
        <f t="shared" ca="1" si="21"/>
        <v>0.7979034289061584</v>
      </c>
      <c r="L118">
        <f t="shared" ca="1" si="22"/>
        <v>0.82095372939913513</v>
      </c>
      <c r="M118">
        <f t="shared" ca="1" si="22"/>
        <v>0.7615934860736584</v>
      </c>
      <c r="N118">
        <f t="shared" ca="1" si="22"/>
        <v>0.11073722293921939</v>
      </c>
      <c r="O118">
        <f t="shared" ca="1" si="22"/>
        <v>0.51124115774594636</v>
      </c>
      <c r="P118">
        <f t="shared" ca="1" si="22"/>
        <v>0.11478463640746828</v>
      </c>
      <c r="Q118">
        <f t="shared" ca="1" si="22"/>
        <v>0.86680617631976453</v>
      </c>
      <c r="R118">
        <f t="shared" ca="1" si="22"/>
        <v>0.44034777305532224</v>
      </c>
      <c r="S118">
        <f t="shared" ca="1" si="22"/>
        <v>0.13127268310488294</v>
      </c>
      <c r="T118">
        <f t="shared" ca="1" si="22"/>
        <v>0.74940636856563536</v>
      </c>
      <c r="U118">
        <f t="shared" ca="1" si="22"/>
        <v>0.85139375617234148</v>
      </c>
      <c r="V118">
        <f t="shared" ca="1" si="23"/>
        <v>0.8714631979183558</v>
      </c>
      <c r="W118">
        <f t="shared" ca="1" si="23"/>
        <v>0.49156502761408394</v>
      </c>
      <c r="X118">
        <f t="shared" ca="1" si="23"/>
        <v>0.99442829019729295</v>
      </c>
      <c r="Y118">
        <f t="shared" ca="1" si="23"/>
        <v>0.69400092671725866</v>
      </c>
      <c r="Z118">
        <f t="shared" ca="1" si="23"/>
        <v>3.0799579872387461E-2</v>
      </c>
      <c r="AA118">
        <f t="shared" ca="1" si="23"/>
        <v>0.6221178568964334</v>
      </c>
      <c r="AB118">
        <f t="shared" ca="1" si="23"/>
        <v>7.9972588418378621E-2</v>
      </c>
      <c r="AC118">
        <f t="shared" ca="1" si="23"/>
        <v>0.8587586442916626</v>
      </c>
      <c r="AD118">
        <f t="shared" ca="1" si="23"/>
        <v>0.95668948494494366</v>
      </c>
      <c r="AE118">
        <f t="shared" ca="1" si="23"/>
        <v>0.81883162228743966</v>
      </c>
    </row>
    <row r="119" spans="2:31" x14ac:dyDescent="0.25">
      <c r="B119">
        <f t="shared" ca="1" si="21"/>
        <v>0.82126132823768327</v>
      </c>
      <c r="C119">
        <f t="shared" ca="1" si="21"/>
        <v>0.35084104819552364</v>
      </c>
      <c r="D119">
        <f t="shared" ca="1" si="21"/>
        <v>7.7908513801873081E-2</v>
      </c>
      <c r="E119">
        <f t="shared" ca="1" si="21"/>
        <v>3.3689703850300567E-2</v>
      </c>
      <c r="F119">
        <f t="shared" ca="1" si="21"/>
        <v>0.81843217215190411</v>
      </c>
      <c r="G119">
        <f t="shared" ca="1" si="21"/>
        <v>0.10992842940353853</v>
      </c>
      <c r="H119">
        <f t="shared" ca="1" si="21"/>
        <v>0.86731479497295627</v>
      </c>
      <c r="I119">
        <f t="shared" ca="1" si="21"/>
        <v>0.76933672617808502</v>
      </c>
      <c r="J119">
        <f t="shared" ca="1" si="21"/>
        <v>0.12560411462439447</v>
      </c>
      <c r="K119">
        <f t="shared" ca="1" si="21"/>
        <v>0.82465271124270689</v>
      </c>
      <c r="L119">
        <f t="shared" ca="1" si="22"/>
        <v>0.74866238934031593</v>
      </c>
      <c r="M119">
        <f t="shared" ca="1" si="22"/>
        <v>0.65365414269314126</v>
      </c>
      <c r="N119">
        <f t="shared" ca="1" si="22"/>
        <v>0.61678467845867968</v>
      </c>
      <c r="O119">
        <f t="shared" ca="1" si="22"/>
        <v>2.6515167261832673E-2</v>
      </c>
      <c r="P119">
        <f t="shared" ca="1" si="22"/>
        <v>0.90039865473650971</v>
      </c>
      <c r="Q119">
        <f t="shared" ca="1" si="22"/>
        <v>9.9469577084549954E-3</v>
      </c>
      <c r="R119">
        <f t="shared" ca="1" si="22"/>
        <v>0.12277758069012407</v>
      </c>
      <c r="S119">
        <f t="shared" ca="1" si="22"/>
        <v>4.0618211035606366E-2</v>
      </c>
      <c r="T119">
        <f t="shared" ca="1" si="22"/>
        <v>0.24669883832715972</v>
      </c>
      <c r="U119">
        <f t="shared" ca="1" si="22"/>
        <v>8.3090863643043189E-2</v>
      </c>
      <c r="V119">
        <f t="shared" ca="1" si="23"/>
        <v>0.4208198517323738</v>
      </c>
      <c r="W119">
        <f t="shared" ca="1" si="23"/>
        <v>0.74281738039422995</v>
      </c>
      <c r="X119">
        <f t="shared" ca="1" si="23"/>
        <v>0.49908680280830814</v>
      </c>
      <c r="Y119">
        <f t="shared" ca="1" si="23"/>
        <v>8.8513161572427279E-2</v>
      </c>
      <c r="Z119">
        <f t="shared" ca="1" si="23"/>
        <v>0.92199136403233606</v>
      </c>
      <c r="AA119">
        <f t="shared" ca="1" si="23"/>
        <v>0.82198459060829165</v>
      </c>
      <c r="AB119">
        <f t="shared" ca="1" si="23"/>
        <v>0.91300383439472643</v>
      </c>
      <c r="AC119">
        <f t="shared" ca="1" si="23"/>
        <v>0.88134626584201148</v>
      </c>
      <c r="AD119">
        <f t="shared" ca="1" si="23"/>
        <v>0.41550453306851054</v>
      </c>
      <c r="AE119">
        <f t="shared" ca="1" si="23"/>
        <v>0.96977947027116063</v>
      </c>
    </row>
    <row r="120" spans="2:31" x14ac:dyDescent="0.25">
      <c r="B120">
        <f t="shared" ref="B120:K129" ca="1" si="24">RAND()</f>
        <v>0.74226234115367795</v>
      </c>
      <c r="C120">
        <f t="shared" ca="1" si="24"/>
        <v>0.52454240253957374</v>
      </c>
      <c r="D120">
        <f t="shared" ca="1" si="24"/>
        <v>1.0010509663225697E-2</v>
      </c>
      <c r="E120">
        <f t="shared" ca="1" si="24"/>
        <v>0.55409822660723584</v>
      </c>
      <c r="F120">
        <f t="shared" ca="1" si="24"/>
        <v>0.8985177447537529</v>
      </c>
      <c r="G120">
        <f t="shared" ca="1" si="24"/>
        <v>0.79337004284133528</v>
      </c>
      <c r="H120">
        <f t="shared" ca="1" si="24"/>
        <v>0.4361655679709644</v>
      </c>
      <c r="I120">
        <f t="shared" ca="1" si="24"/>
        <v>0.99065521215436014</v>
      </c>
      <c r="J120">
        <f t="shared" ca="1" si="24"/>
        <v>0.96474690237370475</v>
      </c>
      <c r="K120">
        <f t="shared" ca="1" si="24"/>
        <v>0.26593558903394499</v>
      </c>
      <c r="L120">
        <f t="shared" ref="L120:U129" ca="1" si="25">RAND()</f>
        <v>0.56349196706944649</v>
      </c>
      <c r="M120">
        <f t="shared" ca="1" si="25"/>
        <v>0.21345608033469804</v>
      </c>
      <c r="N120">
        <f t="shared" ca="1" si="25"/>
        <v>2.8816019659946512E-2</v>
      </c>
      <c r="O120">
        <f t="shared" ca="1" si="25"/>
        <v>0.39454408807857244</v>
      </c>
      <c r="P120">
        <f t="shared" ca="1" si="25"/>
        <v>0.29286052510824545</v>
      </c>
      <c r="Q120">
        <f t="shared" ca="1" si="25"/>
        <v>0.44914790077640854</v>
      </c>
      <c r="R120">
        <f t="shared" ca="1" si="25"/>
        <v>0.6604457612158412</v>
      </c>
      <c r="S120">
        <f t="shared" ca="1" si="25"/>
        <v>0.58552582412801302</v>
      </c>
      <c r="T120">
        <f t="shared" ca="1" si="25"/>
        <v>0.26039855399899481</v>
      </c>
      <c r="U120">
        <f t="shared" ca="1" si="25"/>
        <v>0.33937980567701853</v>
      </c>
      <c r="V120">
        <f t="shared" ref="V120:AE129" ca="1" si="26">RAND()</f>
        <v>0.76144262832763232</v>
      </c>
      <c r="W120">
        <f t="shared" ca="1" si="26"/>
        <v>0.42475818303923507</v>
      </c>
      <c r="X120">
        <f t="shared" ca="1" si="26"/>
        <v>0.83517090226891755</v>
      </c>
      <c r="Y120">
        <f t="shared" ca="1" si="26"/>
        <v>2.0733514296127575E-2</v>
      </c>
      <c r="Z120">
        <f t="shared" ca="1" si="26"/>
        <v>0.30799403385747848</v>
      </c>
      <c r="AA120">
        <f t="shared" ca="1" si="26"/>
        <v>0.71236092730209322</v>
      </c>
      <c r="AB120">
        <f t="shared" ca="1" si="26"/>
        <v>0.37424916341791081</v>
      </c>
      <c r="AC120">
        <f t="shared" ca="1" si="26"/>
        <v>0.14042998901979614</v>
      </c>
      <c r="AD120">
        <f t="shared" ca="1" si="26"/>
        <v>9.214225669371956E-2</v>
      </c>
      <c r="AE120">
        <f t="shared" ca="1" si="26"/>
        <v>0.3904776311227669</v>
      </c>
    </row>
    <row r="121" spans="2:31" x14ac:dyDescent="0.25">
      <c r="B121">
        <f t="shared" ca="1" si="24"/>
        <v>0.29866400067519833</v>
      </c>
      <c r="C121">
        <f t="shared" ca="1" si="24"/>
        <v>9.0427383871364952E-2</v>
      </c>
      <c r="D121">
        <f t="shared" ca="1" si="24"/>
        <v>0.7311759597173273</v>
      </c>
      <c r="E121">
        <f t="shared" ca="1" si="24"/>
        <v>0.70232357692289149</v>
      </c>
      <c r="F121">
        <f t="shared" ca="1" si="24"/>
        <v>0.46039008212777954</v>
      </c>
      <c r="G121">
        <f t="shared" ca="1" si="24"/>
        <v>0.67185103992283146</v>
      </c>
      <c r="H121">
        <f t="shared" ca="1" si="24"/>
        <v>0.49195199308012655</v>
      </c>
      <c r="I121">
        <f t="shared" ca="1" si="24"/>
        <v>7.4155444964166595E-2</v>
      </c>
      <c r="J121">
        <f t="shared" ca="1" si="24"/>
        <v>0.17155715593574627</v>
      </c>
      <c r="K121">
        <f t="shared" ca="1" si="24"/>
        <v>0.22746769475164808</v>
      </c>
      <c r="L121">
        <f t="shared" ca="1" si="25"/>
        <v>0.65248102440634881</v>
      </c>
      <c r="M121">
        <f t="shared" ca="1" si="25"/>
        <v>0.14809501619228249</v>
      </c>
      <c r="N121">
        <f t="shared" ca="1" si="25"/>
        <v>0.21881038265107344</v>
      </c>
      <c r="O121">
        <f t="shared" ca="1" si="25"/>
        <v>0.17768124258045526</v>
      </c>
      <c r="P121">
        <f t="shared" ca="1" si="25"/>
        <v>0.27328849956649837</v>
      </c>
      <c r="Q121">
        <f t="shared" ca="1" si="25"/>
        <v>0.53783341426530562</v>
      </c>
      <c r="R121">
        <f t="shared" ca="1" si="25"/>
        <v>0.85239043950863103</v>
      </c>
      <c r="S121">
        <f t="shared" ca="1" si="25"/>
        <v>0.7133327627980357</v>
      </c>
      <c r="T121">
        <f t="shared" ca="1" si="25"/>
        <v>0.70832929495599206</v>
      </c>
      <c r="U121">
        <f t="shared" ca="1" si="25"/>
        <v>0.80322747197790001</v>
      </c>
      <c r="V121">
        <f t="shared" ca="1" si="26"/>
        <v>0.46936074742612544</v>
      </c>
      <c r="W121">
        <f t="shared" ca="1" si="26"/>
        <v>0.8138945151967647</v>
      </c>
      <c r="X121">
        <f t="shared" ca="1" si="26"/>
        <v>0.99904312875625667</v>
      </c>
      <c r="Y121">
        <f t="shared" ca="1" si="26"/>
        <v>0.95731470482932046</v>
      </c>
      <c r="Z121">
        <f t="shared" ca="1" si="26"/>
        <v>0.58911984397768347</v>
      </c>
      <c r="AA121">
        <f t="shared" ca="1" si="26"/>
        <v>0.69731980377191505</v>
      </c>
      <c r="AB121">
        <f t="shared" ca="1" si="26"/>
        <v>0.94475979969491619</v>
      </c>
      <c r="AC121">
        <f t="shared" ca="1" si="26"/>
        <v>0.38455691200485642</v>
      </c>
      <c r="AD121">
        <f t="shared" ca="1" si="26"/>
        <v>0.48163865491416402</v>
      </c>
      <c r="AE121">
        <f t="shared" ca="1" si="26"/>
        <v>0.65851443963495715</v>
      </c>
    </row>
    <row r="122" spans="2:31" x14ac:dyDescent="0.25">
      <c r="B122">
        <f t="shared" ca="1" si="24"/>
        <v>0.67054751934015222</v>
      </c>
      <c r="C122">
        <f t="shared" ca="1" si="24"/>
        <v>0.86839010493018431</v>
      </c>
      <c r="D122">
        <f t="shared" ca="1" si="24"/>
        <v>0.79102505479125651</v>
      </c>
      <c r="E122">
        <f t="shared" ca="1" si="24"/>
        <v>0.25512470197075565</v>
      </c>
      <c r="F122">
        <f t="shared" ca="1" si="24"/>
        <v>0.99420056997270856</v>
      </c>
      <c r="G122">
        <f t="shared" ca="1" si="24"/>
        <v>0.32570846895122418</v>
      </c>
      <c r="H122">
        <f t="shared" ca="1" si="24"/>
        <v>0.8654021363882447</v>
      </c>
      <c r="I122">
        <f t="shared" ca="1" si="24"/>
        <v>0.1697030928761214</v>
      </c>
      <c r="J122">
        <f t="shared" ca="1" si="24"/>
        <v>0.21015765971824418</v>
      </c>
      <c r="K122">
        <f t="shared" ca="1" si="24"/>
        <v>0.49750522662251484</v>
      </c>
      <c r="L122">
        <f t="shared" ca="1" si="25"/>
        <v>0.75758946932355387</v>
      </c>
      <c r="M122">
        <f t="shared" ca="1" si="25"/>
        <v>0.18975117222984661</v>
      </c>
      <c r="N122">
        <f t="shared" ca="1" si="25"/>
        <v>0.89349133735589348</v>
      </c>
      <c r="O122">
        <f t="shared" ca="1" si="25"/>
        <v>0.74418920317048731</v>
      </c>
      <c r="P122">
        <f t="shared" ca="1" si="25"/>
        <v>0.21194714002679671</v>
      </c>
      <c r="Q122">
        <f t="shared" ca="1" si="25"/>
        <v>0.86365956828632795</v>
      </c>
      <c r="R122">
        <f t="shared" ca="1" si="25"/>
        <v>0.17092478694311031</v>
      </c>
      <c r="S122">
        <f t="shared" ca="1" si="25"/>
        <v>0.26941855185693342</v>
      </c>
      <c r="T122">
        <f t="shared" ca="1" si="25"/>
        <v>0.65095795657793065</v>
      </c>
      <c r="U122">
        <f t="shared" ca="1" si="25"/>
        <v>0.88549431126734324</v>
      </c>
      <c r="V122">
        <f t="shared" ca="1" si="26"/>
        <v>0.39167846118636263</v>
      </c>
      <c r="W122">
        <f t="shared" ca="1" si="26"/>
        <v>0.96621325236342392</v>
      </c>
      <c r="X122">
        <f t="shared" ca="1" si="26"/>
        <v>0.23335249834562299</v>
      </c>
      <c r="Y122">
        <f t="shared" ca="1" si="26"/>
        <v>0.54078220400146071</v>
      </c>
      <c r="Z122">
        <f t="shared" ca="1" si="26"/>
        <v>0.34511042207555254</v>
      </c>
      <c r="AA122">
        <f t="shared" ca="1" si="26"/>
        <v>0.27860032414439218</v>
      </c>
      <c r="AB122">
        <f t="shared" ca="1" si="26"/>
        <v>0.21006692529519849</v>
      </c>
      <c r="AC122">
        <f t="shared" ca="1" si="26"/>
        <v>5.4373153439089217E-2</v>
      </c>
      <c r="AD122">
        <f t="shared" ca="1" si="26"/>
        <v>0.27846889788753071</v>
      </c>
      <c r="AE122">
        <f t="shared" ca="1" si="26"/>
        <v>0.96956187169309516</v>
      </c>
    </row>
    <row r="123" spans="2:31" x14ac:dyDescent="0.25">
      <c r="B123">
        <f t="shared" ca="1" si="24"/>
        <v>0.80732697636408646</v>
      </c>
      <c r="C123">
        <f t="shared" ca="1" si="24"/>
        <v>0.16236595051179759</v>
      </c>
      <c r="D123">
        <f t="shared" ca="1" si="24"/>
        <v>0.91690775266780489</v>
      </c>
      <c r="E123">
        <f t="shared" ca="1" si="24"/>
        <v>5.4954238952516832E-2</v>
      </c>
      <c r="F123">
        <f t="shared" ca="1" si="24"/>
        <v>0.43120289453609129</v>
      </c>
      <c r="G123">
        <f t="shared" ca="1" si="24"/>
        <v>0.55933406739583913</v>
      </c>
      <c r="H123">
        <f t="shared" ca="1" si="24"/>
        <v>0.29705203208098929</v>
      </c>
      <c r="I123">
        <f t="shared" ca="1" si="24"/>
        <v>0.75502349302841676</v>
      </c>
      <c r="J123">
        <f t="shared" ca="1" si="24"/>
        <v>0.54419546853609901</v>
      </c>
      <c r="K123">
        <f t="shared" ca="1" si="24"/>
        <v>0.49804835235399003</v>
      </c>
      <c r="L123">
        <f t="shared" ca="1" si="25"/>
        <v>0.12557649133004317</v>
      </c>
      <c r="M123">
        <f t="shared" ca="1" si="25"/>
        <v>0.10415581402009266</v>
      </c>
      <c r="N123">
        <f t="shared" ca="1" si="25"/>
        <v>0.81691200782140516</v>
      </c>
      <c r="O123">
        <f t="shared" ca="1" si="25"/>
        <v>0.96737659963423495</v>
      </c>
      <c r="P123">
        <f t="shared" ca="1" si="25"/>
        <v>0.1246060533142892</v>
      </c>
      <c r="Q123">
        <f t="shared" ca="1" si="25"/>
        <v>0.27257033693649468</v>
      </c>
      <c r="R123">
        <f t="shared" ca="1" si="25"/>
        <v>0.79697192173270914</v>
      </c>
      <c r="S123">
        <f t="shared" ca="1" si="25"/>
        <v>0.14739697025982412</v>
      </c>
      <c r="T123">
        <f t="shared" ca="1" si="25"/>
        <v>0.45982446491907747</v>
      </c>
      <c r="U123">
        <f t="shared" ca="1" si="25"/>
        <v>0.18157504301648703</v>
      </c>
      <c r="V123">
        <f t="shared" ca="1" si="26"/>
        <v>9.8663094190308165E-2</v>
      </c>
      <c r="W123">
        <f t="shared" ca="1" si="26"/>
        <v>0.76213087629510134</v>
      </c>
      <c r="X123">
        <f t="shared" ca="1" si="26"/>
        <v>0.9705275230502286</v>
      </c>
      <c r="Y123">
        <f t="shared" ca="1" si="26"/>
        <v>0.97105785566877612</v>
      </c>
      <c r="Z123">
        <f t="shared" ca="1" si="26"/>
        <v>5.0666664143843576E-3</v>
      </c>
      <c r="AA123">
        <f t="shared" ca="1" si="26"/>
        <v>0.9723850666598528</v>
      </c>
      <c r="AB123">
        <f t="shared" ca="1" si="26"/>
        <v>0.58392842460713368</v>
      </c>
      <c r="AC123">
        <f t="shared" ca="1" si="26"/>
        <v>0.6154538846782005</v>
      </c>
      <c r="AD123">
        <f t="shared" ca="1" si="26"/>
        <v>0.84934366427906305</v>
      </c>
      <c r="AE123">
        <f t="shared" ca="1" si="26"/>
        <v>0.84478546142595246</v>
      </c>
    </row>
    <row r="124" spans="2:31" x14ac:dyDescent="0.25">
      <c r="B124">
        <f t="shared" ca="1" si="24"/>
        <v>0.57220583020684512</v>
      </c>
      <c r="C124">
        <f t="shared" ca="1" si="24"/>
        <v>7.8338344245006297E-2</v>
      </c>
      <c r="D124">
        <f t="shared" ca="1" si="24"/>
        <v>0.46949058256228948</v>
      </c>
      <c r="E124">
        <f t="shared" ca="1" si="24"/>
        <v>0.91642991177910216</v>
      </c>
      <c r="F124">
        <f t="shared" ca="1" si="24"/>
        <v>0.27081815527052022</v>
      </c>
      <c r="G124">
        <f t="shared" ca="1" si="24"/>
        <v>0.88800117005959378</v>
      </c>
      <c r="H124">
        <f t="shared" ca="1" si="24"/>
        <v>0.18935716059159552</v>
      </c>
      <c r="I124">
        <f t="shared" ca="1" si="24"/>
        <v>5.9971289090784197E-2</v>
      </c>
      <c r="J124">
        <f t="shared" ca="1" si="24"/>
        <v>0.78401880096620413</v>
      </c>
      <c r="K124">
        <f t="shared" ca="1" si="24"/>
        <v>0.81657394275541861</v>
      </c>
      <c r="L124">
        <f t="shared" ca="1" si="25"/>
        <v>0.93866258496515176</v>
      </c>
      <c r="M124">
        <f t="shared" ca="1" si="25"/>
        <v>0.74185188225078558</v>
      </c>
      <c r="N124">
        <f t="shared" ca="1" si="25"/>
        <v>0.2398463012811578</v>
      </c>
      <c r="O124">
        <f t="shared" ca="1" si="25"/>
        <v>0.13379783314339488</v>
      </c>
      <c r="P124">
        <f t="shared" ca="1" si="25"/>
        <v>0.35178927510774294</v>
      </c>
      <c r="Q124">
        <f t="shared" ca="1" si="25"/>
        <v>0.99767238186285589</v>
      </c>
      <c r="R124">
        <f t="shared" ca="1" si="25"/>
        <v>0.40014116132592026</v>
      </c>
      <c r="S124">
        <f t="shared" ca="1" si="25"/>
        <v>0.52145288811336177</v>
      </c>
      <c r="T124">
        <f t="shared" ca="1" si="25"/>
        <v>0.24970065430079558</v>
      </c>
      <c r="U124">
        <f t="shared" ca="1" si="25"/>
        <v>0.52469589386562476</v>
      </c>
      <c r="V124">
        <f t="shared" ca="1" si="26"/>
        <v>0.28228422450808122</v>
      </c>
      <c r="W124">
        <f t="shared" ca="1" si="26"/>
        <v>0.98137368467819042</v>
      </c>
      <c r="X124">
        <f t="shared" ca="1" si="26"/>
        <v>0.10373384041183975</v>
      </c>
      <c r="Y124">
        <f t="shared" ca="1" si="26"/>
        <v>0.75530927673764503</v>
      </c>
      <c r="Z124">
        <f t="shared" ca="1" si="26"/>
        <v>0.28851888629230604</v>
      </c>
      <c r="AA124">
        <f t="shared" ca="1" si="26"/>
        <v>0.70268579491765526</v>
      </c>
      <c r="AB124">
        <f t="shared" ca="1" si="26"/>
        <v>0.28240417053201483</v>
      </c>
      <c r="AC124">
        <f t="shared" ca="1" si="26"/>
        <v>0.51858986632425741</v>
      </c>
      <c r="AD124">
        <f t="shared" ca="1" si="26"/>
        <v>9.0958890425244299E-2</v>
      </c>
      <c r="AE124">
        <f t="shared" ca="1" si="26"/>
        <v>0.46216063862034673</v>
      </c>
    </row>
    <row r="125" spans="2:31" x14ac:dyDescent="0.25">
      <c r="B125">
        <f t="shared" ca="1" si="24"/>
        <v>0.7985185656897078</v>
      </c>
      <c r="C125">
        <f t="shared" ca="1" si="24"/>
        <v>0.22030212723405862</v>
      </c>
      <c r="D125">
        <f t="shared" ca="1" si="24"/>
        <v>0.15945514460108279</v>
      </c>
      <c r="E125">
        <f t="shared" ca="1" si="24"/>
        <v>0.36655616822570014</v>
      </c>
      <c r="F125">
        <f t="shared" ca="1" si="24"/>
        <v>0.88475259435579123</v>
      </c>
      <c r="G125">
        <f t="shared" ca="1" si="24"/>
        <v>0.15544989569232825</v>
      </c>
      <c r="H125">
        <f t="shared" ca="1" si="24"/>
        <v>0.9616071808263611</v>
      </c>
      <c r="I125">
        <f t="shared" ca="1" si="24"/>
        <v>9.0189418611223537E-2</v>
      </c>
      <c r="J125">
        <f t="shared" ca="1" si="24"/>
        <v>0.90325617171556982</v>
      </c>
      <c r="K125">
        <f t="shared" ca="1" si="24"/>
        <v>0.26755848988613334</v>
      </c>
      <c r="L125">
        <f t="shared" ca="1" si="25"/>
        <v>2.9737932134190626E-2</v>
      </c>
      <c r="M125">
        <f t="shared" ca="1" si="25"/>
        <v>0.13143451898300929</v>
      </c>
      <c r="N125">
        <f t="shared" ca="1" si="25"/>
        <v>0.25006823210660656</v>
      </c>
      <c r="O125">
        <f t="shared" ca="1" si="25"/>
        <v>0.44720891367804771</v>
      </c>
      <c r="P125">
        <f t="shared" ca="1" si="25"/>
        <v>0.96591343874490154</v>
      </c>
      <c r="Q125">
        <f t="shared" ca="1" si="25"/>
        <v>0.23121419269308063</v>
      </c>
      <c r="R125">
        <f t="shared" ca="1" si="25"/>
        <v>0.74666733399783047</v>
      </c>
      <c r="S125">
        <f t="shared" ca="1" si="25"/>
        <v>0.30358775484512757</v>
      </c>
      <c r="T125">
        <f t="shared" ca="1" si="25"/>
        <v>0.3920265004332395</v>
      </c>
      <c r="U125">
        <f t="shared" ca="1" si="25"/>
        <v>0.31902868338259172</v>
      </c>
      <c r="V125">
        <f t="shared" ca="1" si="26"/>
        <v>0.73985415962563716</v>
      </c>
      <c r="W125">
        <f t="shared" ca="1" si="26"/>
        <v>0.20665192212194539</v>
      </c>
      <c r="X125">
        <f t="shared" ca="1" si="26"/>
        <v>0.59556005752185337</v>
      </c>
      <c r="Y125">
        <f t="shared" ca="1" si="26"/>
        <v>0.2596868173360678</v>
      </c>
      <c r="Z125">
        <f t="shared" ca="1" si="26"/>
        <v>0.36086430707843764</v>
      </c>
      <c r="AA125">
        <f t="shared" ca="1" si="26"/>
        <v>0.7671468829352488</v>
      </c>
      <c r="AB125">
        <f t="shared" ca="1" si="26"/>
        <v>0.66668932083117149</v>
      </c>
      <c r="AC125">
        <f t="shared" ca="1" si="26"/>
        <v>0.15797325754208646</v>
      </c>
      <c r="AD125">
        <f t="shared" ca="1" si="26"/>
        <v>0.56358279668644151</v>
      </c>
      <c r="AE125">
        <f t="shared" ca="1" si="26"/>
        <v>0.71452522714557443</v>
      </c>
    </row>
    <row r="126" spans="2:31" x14ac:dyDescent="0.25">
      <c r="B126">
        <f t="shared" ca="1" si="24"/>
        <v>0.631962447635388</v>
      </c>
      <c r="C126">
        <f t="shared" ca="1" si="24"/>
        <v>0.81360560385374558</v>
      </c>
      <c r="D126">
        <f t="shared" ca="1" si="24"/>
        <v>0.11400084294917562</v>
      </c>
      <c r="E126">
        <f t="shared" ca="1" si="24"/>
        <v>4.3671996114748923E-2</v>
      </c>
      <c r="F126">
        <f t="shared" ca="1" si="24"/>
        <v>0.41531741625049534</v>
      </c>
      <c r="G126">
        <f t="shared" ca="1" si="24"/>
        <v>0.76185765099442526</v>
      </c>
      <c r="H126">
        <f t="shared" ca="1" si="24"/>
        <v>0.22854602694745896</v>
      </c>
      <c r="I126">
        <f t="shared" ca="1" si="24"/>
        <v>4.6840160780668716E-2</v>
      </c>
      <c r="J126">
        <f t="shared" ca="1" si="24"/>
        <v>1.505300001637111E-2</v>
      </c>
      <c r="K126">
        <f t="shared" ca="1" si="24"/>
        <v>0.29007267345484333</v>
      </c>
      <c r="L126">
        <f t="shared" ca="1" si="25"/>
        <v>0.49883705790382393</v>
      </c>
      <c r="M126">
        <f t="shared" ca="1" si="25"/>
        <v>0.6971069656916713</v>
      </c>
      <c r="N126">
        <f t="shared" ca="1" si="25"/>
        <v>0.53135992057485915</v>
      </c>
      <c r="O126">
        <f t="shared" ca="1" si="25"/>
        <v>0.96948579909587362</v>
      </c>
      <c r="P126">
        <f t="shared" ca="1" si="25"/>
        <v>0.87391896535985092</v>
      </c>
      <c r="Q126">
        <f t="shared" ca="1" si="25"/>
        <v>5.6273555846182655E-2</v>
      </c>
      <c r="R126">
        <f t="shared" ca="1" si="25"/>
        <v>0.34383921663332107</v>
      </c>
      <c r="S126">
        <f t="shared" ca="1" si="25"/>
        <v>0.82823872438821233</v>
      </c>
      <c r="T126">
        <f t="shared" ca="1" si="25"/>
        <v>0.9149391010818031</v>
      </c>
      <c r="U126">
        <f t="shared" ca="1" si="25"/>
        <v>7.4402159871813645E-2</v>
      </c>
      <c r="V126">
        <f t="shared" ca="1" si="26"/>
        <v>0.86761664546989836</v>
      </c>
      <c r="W126">
        <f t="shared" ca="1" si="26"/>
        <v>0.50877265957086548</v>
      </c>
      <c r="X126">
        <f t="shared" ca="1" si="26"/>
        <v>0.35427119902856846</v>
      </c>
      <c r="Y126">
        <f t="shared" ca="1" si="26"/>
        <v>2.8626712574995272E-2</v>
      </c>
      <c r="Z126">
        <f t="shared" ca="1" si="26"/>
        <v>0.28467745644156145</v>
      </c>
      <c r="AA126">
        <f t="shared" ca="1" si="26"/>
        <v>9.8164479223749268E-2</v>
      </c>
      <c r="AB126">
        <f t="shared" ca="1" si="26"/>
        <v>0.79359401664588369</v>
      </c>
      <c r="AC126">
        <f t="shared" ca="1" si="26"/>
        <v>0.26449264504802422</v>
      </c>
      <c r="AD126">
        <f t="shared" ca="1" si="26"/>
        <v>3.8698010960701357E-2</v>
      </c>
      <c r="AE126">
        <f t="shared" ca="1" si="26"/>
        <v>0.62323871001028008</v>
      </c>
    </row>
    <row r="127" spans="2:31" x14ac:dyDescent="0.25">
      <c r="B127">
        <f t="shared" ca="1" si="24"/>
        <v>0.45406902674982286</v>
      </c>
      <c r="C127">
        <f t="shared" ca="1" si="24"/>
        <v>0.81287473190375215</v>
      </c>
      <c r="D127">
        <f t="shared" ca="1" si="24"/>
        <v>4.8936111163008222E-2</v>
      </c>
      <c r="E127">
        <f t="shared" ca="1" si="24"/>
        <v>0.28009750627341035</v>
      </c>
      <c r="F127">
        <f t="shared" ca="1" si="24"/>
        <v>0.77691363104635713</v>
      </c>
      <c r="G127">
        <f t="shared" ca="1" si="24"/>
        <v>0.40632986321464681</v>
      </c>
      <c r="H127">
        <f t="shared" ca="1" si="24"/>
        <v>0.70901079348978868</v>
      </c>
      <c r="I127">
        <f t="shared" ca="1" si="24"/>
        <v>0.47892248078540778</v>
      </c>
      <c r="J127">
        <f t="shared" ca="1" si="24"/>
        <v>0.62684732669593579</v>
      </c>
      <c r="K127">
        <f t="shared" ca="1" si="24"/>
        <v>0.90942017313172752</v>
      </c>
      <c r="L127">
        <f t="shared" ca="1" si="25"/>
        <v>0.70193443571664105</v>
      </c>
      <c r="M127">
        <f t="shared" ca="1" si="25"/>
        <v>0.96298651944157587</v>
      </c>
      <c r="N127">
        <f t="shared" ca="1" si="25"/>
        <v>0.7015325994826842</v>
      </c>
      <c r="O127">
        <f t="shared" ca="1" si="25"/>
        <v>0.49348235470924373</v>
      </c>
      <c r="P127">
        <f t="shared" ca="1" si="25"/>
        <v>0.23360983151967307</v>
      </c>
      <c r="Q127">
        <f t="shared" ca="1" si="25"/>
        <v>0.91386032815716522</v>
      </c>
      <c r="R127">
        <f t="shared" ca="1" si="25"/>
        <v>3.6116743033108356E-2</v>
      </c>
      <c r="S127">
        <f t="shared" ca="1" si="25"/>
        <v>7.9098339246821414E-2</v>
      </c>
      <c r="T127">
        <f t="shared" ca="1" si="25"/>
        <v>0.16687381848480265</v>
      </c>
      <c r="U127">
        <f t="shared" ca="1" si="25"/>
        <v>0.13002296576911565</v>
      </c>
      <c r="V127">
        <f t="shared" ca="1" si="26"/>
        <v>0.77862933468748285</v>
      </c>
      <c r="W127">
        <f t="shared" ca="1" si="26"/>
        <v>0.35409503129362463</v>
      </c>
      <c r="X127">
        <f t="shared" ca="1" si="26"/>
        <v>0.63375855493649258</v>
      </c>
      <c r="Y127">
        <f t="shared" ca="1" si="26"/>
        <v>0.91705757372517427</v>
      </c>
      <c r="Z127">
        <f t="shared" ca="1" si="26"/>
        <v>0.40512226153891917</v>
      </c>
      <c r="AA127">
        <f t="shared" ca="1" si="26"/>
        <v>0.21873473121490061</v>
      </c>
      <c r="AB127">
        <f t="shared" ca="1" si="26"/>
        <v>0.59026651132585428</v>
      </c>
      <c r="AC127">
        <f t="shared" ca="1" si="26"/>
        <v>0.76696659601988859</v>
      </c>
      <c r="AD127">
        <f t="shared" ca="1" si="26"/>
        <v>0.91259094181814682</v>
      </c>
      <c r="AE127">
        <f t="shared" ca="1" si="26"/>
        <v>0.54502609346724551</v>
      </c>
    </row>
    <row r="128" spans="2:31" x14ac:dyDescent="0.25">
      <c r="B128">
        <f t="shared" ca="1" si="24"/>
        <v>0.81044025039135192</v>
      </c>
      <c r="C128">
        <f t="shared" ca="1" si="24"/>
        <v>0.90108941179619095</v>
      </c>
      <c r="D128">
        <f t="shared" ca="1" si="24"/>
        <v>0.33425208862761391</v>
      </c>
      <c r="E128">
        <f t="shared" ca="1" si="24"/>
        <v>0.5168641609905944</v>
      </c>
      <c r="F128">
        <f t="shared" ca="1" si="24"/>
        <v>4.2491145215455717E-2</v>
      </c>
      <c r="G128">
        <f t="shared" ca="1" si="24"/>
        <v>0.93206711782356333</v>
      </c>
      <c r="H128">
        <f t="shared" ca="1" si="24"/>
        <v>0.46794834946724606</v>
      </c>
      <c r="I128">
        <f t="shared" ca="1" si="24"/>
        <v>0.70799884139593394</v>
      </c>
      <c r="J128">
        <f t="shared" ca="1" si="24"/>
        <v>0.33728710638849363</v>
      </c>
      <c r="K128">
        <f t="shared" ca="1" si="24"/>
        <v>7.5972503829181193E-2</v>
      </c>
      <c r="L128">
        <f t="shared" ca="1" si="25"/>
        <v>0.86934778999122586</v>
      </c>
      <c r="M128">
        <f t="shared" ca="1" si="25"/>
        <v>2.185704315140935E-2</v>
      </c>
      <c r="N128">
        <f t="shared" ca="1" si="25"/>
        <v>0.54157524997893813</v>
      </c>
      <c r="O128">
        <f t="shared" ca="1" si="25"/>
        <v>0.32036760495366856</v>
      </c>
      <c r="P128">
        <f t="shared" ca="1" si="25"/>
        <v>0.51197526123663106</v>
      </c>
      <c r="Q128">
        <f t="shared" ca="1" si="25"/>
        <v>0.70779967908168584</v>
      </c>
      <c r="R128">
        <f t="shared" ca="1" si="25"/>
        <v>0.18587684275319027</v>
      </c>
      <c r="S128">
        <f t="shared" ca="1" si="25"/>
        <v>0.86050041236561992</v>
      </c>
      <c r="T128">
        <f t="shared" ca="1" si="25"/>
        <v>0.77921282694352567</v>
      </c>
      <c r="U128">
        <f t="shared" ca="1" si="25"/>
        <v>0.37629242295356313</v>
      </c>
      <c r="V128">
        <f t="shared" ca="1" si="26"/>
        <v>0.63936105950747923</v>
      </c>
      <c r="W128">
        <f t="shared" ca="1" si="26"/>
        <v>0.33677100438443208</v>
      </c>
      <c r="X128">
        <f t="shared" ca="1" si="26"/>
        <v>0.85674833968072339</v>
      </c>
      <c r="Y128">
        <f t="shared" ca="1" si="26"/>
        <v>0.12693670922917022</v>
      </c>
      <c r="Z128">
        <f t="shared" ca="1" si="26"/>
        <v>0.45422213722729143</v>
      </c>
      <c r="AA128">
        <f t="shared" ca="1" si="26"/>
        <v>0.86500793148734623</v>
      </c>
      <c r="AB128">
        <f t="shared" ca="1" si="26"/>
        <v>0.88398876702285789</v>
      </c>
      <c r="AC128">
        <f t="shared" ca="1" si="26"/>
        <v>0.36948097564067028</v>
      </c>
      <c r="AD128">
        <f t="shared" ca="1" si="26"/>
        <v>0.39732798635328792</v>
      </c>
      <c r="AE128">
        <f t="shared" ca="1" si="26"/>
        <v>0.38602851043542952</v>
      </c>
    </row>
    <row r="129" spans="2:31" x14ac:dyDescent="0.25">
      <c r="B129">
        <f t="shared" ca="1" si="24"/>
        <v>0.93719322894923485</v>
      </c>
      <c r="C129">
        <f t="shared" ca="1" si="24"/>
        <v>0.10556214909163519</v>
      </c>
      <c r="D129">
        <f t="shared" ca="1" si="24"/>
        <v>0.1087357942316558</v>
      </c>
      <c r="E129">
        <f t="shared" ca="1" si="24"/>
        <v>0.93838686577682839</v>
      </c>
      <c r="F129">
        <f t="shared" ca="1" si="24"/>
        <v>0.84866378778798257</v>
      </c>
      <c r="G129">
        <f t="shared" ca="1" si="24"/>
        <v>0.42883996912613664</v>
      </c>
      <c r="H129">
        <f t="shared" ca="1" si="24"/>
        <v>0.83741141563681154</v>
      </c>
      <c r="I129">
        <f t="shared" ca="1" si="24"/>
        <v>0.43097709850479959</v>
      </c>
      <c r="J129">
        <f t="shared" ca="1" si="24"/>
        <v>0.2490805060684762</v>
      </c>
      <c r="K129">
        <f t="shared" ca="1" si="24"/>
        <v>0.86763443167763654</v>
      </c>
      <c r="L129">
        <f t="shared" ca="1" si="25"/>
        <v>0.88062888783542181</v>
      </c>
      <c r="M129">
        <f t="shared" ca="1" si="25"/>
        <v>0.90445670521207977</v>
      </c>
      <c r="N129">
        <f t="shared" ca="1" si="25"/>
        <v>0.12358142039560249</v>
      </c>
      <c r="O129">
        <f t="shared" ca="1" si="25"/>
        <v>0.76742819004382401</v>
      </c>
      <c r="P129">
        <f t="shared" ca="1" si="25"/>
        <v>0.67900988709805965</v>
      </c>
      <c r="Q129">
        <f t="shared" ca="1" si="25"/>
        <v>0.69223782536270217</v>
      </c>
      <c r="R129">
        <f t="shared" ca="1" si="25"/>
        <v>0.55050207828381659</v>
      </c>
      <c r="S129">
        <f t="shared" ca="1" si="25"/>
        <v>0.71992049435681538</v>
      </c>
      <c r="T129">
        <f t="shared" ca="1" si="25"/>
        <v>0.27151090454071447</v>
      </c>
      <c r="U129">
        <f t="shared" ca="1" si="25"/>
        <v>0.6660279181248896</v>
      </c>
      <c r="V129">
        <f t="shared" ca="1" si="26"/>
        <v>0.70150236237838559</v>
      </c>
      <c r="W129">
        <f t="shared" ca="1" si="26"/>
        <v>0.59041749061830551</v>
      </c>
      <c r="X129">
        <f t="shared" ca="1" si="26"/>
        <v>0.91267478774978295</v>
      </c>
      <c r="Y129">
        <f t="shared" ca="1" si="26"/>
        <v>0.31867440665795232</v>
      </c>
      <c r="Z129">
        <f t="shared" ca="1" si="26"/>
        <v>0.80135498904456348</v>
      </c>
      <c r="AA129">
        <f t="shared" ca="1" si="26"/>
        <v>0.99781998044894049</v>
      </c>
      <c r="AB129">
        <f t="shared" ca="1" si="26"/>
        <v>0.99335978953064341</v>
      </c>
      <c r="AC129">
        <f t="shared" ca="1" si="26"/>
        <v>7.3493741247279365E-2</v>
      </c>
      <c r="AD129">
        <f t="shared" ca="1" si="26"/>
        <v>0.22206111055302385</v>
      </c>
      <c r="AE129">
        <f t="shared" ca="1" si="26"/>
        <v>9.4085198463552899E-2</v>
      </c>
    </row>
    <row r="130" spans="2:31" x14ac:dyDescent="0.25">
      <c r="B130">
        <f t="shared" ref="B130:K139" ca="1" si="27">RAND()</f>
        <v>0.63006646555324952</v>
      </c>
      <c r="C130">
        <f t="shared" ca="1" si="27"/>
        <v>0.74263504118374435</v>
      </c>
      <c r="D130">
        <f t="shared" ca="1" si="27"/>
        <v>0.68725499521853006</v>
      </c>
      <c r="E130">
        <f t="shared" ca="1" si="27"/>
        <v>0.88651623337696961</v>
      </c>
      <c r="F130">
        <f t="shared" ca="1" si="27"/>
        <v>0.88297273080474259</v>
      </c>
      <c r="G130">
        <f t="shared" ca="1" si="27"/>
        <v>0.64297644290100853</v>
      </c>
      <c r="H130">
        <f t="shared" ca="1" si="27"/>
        <v>9.0360620043060891E-2</v>
      </c>
      <c r="I130">
        <f t="shared" ca="1" si="27"/>
        <v>0.73219417916913176</v>
      </c>
      <c r="J130">
        <f t="shared" ca="1" si="27"/>
        <v>0.72727022372255057</v>
      </c>
      <c r="K130">
        <f t="shared" ca="1" si="27"/>
        <v>0.64927359161223119</v>
      </c>
      <c r="L130">
        <f t="shared" ref="L130:U139" ca="1" si="28">RAND()</f>
        <v>0.44246389844125977</v>
      </c>
      <c r="M130">
        <f t="shared" ca="1" si="28"/>
        <v>9.0136558079466578E-2</v>
      </c>
      <c r="N130">
        <f t="shared" ca="1" si="28"/>
        <v>3.3996416816829189E-2</v>
      </c>
      <c r="O130">
        <f t="shared" ca="1" si="28"/>
        <v>0.61437966290773005</v>
      </c>
      <c r="P130">
        <f t="shared" ca="1" si="28"/>
        <v>0.72145433791496871</v>
      </c>
      <c r="Q130">
        <f t="shared" ca="1" si="28"/>
        <v>0.25959781359718104</v>
      </c>
      <c r="R130">
        <f t="shared" ca="1" si="28"/>
        <v>0.83047024445714257</v>
      </c>
      <c r="S130">
        <f t="shared" ca="1" si="28"/>
        <v>0.81006202456414389</v>
      </c>
      <c r="T130">
        <f t="shared" ca="1" si="28"/>
        <v>0.25309018786524429</v>
      </c>
      <c r="U130">
        <f t="shared" ca="1" si="28"/>
        <v>0.25160795878096581</v>
      </c>
      <c r="V130">
        <f t="shared" ref="V130:AE139" ca="1" si="29">RAND()</f>
        <v>6.6596098254636082E-2</v>
      </c>
      <c r="W130">
        <f t="shared" ca="1" si="29"/>
        <v>0.83554172376522295</v>
      </c>
      <c r="X130">
        <f t="shared" ca="1" si="29"/>
        <v>0.45897812999936516</v>
      </c>
      <c r="Y130">
        <f t="shared" ca="1" si="29"/>
        <v>0.84332019663272573</v>
      </c>
      <c r="Z130">
        <f t="shared" ca="1" si="29"/>
        <v>0.12642622881546001</v>
      </c>
      <c r="AA130">
        <f t="shared" ca="1" si="29"/>
        <v>0.1015085122929249</v>
      </c>
      <c r="AB130">
        <f t="shared" ca="1" si="29"/>
        <v>0.1183067082285198</v>
      </c>
      <c r="AC130">
        <f t="shared" ca="1" si="29"/>
        <v>5.6298440047676257E-2</v>
      </c>
      <c r="AD130">
        <f t="shared" ca="1" si="29"/>
        <v>0.35269778754098846</v>
      </c>
      <c r="AE130">
        <f t="shared" ca="1" si="29"/>
        <v>0.59058561967086254</v>
      </c>
    </row>
    <row r="131" spans="2:31" x14ac:dyDescent="0.25">
      <c r="B131">
        <f t="shared" ca="1" si="27"/>
        <v>0.53603291504120465</v>
      </c>
      <c r="C131">
        <f t="shared" ca="1" si="27"/>
        <v>9.7986427646374219E-2</v>
      </c>
      <c r="D131">
        <f t="shared" ca="1" si="27"/>
        <v>0.18785120246692255</v>
      </c>
      <c r="E131">
        <f t="shared" ca="1" si="27"/>
        <v>0.86365711477471407</v>
      </c>
      <c r="F131">
        <f t="shared" ca="1" si="27"/>
        <v>0.527711264648689</v>
      </c>
      <c r="G131">
        <f t="shared" ca="1" si="27"/>
        <v>7.4159086067065338E-2</v>
      </c>
      <c r="H131">
        <f t="shared" ca="1" si="27"/>
        <v>0.53190742613644915</v>
      </c>
      <c r="I131">
        <f t="shared" ca="1" si="27"/>
        <v>0.62990740051177441</v>
      </c>
      <c r="J131">
        <f t="shared" ca="1" si="27"/>
        <v>0.27588011204566865</v>
      </c>
      <c r="K131">
        <f t="shared" ca="1" si="27"/>
        <v>0.45993937003482799</v>
      </c>
      <c r="L131">
        <f t="shared" ca="1" si="28"/>
        <v>0.62379071503615058</v>
      </c>
      <c r="M131">
        <f t="shared" ca="1" si="28"/>
        <v>9.2700586876594659E-2</v>
      </c>
      <c r="N131">
        <f t="shared" ca="1" si="28"/>
        <v>0.82576940979400026</v>
      </c>
      <c r="O131">
        <f t="shared" ca="1" si="28"/>
        <v>0.68583794342834681</v>
      </c>
      <c r="P131">
        <f t="shared" ca="1" si="28"/>
        <v>4.5257561444193906E-2</v>
      </c>
      <c r="Q131">
        <f t="shared" ca="1" si="28"/>
        <v>0.17430342435204604</v>
      </c>
      <c r="R131">
        <f t="shared" ca="1" si="28"/>
        <v>0.93992088141985053</v>
      </c>
      <c r="S131">
        <f t="shared" ca="1" si="28"/>
        <v>0.16024117644653496</v>
      </c>
      <c r="T131">
        <f t="shared" ca="1" si="28"/>
        <v>6.4096236815442964E-3</v>
      </c>
      <c r="U131">
        <f t="shared" ca="1" si="28"/>
        <v>0.66671368319149593</v>
      </c>
      <c r="V131">
        <f t="shared" ca="1" si="29"/>
        <v>0.71260109832839746</v>
      </c>
      <c r="W131">
        <f t="shared" ca="1" si="29"/>
        <v>0.1494248319008582</v>
      </c>
      <c r="X131">
        <f t="shared" ca="1" si="29"/>
        <v>0.60889299438263933</v>
      </c>
      <c r="Y131">
        <f t="shared" ca="1" si="29"/>
        <v>0.91573134772369236</v>
      </c>
      <c r="Z131">
        <f t="shared" ca="1" si="29"/>
        <v>0.14720541740634596</v>
      </c>
      <c r="AA131">
        <f t="shared" ca="1" si="29"/>
        <v>0.26748150681370597</v>
      </c>
      <c r="AB131">
        <f t="shared" ca="1" si="29"/>
        <v>0.35455209800497034</v>
      </c>
      <c r="AC131">
        <f t="shared" ca="1" si="29"/>
        <v>0.92527677681478515</v>
      </c>
      <c r="AD131">
        <f t="shared" ca="1" si="29"/>
        <v>0.58585825779216116</v>
      </c>
      <c r="AE131">
        <f t="shared" ca="1" si="29"/>
        <v>9.9149303795735833E-3</v>
      </c>
    </row>
    <row r="132" spans="2:31" x14ac:dyDescent="0.25">
      <c r="B132">
        <f t="shared" ca="1" si="27"/>
        <v>0.4212196912667121</v>
      </c>
      <c r="C132">
        <f t="shared" ca="1" si="27"/>
        <v>0.62022298062226522</v>
      </c>
      <c r="D132">
        <f t="shared" ca="1" si="27"/>
        <v>0.86970867487838532</v>
      </c>
      <c r="E132">
        <f t="shared" ca="1" si="27"/>
        <v>0.60458796269981452</v>
      </c>
      <c r="F132">
        <f t="shared" ca="1" si="27"/>
        <v>0.73163560339707767</v>
      </c>
      <c r="G132">
        <f t="shared" ca="1" si="27"/>
        <v>0.19035946528901304</v>
      </c>
      <c r="H132">
        <f t="shared" ca="1" si="27"/>
        <v>0.12809072726456461</v>
      </c>
      <c r="I132">
        <f t="shared" ca="1" si="27"/>
        <v>0.17940298989178949</v>
      </c>
      <c r="J132">
        <f t="shared" ca="1" si="27"/>
        <v>0.61398717808674186</v>
      </c>
      <c r="K132">
        <f t="shared" ca="1" si="27"/>
        <v>0.20256620101599498</v>
      </c>
      <c r="L132">
        <f t="shared" ca="1" si="28"/>
        <v>0.9310651908360672</v>
      </c>
      <c r="M132">
        <f t="shared" ca="1" si="28"/>
        <v>0.97054472438558559</v>
      </c>
      <c r="N132">
        <f t="shared" ca="1" si="28"/>
        <v>0.92584861192591239</v>
      </c>
      <c r="O132">
        <f t="shared" ca="1" si="28"/>
        <v>0.31623200505161653</v>
      </c>
      <c r="P132">
        <f t="shared" ca="1" si="28"/>
        <v>0.27238620354394172</v>
      </c>
      <c r="Q132">
        <f t="shared" ca="1" si="28"/>
        <v>0.97465238358655371</v>
      </c>
      <c r="R132">
        <f t="shared" ca="1" si="28"/>
        <v>0.22256015939146589</v>
      </c>
      <c r="S132">
        <f t="shared" ca="1" si="28"/>
        <v>0.48762969485382257</v>
      </c>
      <c r="T132">
        <f t="shared" ca="1" si="28"/>
        <v>0.59833787829089236</v>
      </c>
      <c r="U132">
        <f t="shared" ca="1" si="28"/>
        <v>0.10685134007517472</v>
      </c>
      <c r="V132">
        <f t="shared" ca="1" si="29"/>
        <v>0.10669947300072041</v>
      </c>
      <c r="W132">
        <f t="shared" ca="1" si="29"/>
        <v>2.6367348002240831E-3</v>
      </c>
      <c r="X132">
        <f t="shared" ca="1" si="29"/>
        <v>0.58179322978666126</v>
      </c>
      <c r="Y132">
        <f t="shared" ca="1" si="29"/>
        <v>0.17761637982178868</v>
      </c>
      <c r="Z132">
        <f t="shared" ca="1" si="29"/>
        <v>0.8119301791446718</v>
      </c>
      <c r="AA132">
        <f t="shared" ca="1" si="29"/>
        <v>0.87655031088271507</v>
      </c>
      <c r="AB132">
        <f t="shared" ca="1" si="29"/>
        <v>0.99375473203450593</v>
      </c>
      <c r="AC132">
        <f t="shared" ca="1" si="29"/>
        <v>0.90151536785785913</v>
      </c>
      <c r="AD132">
        <f t="shared" ca="1" si="29"/>
        <v>0.37691581186924528</v>
      </c>
      <c r="AE132">
        <f t="shared" ca="1" si="29"/>
        <v>0.28654572740167694</v>
      </c>
    </row>
    <row r="133" spans="2:31" x14ac:dyDescent="0.25">
      <c r="B133">
        <f t="shared" ca="1" si="27"/>
        <v>0.98127229597061416</v>
      </c>
      <c r="C133">
        <f t="shared" ca="1" si="27"/>
        <v>9.4162503339371817E-2</v>
      </c>
      <c r="D133">
        <f t="shared" ca="1" si="27"/>
        <v>0.85702910452126457</v>
      </c>
      <c r="E133">
        <f t="shared" ca="1" si="27"/>
        <v>1.0146186956982106E-2</v>
      </c>
      <c r="F133">
        <f t="shared" ca="1" si="27"/>
        <v>0.52762435792556328</v>
      </c>
      <c r="G133">
        <f t="shared" ca="1" si="27"/>
        <v>0.35804055568250948</v>
      </c>
      <c r="H133">
        <f t="shared" ca="1" si="27"/>
        <v>0.3242181767188354</v>
      </c>
      <c r="I133">
        <f t="shared" ca="1" si="27"/>
        <v>5.6726696993862014E-2</v>
      </c>
      <c r="J133">
        <f t="shared" ca="1" si="27"/>
        <v>0.55227017612228835</v>
      </c>
      <c r="K133">
        <f t="shared" ca="1" si="27"/>
        <v>0.82836177000062339</v>
      </c>
      <c r="L133">
        <f t="shared" ca="1" si="28"/>
        <v>0.92165940685979031</v>
      </c>
      <c r="M133">
        <f t="shared" ca="1" si="28"/>
        <v>0.71690360782067608</v>
      </c>
      <c r="N133">
        <f t="shared" ca="1" si="28"/>
        <v>6.5681271365258809E-3</v>
      </c>
      <c r="O133">
        <f t="shared" ca="1" si="28"/>
        <v>0.9505951777952486</v>
      </c>
      <c r="P133">
        <f t="shared" ca="1" si="28"/>
        <v>0.62434978802339836</v>
      </c>
      <c r="Q133">
        <f t="shared" ca="1" si="28"/>
        <v>1.4908158312597841E-2</v>
      </c>
      <c r="R133">
        <f t="shared" ca="1" si="28"/>
        <v>0.99672167611834972</v>
      </c>
      <c r="S133">
        <f t="shared" ca="1" si="28"/>
        <v>0.96148919607739725</v>
      </c>
      <c r="T133">
        <f t="shared" ca="1" si="28"/>
        <v>0.57720702191182949</v>
      </c>
      <c r="U133">
        <f t="shared" ca="1" si="28"/>
        <v>0.2893153324531017</v>
      </c>
      <c r="V133">
        <f t="shared" ca="1" si="29"/>
        <v>0.42002626904922646</v>
      </c>
      <c r="W133">
        <f t="shared" ca="1" si="29"/>
        <v>0.8701974034486355</v>
      </c>
      <c r="X133">
        <f t="shared" ca="1" si="29"/>
        <v>0.47761519910431205</v>
      </c>
      <c r="Y133">
        <f t="shared" ca="1" si="29"/>
        <v>0.17699483639131497</v>
      </c>
      <c r="Z133">
        <f t="shared" ca="1" si="29"/>
        <v>0.23306849280484587</v>
      </c>
      <c r="AA133">
        <f t="shared" ca="1" si="29"/>
        <v>0.40464532547528814</v>
      </c>
      <c r="AB133">
        <f t="shared" ca="1" si="29"/>
        <v>1.6616772052283402E-2</v>
      </c>
      <c r="AC133">
        <f t="shared" ca="1" si="29"/>
        <v>0.42254406779065801</v>
      </c>
      <c r="AD133">
        <f t="shared" ca="1" si="29"/>
        <v>0.41525417137438048</v>
      </c>
      <c r="AE133">
        <f t="shared" ca="1" si="29"/>
        <v>0.6424197054445957</v>
      </c>
    </row>
    <row r="134" spans="2:31" x14ac:dyDescent="0.25">
      <c r="B134">
        <f t="shared" ca="1" si="27"/>
        <v>0.40499247456526266</v>
      </c>
      <c r="C134">
        <f t="shared" ca="1" si="27"/>
        <v>0.56340430358156657</v>
      </c>
      <c r="D134">
        <f t="shared" ca="1" si="27"/>
        <v>0.16783953541427366</v>
      </c>
      <c r="E134">
        <f t="shared" ca="1" si="27"/>
        <v>0.8863615225064061</v>
      </c>
      <c r="F134">
        <f t="shared" ca="1" si="27"/>
        <v>0.76333113069163083</v>
      </c>
      <c r="G134">
        <f t="shared" ca="1" si="27"/>
        <v>0.77645372203754115</v>
      </c>
      <c r="H134">
        <f t="shared" ca="1" si="27"/>
        <v>1.6654630559213679E-2</v>
      </c>
      <c r="I134">
        <f t="shared" ca="1" si="27"/>
        <v>0.63178956599435487</v>
      </c>
      <c r="J134">
        <f t="shared" ca="1" si="27"/>
        <v>0.7246126120116072</v>
      </c>
      <c r="K134">
        <f t="shared" ca="1" si="27"/>
        <v>0.47994229565339697</v>
      </c>
      <c r="L134">
        <f t="shared" ca="1" si="28"/>
        <v>0.37076352869317314</v>
      </c>
      <c r="M134">
        <f t="shared" ca="1" si="28"/>
        <v>7.7808719736146337E-2</v>
      </c>
      <c r="N134">
        <f t="shared" ca="1" si="28"/>
        <v>0.37815563402094859</v>
      </c>
      <c r="O134">
        <f t="shared" ca="1" si="28"/>
        <v>8.279878104409133E-2</v>
      </c>
      <c r="P134">
        <f t="shared" ca="1" si="28"/>
        <v>0.28763582850840486</v>
      </c>
      <c r="Q134">
        <f t="shared" ca="1" si="28"/>
        <v>0.95683497697062503</v>
      </c>
      <c r="R134">
        <f t="shared" ca="1" si="28"/>
        <v>0.60622599612839534</v>
      </c>
      <c r="S134">
        <f t="shared" ca="1" si="28"/>
        <v>0.26416809886937465</v>
      </c>
      <c r="T134">
        <f t="shared" ca="1" si="28"/>
        <v>0.5352869199774839</v>
      </c>
      <c r="U134">
        <f t="shared" ca="1" si="28"/>
        <v>2.7821973240991227E-3</v>
      </c>
      <c r="V134">
        <f t="shared" ca="1" si="29"/>
        <v>0.63290820234164791</v>
      </c>
      <c r="W134">
        <f t="shared" ca="1" si="29"/>
        <v>0.46527050007151427</v>
      </c>
      <c r="X134">
        <f t="shared" ca="1" si="29"/>
        <v>0.5991501826188852</v>
      </c>
      <c r="Y134">
        <f t="shared" ca="1" si="29"/>
        <v>0.74497381358136838</v>
      </c>
      <c r="Z134">
        <f t="shared" ca="1" si="29"/>
        <v>0.50071618438179222</v>
      </c>
      <c r="AA134">
        <f t="shared" ca="1" si="29"/>
        <v>0.3925556856923309</v>
      </c>
      <c r="AB134">
        <f t="shared" ca="1" si="29"/>
        <v>0.17281144778390106</v>
      </c>
      <c r="AC134">
        <f t="shared" ca="1" si="29"/>
        <v>2.6673605992035831E-2</v>
      </c>
      <c r="AD134">
        <f t="shared" ca="1" si="29"/>
        <v>0.88095054949658813</v>
      </c>
      <c r="AE134">
        <f t="shared" ca="1" si="29"/>
        <v>0.15748596105788581</v>
      </c>
    </row>
    <row r="135" spans="2:31" x14ac:dyDescent="0.25">
      <c r="B135">
        <f t="shared" ca="1" si="27"/>
        <v>0.23215010273506342</v>
      </c>
      <c r="C135">
        <f t="shared" ca="1" si="27"/>
        <v>0.80480814816238011</v>
      </c>
      <c r="D135">
        <f t="shared" ca="1" si="27"/>
        <v>0.24026000215336141</v>
      </c>
      <c r="E135">
        <f t="shared" ca="1" si="27"/>
        <v>0.35638213348968062</v>
      </c>
      <c r="F135">
        <f t="shared" ca="1" si="27"/>
        <v>0.87263466603538231</v>
      </c>
      <c r="G135">
        <f t="shared" ca="1" si="27"/>
        <v>0.12642921369168469</v>
      </c>
      <c r="H135">
        <f t="shared" ca="1" si="27"/>
        <v>0.85489411487767963</v>
      </c>
      <c r="I135">
        <f t="shared" ca="1" si="27"/>
        <v>0.54929676887433843</v>
      </c>
      <c r="J135">
        <f t="shared" ca="1" si="27"/>
        <v>0.64314611238864416</v>
      </c>
      <c r="K135">
        <f t="shared" ca="1" si="27"/>
        <v>0.3073446511671305</v>
      </c>
      <c r="L135">
        <f t="shared" ca="1" si="28"/>
        <v>0.79687363991967897</v>
      </c>
      <c r="M135">
        <f t="shared" ca="1" si="28"/>
        <v>4.1325268954199856E-3</v>
      </c>
      <c r="N135">
        <f t="shared" ca="1" si="28"/>
        <v>0.64706168470898029</v>
      </c>
      <c r="O135">
        <f t="shared" ca="1" si="28"/>
        <v>5.6446120236950392E-3</v>
      </c>
      <c r="P135">
        <f t="shared" ca="1" si="28"/>
        <v>0.89082520289298683</v>
      </c>
      <c r="Q135">
        <f t="shared" ca="1" si="28"/>
        <v>0.45949287223326474</v>
      </c>
      <c r="R135">
        <f t="shared" ca="1" si="28"/>
        <v>0.52838286995949835</v>
      </c>
      <c r="S135">
        <f t="shared" ca="1" si="28"/>
        <v>0.3545786636666286</v>
      </c>
      <c r="T135">
        <f t="shared" ca="1" si="28"/>
        <v>0.37726741183827173</v>
      </c>
      <c r="U135">
        <f t="shared" ca="1" si="28"/>
        <v>0.82121636701067491</v>
      </c>
      <c r="V135">
        <f t="shared" ca="1" si="29"/>
        <v>0.78837286318776201</v>
      </c>
      <c r="W135">
        <f t="shared" ca="1" si="29"/>
        <v>0.80781764034855796</v>
      </c>
      <c r="X135">
        <f t="shared" ca="1" si="29"/>
        <v>0.18853441509422142</v>
      </c>
      <c r="Y135">
        <f t="shared" ca="1" si="29"/>
        <v>0.33163396878272011</v>
      </c>
      <c r="Z135">
        <f t="shared" ca="1" si="29"/>
        <v>0.18970780032265377</v>
      </c>
      <c r="AA135">
        <f t="shared" ca="1" si="29"/>
        <v>0.99704494255170784</v>
      </c>
      <c r="AB135">
        <f t="shared" ca="1" si="29"/>
        <v>0.38334036431550267</v>
      </c>
      <c r="AC135">
        <f t="shared" ca="1" si="29"/>
        <v>0.71847795676247994</v>
      </c>
      <c r="AD135">
        <f t="shared" ca="1" si="29"/>
        <v>0.4441001070111763</v>
      </c>
      <c r="AE135">
        <f t="shared" ca="1" si="29"/>
        <v>0.292458280532228</v>
      </c>
    </row>
    <row r="136" spans="2:31" x14ac:dyDescent="0.25">
      <c r="B136">
        <f t="shared" ca="1" si="27"/>
        <v>0.4056695989492447</v>
      </c>
      <c r="C136">
        <f t="shared" ca="1" si="27"/>
        <v>0.31872460468373376</v>
      </c>
      <c r="D136">
        <f t="shared" ca="1" si="27"/>
        <v>0.90103934401839769</v>
      </c>
      <c r="E136">
        <f t="shared" ca="1" si="27"/>
        <v>0.59003051749760904</v>
      </c>
      <c r="F136">
        <f t="shared" ca="1" si="27"/>
        <v>7.4776367326901294E-2</v>
      </c>
      <c r="G136">
        <f t="shared" ca="1" si="27"/>
        <v>0.73310899596449719</v>
      </c>
      <c r="H136">
        <f t="shared" ca="1" si="27"/>
        <v>0.83734057448283927</v>
      </c>
      <c r="I136">
        <f t="shared" ca="1" si="27"/>
        <v>0.92522411297978646</v>
      </c>
      <c r="J136">
        <f t="shared" ca="1" si="27"/>
        <v>0.74979267865929944</v>
      </c>
      <c r="K136">
        <f t="shared" ca="1" si="27"/>
        <v>0.20298731958850008</v>
      </c>
      <c r="L136">
        <f t="shared" ca="1" si="28"/>
        <v>9.3879611070113889E-2</v>
      </c>
      <c r="M136">
        <f t="shared" ca="1" si="28"/>
        <v>0.44973857576734244</v>
      </c>
      <c r="N136">
        <f t="shared" ca="1" si="28"/>
        <v>0.25733004903530876</v>
      </c>
      <c r="O136">
        <f t="shared" ca="1" si="28"/>
        <v>0.60696935170033961</v>
      </c>
      <c r="P136">
        <f t="shared" ca="1" si="28"/>
        <v>0.30642456392950823</v>
      </c>
      <c r="Q136">
        <f t="shared" ca="1" si="28"/>
        <v>0.44752011990265039</v>
      </c>
      <c r="R136">
        <f t="shared" ca="1" si="28"/>
        <v>0.94615988118520544</v>
      </c>
      <c r="S136">
        <f t="shared" ca="1" si="28"/>
        <v>0.50226400905011559</v>
      </c>
      <c r="T136">
        <f t="shared" ca="1" si="28"/>
        <v>0.79618072874544854</v>
      </c>
      <c r="U136">
        <f t="shared" ca="1" si="28"/>
        <v>0.45673402440981015</v>
      </c>
      <c r="V136">
        <f t="shared" ca="1" si="29"/>
        <v>0.57644286804036349</v>
      </c>
      <c r="W136">
        <f t="shared" ca="1" si="29"/>
        <v>0.34399400426311377</v>
      </c>
      <c r="X136">
        <f t="shared" ca="1" si="29"/>
        <v>0.99217316637860331</v>
      </c>
      <c r="Y136">
        <f t="shared" ca="1" si="29"/>
        <v>0.40981375075515514</v>
      </c>
      <c r="Z136">
        <f t="shared" ca="1" si="29"/>
        <v>0.39651751214242492</v>
      </c>
      <c r="AA136">
        <f t="shared" ca="1" si="29"/>
        <v>0.40130182165890871</v>
      </c>
      <c r="AB136">
        <f t="shared" ca="1" si="29"/>
        <v>5.4494448103213411E-2</v>
      </c>
      <c r="AC136">
        <f t="shared" ca="1" si="29"/>
        <v>7.5027305513502007E-2</v>
      </c>
      <c r="AD136">
        <f t="shared" ca="1" si="29"/>
        <v>0.85560163937537048</v>
      </c>
      <c r="AE136">
        <f t="shared" ca="1" si="29"/>
        <v>0.65936709852758124</v>
      </c>
    </row>
    <row r="137" spans="2:31" x14ac:dyDescent="0.25">
      <c r="B137">
        <f t="shared" ca="1" si="27"/>
        <v>0.89710294675679947</v>
      </c>
      <c r="C137">
        <f t="shared" ca="1" si="27"/>
        <v>0.48128355319690019</v>
      </c>
      <c r="D137">
        <f t="shared" ca="1" si="27"/>
        <v>0.76013338321486579</v>
      </c>
      <c r="E137">
        <f t="shared" ca="1" si="27"/>
        <v>0.71698898344193207</v>
      </c>
      <c r="F137">
        <f t="shared" ca="1" si="27"/>
        <v>0.27711085042087791</v>
      </c>
      <c r="G137">
        <f t="shared" ca="1" si="27"/>
        <v>0.28022256224930464</v>
      </c>
      <c r="H137">
        <f t="shared" ca="1" si="27"/>
        <v>0.20843792847594433</v>
      </c>
      <c r="I137">
        <f t="shared" ca="1" si="27"/>
        <v>0.20649598930134161</v>
      </c>
      <c r="J137">
        <f t="shared" ca="1" si="27"/>
        <v>0.83484321036445386</v>
      </c>
      <c r="K137">
        <f t="shared" ca="1" si="27"/>
        <v>0.10819911579374447</v>
      </c>
      <c r="L137">
        <f t="shared" ca="1" si="28"/>
        <v>1.7401168120944277E-2</v>
      </c>
      <c r="M137">
        <f t="shared" ca="1" si="28"/>
        <v>0.81761593261054077</v>
      </c>
      <c r="N137">
        <f t="shared" ca="1" si="28"/>
        <v>0.45724532012347119</v>
      </c>
      <c r="O137">
        <f t="shared" ca="1" si="28"/>
        <v>0.91225393730985882</v>
      </c>
      <c r="P137">
        <f t="shared" ca="1" si="28"/>
        <v>0.9172895761060289</v>
      </c>
      <c r="Q137">
        <f t="shared" ca="1" si="28"/>
        <v>0.58494104088953325</v>
      </c>
      <c r="R137">
        <f t="shared" ca="1" si="28"/>
        <v>0.61769408553516847</v>
      </c>
      <c r="S137">
        <f t="shared" ca="1" si="28"/>
        <v>0.91909239049847624</v>
      </c>
      <c r="T137">
        <f t="shared" ca="1" si="28"/>
        <v>0.76201076930969336</v>
      </c>
      <c r="U137">
        <f t="shared" ca="1" si="28"/>
        <v>0.44013345726191933</v>
      </c>
      <c r="V137">
        <f t="shared" ca="1" si="29"/>
        <v>0.9467700648057491</v>
      </c>
      <c r="W137">
        <f t="shared" ca="1" si="29"/>
        <v>0.87992418725840604</v>
      </c>
      <c r="X137">
        <f t="shared" ca="1" si="29"/>
        <v>0.59359215937147525</v>
      </c>
      <c r="Y137">
        <f t="shared" ca="1" si="29"/>
        <v>0.66667164903363929</v>
      </c>
      <c r="Z137">
        <f t="shared" ca="1" si="29"/>
        <v>0.62656097593412419</v>
      </c>
      <c r="AA137">
        <f t="shared" ca="1" si="29"/>
        <v>0.95401845371916649</v>
      </c>
      <c r="AB137">
        <f t="shared" ca="1" si="29"/>
        <v>8.0006383408381954E-2</v>
      </c>
      <c r="AC137">
        <f t="shared" ca="1" si="29"/>
        <v>0.3680754179190926</v>
      </c>
      <c r="AD137">
        <f t="shared" ca="1" si="29"/>
        <v>0.21710179700823939</v>
      </c>
      <c r="AE137">
        <f t="shared" ca="1" si="29"/>
        <v>0.86070723702240182</v>
      </c>
    </row>
    <row r="138" spans="2:31" x14ac:dyDescent="0.25">
      <c r="B138">
        <f t="shared" ca="1" si="27"/>
        <v>0.29188976481387052</v>
      </c>
      <c r="C138">
        <f t="shared" ca="1" si="27"/>
        <v>0.38510137081405293</v>
      </c>
      <c r="D138">
        <f t="shared" ca="1" si="27"/>
        <v>0.59394906571335038</v>
      </c>
      <c r="E138">
        <f t="shared" ca="1" si="27"/>
        <v>0.10603631219485932</v>
      </c>
      <c r="F138">
        <f t="shared" ca="1" si="27"/>
        <v>0.4821194083405147</v>
      </c>
      <c r="G138">
        <f t="shared" ca="1" si="27"/>
        <v>0.38593532149560539</v>
      </c>
      <c r="H138">
        <f t="shared" ca="1" si="27"/>
        <v>0.15916654193274571</v>
      </c>
      <c r="I138">
        <f t="shared" ca="1" si="27"/>
        <v>0.59687891656062853</v>
      </c>
      <c r="J138">
        <f t="shared" ca="1" si="27"/>
        <v>0.76045062131316166</v>
      </c>
      <c r="K138">
        <f t="shared" ca="1" si="27"/>
        <v>0.20583943830784168</v>
      </c>
      <c r="L138">
        <f t="shared" ca="1" si="28"/>
        <v>0.96711073337117481</v>
      </c>
      <c r="M138">
        <f t="shared" ca="1" si="28"/>
        <v>0.68768514242270351</v>
      </c>
      <c r="N138">
        <f t="shared" ca="1" si="28"/>
        <v>4.7599669905551645E-2</v>
      </c>
      <c r="O138">
        <f t="shared" ca="1" si="28"/>
        <v>0.20067572270338108</v>
      </c>
      <c r="P138">
        <f t="shared" ca="1" si="28"/>
        <v>0.48569283664827445</v>
      </c>
      <c r="Q138">
        <f t="shared" ca="1" si="28"/>
        <v>0.94025805578216559</v>
      </c>
      <c r="R138">
        <f t="shared" ca="1" si="28"/>
        <v>0.5693645179773732</v>
      </c>
      <c r="S138">
        <f t="shared" ca="1" si="28"/>
        <v>0.43787374376519472</v>
      </c>
      <c r="T138">
        <f t="shared" ca="1" si="28"/>
        <v>0.3435726042911888</v>
      </c>
      <c r="U138">
        <f t="shared" ca="1" si="28"/>
        <v>3.9215176214671743E-2</v>
      </c>
      <c r="V138">
        <f t="shared" ca="1" si="29"/>
        <v>0.8255603185191136</v>
      </c>
      <c r="W138">
        <f t="shared" ca="1" si="29"/>
        <v>0.61028553439756839</v>
      </c>
      <c r="X138">
        <f t="shared" ca="1" si="29"/>
        <v>0.3155889378407899</v>
      </c>
      <c r="Y138">
        <f t="shared" ca="1" si="29"/>
        <v>0.62214685489643018</v>
      </c>
      <c r="Z138">
        <f t="shared" ca="1" si="29"/>
        <v>0.39216075958200758</v>
      </c>
      <c r="AA138">
        <f t="shared" ca="1" si="29"/>
        <v>0.75421859624881193</v>
      </c>
      <c r="AB138">
        <f t="shared" ca="1" si="29"/>
        <v>0.54236257932962517</v>
      </c>
      <c r="AC138">
        <f t="shared" ca="1" si="29"/>
        <v>0.13871612214431622</v>
      </c>
      <c r="AD138">
        <f t="shared" ca="1" si="29"/>
        <v>0.1010006505571881</v>
      </c>
      <c r="AE138">
        <f t="shared" ca="1" si="29"/>
        <v>0.10618976414321935</v>
      </c>
    </row>
    <row r="139" spans="2:31" x14ac:dyDescent="0.25">
      <c r="B139">
        <f t="shared" ca="1" si="27"/>
        <v>2.7583226022211915E-2</v>
      </c>
      <c r="C139">
        <f t="shared" ca="1" si="27"/>
        <v>1.5356507099686612E-2</v>
      </c>
      <c r="D139">
        <f t="shared" ca="1" si="27"/>
        <v>0.11911251700510128</v>
      </c>
      <c r="E139">
        <f t="shared" ca="1" si="27"/>
        <v>0.76712226713338816</v>
      </c>
      <c r="F139">
        <f t="shared" ca="1" si="27"/>
        <v>0.3115320023691206</v>
      </c>
      <c r="G139">
        <f t="shared" ca="1" si="27"/>
        <v>0.47470728082704094</v>
      </c>
      <c r="H139">
        <f t="shared" ca="1" si="27"/>
        <v>0.31190951840757836</v>
      </c>
      <c r="I139">
        <f t="shared" ca="1" si="27"/>
        <v>8.9105038439915241E-2</v>
      </c>
      <c r="J139">
        <f t="shared" ca="1" si="27"/>
        <v>0.42519883698589145</v>
      </c>
      <c r="K139">
        <f t="shared" ca="1" si="27"/>
        <v>0.29693655145473841</v>
      </c>
      <c r="L139">
        <f t="shared" ca="1" si="28"/>
        <v>0.86692654613088838</v>
      </c>
      <c r="M139">
        <f t="shared" ca="1" si="28"/>
        <v>0.55051986554792087</v>
      </c>
      <c r="N139">
        <f t="shared" ca="1" si="28"/>
        <v>0.91409624201868933</v>
      </c>
      <c r="O139">
        <f t="shared" ca="1" si="28"/>
        <v>0.61966223085653382</v>
      </c>
      <c r="P139">
        <f t="shared" ca="1" si="28"/>
        <v>0.50457268457701421</v>
      </c>
      <c r="Q139">
        <f t="shared" ca="1" si="28"/>
        <v>0.45924989773796732</v>
      </c>
      <c r="R139">
        <f t="shared" ca="1" si="28"/>
        <v>0.97446776528843682</v>
      </c>
      <c r="S139">
        <f t="shared" ca="1" si="28"/>
        <v>0.74144823752828515</v>
      </c>
      <c r="T139">
        <f t="shared" ca="1" si="28"/>
        <v>0.50611242452270933</v>
      </c>
      <c r="U139">
        <f t="shared" ca="1" si="28"/>
        <v>0.45894458664336857</v>
      </c>
      <c r="V139">
        <f t="shared" ca="1" si="29"/>
        <v>0.36801217977666667</v>
      </c>
      <c r="W139">
        <f t="shared" ca="1" si="29"/>
        <v>0.69505719225942131</v>
      </c>
      <c r="X139">
        <f t="shared" ca="1" si="29"/>
        <v>0.3943064586286793</v>
      </c>
      <c r="Y139">
        <f t="shared" ca="1" si="29"/>
        <v>0.72387567248331419</v>
      </c>
      <c r="Z139">
        <f t="shared" ca="1" si="29"/>
        <v>0.36457718650570037</v>
      </c>
      <c r="AA139">
        <f t="shared" ca="1" si="29"/>
        <v>0.60657298138545013</v>
      </c>
      <c r="AB139">
        <f t="shared" ca="1" si="29"/>
        <v>0.85830315100105747</v>
      </c>
      <c r="AC139">
        <f t="shared" ca="1" si="29"/>
        <v>0.11217258692098575</v>
      </c>
      <c r="AD139">
        <f t="shared" ca="1" si="29"/>
        <v>0.43161601115842796</v>
      </c>
      <c r="AE139">
        <f t="shared" ca="1" si="29"/>
        <v>0.57969863445791248</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41</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5.0800487161557627E-2</v>
      </c>
      <c r="D41">
        <v>3.6209735649336931E-2</v>
      </c>
      <c r="E41">
        <v>5.4342336083559775E-2</v>
      </c>
      <c r="F41">
        <v>7.3659957771653614E-2</v>
      </c>
      <c r="G41">
        <v>7.1634372030326285E-2</v>
      </c>
      <c r="H41">
        <v>0.10718419343871585</v>
      </c>
      <c r="I41">
        <v>9.9102529324702343E-2</v>
      </c>
      <c r="J41">
        <v>0.1126028002093248</v>
      </c>
      <c r="K41">
        <v>0.12706541124072349</v>
      </c>
      <c r="L41">
        <v>0.14247041425138196</v>
      </c>
      <c r="M41">
        <v>0.19849024005558089</v>
      </c>
      <c r="N41">
        <v>0.17578761866066206</v>
      </c>
      <c r="O41">
        <v>0.19334514102766467</v>
      </c>
      <c r="P41">
        <v>0.21106387735954807</v>
      </c>
      <c r="Q41">
        <v>0.24345566880157141</v>
      </c>
      <c r="R41">
        <v>0.28108563615111348</v>
      </c>
      <c r="S41">
        <v>0.32648605258087404</v>
      </c>
      <c r="T41">
        <v>0.38174068376354475</v>
      </c>
      <c r="U41">
        <v>0.44962757999725939</v>
      </c>
      <c r="V41">
        <v>0.68824372056869687</v>
      </c>
      <c r="W41">
        <v>0.63968876611117176</v>
      </c>
      <c r="X41">
        <v>1.0080769379432311</v>
      </c>
      <c r="Y41">
        <v>1.2406804887227747</v>
      </c>
      <c r="Z41">
        <v>1.1738003673696575</v>
      </c>
      <c r="AA41">
        <v>1.4748227345293725</v>
      </c>
      <c r="AB41">
        <v>1.8823432711270764</v>
      </c>
      <c r="AC41">
        <v>3.295007270560403</v>
      </c>
      <c r="AD41">
        <v>4.4064850035636143</v>
      </c>
      <c r="AE41">
        <v>6.0349888528642142</v>
      </c>
    </row>
    <row r="42" spans="2:31" x14ac:dyDescent="0.25">
      <c r="B42">
        <v>4.1092881151378401E-2</v>
      </c>
      <c r="C42">
        <v>3.9961078557035068E-2</v>
      </c>
      <c r="D42">
        <v>4.8139045782297891E-2</v>
      </c>
      <c r="E42">
        <v>6.685193990710718E-2</v>
      </c>
      <c r="F42">
        <v>6.2110924926631061E-2</v>
      </c>
      <c r="G42">
        <v>8.554568432381722E-2</v>
      </c>
      <c r="H42">
        <v>0.10718419343871585</v>
      </c>
      <c r="I42">
        <v>0.12291035173391412</v>
      </c>
      <c r="J42">
        <v>0.13989529421170291</v>
      </c>
      <c r="K42">
        <v>0.15816613130306645</v>
      </c>
      <c r="L42">
        <v>0.17771718305571835</v>
      </c>
      <c r="M42">
        <v>0.19849024005558089</v>
      </c>
      <c r="N42">
        <v>0.2203464850200007</v>
      </c>
      <c r="O42">
        <v>0.19334514102766467</v>
      </c>
      <c r="P42">
        <v>0.21106387735954807</v>
      </c>
      <c r="Q42">
        <v>0.30785916536239527</v>
      </c>
      <c r="R42">
        <v>0.28108563615111348</v>
      </c>
      <c r="S42">
        <v>0.41567031236154062</v>
      </c>
      <c r="T42">
        <v>0.38174068376354475</v>
      </c>
      <c r="U42">
        <v>0.57702233286998017</v>
      </c>
      <c r="V42">
        <v>0.68824372056869687</v>
      </c>
      <c r="W42">
        <v>0.63968876611117176</v>
      </c>
      <c r="X42">
        <v>0.77413926328905269</v>
      </c>
      <c r="Y42">
        <v>1.2406804887227747</v>
      </c>
      <c r="Z42">
        <v>1.5468419739050414</v>
      </c>
      <c r="AA42">
        <v>1.9567213921253781</v>
      </c>
      <c r="AB42">
        <v>1.8823432711270764</v>
      </c>
      <c r="AC42">
        <v>2.4454237994522696</v>
      </c>
      <c r="AD42">
        <v>3.2414783324445615</v>
      </c>
      <c r="AE42">
        <v>4.3963735164933766</v>
      </c>
    </row>
    <row r="43" spans="2:31" x14ac:dyDescent="0.25">
      <c r="B43">
        <v>4.1092881151378401E-2</v>
      </c>
      <c r="C43">
        <v>5.0800487161557627E-2</v>
      </c>
      <c r="D43">
        <v>4.8139045782297891E-2</v>
      </c>
      <c r="E43">
        <v>5.4342336083559775E-2</v>
      </c>
      <c r="F43">
        <v>7.3659957771653614E-2</v>
      </c>
      <c r="G43">
        <v>7.1634372030326285E-2</v>
      </c>
      <c r="H43">
        <v>0.10718419343871585</v>
      </c>
      <c r="I43">
        <v>0.12291035173391412</v>
      </c>
      <c r="J43">
        <v>0.13989529421170291</v>
      </c>
      <c r="K43">
        <v>0.12706541124072349</v>
      </c>
      <c r="L43">
        <v>0.17771718305571835</v>
      </c>
      <c r="M43">
        <v>0.19849024005558089</v>
      </c>
      <c r="N43">
        <v>0.17578761866066206</v>
      </c>
      <c r="O43">
        <v>0.19334514102766467</v>
      </c>
      <c r="P43">
        <v>0.26610145064293178</v>
      </c>
      <c r="Q43">
        <v>0.30785916536239527</v>
      </c>
      <c r="R43">
        <v>0.28108563615111348</v>
      </c>
      <c r="S43">
        <v>0.41567031236154062</v>
      </c>
      <c r="T43">
        <v>0.38174068376354475</v>
      </c>
      <c r="U43">
        <v>0.44962757999725939</v>
      </c>
      <c r="V43">
        <v>0.68824372056869687</v>
      </c>
      <c r="W43">
        <v>0.63968876611117176</v>
      </c>
      <c r="X43">
        <v>1.0080769379432311</v>
      </c>
      <c r="Y43">
        <v>1.2406804887227747</v>
      </c>
      <c r="Z43">
        <v>1.1738003673696575</v>
      </c>
      <c r="AA43">
        <v>1.4748227345293725</v>
      </c>
      <c r="AB43">
        <v>1.8823432711270764</v>
      </c>
      <c r="AC43">
        <v>3.295007270560403</v>
      </c>
      <c r="AD43">
        <v>4.4064850035636143</v>
      </c>
      <c r="AE43">
        <v>6.0349888528642142</v>
      </c>
    </row>
    <row r="44" spans="2:31" x14ac:dyDescent="0.25">
      <c r="B44">
        <v>4.1092881151378401E-2</v>
      </c>
      <c r="C44">
        <v>5.0800487161557627E-2</v>
      </c>
      <c r="D44">
        <v>4.8139045782297891E-2</v>
      </c>
      <c r="E44">
        <v>5.4342336083559775E-2</v>
      </c>
      <c r="F44">
        <v>6.2110924926631061E-2</v>
      </c>
      <c r="G44">
        <v>8.554568432381722E-2</v>
      </c>
      <c r="H44">
        <v>8.6556534873131891E-2</v>
      </c>
      <c r="I44">
        <v>0.12291035173391412</v>
      </c>
      <c r="J44">
        <v>0.13989529421170291</v>
      </c>
      <c r="K44">
        <v>0.12706541124072349</v>
      </c>
      <c r="L44">
        <v>0.14247041425138196</v>
      </c>
      <c r="M44">
        <v>0.15875423289817245</v>
      </c>
      <c r="N44">
        <v>0.2203464850200007</v>
      </c>
      <c r="O44">
        <v>0.19334514102766467</v>
      </c>
      <c r="P44">
        <v>0.26610145064293178</v>
      </c>
      <c r="Q44">
        <v>0.30785916536239527</v>
      </c>
      <c r="R44">
        <v>0.3566062738399447</v>
      </c>
      <c r="S44">
        <v>0.32648605258087404</v>
      </c>
      <c r="T44">
        <v>0.48787925390073811</v>
      </c>
      <c r="U44">
        <v>0.57702233286998017</v>
      </c>
      <c r="V44">
        <v>0.53389812055368457</v>
      </c>
      <c r="W44">
        <v>0.63968876611117176</v>
      </c>
      <c r="X44">
        <v>1.0080769379432311</v>
      </c>
      <c r="Y44">
        <v>1.2406804887227747</v>
      </c>
      <c r="Z44">
        <v>1.1738003673696575</v>
      </c>
      <c r="AA44">
        <v>1.4748227345293725</v>
      </c>
      <c r="AB44">
        <v>2.515903273179251</v>
      </c>
      <c r="AC44">
        <v>2.4454237994522696</v>
      </c>
      <c r="AD44">
        <v>3.2414783324445615</v>
      </c>
      <c r="AE44">
        <v>4.3963735164933766</v>
      </c>
    </row>
    <row r="45" spans="2:31" x14ac:dyDescent="0.25">
      <c r="B45">
        <v>4.1092881151378401E-2</v>
      </c>
      <c r="C45">
        <v>5.0800487161557627E-2</v>
      </c>
      <c r="D45">
        <v>3.6209735649336931E-2</v>
      </c>
      <c r="E45">
        <v>6.685193990710718E-2</v>
      </c>
      <c r="F45">
        <v>7.3659957771653614E-2</v>
      </c>
      <c r="G45">
        <v>8.554568432381722E-2</v>
      </c>
      <c r="H45">
        <v>0.10718419343871585</v>
      </c>
      <c r="I45">
        <v>0.12291035173391412</v>
      </c>
      <c r="J45">
        <v>0.13989529421170291</v>
      </c>
      <c r="K45">
        <v>0.12706541124072349</v>
      </c>
      <c r="L45">
        <v>0.17771718305571835</v>
      </c>
      <c r="M45">
        <v>0.15875423289817245</v>
      </c>
      <c r="N45">
        <v>0.2203464850200007</v>
      </c>
      <c r="O45">
        <v>0.19334514102766467</v>
      </c>
      <c r="P45">
        <v>0.21106387735954807</v>
      </c>
      <c r="Q45">
        <v>0.30785916536239527</v>
      </c>
      <c r="R45">
        <v>0.28108563615111348</v>
      </c>
      <c r="S45">
        <v>0.41567031236154062</v>
      </c>
      <c r="T45">
        <v>0.38174068376354475</v>
      </c>
      <c r="U45">
        <v>0.57702233286998017</v>
      </c>
      <c r="V45">
        <v>0.68824372056869687</v>
      </c>
      <c r="W45">
        <v>0.63968876611117176</v>
      </c>
      <c r="X45">
        <v>1.0080769379432311</v>
      </c>
      <c r="Y45">
        <v>1.2406804887227747</v>
      </c>
      <c r="Z45">
        <v>1.5468419739050414</v>
      </c>
      <c r="AA45">
        <v>1.9567213921253781</v>
      </c>
      <c r="AB45">
        <v>1.8823432711270764</v>
      </c>
      <c r="AC45">
        <v>3.295007270560403</v>
      </c>
      <c r="AD45">
        <v>3.2414783324445615</v>
      </c>
      <c r="AE45">
        <v>6.0349888528642142</v>
      </c>
    </row>
    <row r="46" spans="2:31" x14ac:dyDescent="0.25">
      <c r="B46">
        <v>4.1092881151378401E-2</v>
      </c>
      <c r="C46">
        <v>3.9961078557035068E-2</v>
      </c>
      <c r="D46">
        <v>4.8139045782297891E-2</v>
      </c>
      <c r="E46">
        <v>6.685193990710718E-2</v>
      </c>
      <c r="F46">
        <v>6.2110924926631061E-2</v>
      </c>
      <c r="G46">
        <v>8.554568432381722E-2</v>
      </c>
      <c r="H46">
        <v>0.10718419343871585</v>
      </c>
      <c r="I46">
        <v>9.9102529324702343E-2</v>
      </c>
      <c r="J46">
        <v>0.1126028002093248</v>
      </c>
      <c r="K46">
        <v>0.15816613130306645</v>
      </c>
      <c r="L46">
        <v>0.14247041425138196</v>
      </c>
      <c r="M46">
        <v>0.19849024005558089</v>
      </c>
      <c r="N46">
        <v>0.2203464850200007</v>
      </c>
      <c r="O46">
        <v>0.19334514102766467</v>
      </c>
      <c r="P46">
        <v>0.26610145064293178</v>
      </c>
      <c r="Q46">
        <v>0.30785916536239527</v>
      </c>
      <c r="R46">
        <v>0.3566062738399447</v>
      </c>
      <c r="S46">
        <v>0.32648605258087404</v>
      </c>
      <c r="T46">
        <v>0.48787925390073811</v>
      </c>
      <c r="U46">
        <v>0.57702233286998017</v>
      </c>
      <c r="V46">
        <v>0.68824372056869687</v>
      </c>
      <c r="W46">
        <v>0.63968876611117176</v>
      </c>
      <c r="X46">
        <v>0.77413926328905269</v>
      </c>
      <c r="Y46">
        <v>0.9473383543021392</v>
      </c>
      <c r="Z46">
        <v>1.1738003673696575</v>
      </c>
      <c r="AA46">
        <v>1.4748227345293725</v>
      </c>
      <c r="AB46">
        <v>1.8823432711270764</v>
      </c>
      <c r="AC46">
        <v>2.4454237994522696</v>
      </c>
      <c r="AD46">
        <v>3.2414783324445615</v>
      </c>
      <c r="AE46">
        <v>4.3963735164933766</v>
      </c>
    </row>
    <row r="47" spans="2:31" x14ac:dyDescent="0.25">
      <c r="B47">
        <v>4.1092881151378401E-2</v>
      </c>
      <c r="C47">
        <v>3.9961078557035068E-2</v>
      </c>
      <c r="D47">
        <v>3.6209735649336931E-2</v>
      </c>
      <c r="E47">
        <v>6.685193990710718E-2</v>
      </c>
      <c r="F47">
        <v>6.2110924926631061E-2</v>
      </c>
      <c r="G47">
        <v>8.554568432381722E-2</v>
      </c>
      <c r="H47">
        <v>0.10718419343871585</v>
      </c>
      <c r="I47">
        <v>0.12291035173391412</v>
      </c>
      <c r="J47">
        <v>0.1126028002093248</v>
      </c>
      <c r="K47">
        <v>0.12706541124072349</v>
      </c>
      <c r="L47">
        <v>0.14247041425138196</v>
      </c>
      <c r="M47">
        <v>0.19849024005558089</v>
      </c>
      <c r="N47">
        <v>0.2203464850200007</v>
      </c>
      <c r="O47">
        <v>0.24302738180583</v>
      </c>
      <c r="P47">
        <v>0.21106387735954807</v>
      </c>
      <c r="Q47">
        <v>0.30785916536239527</v>
      </c>
      <c r="R47">
        <v>0.3566062738399447</v>
      </c>
      <c r="S47">
        <v>0.32648605258087404</v>
      </c>
      <c r="T47">
        <v>0.38174068376354475</v>
      </c>
      <c r="U47">
        <v>0.44962757999725939</v>
      </c>
      <c r="V47">
        <v>0.68824372056869687</v>
      </c>
      <c r="W47">
        <v>0.63968876611117176</v>
      </c>
      <c r="X47">
        <v>0.77413926328905269</v>
      </c>
      <c r="Y47">
        <v>0.9473383543021392</v>
      </c>
      <c r="Z47">
        <v>1.1738003673696575</v>
      </c>
      <c r="AA47">
        <v>1.4748227345293725</v>
      </c>
      <c r="AB47">
        <v>1.8823432711270764</v>
      </c>
      <c r="AC47">
        <v>3.295007270560403</v>
      </c>
      <c r="AD47">
        <v>3.2414783324445615</v>
      </c>
      <c r="AE47">
        <v>4.3963735164933766</v>
      </c>
    </row>
    <row r="48" spans="2:31" x14ac:dyDescent="0.25">
      <c r="B48">
        <v>4.1092881151378401E-2</v>
      </c>
      <c r="C48">
        <v>3.9961078557035068E-2</v>
      </c>
      <c r="D48">
        <v>4.8139045782297891E-2</v>
      </c>
      <c r="E48">
        <v>5.4342336083559775E-2</v>
      </c>
      <c r="F48">
        <v>7.3659957771653614E-2</v>
      </c>
      <c r="G48">
        <v>8.554568432381722E-2</v>
      </c>
      <c r="H48">
        <v>8.6556534873131891E-2</v>
      </c>
      <c r="I48">
        <v>9.9102529324702343E-2</v>
      </c>
      <c r="J48">
        <v>0.13989529421170291</v>
      </c>
      <c r="K48">
        <v>0.15816613130306645</v>
      </c>
      <c r="L48">
        <v>0.17771718305571835</v>
      </c>
      <c r="M48">
        <v>0.19849024005558089</v>
      </c>
      <c r="N48">
        <v>0.17578761866066206</v>
      </c>
      <c r="O48">
        <v>0.19334514102766467</v>
      </c>
      <c r="P48">
        <v>0.21106387735954807</v>
      </c>
      <c r="Q48">
        <v>0.30785916536239527</v>
      </c>
      <c r="R48">
        <v>0.3566062738399447</v>
      </c>
      <c r="S48">
        <v>0.32648605258087404</v>
      </c>
      <c r="T48">
        <v>0.48787925390073811</v>
      </c>
      <c r="U48">
        <v>0.57702233286998017</v>
      </c>
      <c r="V48">
        <v>0.68824372056869687</v>
      </c>
      <c r="W48">
        <v>0.63968876611117176</v>
      </c>
      <c r="X48">
        <v>0.77413926328905269</v>
      </c>
      <c r="Y48">
        <v>1.2406804887227747</v>
      </c>
      <c r="Z48">
        <v>1.5468419739050414</v>
      </c>
      <c r="AA48">
        <v>1.4748227345293725</v>
      </c>
      <c r="AB48">
        <v>2.515903273179251</v>
      </c>
      <c r="AC48">
        <v>2.4454237994522696</v>
      </c>
      <c r="AD48">
        <v>3.2414783324445615</v>
      </c>
      <c r="AE48">
        <v>4.3963735164933766</v>
      </c>
    </row>
    <row r="49" spans="2:31" x14ac:dyDescent="0.25">
      <c r="B49">
        <v>4.1092881151378401E-2</v>
      </c>
      <c r="C49">
        <v>5.0800487161557627E-2</v>
      </c>
      <c r="D49">
        <v>4.8139045782297891E-2</v>
      </c>
      <c r="E49">
        <v>6.685193990710718E-2</v>
      </c>
      <c r="F49">
        <v>6.2110924926631061E-2</v>
      </c>
      <c r="G49">
        <v>8.554568432381722E-2</v>
      </c>
      <c r="H49">
        <v>0.10718419343871585</v>
      </c>
      <c r="I49">
        <v>9.9102529324702343E-2</v>
      </c>
      <c r="J49">
        <v>0.13989529421170291</v>
      </c>
      <c r="K49">
        <v>0.12706541124072349</v>
      </c>
      <c r="L49">
        <v>0.14247041425138196</v>
      </c>
      <c r="M49">
        <v>0.19849024005558089</v>
      </c>
      <c r="N49">
        <v>0.17578761866066206</v>
      </c>
      <c r="O49">
        <v>0.24302738180583</v>
      </c>
      <c r="P49">
        <v>0.26610145064293178</v>
      </c>
      <c r="Q49">
        <v>0.24345566880157141</v>
      </c>
      <c r="R49">
        <v>0.3566062738399447</v>
      </c>
      <c r="S49">
        <v>0.41567031236154062</v>
      </c>
      <c r="T49">
        <v>0.38174068376354475</v>
      </c>
      <c r="U49">
        <v>0.57702233286998017</v>
      </c>
      <c r="V49">
        <v>0.53389812055368457</v>
      </c>
      <c r="W49">
        <v>0.63968876611117176</v>
      </c>
      <c r="X49">
        <v>0.77413926328905269</v>
      </c>
      <c r="Y49">
        <v>0.9473383543021392</v>
      </c>
      <c r="Z49">
        <v>1.1738003673696575</v>
      </c>
      <c r="AA49">
        <v>1.4748227345293725</v>
      </c>
      <c r="AB49">
        <v>2.515903273179251</v>
      </c>
      <c r="AC49">
        <v>3.295007270560403</v>
      </c>
      <c r="AD49">
        <v>3.2414783324445615</v>
      </c>
      <c r="AE49">
        <v>6.0349888528642142</v>
      </c>
    </row>
    <row r="50" spans="2:31" x14ac:dyDescent="0.25">
      <c r="B50">
        <v>4.1092881151378401E-2</v>
      </c>
      <c r="C50">
        <v>5.0800487161557627E-2</v>
      </c>
      <c r="D50">
        <v>4.8139045782297891E-2</v>
      </c>
      <c r="E50">
        <v>6.685193990710718E-2</v>
      </c>
      <c r="F50">
        <v>7.3659957771653614E-2</v>
      </c>
      <c r="G50">
        <v>7.1634372030326285E-2</v>
      </c>
      <c r="H50">
        <v>8.6556534873131891E-2</v>
      </c>
      <c r="I50">
        <v>0.12291035173391412</v>
      </c>
      <c r="J50">
        <v>0.1126028002093248</v>
      </c>
      <c r="K50">
        <v>0.15816613130306645</v>
      </c>
      <c r="L50">
        <v>0.14247041425138196</v>
      </c>
      <c r="M50">
        <v>0.15875423289817245</v>
      </c>
      <c r="N50">
        <v>0.17578761866066206</v>
      </c>
      <c r="O50">
        <v>0.24302738180583</v>
      </c>
      <c r="P50">
        <v>0.26610145064293178</v>
      </c>
      <c r="Q50">
        <v>0.24345566880157141</v>
      </c>
      <c r="R50">
        <v>0.28108563615111348</v>
      </c>
      <c r="S50">
        <v>0.41567031236154062</v>
      </c>
      <c r="T50">
        <v>0.48787925390073811</v>
      </c>
      <c r="U50">
        <v>0.44962757999725939</v>
      </c>
      <c r="V50">
        <v>0.68824372056869687</v>
      </c>
      <c r="W50">
        <v>0.63968876611117176</v>
      </c>
      <c r="X50">
        <v>1.0080769379432311</v>
      </c>
      <c r="Y50">
        <v>0.9473383543021392</v>
      </c>
      <c r="Z50">
        <v>1.1738003673696575</v>
      </c>
      <c r="AA50">
        <v>1.9567213921253781</v>
      </c>
      <c r="AB50">
        <v>2.515903273179251</v>
      </c>
      <c r="AC50">
        <v>2.4454237994522696</v>
      </c>
      <c r="AD50">
        <v>3.2414783324445615</v>
      </c>
      <c r="AE50">
        <v>4.3963735164933766</v>
      </c>
    </row>
    <row r="51" spans="2:31" x14ac:dyDescent="0.25">
      <c r="B51">
        <v>4.1092881151378401E-2</v>
      </c>
      <c r="C51">
        <v>5.0800487161557627E-2</v>
      </c>
      <c r="D51">
        <v>3.6209735649336931E-2</v>
      </c>
      <c r="E51">
        <v>5.4342336083559775E-2</v>
      </c>
      <c r="F51">
        <v>7.3659957771653614E-2</v>
      </c>
      <c r="G51">
        <v>8.554568432381722E-2</v>
      </c>
      <c r="H51">
        <v>0.10718419343871585</v>
      </c>
      <c r="I51">
        <v>9.9102529324702343E-2</v>
      </c>
      <c r="J51">
        <v>0.13989529421170291</v>
      </c>
      <c r="K51">
        <v>0.12706541124072349</v>
      </c>
      <c r="L51">
        <v>0.14247041425138196</v>
      </c>
      <c r="M51">
        <v>0.19849024005558089</v>
      </c>
      <c r="N51">
        <v>0.2203464850200007</v>
      </c>
      <c r="O51">
        <v>0.24302738180583</v>
      </c>
      <c r="P51">
        <v>0.26610145064293178</v>
      </c>
      <c r="Q51">
        <v>0.30785916536239527</v>
      </c>
      <c r="R51">
        <v>0.28108563615111348</v>
      </c>
      <c r="S51">
        <v>0.41567031236154062</v>
      </c>
      <c r="T51">
        <v>0.38174068376354475</v>
      </c>
      <c r="U51">
        <v>0.44962757999725939</v>
      </c>
      <c r="V51">
        <v>0.53389812055368457</v>
      </c>
      <c r="W51">
        <v>0.63968876611117176</v>
      </c>
      <c r="X51">
        <v>0.77413926328905269</v>
      </c>
      <c r="Y51">
        <v>1.2406804887227747</v>
      </c>
      <c r="Z51">
        <v>1.1738003673696575</v>
      </c>
      <c r="AA51">
        <v>1.9567213921253781</v>
      </c>
      <c r="AB51">
        <v>1.8823432711270764</v>
      </c>
      <c r="AC51">
        <v>3.295007270560403</v>
      </c>
      <c r="AD51">
        <v>3.2414783324445615</v>
      </c>
      <c r="AE51">
        <v>4.3963735164933766</v>
      </c>
    </row>
    <row r="52" spans="2:31" x14ac:dyDescent="0.25">
      <c r="B52">
        <v>4.1092881151378401E-2</v>
      </c>
      <c r="C52">
        <v>3.9961078557035068E-2</v>
      </c>
      <c r="D52">
        <v>3.6209735649336931E-2</v>
      </c>
      <c r="E52">
        <v>6.685193990710718E-2</v>
      </c>
      <c r="F52">
        <v>6.2110924926631061E-2</v>
      </c>
      <c r="G52">
        <v>8.554568432381722E-2</v>
      </c>
      <c r="H52">
        <v>8.6556534873131891E-2</v>
      </c>
      <c r="I52">
        <v>9.9102529324702343E-2</v>
      </c>
      <c r="J52">
        <v>0.1126028002093248</v>
      </c>
      <c r="K52">
        <v>0.15816613130306645</v>
      </c>
      <c r="L52">
        <v>0.17771718305571835</v>
      </c>
      <c r="M52">
        <v>0.15875423289817245</v>
      </c>
      <c r="N52">
        <v>0.17578761866066206</v>
      </c>
      <c r="O52">
        <v>0.19334514102766467</v>
      </c>
      <c r="P52">
        <v>0.26610145064293178</v>
      </c>
      <c r="Q52">
        <v>0.24345566880157141</v>
      </c>
      <c r="R52">
        <v>0.28108563615111348</v>
      </c>
      <c r="S52">
        <v>0.32648605258087404</v>
      </c>
      <c r="T52">
        <v>0.38174068376354475</v>
      </c>
      <c r="U52">
        <v>0.57702233286998017</v>
      </c>
      <c r="V52">
        <v>0.68824372056869687</v>
      </c>
      <c r="W52">
        <v>0.63968876611117176</v>
      </c>
      <c r="X52">
        <v>0.77413926328905269</v>
      </c>
      <c r="Y52">
        <v>0.9473383543021392</v>
      </c>
      <c r="Z52">
        <v>1.5468419739050414</v>
      </c>
      <c r="AA52">
        <v>1.4748227345293725</v>
      </c>
      <c r="AB52">
        <v>1.8823432711270764</v>
      </c>
      <c r="AC52">
        <v>2.4454237994522696</v>
      </c>
      <c r="AD52">
        <v>4.4064850035636143</v>
      </c>
      <c r="AE52">
        <v>6.0349888528642142</v>
      </c>
    </row>
    <row r="53" spans="2:31" x14ac:dyDescent="0.25">
      <c r="B53">
        <v>4.1092881151378401E-2</v>
      </c>
      <c r="C53">
        <v>5.0800487161557627E-2</v>
      </c>
      <c r="D53">
        <v>3.6209735649336931E-2</v>
      </c>
      <c r="E53">
        <v>6.685193990710718E-2</v>
      </c>
      <c r="F53">
        <v>6.2110924926631061E-2</v>
      </c>
      <c r="G53">
        <v>7.1634372030326285E-2</v>
      </c>
      <c r="H53">
        <v>0.10718419343871585</v>
      </c>
      <c r="I53">
        <v>9.9102529324702343E-2</v>
      </c>
      <c r="J53">
        <v>0.1126028002093248</v>
      </c>
      <c r="K53">
        <v>0.15816613130306645</v>
      </c>
      <c r="L53">
        <v>0.17771718305571835</v>
      </c>
      <c r="M53">
        <v>0.19849024005558089</v>
      </c>
      <c r="N53">
        <v>0.2203464850200007</v>
      </c>
      <c r="O53">
        <v>0.24302738180583</v>
      </c>
      <c r="P53">
        <v>0.21106387735954807</v>
      </c>
      <c r="Q53">
        <v>0.30785916536239527</v>
      </c>
      <c r="R53">
        <v>0.28108563615111348</v>
      </c>
      <c r="S53">
        <v>0.32648605258087404</v>
      </c>
      <c r="T53">
        <v>0.48787925390073811</v>
      </c>
      <c r="U53">
        <v>0.57702233286998017</v>
      </c>
      <c r="V53">
        <v>0.53389812055368457</v>
      </c>
      <c r="W53">
        <v>0.82862681739939659</v>
      </c>
      <c r="X53">
        <v>1.0080769379432311</v>
      </c>
      <c r="Y53">
        <v>0.9473383543021392</v>
      </c>
      <c r="Z53">
        <v>1.5468419739050414</v>
      </c>
      <c r="AA53">
        <v>1.9567213921253781</v>
      </c>
      <c r="AB53">
        <v>1.8823432711270764</v>
      </c>
      <c r="AC53">
        <v>2.4454237994522696</v>
      </c>
      <c r="AD53">
        <v>3.2414783324445615</v>
      </c>
      <c r="AE53">
        <v>6.0349888528642142</v>
      </c>
    </row>
    <row r="54" spans="2:31" x14ac:dyDescent="0.25">
      <c r="B54">
        <v>4.1092881151378401E-2</v>
      </c>
      <c r="C54">
        <v>5.0800487161557627E-2</v>
      </c>
      <c r="D54">
        <v>4.8139045782297891E-2</v>
      </c>
      <c r="E54">
        <v>6.685193990710718E-2</v>
      </c>
      <c r="F54">
        <v>7.3659957771653614E-2</v>
      </c>
      <c r="G54">
        <v>8.554568432381722E-2</v>
      </c>
      <c r="H54">
        <v>8.6556534873131891E-2</v>
      </c>
      <c r="I54">
        <v>0.12291035173391412</v>
      </c>
      <c r="J54">
        <v>0.13989529421170291</v>
      </c>
      <c r="K54">
        <v>0.12706541124072349</v>
      </c>
      <c r="L54">
        <v>0.14247041425138196</v>
      </c>
      <c r="M54">
        <v>0.19849024005558089</v>
      </c>
      <c r="N54">
        <v>0.17578761866066206</v>
      </c>
      <c r="O54">
        <v>0.19334514102766467</v>
      </c>
      <c r="P54">
        <v>0.21106387735954807</v>
      </c>
      <c r="Q54">
        <v>0.24345566880157141</v>
      </c>
      <c r="R54">
        <v>0.28108563615111348</v>
      </c>
      <c r="S54">
        <v>0.41567031236154062</v>
      </c>
      <c r="T54">
        <v>0.38174068376354475</v>
      </c>
      <c r="U54">
        <v>0.57702233286998017</v>
      </c>
      <c r="V54">
        <v>0.68824372056869687</v>
      </c>
      <c r="W54">
        <v>0.63968876611117176</v>
      </c>
      <c r="X54">
        <v>1.0080769379432311</v>
      </c>
      <c r="Y54">
        <v>0.9473383543021392</v>
      </c>
      <c r="Z54">
        <v>1.1738003673696575</v>
      </c>
      <c r="AA54">
        <v>1.9567213921253781</v>
      </c>
      <c r="AB54">
        <v>2.515903273179251</v>
      </c>
      <c r="AC54">
        <v>3.295007270560403</v>
      </c>
      <c r="AD54">
        <v>3.2414783324445615</v>
      </c>
      <c r="AE54">
        <v>4.3963735164933766</v>
      </c>
    </row>
    <row r="55" spans="2:31" x14ac:dyDescent="0.25">
      <c r="B55">
        <v>4.1092881151378401E-2</v>
      </c>
      <c r="C55">
        <v>3.9961078557035068E-2</v>
      </c>
      <c r="D55">
        <v>4.8139045782297891E-2</v>
      </c>
      <c r="E55">
        <v>5.4342336083559775E-2</v>
      </c>
      <c r="F55">
        <v>6.2110924926631061E-2</v>
      </c>
      <c r="G55">
        <v>7.1634372030326285E-2</v>
      </c>
      <c r="H55">
        <v>0.10718419343871585</v>
      </c>
      <c r="I55">
        <v>0.12291035173391412</v>
      </c>
      <c r="J55">
        <v>0.1126028002093248</v>
      </c>
      <c r="K55">
        <v>0.15816613130306645</v>
      </c>
      <c r="L55">
        <v>0.17771718305571835</v>
      </c>
      <c r="M55">
        <v>0.15875423289817245</v>
      </c>
      <c r="N55">
        <v>0.2203464850200007</v>
      </c>
      <c r="O55">
        <v>0.19334514102766467</v>
      </c>
      <c r="P55">
        <v>0.26610145064293178</v>
      </c>
      <c r="Q55">
        <v>0.24345566880157141</v>
      </c>
      <c r="R55">
        <v>0.28108563615111348</v>
      </c>
      <c r="S55">
        <v>0.41567031236154062</v>
      </c>
      <c r="T55">
        <v>0.48787925390073811</v>
      </c>
      <c r="U55">
        <v>0.57702233286998017</v>
      </c>
      <c r="V55">
        <v>0.53389812055368457</v>
      </c>
      <c r="W55">
        <v>0.82862681739939659</v>
      </c>
      <c r="X55">
        <v>1.0080769379432311</v>
      </c>
      <c r="Y55">
        <v>1.2406804887227747</v>
      </c>
      <c r="Z55">
        <v>1.1738003673696575</v>
      </c>
      <c r="AA55">
        <v>1.9567213921253781</v>
      </c>
      <c r="AB55">
        <v>2.515903273179251</v>
      </c>
      <c r="AC55">
        <v>3.295007270560403</v>
      </c>
      <c r="AD55">
        <v>4.4064850035636143</v>
      </c>
      <c r="AE55">
        <v>6.0349888528642142</v>
      </c>
    </row>
    <row r="56" spans="2:31" x14ac:dyDescent="0.25">
      <c r="B56">
        <v>4.1092881151378401E-2</v>
      </c>
      <c r="C56">
        <v>3.9961078557035068E-2</v>
      </c>
      <c r="D56">
        <v>4.8139045782297891E-2</v>
      </c>
      <c r="E56">
        <v>6.685193990710718E-2</v>
      </c>
      <c r="F56">
        <v>6.2110924926631061E-2</v>
      </c>
      <c r="G56">
        <v>8.554568432381722E-2</v>
      </c>
      <c r="H56">
        <v>0.10718419343871585</v>
      </c>
      <c r="I56">
        <v>0.12291035173391412</v>
      </c>
      <c r="J56">
        <v>0.1126028002093248</v>
      </c>
      <c r="K56">
        <v>0.12706541124072349</v>
      </c>
      <c r="L56">
        <v>0.17771718305571835</v>
      </c>
      <c r="M56">
        <v>0.19849024005558089</v>
      </c>
      <c r="N56">
        <v>0.2203464850200007</v>
      </c>
      <c r="O56">
        <v>0.24302738180583</v>
      </c>
      <c r="P56">
        <v>0.26610145064293178</v>
      </c>
      <c r="Q56">
        <v>0.24345566880157141</v>
      </c>
      <c r="R56">
        <v>0.28108563615111348</v>
      </c>
      <c r="S56">
        <v>0.32648605258087404</v>
      </c>
      <c r="T56">
        <v>0.48787925390073811</v>
      </c>
      <c r="U56">
        <v>0.44962757999725939</v>
      </c>
      <c r="V56">
        <v>0.53389812055368457</v>
      </c>
      <c r="W56">
        <v>0.82862681739939659</v>
      </c>
      <c r="X56">
        <v>1.0080769379432311</v>
      </c>
      <c r="Y56">
        <v>1.2406804887227747</v>
      </c>
      <c r="Z56">
        <v>1.5468419739050414</v>
      </c>
      <c r="AA56">
        <v>1.9567213921253781</v>
      </c>
      <c r="AB56">
        <v>1.8823432711270764</v>
      </c>
      <c r="AC56">
        <v>3.295007270560403</v>
      </c>
      <c r="AD56">
        <v>3.2414783324445615</v>
      </c>
      <c r="AE56">
        <v>4.3963735164933766</v>
      </c>
    </row>
    <row r="57" spans="2:31" x14ac:dyDescent="0.25">
      <c r="B57">
        <v>4.1092881151378401E-2</v>
      </c>
      <c r="C57">
        <v>5.0800487161557627E-2</v>
      </c>
      <c r="D57">
        <v>3.6209735649336931E-2</v>
      </c>
      <c r="E57">
        <v>5.4342336083559775E-2</v>
      </c>
      <c r="F57">
        <v>6.2110924926631061E-2</v>
      </c>
      <c r="G57">
        <v>7.1634372030326285E-2</v>
      </c>
      <c r="H57">
        <v>8.6556534873131891E-2</v>
      </c>
      <c r="I57">
        <v>0.12291035173391412</v>
      </c>
      <c r="J57">
        <v>0.13989529421170291</v>
      </c>
      <c r="K57">
        <v>0.12706541124072349</v>
      </c>
      <c r="L57">
        <v>0.17771718305571835</v>
      </c>
      <c r="M57">
        <v>0.15875423289817245</v>
      </c>
      <c r="N57">
        <v>0.17578761866066206</v>
      </c>
      <c r="O57">
        <v>0.19334514102766467</v>
      </c>
      <c r="P57">
        <v>0.26610145064293178</v>
      </c>
      <c r="Q57">
        <v>0.24345566880157141</v>
      </c>
      <c r="R57">
        <v>0.28108563615111348</v>
      </c>
      <c r="S57">
        <v>0.32648605258087404</v>
      </c>
      <c r="T57">
        <v>0.38174068376354475</v>
      </c>
      <c r="U57">
        <v>0.44962757999725939</v>
      </c>
      <c r="V57">
        <v>0.53389812055368457</v>
      </c>
      <c r="W57">
        <v>0.63968876611117176</v>
      </c>
      <c r="X57">
        <v>0.77413926328905269</v>
      </c>
      <c r="Y57">
        <v>0.9473383543021392</v>
      </c>
      <c r="Z57">
        <v>1.1738003673696575</v>
      </c>
      <c r="AA57">
        <v>1.4748227345293725</v>
      </c>
      <c r="AB57">
        <v>1.8823432711270764</v>
      </c>
      <c r="AC57">
        <v>2.4454237994522696</v>
      </c>
      <c r="AD57">
        <v>3.2414783324445615</v>
      </c>
      <c r="AE57">
        <v>6.0349888528642142</v>
      </c>
    </row>
    <row r="58" spans="2:31" x14ac:dyDescent="0.25">
      <c r="B58">
        <v>4.1092881151378401E-2</v>
      </c>
      <c r="C58">
        <v>3.9961078557035068E-2</v>
      </c>
      <c r="D58">
        <v>3.6209735649336931E-2</v>
      </c>
      <c r="E58">
        <v>6.685193990710718E-2</v>
      </c>
      <c r="F58">
        <v>6.2110924926631061E-2</v>
      </c>
      <c r="G58">
        <v>7.1634372030326285E-2</v>
      </c>
      <c r="H58">
        <v>0.10718419343871585</v>
      </c>
      <c r="I58">
        <v>0.12291035173391412</v>
      </c>
      <c r="J58">
        <v>0.1126028002093248</v>
      </c>
      <c r="K58">
        <v>0.15816613130306645</v>
      </c>
      <c r="L58">
        <v>0.14247041425138196</v>
      </c>
      <c r="M58">
        <v>0.15875423289817245</v>
      </c>
      <c r="N58">
        <v>0.2203464850200007</v>
      </c>
      <c r="O58">
        <v>0.19334514102766467</v>
      </c>
      <c r="P58">
        <v>0.21106387735954807</v>
      </c>
      <c r="Q58">
        <v>0.30785916536239527</v>
      </c>
      <c r="R58">
        <v>0.28108563615111348</v>
      </c>
      <c r="S58">
        <v>0.32648605258087404</v>
      </c>
      <c r="T58">
        <v>0.48787925390073811</v>
      </c>
      <c r="U58">
        <v>0.57702233286998017</v>
      </c>
      <c r="V58">
        <v>0.53389812055368457</v>
      </c>
      <c r="W58">
        <v>0.82862681739939659</v>
      </c>
      <c r="X58">
        <v>0.77413926328905269</v>
      </c>
      <c r="Y58">
        <v>1.2406804887227747</v>
      </c>
      <c r="Z58">
        <v>1.5468419739050414</v>
      </c>
      <c r="AA58">
        <v>1.4748227345293725</v>
      </c>
      <c r="AB58">
        <v>1.8823432711270764</v>
      </c>
      <c r="AC58">
        <v>2.4454237994522696</v>
      </c>
      <c r="AD58">
        <v>4.4064850035636143</v>
      </c>
      <c r="AE58">
        <v>4.3963735164933766</v>
      </c>
    </row>
    <row r="59" spans="2:31" x14ac:dyDescent="0.25">
      <c r="B59">
        <v>4.1092881151378401E-2</v>
      </c>
      <c r="C59">
        <v>3.9961078557035068E-2</v>
      </c>
      <c r="D59">
        <v>3.6209735649336931E-2</v>
      </c>
      <c r="E59">
        <v>6.685193990710718E-2</v>
      </c>
      <c r="F59">
        <v>6.2110924926631061E-2</v>
      </c>
      <c r="G59">
        <v>8.554568432381722E-2</v>
      </c>
      <c r="H59">
        <v>8.6556534873131891E-2</v>
      </c>
      <c r="I59">
        <v>9.9102529324702343E-2</v>
      </c>
      <c r="J59">
        <v>0.1126028002093248</v>
      </c>
      <c r="K59">
        <v>0.15816613130306645</v>
      </c>
      <c r="L59">
        <v>0.14247041425138196</v>
      </c>
      <c r="M59">
        <v>0.19849024005558089</v>
      </c>
      <c r="N59">
        <v>0.2203464850200007</v>
      </c>
      <c r="O59">
        <v>0.19334514102766467</v>
      </c>
      <c r="P59">
        <v>0.26610145064293178</v>
      </c>
      <c r="Q59">
        <v>0.30785916536239527</v>
      </c>
      <c r="R59">
        <v>0.28108563615111348</v>
      </c>
      <c r="S59">
        <v>0.41567031236154062</v>
      </c>
      <c r="T59">
        <v>0.48787925390073811</v>
      </c>
      <c r="U59">
        <v>0.57702233286998017</v>
      </c>
      <c r="V59">
        <v>0.68824372056869687</v>
      </c>
      <c r="W59">
        <v>0.82862681739939659</v>
      </c>
      <c r="X59">
        <v>0.77413926328905269</v>
      </c>
      <c r="Y59">
        <v>1.2406804887227747</v>
      </c>
      <c r="Z59">
        <v>1.5468419739050414</v>
      </c>
      <c r="AA59">
        <v>1.4748227345293725</v>
      </c>
      <c r="AB59">
        <v>2.515903273179251</v>
      </c>
      <c r="AC59">
        <v>3.295007270560403</v>
      </c>
      <c r="AD59">
        <v>3.2414783324445615</v>
      </c>
      <c r="AE59">
        <v>4.3963735164933766</v>
      </c>
    </row>
    <row r="60" spans="2:31" x14ac:dyDescent="0.25">
      <c r="B60">
        <v>4.1092881151378401E-2</v>
      </c>
      <c r="C60">
        <v>5.0800487161557627E-2</v>
      </c>
      <c r="D60">
        <v>4.8139045782297891E-2</v>
      </c>
      <c r="E60">
        <v>6.685193990710718E-2</v>
      </c>
      <c r="F60">
        <v>6.2110924926631061E-2</v>
      </c>
      <c r="G60">
        <v>7.1634372030326285E-2</v>
      </c>
      <c r="H60">
        <v>8.6556534873131891E-2</v>
      </c>
      <c r="I60">
        <v>0.12291035173391412</v>
      </c>
      <c r="J60">
        <v>0.13989529421170291</v>
      </c>
      <c r="K60">
        <v>0.12706541124072349</v>
      </c>
      <c r="L60">
        <v>0.14247041425138196</v>
      </c>
      <c r="M60">
        <v>0.19849024005558089</v>
      </c>
      <c r="N60">
        <v>0.2203464850200007</v>
      </c>
      <c r="O60">
        <v>0.19334514102766467</v>
      </c>
      <c r="P60">
        <v>0.21106387735954807</v>
      </c>
      <c r="Q60">
        <v>0.24345566880157141</v>
      </c>
      <c r="R60">
        <v>0.3566062738399447</v>
      </c>
      <c r="S60">
        <v>0.41567031236154062</v>
      </c>
      <c r="T60">
        <v>0.48787925390073811</v>
      </c>
      <c r="U60">
        <v>0.57702233286998017</v>
      </c>
      <c r="V60">
        <v>0.68824372056869687</v>
      </c>
      <c r="W60">
        <v>0.82862681739939659</v>
      </c>
      <c r="X60">
        <v>1.0080769379432311</v>
      </c>
      <c r="Y60">
        <v>1.2406804887227747</v>
      </c>
      <c r="Z60">
        <v>1.5468419739050414</v>
      </c>
      <c r="AA60">
        <v>1.9567213921253781</v>
      </c>
      <c r="AB60">
        <v>2.515903273179251</v>
      </c>
      <c r="AC60">
        <v>2.4454237994522696</v>
      </c>
      <c r="AD60">
        <v>4.4064850035636143</v>
      </c>
      <c r="AE60">
        <v>4.3963735164933766</v>
      </c>
    </row>
    <row r="61" spans="2:31" x14ac:dyDescent="0.25">
      <c r="B61">
        <v>4.1092881151378401E-2</v>
      </c>
      <c r="C61">
        <v>5.0800487161557627E-2</v>
      </c>
      <c r="D61">
        <v>3.6209735649336931E-2</v>
      </c>
      <c r="E61">
        <v>5.4342336083559775E-2</v>
      </c>
      <c r="F61">
        <v>6.2110924926631061E-2</v>
      </c>
      <c r="G61">
        <v>7.1634372030326285E-2</v>
      </c>
      <c r="H61">
        <v>0.10718419343871585</v>
      </c>
      <c r="I61">
        <v>0.12291035173391412</v>
      </c>
      <c r="J61">
        <v>0.13989529421170291</v>
      </c>
      <c r="K61">
        <v>0.15816613130306645</v>
      </c>
      <c r="L61">
        <v>0.17771718305571835</v>
      </c>
      <c r="M61">
        <v>0.15875423289817245</v>
      </c>
      <c r="N61">
        <v>0.17578761866066206</v>
      </c>
      <c r="O61">
        <v>0.19334514102766467</v>
      </c>
      <c r="P61">
        <v>0.21106387735954807</v>
      </c>
      <c r="Q61">
        <v>0.30785916536239527</v>
      </c>
      <c r="R61">
        <v>0.3566062738399447</v>
      </c>
      <c r="S61">
        <v>0.41567031236154062</v>
      </c>
      <c r="T61">
        <v>0.38174068376354475</v>
      </c>
      <c r="U61">
        <v>0.44962757999725939</v>
      </c>
      <c r="V61">
        <v>0.68824372056869687</v>
      </c>
      <c r="W61">
        <v>0.63968876611117176</v>
      </c>
      <c r="X61">
        <v>1.0080769379432311</v>
      </c>
      <c r="Y61">
        <v>0.9473383543021392</v>
      </c>
      <c r="Z61">
        <v>1.5468419739050414</v>
      </c>
      <c r="AA61">
        <v>1.4748227345293725</v>
      </c>
      <c r="AB61">
        <v>1.8823432711270764</v>
      </c>
      <c r="AC61">
        <v>3.295007270560403</v>
      </c>
      <c r="AD61">
        <v>3.2414783324445615</v>
      </c>
      <c r="AE61">
        <v>6.0349888528642142</v>
      </c>
    </row>
    <row r="62" spans="2:31" x14ac:dyDescent="0.25">
      <c r="B62">
        <v>4.1092881151378401E-2</v>
      </c>
      <c r="C62">
        <v>3.9961078557035068E-2</v>
      </c>
      <c r="D62">
        <v>3.6209735649336931E-2</v>
      </c>
      <c r="E62">
        <v>6.685193990710718E-2</v>
      </c>
      <c r="F62">
        <v>6.2110924926631061E-2</v>
      </c>
      <c r="G62">
        <v>8.554568432381722E-2</v>
      </c>
      <c r="H62">
        <v>8.6556534873131891E-2</v>
      </c>
      <c r="I62">
        <v>9.9102529324702343E-2</v>
      </c>
      <c r="J62">
        <v>0.1126028002093248</v>
      </c>
      <c r="K62">
        <v>0.15816613130306645</v>
      </c>
      <c r="L62">
        <v>0.17771718305571835</v>
      </c>
      <c r="M62">
        <v>0.15875423289817245</v>
      </c>
      <c r="N62">
        <v>0.17578761866066206</v>
      </c>
      <c r="O62">
        <v>0.24302738180583</v>
      </c>
      <c r="P62">
        <v>0.26610145064293178</v>
      </c>
      <c r="Q62">
        <v>0.24345566880157141</v>
      </c>
      <c r="R62">
        <v>0.28108563615111348</v>
      </c>
      <c r="S62">
        <v>0.32648605258087404</v>
      </c>
      <c r="T62">
        <v>0.38174068376354475</v>
      </c>
      <c r="U62">
        <v>0.57702233286998017</v>
      </c>
      <c r="V62">
        <v>0.53389812055368457</v>
      </c>
      <c r="W62">
        <v>0.63968876611117176</v>
      </c>
      <c r="X62">
        <v>1.0080769379432311</v>
      </c>
      <c r="Y62">
        <v>0.9473383543021392</v>
      </c>
      <c r="Z62">
        <v>1.5468419739050414</v>
      </c>
      <c r="AA62">
        <v>1.9567213921253781</v>
      </c>
      <c r="AB62">
        <v>2.515903273179251</v>
      </c>
      <c r="AC62">
        <v>3.295007270560403</v>
      </c>
      <c r="AD62">
        <v>4.4064850035636143</v>
      </c>
      <c r="AE62">
        <v>4.3963735164933766</v>
      </c>
    </row>
    <row r="63" spans="2:31" x14ac:dyDescent="0.25">
      <c r="B63">
        <v>4.1092881151378401E-2</v>
      </c>
      <c r="C63">
        <v>3.9961078557035068E-2</v>
      </c>
      <c r="D63">
        <v>3.6209735649336931E-2</v>
      </c>
      <c r="E63">
        <v>6.685193990710718E-2</v>
      </c>
      <c r="F63">
        <v>7.3659957771653614E-2</v>
      </c>
      <c r="G63">
        <v>8.554568432381722E-2</v>
      </c>
      <c r="H63">
        <v>0.10718419343871585</v>
      </c>
      <c r="I63">
        <v>9.9102529324702343E-2</v>
      </c>
      <c r="J63">
        <v>0.1126028002093248</v>
      </c>
      <c r="K63">
        <v>0.15816613130306645</v>
      </c>
      <c r="L63">
        <v>0.17771718305571835</v>
      </c>
      <c r="M63">
        <v>0.15875423289817245</v>
      </c>
      <c r="N63">
        <v>0.2203464850200007</v>
      </c>
      <c r="O63">
        <v>0.24302738180583</v>
      </c>
      <c r="P63">
        <v>0.21106387735954807</v>
      </c>
      <c r="Q63">
        <v>0.30785916536239527</v>
      </c>
      <c r="R63">
        <v>0.3566062738399447</v>
      </c>
      <c r="S63">
        <v>0.32648605258087404</v>
      </c>
      <c r="T63">
        <v>0.38174068376354475</v>
      </c>
      <c r="U63">
        <v>0.44962757999725939</v>
      </c>
      <c r="V63">
        <v>0.68824372056869687</v>
      </c>
      <c r="W63">
        <v>0.82862681739939659</v>
      </c>
      <c r="X63">
        <v>1.0080769379432311</v>
      </c>
      <c r="Y63">
        <v>0.9473383543021392</v>
      </c>
      <c r="Z63">
        <v>1.1738003673696575</v>
      </c>
      <c r="AA63">
        <v>1.9567213921253781</v>
      </c>
      <c r="AB63">
        <v>1.8823432711270764</v>
      </c>
      <c r="AC63">
        <v>3.295007270560403</v>
      </c>
      <c r="AD63">
        <v>3.2414783324445615</v>
      </c>
      <c r="AE63">
        <v>6.0349888528642142</v>
      </c>
    </row>
    <row r="64" spans="2:31" x14ac:dyDescent="0.25">
      <c r="B64">
        <v>4.1092881151378401E-2</v>
      </c>
      <c r="C64">
        <v>3.9961078557035068E-2</v>
      </c>
      <c r="D64">
        <v>4.8139045782297891E-2</v>
      </c>
      <c r="E64">
        <v>6.685193990710718E-2</v>
      </c>
      <c r="F64">
        <v>6.2110924926631061E-2</v>
      </c>
      <c r="G64">
        <v>8.554568432381722E-2</v>
      </c>
      <c r="H64">
        <v>8.6556534873131891E-2</v>
      </c>
      <c r="I64">
        <v>0.12291035173391412</v>
      </c>
      <c r="J64">
        <v>0.13989529421170291</v>
      </c>
      <c r="K64">
        <v>0.12706541124072349</v>
      </c>
      <c r="L64">
        <v>0.17771718305571835</v>
      </c>
      <c r="M64">
        <v>0.19849024005558089</v>
      </c>
      <c r="N64">
        <v>0.17578761866066206</v>
      </c>
      <c r="O64">
        <v>0.24302738180583</v>
      </c>
      <c r="P64">
        <v>0.26610145064293178</v>
      </c>
      <c r="Q64">
        <v>0.30785916536239527</v>
      </c>
      <c r="R64">
        <v>0.3566062738399447</v>
      </c>
      <c r="S64">
        <v>0.32648605258087404</v>
      </c>
      <c r="T64">
        <v>0.48787925390073811</v>
      </c>
      <c r="U64">
        <v>0.44962757999725939</v>
      </c>
      <c r="V64">
        <v>0.68824372056869687</v>
      </c>
      <c r="W64">
        <v>0.63968876611117176</v>
      </c>
      <c r="X64">
        <v>0.77413926328905269</v>
      </c>
      <c r="Y64">
        <v>0.9473383543021392</v>
      </c>
      <c r="Z64">
        <v>1.1738003673696575</v>
      </c>
      <c r="AA64">
        <v>1.4748227345293725</v>
      </c>
      <c r="AB64">
        <v>1.8823432711270764</v>
      </c>
      <c r="AC64">
        <v>3.295007270560403</v>
      </c>
      <c r="AD64">
        <v>4.4064850035636143</v>
      </c>
      <c r="AE64">
        <v>6.0349888528642142</v>
      </c>
    </row>
    <row r="65" spans="2:31" x14ac:dyDescent="0.25">
      <c r="B65">
        <v>4.1092881151378401E-2</v>
      </c>
      <c r="C65">
        <v>5.0800487161557627E-2</v>
      </c>
      <c r="D65">
        <v>4.8139045782297891E-2</v>
      </c>
      <c r="E65">
        <v>5.4342336083559775E-2</v>
      </c>
      <c r="F65">
        <v>6.2110924926631061E-2</v>
      </c>
      <c r="G65">
        <v>8.554568432381722E-2</v>
      </c>
      <c r="H65">
        <v>0.10718419343871585</v>
      </c>
      <c r="I65">
        <v>0.12291035173391412</v>
      </c>
      <c r="J65">
        <v>0.13989529421170291</v>
      </c>
      <c r="K65">
        <v>0.12706541124072349</v>
      </c>
      <c r="L65">
        <v>0.14247041425138196</v>
      </c>
      <c r="M65">
        <v>0.19849024005558089</v>
      </c>
      <c r="N65">
        <v>0.2203464850200007</v>
      </c>
      <c r="O65">
        <v>0.24302738180583</v>
      </c>
      <c r="P65">
        <v>0.21106387735954807</v>
      </c>
      <c r="Q65">
        <v>0.30785916536239527</v>
      </c>
      <c r="R65">
        <v>0.28108563615111348</v>
      </c>
      <c r="S65">
        <v>0.41567031236154062</v>
      </c>
      <c r="T65">
        <v>0.48787925390073811</v>
      </c>
      <c r="U65">
        <v>0.44962757999725939</v>
      </c>
      <c r="V65">
        <v>0.53389812055368457</v>
      </c>
      <c r="W65">
        <v>0.63968876611117176</v>
      </c>
      <c r="X65">
        <v>1.0080769379432311</v>
      </c>
      <c r="Y65">
        <v>1.2406804887227747</v>
      </c>
      <c r="Z65">
        <v>1.5468419739050414</v>
      </c>
      <c r="AA65">
        <v>1.9567213921253781</v>
      </c>
      <c r="AB65">
        <v>1.8823432711270764</v>
      </c>
      <c r="AC65">
        <v>3.295007270560403</v>
      </c>
      <c r="AD65">
        <v>4.4064850035636143</v>
      </c>
      <c r="AE65">
        <v>4.3963735164933766</v>
      </c>
    </row>
    <row r="66" spans="2:31" x14ac:dyDescent="0.25">
      <c r="B66">
        <v>4.1092881151378401E-2</v>
      </c>
      <c r="C66">
        <v>5.0800487161557627E-2</v>
      </c>
      <c r="D66">
        <v>4.8139045782297891E-2</v>
      </c>
      <c r="E66">
        <v>6.685193990710718E-2</v>
      </c>
      <c r="F66">
        <v>6.2110924926631061E-2</v>
      </c>
      <c r="G66">
        <v>8.554568432381722E-2</v>
      </c>
      <c r="H66">
        <v>0.10718419343871585</v>
      </c>
      <c r="I66">
        <v>9.9102529324702343E-2</v>
      </c>
      <c r="J66">
        <v>0.1126028002093248</v>
      </c>
      <c r="K66">
        <v>0.15816613130306645</v>
      </c>
      <c r="L66">
        <v>0.17771718305571835</v>
      </c>
      <c r="M66">
        <v>0.15875423289817245</v>
      </c>
      <c r="N66">
        <v>0.17578761866066206</v>
      </c>
      <c r="O66">
        <v>0.24302738180583</v>
      </c>
      <c r="P66">
        <v>0.21106387735954807</v>
      </c>
      <c r="Q66">
        <v>0.24345566880157141</v>
      </c>
      <c r="R66">
        <v>0.28108563615111348</v>
      </c>
      <c r="S66">
        <v>0.41567031236154062</v>
      </c>
      <c r="T66">
        <v>0.38174068376354475</v>
      </c>
      <c r="U66">
        <v>0.44962757999725939</v>
      </c>
      <c r="V66">
        <v>0.53389812055368457</v>
      </c>
      <c r="W66">
        <v>0.63968876611117176</v>
      </c>
      <c r="X66">
        <v>1.0080769379432311</v>
      </c>
      <c r="Y66">
        <v>0.9473383543021392</v>
      </c>
      <c r="Z66">
        <v>1.1738003673696575</v>
      </c>
      <c r="AA66">
        <v>1.4748227345293725</v>
      </c>
      <c r="AB66">
        <v>2.515903273179251</v>
      </c>
      <c r="AC66">
        <v>3.295007270560403</v>
      </c>
      <c r="AD66">
        <v>3.2414783324445615</v>
      </c>
      <c r="AE66">
        <v>6.0349888528642142</v>
      </c>
    </row>
    <row r="67" spans="2:31" x14ac:dyDescent="0.25">
      <c r="B67">
        <v>4.1092881151378401E-2</v>
      </c>
      <c r="C67">
        <v>5.0800487161557627E-2</v>
      </c>
      <c r="D67">
        <v>3.6209735649336931E-2</v>
      </c>
      <c r="E67">
        <v>5.4342336083559775E-2</v>
      </c>
      <c r="F67">
        <v>6.2110924926631061E-2</v>
      </c>
      <c r="G67">
        <v>8.554568432381722E-2</v>
      </c>
      <c r="H67">
        <v>8.6556534873131891E-2</v>
      </c>
      <c r="I67">
        <v>9.9102529324702343E-2</v>
      </c>
      <c r="J67">
        <v>0.13989529421170291</v>
      </c>
      <c r="K67">
        <v>0.15816613130306645</v>
      </c>
      <c r="L67">
        <v>0.17771718305571835</v>
      </c>
      <c r="M67">
        <v>0.15875423289817245</v>
      </c>
      <c r="N67">
        <v>0.2203464850200007</v>
      </c>
      <c r="O67">
        <v>0.24302738180583</v>
      </c>
      <c r="P67">
        <v>0.26610145064293178</v>
      </c>
      <c r="Q67">
        <v>0.30785916536239527</v>
      </c>
      <c r="R67">
        <v>0.3566062738399447</v>
      </c>
      <c r="S67">
        <v>0.41567031236154062</v>
      </c>
      <c r="T67">
        <v>0.38174068376354475</v>
      </c>
      <c r="U67">
        <v>0.44962757999725939</v>
      </c>
      <c r="V67">
        <v>0.53389812055368457</v>
      </c>
      <c r="W67">
        <v>0.63968876611117176</v>
      </c>
      <c r="X67">
        <v>0.77413926328905269</v>
      </c>
      <c r="Y67">
        <v>0.9473383543021392</v>
      </c>
      <c r="Z67">
        <v>1.5468419739050414</v>
      </c>
      <c r="AA67">
        <v>1.9567213921253781</v>
      </c>
      <c r="AB67">
        <v>1.8823432711270764</v>
      </c>
      <c r="AC67">
        <v>2.4454237994522696</v>
      </c>
      <c r="AD67">
        <v>3.2414783324445615</v>
      </c>
      <c r="AE67">
        <v>4.3963735164933766</v>
      </c>
    </row>
    <row r="68" spans="2:31" x14ac:dyDescent="0.25">
      <c r="B68">
        <v>4.1092881151378401E-2</v>
      </c>
      <c r="C68">
        <v>3.9961078557035068E-2</v>
      </c>
      <c r="D68">
        <v>4.8139045782297891E-2</v>
      </c>
      <c r="E68">
        <v>6.685193990710718E-2</v>
      </c>
      <c r="F68">
        <v>6.2110924926631061E-2</v>
      </c>
      <c r="G68">
        <v>8.554568432381722E-2</v>
      </c>
      <c r="H68">
        <v>8.6556534873131891E-2</v>
      </c>
      <c r="I68">
        <v>9.9102529324702343E-2</v>
      </c>
      <c r="J68">
        <v>0.1126028002093248</v>
      </c>
      <c r="K68">
        <v>0.12706541124072349</v>
      </c>
      <c r="L68">
        <v>0.17771718305571835</v>
      </c>
      <c r="M68">
        <v>0.19849024005558089</v>
      </c>
      <c r="N68">
        <v>0.2203464850200007</v>
      </c>
      <c r="O68">
        <v>0.24302738180583</v>
      </c>
      <c r="P68">
        <v>0.26610145064293178</v>
      </c>
      <c r="Q68">
        <v>0.24345566880157141</v>
      </c>
      <c r="R68">
        <v>0.3566062738399447</v>
      </c>
      <c r="S68">
        <v>0.32648605258087404</v>
      </c>
      <c r="T68">
        <v>0.48787925390073811</v>
      </c>
      <c r="U68">
        <v>0.44962757999725939</v>
      </c>
      <c r="V68">
        <v>0.53389812055368457</v>
      </c>
      <c r="W68">
        <v>0.82862681739939659</v>
      </c>
      <c r="X68">
        <v>1.0080769379432311</v>
      </c>
      <c r="Y68">
        <v>1.2406804887227747</v>
      </c>
      <c r="Z68">
        <v>1.5468419739050414</v>
      </c>
      <c r="AA68">
        <v>1.9567213921253781</v>
      </c>
      <c r="AB68">
        <v>2.515903273179251</v>
      </c>
      <c r="AC68">
        <v>2.4454237994522696</v>
      </c>
      <c r="AD68">
        <v>3.2414783324445615</v>
      </c>
      <c r="AE68">
        <v>4.3963735164933766</v>
      </c>
    </row>
    <row r="69" spans="2:31" x14ac:dyDescent="0.25">
      <c r="B69">
        <v>4.1092881151378401E-2</v>
      </c>
      <c r="C69">
        <v>5.0800487161557627E-2</v>
      </c>
      <c r="D69">
        <v>3.6209735649336931E-2</v>
      </c>
      <c r="E69">
        <v>5.4342336083559775E-2</v>
      </c>
      <c r="F69">
        <v>6.2110924926631061E-2</v>
      </c>
      <c r="G69">
        <v>7.1634372030326285E-2</v>
      </c>
      <c r="H69">
        <v>0.10718419343871585</v>
      </c>
      <c r="I69">
        <v>9.9102529324702343E-2</v>
      </c>
      <c r="J69">
        <v>0.13989529421170291</v>
      </c>
      <c r="K69">
        <v>0.12706541124072349</v>
      </c>
      <c r="L69">
        <v>0.14247041425138196</v>
      </c>
      <c r="M69">
        <v>0.19849024005558089</v>
      </c>
      <c r="N69">
        <v>0.2203464850200007</v>
      </c>
      <c r="O69">
        <v>0.24302738180583</v>
      </c>
      <c r="P69">
        <v>0.26610145064293178</v>
      </c>
      <c r="Q69">
        <v>0.24345566880157141</v>
      </c>
      <c r="R69">
        <v>0.3566062738399447</v>
      </c>
      <c r="S69">
        <v>0.41567031236154062</v>
      </c>
      <c r="T69">
        <v>0.38174068376354475</v>
      </c>
      <c r="U69">
        <v>0.57702233286998017</v>
      </c>
      <c r="V69">
        <v>0.53389812055368457</v>
      </c>
      <c r="W69">
        <v>0.82862681739939659</v>
      </c>
      <c r="X69">
        <v>1.0080769379432311</v>
      </c>
      <c r="Y69">
        <v>0.9473383543021392</v>
      </c>
      <c r="Z69">
        <v>1.1738003673696575</v>
      </c>
      <c r="AA69">
        <v>1.9567213921253781</v>
      </c>
      <c r="AB69">
        <v>1.8823432711270764</v>
      </c>
      <c r="AC69">
        <v>2.4454237994522696</v>
      </c>
      <c r="AD69">
        <v>3.2414783324445615</v>
      </c>
      <c r="AE69">
        <v>6.0349888528642142</v>
      </c>
    </row>
    <row r="70" spans="2:31" x14ac:dyDescent="0.25">
      <c r="B70">
        <v>4.1092881151378401E-2</v>
      </c>
      <c r="C70">
        <v>5.0800487161557627E-2</v>
      </c>
      <c r="D70">
        <v>4.8139045782297891E-2</v>
      </c>
      <c r="E70">
        <v>5.4342336083559775E-2</v>
      </c>
      <c r="F70">
        <v>6.2110924926631061E-2</v>
      </c>
      <c r="G70">
        <v>8.554568432381722E-2</v>
      </c>
      <c r="H70">
        <v>0.10718419343871585</v>
      </c>
      <c r="I70">
        <v>0.12291035173391412</v>
      </c>
      <c r="J70">
        <v>0.1126028002093248</v>
      </c>
      <c r="K70">
        <v>0.12706541124072349</v>
      </c>
      <c r="L70">
        <v>0.17771718305571835</v>
      </c>
      <c r="M70">
        <v>0.15875423289817245</v>
      </c>
      <c r="N70">
        <v>0.2203464850200007</v>
      </c>
      <c r="O70">
        <v>0.19334514102766467</v>
      </c>
      <c r="P70">
        <v>0.21106387735954807</v>
      </c>
      <c r="Q70">
        <v>0.24345566880157141</v>
      </c>
      <c r="R70">
        <v>0.3566062738399447</v>
      </c>
      <c r="S70">
        <v>0.41567031236154062</v>
      </c>
      <c r="T70">
        <v>0.38174068376354475</v>
      </c>
      <c r="U70">
        <v>0.57702233286998017</v>
      </c>
      <c r="V70">
        <v>0.68824372056869687</v>
      </c>
      <c r="W70">
        <v>0.82862681739939659</v>
      </c>
      <c r="X70">
        <v>0.77413926328905269</v>
      </c>
      <c r="Y70">
        <v>0.9473383543021392</v>
      </c>
      <c r="Z70">
        <v>1.1738003673696575</v>
      </c>
      <c r="AA70">
        <v>1.4748227345293725</v>
      </c>
      <c r="AB70">
        <v>1.8823432711270764</v>
      </c>
      <c r="AC70">
        <v>3.295007270560403</v>
      </c>
      <c r="AD70">
        <v>3.2414783324445615</v>
      </c>
      <c r="AE70">
        <v>6.0349888528642142</v>
      </c>
    </row>
    <row r="71" spans="2:31" x14ac:dyDescent="0.25">
      <c r="B71">
        <v>4.1092881151378401E-2</v>
      </c>
      <c r="C71">
        <v>3.9961078557035068E-2</v>
      </c>
      <c r="D71">
        <v>4.8139045782297891E-2</v>
      </c>
      <c r="E71">
        <v>5.4342336083559775E-2</v>
      </c>
      <c r="F71">
        <v>6.2110924926631061E-2</v>
      </c>
      <c r="G71">
        <v>7.1634372030326285E-2</v>
      </c>
      <c r="H71">
        <v>0.10718419343871585</v>
      </c>
      <c r="I71">
        <v>9.9102529324702343E-2</v>
      </c>
      <c r="J71">
        <v>0.1126028002093248</v>
      </c>
      <c r="K71">
        <v>0.12706541124072349</v>
      </c>
      <c r="L71">
        <v>0.17771718305571835</v>
      </c>
      <c r="M71">
        <v>0.19849024005558089</v>
      </c>
      <c r="N71">
        <v>0.17578761866066206</v>
      </c>
      <c r="O71">
        <v>0.24302738180583</v>
      </c>
      <c r="P71">
        <v>0.26610145064293178</v>
      </c>
      <c r="Q71">
        <v>0.30785916536239527</v>
      </c>
      <c r="R71">
        <v>0.3566062738399447</v>
      </c>
      <c r="S71">
        <v>0.32648605258087404</v>
      </c>
      <c r="T71">
        <v>0.48787925390073811</v>
      </c>
      <c r="U71">
        <v>0.57702233286998017</v>
      </c>
      <c r="V71">
        <v>0.53389812055368457</v>
      </c>
      <c r="W71">
        <v>0.63968876611117176</v>
      </c>
      <c r="X71">
        <v>0.77413926328905269</v>
      </c>
      <c r="Y71">
        <v>0.9473383543021392</v>
      </c>
      <c r="Z71">
        <v>1.5468419739050414</v>
      </c>
      <c r="AA71">
        <v>1.9567213921253781</v>
      </c>
      <c r="AB71">
        <v>2.515903273179251</v>
      </c>
      <c r="AC71">
        <v>2.4454237994522696</v>
      </c>
      <c r="AD71">
        <v>3.2414783324445615</v>
      </c>
      <c r="AE71">
        <v>4.3963735164933766</v>
      </c>
    </row>
    <row r="72" spans="2:31" x14ac:dyDescent="0.25">
      <c r="B72">
        <v>4.1092881151378401E-2</v>
      </c>
      <c r="C72">
        <v>3.9961078557035068E-2</v>
      </c>
      <c r="D72">
        <v>3.6209735649336931E-2</v>
      </c>
      <c r="E72">
        <v>6.685193990710718E-2</v>
      </c>
      <c r="F72">
        <v>6.2110924926631061E-2</v>
      </c>
      <c r="G72">
        <v>8.554568432381722E-2</v>
      </c>
      <c r="H72">
        <v>0.10718419343871585</v>
      </c>
      <c r="I72">
        <v>0.12291035173391412</v>
      </c>
      <c r="J72">
        <v>0.13989529421170291</v>
      </c>
      <c r="K72">
        <v>0.12706541124072349</v>
      </c>
      <c r="L72">
        <v>0.17771718305571835</v>
      </c>
      <c r="M72">
        <v>0.19849024005558089</v>
      </c>
      <c r="N72">
        <v>0.2203464850200007</v>
      </c>
      <c r="O72">
        <v>0.19334514102766467</v>
      </c>
      <c r="P72">
        <v>0.26610145064293178</v>
      </c>
      <c r="Q72">
        <v>0.30785916536239527</v>
      </c>
      <c r="R72">
        <v>0.28108563615111348</v>
      </c>
      <c r="S72">
        <v>0.41567031236154062</v>
      </c>
      <c r="T72">
        <v>0.38174068376354475</v>
      </c>
      <c r="U72">
        <v>0.44962757999725939</v>
      </c>
      <c r="V72">
        <v>0.68824372056869687</v>
      </c>
      <c r="W72">
        <v>0.63968876611117176</v>
      </c>
      <c r="X72">
        <v>1.0080769379432311</v>
      </c>
      <c r="Y72">
        <v>1.2406804887227747</v>
      </c>
      <c r="Z72">
        <v>1.5468419739050414</v>
      </c>
      <c r="AA72">
        <v>1.4748227345293725</v>
      </c>
      <c r="AB72">
        <v>1.8823432711270764</v>
      </c>
      <c r="AC72">
        <v>2.4454237994522696</v>
      </c>
      <c r="AD72">
        <v>3.2414783324445615</v>
      </c>
      <c r="AE72">
        <v>6.0349888528642142</v>
      </c>
    </row>
    <row r="73" spans="2:31" x14ac:dyDescent="0.25">
      <c r="B73">
        <v>4.1092881151378401E-2</v>
      </c>
      <c r="C73">
        <v>3.9961078557035068E-2</v>
      </c>
      <c r="D73">
        <v>3.6209735649336931E-2</v>
      </c>
      <c r="E73">
        <v>6.685193990710718E-2</v>
      </c>
      <c r="F73">
        <v>7.3659957771653614E-2</v>
      </c>
      <c r="G73">
        <v>8.554568432381722E-2</v>
      </c>
      <c r="H73">
        <v>0.10718419343871585</v>
      </c>
      <c r="I73">
        <v>0.12291035173391412</v>
      </c>
      <c r="J73">
        <v>0.13989529421170291</v>
      </c>
      <c r="K73">
        <v>0.12706541124072349</v>
      </c>
      <c r="L73">
        <v>0.17771718305571835</v>
      </c>
      <c r="M73">
        <v>0.19849024005558089</v>
      </c>
      <c r="N73">
        <v>0.2203464850200007</v>
      </c>
      <c r="O73">
        <v>0.24302738180583</v>
      </c>
      <c r="P73">
        <v>0.21106387735954807</v>
      </c>
      <c r="Q73">
        <v>0.24345566880157141</v>
      </c>
      <c r="R73">
        <v>0.28108563615111348</v>
      </c>
      <c r="S73">
        <v>0.41567031236154062</v>
      </c>
      <c r="T73">
        <v>0.38174068376354475</v>
      </c>
      <c r="U73">
        <v>0.44962757999725939</v>
      </c>
      <c r="V73">
        <v>0.68824372056869687</v>
      </c>
      <c r="W73">
        <v>0.82862681739939659</v>
      </c>
      <c r="X73">
        <v>0.77413926328905269</v>
      </c>
      <c r="Y73">
        <v>1.2406804887227747</v>
      </c>
      <c r="Z73">
        <v>1.5468419739050414</v>
      </c>
      <c r="AA73">
        <v>1.9567213921253781</v>
      </c>
      <c r="AB73">
        <v>2.515903273179251</v>
      </c>
      <c r="AC73">
        <v>3.295007270560403</v>
      </c>
      <c r="AD73">
        <v>4.4064850035636143</v>
      </c>
      <c r="AE73">
        <v>4.3963735164933766</v>
      </c>
    </row>
    <row r="74" spans="2:31" x14ac:dyDescent="0.25">
      <c r="B74">
        <v>4.1092881151378401E-2</v>
      </c>
      <c r="C74">
        <v>5.0800487161557627E-2</v>
      </c>
      <c r="D74">
        <v>4.8139045782297891E-2</v>
      </c>
      <c r="E74">
        <v>5.4342336083559775E-2</v>
      </c>
      <c r="F74">
        <v>7.3659957771653614E-2</v>
      </c>
      <c r="G74">
        <v>8.554568432381722E-2</v>
      </c>
      <c r="H74">
        <v>8.6556534873131891E-2</v>
      </c>
      <c r="I74">
        <v>9.9102529324702343E-2</v>
      </c>
      <c r="J74">
        <v>0.13989529421170291</v>
      </c>
      <c r="K74">
        <v>0.15816613130306645</v>
      </c>
      <c r="L74">
        <v>0.17771718305571835</v>
      </c>
      <c r="M74">
        <v>0.19849024005558089</v>
      </c>
      <c r="N74">
        <v>0.2203464850200007</v>
      </c>
      <c r="O74">
        <v>0.24302738180583</v>
      </c>
      <c r="P74">
        <v>0.21106387735954807</v>
      </c>
      <c r="Q74">
        <v>0.30785916536239527</v>
      </c>
      <c r="R74">
        <v>0.3566062738399447</v>
      </c>
      <c r="S74">
        <v>0.41567031236154062</v>
      </c>
      <c r="T74">
        <v>0.48787925390073811</v>
      </c>
      <c r="U74">
        <v>0.44962757999725939</v>
      </c>
      <c r="V74">
        <v>0.68824372056869687</v>
      </c>
      <c r="W74">
        <v>0.82862681739939659</v>
      </c>
      <c r="X74">
        <v>0.77413926328905269</v>
      </c>
      <c r="Y74">
        <v>1.2406804887227747</v>
      </c>
      <c r="Z74">
        <v>1.5468419739050414</v>
      </c>
      <c r="AA74">
        <v>1.4748227345293725</v>
      </c>
      <c r="AB74">
        <v>1.8823432711270764</v>
      </c>
      <c r="AC74">
        <v>3.295007270560403</v>
      </c>
      <c r="AD74">
        <v>4.4064850035636143</v>
      </c>
      <c r="AE74">
        <v>6.0349888528642142</v>
      </c>
    </row>
    <row r="75" spans="2:31" x14ac:dyDescent="0.25">
      <c r="B75">
        <v>4.1092881151378401E-2</v>
      </c>
      <c r="C75">
        <v>5.0800487161557627E-2</v>
      </c>
      <c r="D75">
        <v>4.8139045782297891E-2</v>
      </c>
      <c r="E75">
        <v>6.685193990710718E-2</v>
      </c>
      <c r="F75">
        <v>6.2110924926631061E-2</v>
      </c>
      <c r="G75">
        <v>7.1634372030326285E-2</v>
      </c>
      <c r="H75">
        <v>8.6556534873131891E-2</v>
      </c>
      <c r="I75">
        <v>0.12291035173391412</v>
      </c>
      <c r="J75">
        <v>0.13989529421170291</v>
      </c>
      <c r="K75">
        <v>0.12706541124072349</v>
      </c>
      <c r="L75">
        <v>0.17771718305571835</v>
      </c>
      <c r="M75">
        <v>0.19849024005558089</v>
      </c>
      <c r="N75">
        <v>0.17578761866066206</v>
      </c>
      <c r="O75">
        <v>0.24302738180583</v>
      </c>
      <c r="P75">
        <v>0.26610145064293178</v>
      </c>
      <c r="Q75">
        <v>0.30785916536239527</v>
      </c>
      <c r="R75">
        <v>0.3566062738399447</v>
      </c>
      <c r="S75">
        <v>0.32648605258087404</v>
      </c>
      <c r="T75">
        <v>0.38174068376354475</v>
      </c>
      <c r="U75">
        <v>0.44962757999725939</v>
      </c>
      <c r="V75">
        <v>0.53389812055368457</v>
      </c>
      <c r="W75">
        <v>0.82862681739939659</v>
      </c>
      <c r="X75">
        <v>0.77413926328905269</v>
      </c>
      <c r="Y75">
        <v>1.2406804887227747</v>
      </c>
      <c r="Z75">
        <v>1.1738003673696575</v>
      </c>
      <c r="AA75">
        <v>1.4748227345293725</v>
      </c>
      <c r="AB75">
        <v>2.515903273179251</v>
      </c>
      <c r="AC75">
        <v>2.4454237994522696</v>
      </c>
      <c r="AD75">
        <v>3.2414783324445615</v>
      </c>
      <c r="AE75">
        <v>6.0349888528642142</v>
      </c>
    </row>
    <row r="76" spans="2:31" x14ac:dyDescent="0.25">
      <c r="B76">
        <v>4.1092881151378401E-2</v>
      </c>
      <c r="C76">
        <v>3.9961078557035068E-2</v>
      </c>
      <c r="D76">
        <v>4.8139045782297891E-2</v>
      </c>
      <c r="E76">
        <v>6.685193990710718E-2</v>
      </c>
      <c r="F76">
        <v>6.2110924926631061E-2</v>
      </c>
      <c r="G76">
        <v>8.554568432381722E-2</v>
      </c>
      <c r="H76">
        <v>0.10718419343871585</v>
      </c>
      <c r="I76">
        <v>0.12291035173391412</v>
      </c>
      <c r="J76">
        <v>0.1126028002093248</v>
      </c>
      <c r="K76">
        <v>0.15816613130306645</v>
      </c>
      <c r="L76">
        <v>0.17771718305571835</v>
      </c>
      <c r="M76">
        <v>0.19849024005558089</v>
      </c>
      <c r="N76">
        <v>0.2203464850200007</v>
      </c>
      <c r="O76">
        <v>0.24302738180583</v>
      </c>
      <c r="P76">
        <v>0.21106387735954807</v>
      </c>
      <c r="Q76">
        <v>0.30785916536239527</v>
      </c>
      <c r="R76">
        <v>0.3566062738399447</v>
      </c>
      <c r="S76">
        <v>0.41567031236154062</v>
      </c>
      <c r="T76">
        <v>0.38174068376354475</v>
      </c>
      <c r="U76">
        <v>0.57702233286998017</v>
      </c>
      <c r="V76">
        <v>0.53389812055368457</v>
      </c>
      <c r="W76">
        <v>0.82862681739939659</v>
      </c>
      <c r="X76">
        <v>0.77413926328905269</v>
      </c>
      <c r="Y76">
        <v>0.9473383543021392</v>
      </c>
      <c r="Z76">
        <v>1.5468419739050414</v>
      </c>
      <c r="AA76">
        <v>1.4748227345293725</v>
      </c>
      <c r="AB76">
        <v>2.515903273179251</v>
      </c>
      <c r="AC76">
        <v>2.4454237994522696</v>
      </c>
      <c r="AD76">
        <v>3.2414783324445615</v>
      </c>
      <c r="AE76">
        <v>4.3963735164933766</v>
      </c>
    </row>
    <row r="77" spans="2:31" x14ac:dyDescent="0.25">
      <c r="B77">
        <v>4.1092881151378401E-2</v>
      </c>
      <c r="C77">
        <v>5.0800487161557627E-2</v>
      </c>
      <c r="D77">
        <v>4.8139045782297891E-2</v>
      </c>
      <c r="E77">
        <v>6.685193990710718E-2</v>
      </c>
      <c r="F77">
        <v>6.2110924926631061E-2</v>
      </c>
      <c r="G77">
        <v>8.554568432381722E-2</v>
      </c>
      <c r="H77">
        <v>8.6556534873131891E-2</v>
      </c>
      <c r="I77">
        <v>9.9102529324702343E-2</v>
      </c>
      <c r="J77">
        <v>0.13989529421170291</v>
      </c>
      <c r="K77">
        <v>0.12706541124072349</v>
      </c>
      <c r="L77">
        <v>0.14247041425138196</v>
      </c>
      <c r="M77">
        <v>0.19849024005558089</v>
      </c>
      <c r="N77">
        <v>0.17578761866066206</v>
      </c>
      <c r="O77">
        <v>0.19334514102766467</v>
      </c>
      <c r="P77">
        <v>0.21106387735954807</v>
      </c>
      <c r="Q77">
        <v>0.30785916536239527</v>
      </c>
      <c r="R77">
        <v>0.28108563615111348</v>
      </c>
      <c r="S77">
        <v>0.41567031236154062</v>
      </c>
      <c r="T77">
        <v>0.48787925390073811</v>
      </c>
      <c r="U77">
        <v>0.57702233286998017</v>
      </c>
      <c r="V77">
        <v>0.53389812055368457</v>
      </c>
      <c r="W77">
        <v>0.82862681739939659</v>
      </c>
      <c r="X77">
        <v>0.77413926328905269</v>
      </c>
      <c r="Y77">
        <v>1.2406804887227747</v>
      </c>
      <c r="Z77">
        <v>1.1738003673696575</v>
      </c>
      <c r="AA77">
        <v>1.9567213921253781</v>
      </c>
      <c r="AB77">
        <v>2.515903273179251</v>
      </c>
      <c r="AC77">
        <v>3.295007270560403</v>
      </c>
      <c r="AD77">
        <v>4.4064850035636143</v>
      </c>
      <c r="AE77">
        <v>6.0349888528642142</v>
      </c>
    </row>
    <row r="78" spans="2:31" x14ac:dyDescent="0.25">
      <c r="B78">
        <v>4.1092881151378401E-2</v>
      </c>
      <c r="C78">
        <v>3.9961078557035068E-2</v>
      </c>
      <c r="D78">
        <v>4.8139045782297891E-2</v>
      </c>
      <c r="E78">
        <v>6.685193990710718E-2</v>
      </c>
      <c r="F78">
        <v>6.2110924926631061E-2</v>
      </c>
      <c r="G78">
        <v>8.554568432381722E-2</v>
      </c>
      <c r="H78">
        <v>0.10718419343871585</v>
      </c>
      <c r="I78">
        <v>9.9102529324702343E-2</v>
      </c>
      <c r="J78">
        <v>0.1126028002093248</v>
      </c>
      <c r="K78">
        <v>0.15816613130306645</v>
      </c>
      <c r="L78">
        <v>0.14247041425138196</v>
      </c>
      <c r="M78">
        <v>0.15875423289817245</v>
      </c>
      <c r="N78">
        <v>0.2203464850200007</v>
      </c>
      <c r="O78">
        <v>0.24302738180583</v>
      </c>
      <c r="P78">
        <v>0.21106387735954807</v>
      </c>
      <c r="Q78">
        <v>0.30785916536239527</v>
      </c>
      <c r="R78">
        <v>0.3566062738399447</v>
      </c>
      <c r="S78">
        <v>0.41567031236154062</v>
      </c>
      <c r="T78">
        <v>0.48787925390073811</v>
      </c>
      <c r="U78">
        <v>0.57702233286998017</v>
      </c>
      <c r="V78">
        <v>0.53389812055368457</v>
      </c>
      <c r="W78">
        <v>0.63968876611117176</v>
      </c>
      <c r="X78">
        <v>0.77413926328905269</v>
      </c>
      <c r="Y78">
        <v>0.9473383543021392</v>
      </c>
      <c r="Z78">
        <v>1.1738003673696575</v>
      </c>
      <c r="AA78">
        <v>1.9567213921253781</v>
      </c>
      <c r="AB78">
        <v>1.8823432711270764</v>
      </c>
      <c r="AC78">
        <v>3.295007270560403</v>
      </c>
      <c r="AD78">
        <v>4.4064850035636143</v>
      </c>
      <c r="AE78">
        <v>4.3963735164933766</v>
      </c>
    </row>
    <row r="79" spans="2:31" x14ac:dyDescent="0.25">
      <c r="B79">
        <v>4.1092881151378401E-2</v>
      </c>
      <c r="C79">
        <v>5.0800487161557627E-2</v>
      </c>
      <c r="D79">
        <v>3.6209735649336931E-2</v>
      </c>
      <c r="E79">
        <v>6.685193990710718E-2</v>
      </c>
      <c r="F79">
        <v>7.3659957771653614E-2</v>
      </c>
      <c r="G79">
        <v>8.554568432381722E-2</v>
      </c>
      <c r="H79">
        <v>0.10718419343871585</v>
      </c>
      <c r="I79">
        <v>9.9102529324702343E-2</v>
      </c>
      <c r="J79">
        <v>0.13989529421170291</v>
      </c>
      <c r="K79">
        <v>0.15816613130306645</v>
      </c>
      <c r="L79">
        <v>0.14247041425138196</v>
      </c>
      <c r="M79">
        <v>0.19849024005558089</v>
      </c>
      <c r="N79">
        <v>0.2203464850200007</v>
      </c>
      <c r="O79">
        <v>0.19334514102766467</v>
      </c>
      <c r="P79">
        <v>0.21106387735954807</v>
      </c>
      <c r="Q79">
        <v>0.24345566880157141</v>
      </c>
      <c r="R79">
        <v>0.3566062738399447</v>
      </c>
      <c r="S79">
        <v>0.41567031236154062</v>
      </c>
      <c r="T79">
        <v>0.48787925390073811</v>
      </c>
      <c r="U79">
        <v>0.44962757999725939</v>
      </c>
      <c r="V79">
        <v>0.53389812055368457</v>
      </c>
      <c r="W79">
        <v>0.63968876611117176</v>
      </c>
      <c r="X79">
        <v>0.77413926328905269</v>
      </c>
      <c r="Y79">
        <v>0.9473383543021392</v>
      </c>
      <c r="Z79">
        <v>1.5468419739050414</v>
      </c>
      <c r="AA79">
        <v>1.9567213921253781</v>
      </c>
      <c r="AB79">
        <v>2.515903273179251</v>
      </c>
      <c r="AC79">
        <v>3.295007270560403</v>
      </c>
      <c r="AD79">
        <v>3.2414783324445615</v>
      </c>
      <c r="AE79">
        <v>4.3963735164933766</v>
      </c>
    </row>
    <row r="80" spans="2:31" x14ac:dyDescent="0.25">
      <c r="B80">
        <v>4.1092881151378401E-2</v>
      </c>
      <c r="C80">
        <v>5.0800487161557627E-2</v>
      </c>
      <c r="D80">
        <v>3.6209735649336931E-2</v>
      </c>
      <c r="E80">
        <v>5.4342336083559775E-2</v>
      </c>
      <c r="F80">
        <v>6.2110924926631061E-2</v>
      </c>
      <c r="G80">
        <v>7.1634372030326285E-2</v>
      </c>
      <c r="H80">
        <v>0.10718419343871585</v>
      </c>
      <c r="I80">
        <v>0.12291035173391412</v>
      </c>
      <c r="J80">
        <v>0.13989529421170291</v>
      </c>
      <c r="K80">
        <v>0.12706541124072349</v>
      </c>
      <c r="L80">
        <v>0.14247041425138196</v>
      </c>
      <c r="M80">
        <v>0.19849024005558089</v>
      </c>
      <c r="N80">
        <v>0.17578761866066206</v>
      </c>
      <c r="O80">
        <v>0.24302738180583</v>
      </c>
      <c r="P80">
        <v>0.26610145064293178</v>
      </c>
      <c r="Q80">
        <v>0.30785916536239527</v>
      </c>
      <c r="R80">
        <v>0.3566062738399447</v>
      </c>
      <c r="S80">
        <v>0.32648605258087404</v>
      </c>
      <c r="T80">
        <v>0.48787925390073811</v>
      </c>
      <c r="U80">
        <v>0.44962757999725939</v>
      </c>
      <c r="V80">
        <v>0.68824372056869687</v>
      </c>
      <c r="W80">
        <v>0.63968876611117176</v>
      </c>
      <c r="X80">
        <v>0.77413926328905269</v>
      </c>
      <c r="Y80">
        <v>1.2406804887227747</v>
      </c>
      <c r="Z80">
        <v>1.5468419739050414</v>
      </c>
      <c r="AA80">
        <v>1.9567213921253781</v>
      </c>
      <c r="AB80">
        <v>2.515903273179251</v>
      </c>
      <c r="AC80">
        <v>3.295007270560403</v>
      </c>
      <c r="AD80">
        <v>3.2414783324445615</v>
      </c>
      <c r="AE80">
        <v>4.3963735164933766</v>
      </c>
    </row>
    <row r="81" spans="2:31" x14ac:dyDescent="0.25">
      <c r="B81">
        <v>4.1092881151378401E-2</v>
      </c>
      <c r="C81">
        <v>5.0800487161557627E-2</v>
      </c>
      <c r="D81">
        <v>4.8139045782297891E-2</v>
      </c>
      <c r="E81">
        <v>5.4342336083559775E-2</v>
      </c>
      <c r="F81">
        <v>7.3659957771653614E-2</v>
      </c>
      <c r="G81">
        <v>7.1634372030326285E-2</v>
      </c>
      <c r="H81">
        <v>8.6556534873131891E-2</v>
      </c>
      <c r="I81">
        <v>0.12291035173391412</v>
      </c>
      <c r="J81">
        <v>0.1126028002093248</v>
      </c>
      <c r="K81">
        <v>0.12706541124072349</v>
      </c>
      <c r="L81">
        <v>0.14247041425138196</v>
      </c>
      <c r="M81">
        <v>0.19849024005558089</v>
      </c>
      <c r="N81">
        <v>0.17578761866066206</v>
      </c>
      <c r="O81">
        <v>0.19334514102766467</v>
      </c>
      <c r="P81">
        <v>0.26610145064293178</v>
      </c>
      <c r="Q81">
        <v>0.24345566880157141</v>
      </c>
      <c r="R81">
        <v>0.28108563615111348</v>
      </c>
      <c r="S81">
        <v>0.41567031236154062</v>
      </c>
      <c r="T81">
        <v>0.48787925390073811</v>
      </c>
      <c r="U81">
        <v>0.44962757999725939</v>
      </c>
      <c r="V81">
        <v>0.68824372056869687</v>
      </c>
      <c r="W81">
        <v>0.82862681739939659</v>
      </c>
      <c r="X81">
        <v>0.77413926328905269</v>
      </c>
      <c r="Y81">
        <v>0.9473383543021392</v>
      </c>
      <c r="Z81">
        <v>1.1738003673696575</v>
      </c>
      <c r="AA81">
        <v>1.9567213921253781</v>
      </c>
      <c r="AB81">
        <v>2.515903273179251</v>
      </c>
      <c r="AC81">
        <v>2.4454237994522696</v>
      </c>
      <c r="AD81">
        <v>4.4064850035636143</v>
      </c>
      <c r="AE81">
        <v>4.3963735164933766</v>
      </c>
    </row>
    <row r="82" spans="2:31" x14ac:dyDescent="0.25">
      <c r="B82">
        <v>4.1092881151378401E-2</v>
      </c>
      <c r="C82">
        <v>3.9961078557035068E-2</v>
      </c>
      <c r="D82">
        <v>3.6209735649336931E-2</v>
      </c>
      <c r="E82">
        <v>6.685193990710718E-2</v>
      </c>
      <c r="F82">
        <v>6.2110924926631061E-2</v>
      </c>
      <c r="G82">
        <v>8.554568432381722E-2</v>
      </c>
      <c r="H82">
        <v>8.6556534873131891E-2</v>
      </c>
      <c r="I82">
        <v>0.12291035173391412</v>
      </c>
      <c r="J82">
        <v>0.1126028002093248</v>
      </c>
      <c r="K82">
        <v>0.12706541124072349</v>
      </c>
      <c r="L82">
        <v>0.14247041425138196</v>
      </c>
      <c r="M82">
        <v>0.15875423289817245</v>
      </c>
      <c r="N82">
        <v>0.2203464850200007</v>
      </c>
      <c r="O82">
        <v>0.24302738180583</v>
      </c>
      <c r="P82">
        <v>0.21106387735954807</v>
      </c>
      <c r="Q82">
        <v>0.30785916536239527</v>
      </c>
      <c r="R82">
        <v>0.3566062738399447</v>
      </c>
      <c r="S82">
        <v>0.32648605258087404</v>
      </c>
      <c r="T82">
        <v>0.38174068376354475</v>
      </c>
      <c r="U82">
        <v>0.44962757999725939</v>
      </c>
      <c r="V82">
        <v>0.53389812055368457</v>
      </c>
      <c r="W82">
        <v>0.63968876611117176</v>
      </c>
      <c r="X82">
        <v>0.77413926328905269</v>
      </c>
      <c r="Y82">
        <v>1.2406804887227747</v>
      </c>
      <c r="Z82">
        <v>1.1738003673696575</v>
      </c>
      <c r="AA82">
        <v>1.4748227345293725</v>
      </c>
      <c r="AB82">
        <v>2.515903273179251</v>
      </c>
      <c r="AC82">
        <v>2.4454237994522696</v>
      </c>
      <c r="AD82">
        <v>4.4064850035636143</v>
      </c>
      <c r="AE82">
        <v>6.0349888528642142</v>
      </c>
    </row>
    <row r="83" spans="2:31" x14ac:dyDescent="0.25">
      <c r="B83">
        <v>4.1092881151378401E-2</v>
      </c>
      <c r="C83">
        <v>5.0800487161557627E-2</v>
      </c>
      <c r="D83">
        <v>3.6209735649336931E-2</v>
      </c>
      <c r="E83">
        <v>5.4342336083559775E-2</v>
      </c>
      <c r="F83">
        <v>6.2110924926631061E-2</v>
      </c>
      <c r="G83">
        <v>8.554568432381722E-2</v>
      </c>
      <c r="H83">
        <v>8.6556534873131891E-2</v>
      </c>
      <c r="I83">
        <v>9.9102529324702343E-2</v>
      </c>
      <c r="J83">
        <v>0.1126028002093248</v>
      </c>
      <c r="K83">
        <v>0.12706541124072349</v>
      </c>
      <c r="L83">
        <v>0.17771718305571835</v>
      </c>
      <c r="M83">
        <v>0.15875423289817245</v>
      </c>
      <c r="N83">
        <v>0.17578761866066206</v>
      </c>
      <c r="O83">
        <v>0.19334514102766467</v>
      </c>
      <c r="P83">
        <v>0.26610145064293178</v>
      </c>
      <c r="Q83">
        <v>0.30785916536239527</v>
      </c>
      <c r="R83">
        <v>0.28108563615111348</v>
      </c>
      <c r="S83">
        <v>0.32648605258087404</v>
      </c>
      <c r="T83">
        <v>0.38174068376354475</v>
      </c>
      <c r="U83">
        <v>0.44962757999725939</v>
      </c>
      <c r="V83">
        <v>0.68824372056869687</v>
      </c>
      <c r="W83">
        <v>0.82862681739939659</v>
      </c>
      <c r="X83">
        <v>0.77413926328905269</v>
      </c>
      <c r="Y83">
        <v>0.9473383543021392</v>
      </c>
      <c r="Z83">
        <v>1.1738003673696575</v>
      </c>
      <c r="AA83">
        <v>1.9567213921253781</v>
      </c>
      <c r="AB83">
        <v>2.515903273179251</v>
      </c>
      <c r="AC83">
        <v>2.4454237994522696</v>
      </c>
      <c r="AD83">
        <v>3.2414783324445615</v>
      </c>
      <c r="AE83">
        <v>6.0349888528642142</v>
      </c>
    </row>
    <row r="84" spans="2:31" x14ac:dyDescent="0.25">
      <c r="B84">
        <v>4.1092881151378401E-2</v>
      </c>
      <c r="C84">
        <v>3.9961078557035068E-2</v>
      </c>
      <c r="D84">
        <v>3.6209735649336931E-2</v>
      </c>
      <c r="E84">
        <v>6.685193990710718E-2</v>
      </c>
      <c r="F84">
        <v>7.3659957771653614E-2</v>
      </c>
      <c r="G84">
        <v>7.1634372030326285E-2</v>
      </c>
      <c r="H84">
        <v>0.10718419343871585</v>
      </c>
      <c r="I84">
        <v>9.9102529324702343E-2</v>
      </c>
      <c r="J84">
        <v>0.1126028002093248</v>
      </c>
      <c r="K84">
        <v>0.12706541124072349</v>
      </c>
      <c r="L84">
        <v>0.14247041425138196</v>
      </c>
      <c r="M84">
        <v>0.19849024005558089</v>
      </c>
      <c r="N84">
        <v>0.17578761866066206</v>
      </c>
      <c r="O84">
        <v>0.19334514102766467</v>
      </c>
      <c r="P84">
        <v>0.21106387735954807</v>
      </c>
      <c r="Q84">
        <v>0.24345566880157141</v>
      </c>
      <c r="R84">
        <v>0.3566062738399447</v>
      </c>
      <c r="S84">
        <v>0.41567031236154062</v>
      </c>
      <c r="T84">
        <v>0.48787925390073811</v>
      </c>
      <c r="U84">
        <v>0.57702233286998017</v>
      </c>
      <c r="V84">
        <v>0.53389812055368457</v>
      </c>
      <c r="W84">
        <v>0.82862681739939659</v>
      </c>
      <c r="X84">
        <v>1.0080769379432311</v>
      </c>
      <c r="Y84">
        <v>0.9473383543021392</v>
      </c>
      <c r="Z84">
        <v>1.5468419739050414</v>
      </c>
      <c r="AA84">
        <v>1.9567213921253781</v>
      </c>
      <c r="AB84">
        <v>1.8823432711270764</v>
      </c>
      <c r="AC84">
        <v>3.295007270560403</v>
      </c>
      <c r="AD84">
        <v>4.4064850035636143</v>
      </c>
      <c r="AE84">
        <v>4.3963735164933766</v>
      </c>
    </row>
    <row r="85" spans="2:31" x14ac:dyDescent="0.25">
      <c r="B85">
        <v>4.1092881151378401E-2</v>
      </c>
      <c r="C85">
        <v>3.9961078557035068E-2</v>
      </c>
      <c r="D85">
        <v>4.8139045782297891E-2</v>
      </c>
      <c r="E85">
        <v>6.685193990710718E-2</v>
      </c>
      <c r="F85">
        <v>7.3659957771653614E-2</v>
      </c>
      <c r="G85">
        <v>8.554568432381722E-2</v>
      </c>
      <c r="H85">
        <v>0.10718419343871585</v>
      </c>
      <c r="I85">
        <v>9.9102529324702343E-2</v>
      </c>
      <c r="J85">
        <v>0.13989529421170291</v>
      </c>
      <c r="K85">
        <v>0.15816613130306645</v>
      </c>
      <c r="L85">
        <v>0.17771718305571835</v>
      </c>
      <c r="M85">
        <v>0.15875423289817245</v>
      </c>
      <c r="N85">
        <v>0.2203464850200007</v>
      </c>
      <c r="O85">
        <v>0.24302738180583</v>
      </c>
      <c r="P85">
        <v>0.21106387735954807</v>
      </c>
      <c r="Q85">
        <v>0.24345566880157141</v>
      </c>
      <c r="R85">
        <v>0.28108563615111348</v>
      </c>
      <c r="S85">
        <v>0.32648605258087404</v>
      </c>
      <c r="T85">
        <v>0.48787925390073811</v>
      </c>
      <c r="U85">
        <v>0.57702233286998017</v>
      </c>
      <c r="V85">
        <v>0.53389812055368457</v>
      </c>
      <c r="W85">
        <v>0.63968876611117176</v>
      </c>
      <c r="X85">
        <v>1.0080769379432311</v>
      </c>
      <c r="Y85">
        <v>0.9473383543021392</v>
      </c>
      <c r="Z85">
        <v>1.5468419739050414</v>
      </c>
      <c r="AA85">
        <v>1.9567213921253781</v>
      </c>
      <c r="AB85">
        <v>1.8823432711270764</v>
      </c>
      <c r="AC85">
        <v>3.295007270560403</v>
      </c>
      <c r="AD85">
        <v>3.2414783324445615</v>
      </c>
      <c r="AE85">
        <v>4.3963735164933766</v>
      </c>
    </row>
    <row r="86" spans="2:31" x14ac:dyDescent="0.25">
      <c r="B86">
        <v>4.1092881151378401E-2</v>
      </c>
      <c r="C86">
        <v>5.0800487161557627E-2</v>
      </c>
      <c r="D86">
        <v>3.6209735649336931E-2</v>
      </c>
      <c r="E86">
        <v>6.685193990710718E-2</v>
      </c>
      <c r="F86">
        <v>6.2110924926631061E-2</v>
      </c>
      <c r="G86">
        <v>8.554568432381722E-2</v>
      </c>
      <c r="H86">
        <v>0.10718419343871585</v>
      </c>
      <c r="I86">
        <v>0.12291035173391412</v>
      </c>
      <c r="J86">
        <v>0.13989529421170291</v>
      </c>
      <c r="K86">
        <v>0.15816613130306645</v>
      </c>
      <c r="L86">
        <v>0.14247041425138196</v>
      </c>
      <c r="M86">
        <v>0.15875423289817245</v>
      </c>
      <c r="N86">
        <v>0.17578761866066206</v>
      </c>
      <c r="O86">
        <v>0.19334514102766467</v>
      </c>
      <c r="P86">
        <v>0.21106387735954807</v>
      </c>
      <c r="Q86">
        <v>0.30785916536239527</v>
      </c>
      <c r="R86">
        <v>0.3566062738399447</v>
      </c>
      <c r="S86">
        <v>0.32648605258087404</v>
      </c>
      <c r="T86">
        <v>0.38174068376354475</v>
      </c>
      <c r="U86">
        <v>0.44962757999725939</v>
      </c>
      <c r="V86">
        <v>0.53389812055368457</v>
      </c>
      <c r="W86">
        <v>0.63968876611117176</v>
      </c>
      <c r="X86">
        <v>1.0080769379432311</v>
      </c>
      <c r="Y86">
        <v>0.9473383543021392</v>
      </c>
      <c r="Z86">
        <v>1.5468419739050414</v>
      </c>
      <c r="AA86">
        <v>1.4748227345293725</v>
      </c>
      <c r="AB86">
        <v>1.8823432711270764</v>
      </c>
      <c r="AC86">
        <v>2.4454237994522696</v>
      </c>
      <c r="AD86">
        <v>4.4064850035636143</v>
      </c>
      <c r="AE86">
        <v>4.3963735164933766</v>
      </c>
    </row>
    <row r="87" spans="2:31" x14ac:dyDescent="0.25">
      <c r="B87">
        <v>4.1092881151378401E-2</v>
      </c>
      <c r="C87">
        <v>5.0800487161557627E-2</v>
      </c>
      <c r="D87">
        <v>3.6209735649336931E-2</v>
      </c>
      <c r="E87">
        <v>5.4342336083559775E-2</v>
      </c>
      <c r="F87">
        <v>6.2110924926631061E-2</v>
      </c>
      <c r="G87">
        <v>8.554568432381722E-2</v>
      </c>
      <c r="H87">
        <v>8.6556534873131891E-2</v>
      </c>
      <c r="I87">
        <v>9.9102529324702343E-2</v>
      </c>
      <c r="J87">
        <v>0.1126028002093248</v>
      </c>
      <c r="K87">
        <v>0.12706541124072349</v>
      </c>
      <c r="L87">
        <v>0.17771718305571835</v>
      </c>
      <c r="M87">
        <v>0.19849024005558089</v>
      </c>
      <c r="N87">
        <v>0.17578761866066206</v>
      </c>
      <c r="O87">
        <v>0.19334514102766467</v>
      </c>
      <c r="P87">
        <v>0.21106387735954807</v>
      </c>
      <c r="Q87">
        <v>0.30785916536239527</v>
      </c>
      <c r="R87">
        <v>0.28108563615111348</v>
      </c>
      <c r="S87">
        <v>0.32648605258087404</v>
      </c>
      <c r="T87">
        <v>0.48787925390073811</v>
      </c>
      <c r="U87">
        <v>0.57702233286998017</v>
      </c>
      <c r="V87">
        <v>0.68824372056869687</v>
      </c>
      <c r="W87">
        <v>0.82862681739939659</v>
      </c>
      <c r="X87">
        <v>0.77413926328905269</v>
      </c>
      <c r="Y87">
        <v>0.9473383543021392</v>
      </c>
      <c r="Z87">
        <v>1.5468419739050414</v>
      </c>
      <c r="AA87">
        <v>1.9567213921253781</v>
      </c>
      <c r="AB87">
        <v>1.8823432711270764</v>
      </c>
      <c r="AC87">
        <v>3.295007270560403</v>
      </c>
      <c r="AD87">
        <v>3.2414783324445615</v>
      </c>
      <c r="AE87">
        <v>6.0349888528642142</v>
      </c>
    </row>
    <row r="88" spans="2:31" x14ac:dyDescent="0.25">
      <c r="B88">
        <v>4.1092881151378401E-2</v>
      </c>
      <c r="C88">
        <v>3.9961078557035068E-2</v>
      </c>
      <c r="D88">
        <v>4.8139045782297891E-2</v>
      </c>
      <c r="E88">
        <v>6.685193990710718E-2</v>
      </c>
      <c r="F88">
        <v>7.3659957771653614E-2</v>
      </c>
      <c r="G88">
        <v>7.1634372030326285E-2</v>
      </c>
      <c r="H88">
        <v>0.10718419343871585</v>
      </c>
      <c r="I88">
        <v>0.12291035173391412</v>
      </c>
      <c r="J88">
        <v>0.13989529421170291</v>
      </c>
      <c r="K88">
        <v>0.15816613130306645</v>
      </c>
      <c r="L88">
        <v>0.14247041425138196</v>
      </c>
      <c r="M88">
        <v>0.15875423289817245</v>
      </c>
      <c r="N88">
        <v>0.17578761866066206</v>
      </c>
      <c r="O88">
        <v>0.24302738180583</v>
      </c>
      <c r="P88">
        <v>0.26610145064293178</v>
      </c>
      <c r="Q88">
        <v>0.30785916536239527</v>
      </c>
      <c r="R88">
        <v>0.3566062738399447</v>
      </c>
      <c r="S88">
        <v>0.41567031236154062</v>
      </c>
      <c r="T88">
        <v>0.38174068376354475</v>
      </c>
      <c r="U88">
        <v>0.57702233286998017</v>
      </c>
      <c r="V88">
        <v>0.68824372056869687</v>
      </c>
      <c r="W88">
        <v>0.82862681739939659</v>
      </c>
      <c r="X88">
        <v>1.0080769379432311</v>
      </c>
      <c r="Y88">
        <v>1.2406804887227747</v>
      </c>
      <c r="Z88">
        <v>1.5468419739050414</v>
      </c>
      <c r="AA88">
        <v>1.4748227345293725</v>
      </c>
      <c r="AB88">
        <v>1.8823432711270764</v>
      </c>
      <c r="AC88">
        <v>3.295007270560403</v>
      </c>
      <c r="AD88">
        <v>4.4064850035636143</v>
      </c>
      <c r="AE88">
        <v>6.0349888528642142</v>
      </c>
    </row>
    <row r="89" spans="2:31" x14ac:dyDescent="0.25">
      <c r="B89">
        <v>4.1092881151378401E-2</v>
      </c>
      <c r="C89">
        <v>3.9961078557035068E-2</v>
      </c>
      <c r="D89">
        <v>3.6209735649336931E-2</v>
      </c>
      <c r="E89">
        <v>5.4342336083559775E-2</v>
      </c>
      <c r="F89">
        <v>6.2110924926631061E-2</v>
      </c>
      <c r="G89">
        <v>8.554568432381722E-2</v>
      </c>
      <c r="H89">
        <v>0.10718419343871585</v>
      </c>
      <c r="I89">
        <v>9.9102529324702343E-2</v>
      </c>
      <c r="J89">
        <v>0.13989529421170291</v>
      </c>
      <c r="K89">
        <v>0.12706541124072349</v>
      </c>
      <c r="L89">
        <v>0.17771718305571835</v>
      </c>
      <c r="M89">
        <v>0.15875423289817245</v>
      </c>
      <c r="N89">
        <v>0.2203464850200007</v>
      </c>
      <c r="O89">
        <v>0.19334514102766467</v>
      </c>
      <c r="P89">
        <v>0.21106387735954807</v>
      </c>
      <c r="Q89">
        <v>0.24345566880157141</v>
      </c>
      <c r="R89">
        <v>0.28108563615111348</v>
      </c>
      <c r="S89">
        <v>0.32648605258087404</v>
      </c>
      <c r="T89">
        <v>0.48787925390073811</v>
      </c>
      <c r="U89">
        <v>0.44962757999725939</v>
      </c>
      <c r="V89">
        <v>0.68824372056869687</v>
      </c>
      <c r="W89">
        <v>0.82862681739939659</v>
      </c>
      <c r="X89">
        <v>1.0080769379432311</v>
      </c>
      <c r="Y89">
        <v>1.2406804887227747</v>
      </c>
      <c r="Z89">
        <v>1.1738003673696575</v>
      </c>
      <c r="AA89">
        <v>1.9567213921253781</v>
      </c>
      <c r="AB89">
        <v>2.515903273179251</v>
      </c>
      <c r="AC89">
        <v>3.295007270560403</v>
      </c>
      <c r="AD89">
        <v>4.4064850035636143</v>
      </c>
      <c r="AE89">
        <v>4.3963735164933766</v>
      </c>
    </row>
    <row r="90" spans="2:31" x14ac:dyDescent="0.25">
      <c r="B90">
        <v>4.1092881151378401E-2</v>
      </c>
      <c r="C90">
        <v>3.9961078557035068E-2</v>
      </c>
      <c r="D90">
        <v>4.8139045782297891E-2</v>
      </c>
      <c r="E90">
        <v>6.685193990710718E-2</v>
      </c>
      <c r="F90">
        <v>7.3659957771653614E-2</v>
      </c>
      <c r="G90">
        <v>7.1634372030326285E-2</v>
      </c>
      <c r="H90">
        <v>8.6556534873131891E-2</v>
      </c>
      <c r="I90">
        <v>9.9102529324702343E-2</v>
      </c>
      <c r="J90">
        <v>0.1126028002093248</v>
      </c>
      <c r="K90">
        <v>0.12706541124072349</v>
      </c>
      <c r="L90">
        <v>0.17771718305571835</v>
      </c>
      <c r="M90">
        <v>0.15875423289817245</v>
      </c>
      <c r="N90">
        <v>0.17578761866066206</v>
      </c>
      <c r="O90">
        <v>0.24302738180583</v>
      </c>
      <c r="P90">
        <v>0.26610145064293178</v>
      </c>
      <c r="Q90">
        <v>0.30785916536239527</v>
      </c>
      <c r="R90">
        <v>0.28108563615111348</v>
      </c>
      <c r="S90">
        <v>0.41567031236154062</v>
      </c>
      <c r="T90">
        <v>0.38174068376354475</v>
      </c>
      <c r="U90">
        <v>0.44962757999725939</v>
      </c>
      <c r="V90">
        <v>0.68824372056869687</v>
      </c>
      <c r="W90">
        <v>0.82862681739939659</v>
      </c>
      <c r="X90">
        <v>0.77413926328905269</v>
      </c>
      <c r="Y90">
        <v>1.2406804887227747</v>
      </c>
      <c r="Z90">
        <v>1.5468419739050414</v>
      </c>
      <c r="AA90">
        <v>1.9567213921253781</v>
      </c>
      <c r="AB90">
        <v>2.515903273179251</v>
      </c>
      <c r="AC90">
        <v>2.4454237994522696</v>
      </c>
      <c r="AD90">
        <v>4.4064850035636143</v>
      </c>
      <c r="AE90">
        <v>4.3963735164933766</v>
      </c>
    </row>
    <row r="91" spans="2:31" x14ac:dyDescent="0.25">
      <c r="B91">
        <v>4.1092881151378401E-2</v>
      </c>
      <c r="C91">
        <v>5.0800487161557627E-2</v>
      </c>
      <c r="D91">
        <v>4.8139045782297891E-2</v>
      </c>
      <c r="E91">
        <v>5.4342336083559775E-2</v>
      </c>
      <c r="F91">
        <v>7.3659957771653614E-2</v>
      </c>
      <c r="G91">
        <v>7.1634372030326285E-2</v>
      </c>
      <c r="H91">
        <v>8.6556534873131891E-2</v>
      </c>
      <c r="I91">
        <v>0.12291035173391412</v>
      </c>
      <c r="J91">
        <v>0.13989529421170291</v>
      </c>
      <c r="K91">
        <v>0.12706541124072349</v>
      </c>
      <c r="L91">
        <v>0.17771718305571835</v>
      </c>
      <c r="M91">
        <v>0.15875423289817245</v>
      </c>
      <c r="N91">
        <v>0.2203464850200007</v>
      </c>
      <c r="O91">
        <v>0.19334514102766467</v>
      </c>
      <c r="P91">
        <v>0.21106387735954807</v>
      </c>
      <c r="Q91">
        <v>0.24345566880157141</v>
      </c>
      <c r="R91">
        <v>0.3566062738399447</v>
      </c>
      <c r="S91">
        <v>0.41567031236154062</v>
      </c>
      <c r="T91">
        <v>0.38174068376354475</v>
      </c>
      <c r="U91">
        <v>0.44962757999725939</v>
      </c>
      <c r="V91">
        <v>0.53389812055368457</v>
      </c>
      <c r="W91">
        <v>0.63968876611117176</v>
      </c>
      <c r="X91">
        <v>1.0080769379432311</v>
      </c>
      <c r="Y91">
        <v>0.9473383543021392</v>
      </c>
      <c r="Z91">
        <v>1.1738003673696575</v>
      </c>
      <c r="AA91">
        <v>1.4748227345293725</v>
      </c>
      <c r="AB91">
        <v>1.8823432711270764</v>
      </c>
      <c r="AC91">
        <v>3.295007270560403</v>
      </c>
      <c r="AD91">
        <v>4.4064850035636143</v>
      </c>
      <c r="AE91">
        <v>6.0349888528642142</v>
      </c>
    </row>
    <row r="92" spans="2:31" x14ac:dyDescent="0.25">
      <c r="B92">
        <v>4.1092881151378401E-2</v>
      </c>
      <c r="C92">
        <v>3.9961078557035068E-2</v>
      </c>
      <c r="D92">
        <v>3.6209735649336931E-2</v>
      </c>
      <c r="E92">
        <v>6.685193990710718E-2</v>
      </c>
      <c r="F92">
        <v>6.2110924926631061E-2</v>
      </c>
      <c r="G92">
        <v>8.554568432381722E-2</v>
      </c>
      <c r="H92">
        <v>8.6556534873131891E-2</v>
      </c>
      <c r="I92">
        <v>9.9102529324702343E-2</v>
      </c>
      <c r="J92">
        <v>0.13989529421170291</v>
      </c>
      <c r="K92">
        <v>0.12706541124072349</v>
      </c>
      <c r="L92">
        <v>0.17771718305571835</v>
      </c>
      <c r="M92">
        <v>0.15875423289817245</v>
      </c>
      <c r="N92">
        <v>0.17578761866066206</v>
      </c>
      <c r="O92">
        <v>0.19334514102766467</v>
      </c>
      <c r="P92">
        <v>0.26610145064293178</v>
      </c>
      <c r="Q92">
        <v>0.24345566880157141</v>
      </c>
      <c r="R92">
        <v>0.28108563615111348</v>
      </c>
      <c r="S92">
        <v>0.32648605258087404</v>
      </c>
      <c r="T92">
        <v>0.38174068376354475</v>
      </c>
      <c r="U92">
        <v>0.57702233286998017</v>
      </c>
      <c r="V92">
        <v>0.68824372056869687</v>
      </c>
      <c r="W92">
        <v>0.63968876611117176</v>
      </c>
      <c r="X92">
        <v>1.0080769379432311</v>
      </c>
      <c r="Y92">
        <v>1.2406804887227747</v>
      </c>
      <c r="Z92">
        <v>1.1738003673696575</v>
      </c>
      <c r="AA92">
        <v>1.4748227345293725</v>
      </c>
      <c r="AB92">
        <v>2.515903273179251</v>
      </c>
      <c r="AC92">
        <v>3.295007270560403</v>
      </c>
      <c r="AD92">
        <v>3.2414783324445615</v>
      </c>
      <c r="AE92">
        <v>6.0349888528642142</v>
      </c>
    </row>
    <row r="93" spans="2:31" x14ac:dyDescent="0.25">
      <c r="B93">
        <v>4.1092881151378401E-2</v>
      </c>
      <c r="C93">
        <v>3.9961078557035068E-2</v>
      </c>
      <c r="D93">
        <v>3.6209735649336931E-2</v>
      </c>
      <c r="E93">
        <v>6.685193990710718E-2</v>
      </c>
      <c r="F93">
        <v>7.3659957771653614E-2</v>
      </c>
      <c r="G93">
        <v>7.1634372030326285E-2</v>
      </c>
      <c r="H93">
        <v>0.10718419343871585</v>
      </c>
      <c r="I93">
        <v>9.9102529324702343E-2</v>
      </c>
      <c r="J93">
        <v>0.1126028002093248</v>
      </c>
      <c r="K93">
        <v>0.12706541124072349</v>
      </c>
      <c r="L93">
        <v>0.17771718305571835</v>
      </c>
      <c r="M93">
        <v>0.15875423289817245</v>
      </c>
      <c r="N93">
        <v>0.17578761866066206</v>
      </c>
      <c r="O93">
        <v>0.19334514102766467</v>
      </c>
      <c r="P93">
        <v>0.26610145064293178</v>
      </c>
      <c r="Q93">
        <v>0.24345566880157141</v>
      </c>
      <c r="R93">
        <v>0.3566062738399447</v>
      </c>
      <c r="S93">
        <v>0.32648605258087404</v>
      </c>
      <c r="T93">
        <v>0.48787925390073811</v>
      </c>
      <c r="U93">
        <v>0.57702233286998017</v>
      </c>
      <c r="V93">
        <v>0.53389812055368457</v>
      </c>
      <c r="W93">
        <v>0.82862681739939659</v>
      </c>
      <c r="X93">
        <v>1.0080769379432311</v>
      </c>
      <c r="Y93">
        <v>1.2406804887227747</v>
      </c>
      <c r="Z93">
        <v>1.5468419739050414</v>
      </c>
      <c r="AA93">
        <v>1.9567213921253781</v>
      </c>
      <c r="AB93">
        <v>2.515903273179251</v>
      </c>
      <c r="AC93">
        <v>3.295007270560403</v>
      </c>
      <c r="AD93">
        <v>3.2414783324445615</v>
      </c>
      <c r="AE93">
        <v>6.0349888528642142</v>
      </c>
    </row>
    <row r="94" spans="2:31" x14ac:dyDescent="0.25">
      <c r="B94">
        <v>4.1092881151378401E-2</v>
      </c>
      <c r="C94">
        <v>5.0800487161557627E-2</v>
      </c>
      <c r="D94">
        <v>3.6209735649336931E-2</v>
      </c>
      <c r="E94">
        <v>6.685193990710718E-2</v>
      </c>
      <c r="F94">
        <v>6.2110924926631061E-2</v>
      </c>
      <c r="G94">
        <v>7.1634372030326285E-2</v>
      </c>
      <c r="H94">
        <v>0.10718419343871585</v>
      </c>
      <c r="I94">
        <v>9.9102529324702343E-2</v>
      </c>
      <c r="J94">
        <v>0.13989529421170291</v>
      </c>
      <c r="K94">
        <v>0.15816613130306645</v>
      </c>
      <c r="L94">
        <v>0.17771718305571835</v>
      </c>
      <c r="M94">
        <v>0.19849024005558089</v>
      </c>
      <c r="N94">
        <v>0.17578761866066206</v>
      </c>
      <c r="O94">
        <v>0.24302738180583</v>
      </c>
      <c r="P94">
        <v>0.26610145064293178</v>
      </c>
      <c r="Q94">
        <v>0.24345566880157141</v>
      </c>
      <c r="R94">
        <v>0.3566062738399447</v>
      </c>
      <c r="S94">
        <v>0.41567031236154062</v>
      </c>
      <c r="T94">
        <v>0.48787925390073811</v>
      </c>
      <c r="U94">
        <v>0.57702233286998017</v>
      </c>
      <c r="V94">
        <v>0.53389812055368457</v>
      </c>
      <c r="W94">
        <v>0.82862681739939659</v>
      </c>
      <c r="X94">
        <v>0.77413926328905269</v>
      </c>
      <c r="Y94">
        <v>0.9473383543021392</v>
      </c>
      <c r="Z94">
        <v>1.1738003673696575</v>
      </c>
      <c r="AA94">
        <v>1.9567213921253781</v>
      </c>
      <c r="AB94">
        <v>1.8823432711270764</v>
      </c>
      <c r="AC94">
        <v>2.4454237994522696</v>
      </c>
      <c r="AD94">
        <v>4.4064850035636143</v>
      </c>
      <c r="AE94">
        <v>4.3963735164933766</v>
      </c>
    </row>
    <row r="95" spans="2:31" x14ac:dyDescent="0.25">
      <c r="B95">
        <v>4.1092881151378401E-2</v>
      </c>
      <c r="C95">
        <v>3.9961078557035068E-2</v>
      </c>
      <c r="D95">
        <v>3.6209735649336931E-2</v>
      </c>
      <c r="E95">
        <v>5.4342336083559775E-2</v>
      </c>
      <c r="F95">
        <v>6.2110924926631061E-2</v>
      </c>
      <c r="G95">
        <v>7.1634372030326285E-2</v>
      </c>
      <c r="H95">
        <v>0.10718419343871585</v>
      </c>
      <c r="I95">
        <v>0.12291035173391412</v>
      </c>
      <c r="J95">
        <v>0.13989529421170291</v>
      </c>
      <c r="K95">
        <v>0.12706541124072349</v>
      </c>
      <c r="L95">
        <v>0.17771718305571835</v>
      </c>
      <c r="M95">
        <v>0.15875423289817245</v>
      </c>
      <c r="N95">
        <v>0.2203464850200007</v>
      </c>
      <c r="O95">
        <v>0.24302738180583</v>
      </c>
      <c r="P95">
        <v>0.21106387735954807</v>
      </c>
      <c r="Q95">
        <v>0.24345566880157141</v>
      </c>
      <c r="R95">
        <v>0.28108563615111348</v>
      </c>
      <c r="S95">
        <v>0.32648605258087404</v>
      </c>
      <c r="T95">
        <v>0.48787925390073811</v>
      </c>
      <c r="U95">
        <v>0.57702233286998017</v>
      </c>
      <c r="V95">
        <v>0.53389812055368457</v>
      </c>
      <c r="W95">
        <v>0.82862681739939659</v>
      </c>
      <c r="X95">
        <v>0.77413926328905269</v>
      </c>
      <c r="Y95">
        <v>0.9473383543021392</v>
      </c>
      <c r="Z95">
        <v>1.5468419739050414</v>
      </c>
      <c r="AA95">
        <v>1.9567213921253781</v>
      </c>
      <c r="AB95">
        <v>1.8823432711270764</v>
      </c>
      <c r="AC95">
        <v>2.4454237994522696</v>
      </c>
      <c r="AD95">
        <v>4.4064850035636143</v>
      </c>
      <c r="AE95">
        <v>4.3963735164933766</v>
      </c>
    </row>
    <row r="96" spans="2:31" x14ac:dyDescent="0.25">
      <c r="B96">
        <v>4.1092881151378401E-2</v>
      </c>
      <c r="C96">
        <v>5.0800487161557627E-2</v>
      </c>
      <c r="D96">
        <v>4.8139045782297891E-2</v>
      </c>
      <c r="E96">
        <v>5.4342336083559775E-2</v>
      </c>
      <c r="F96">
        <v>7.3659957771653614E-2</v>
      </c>
      <c r="G96">
        <v>7.1634372030326285E-2</v>
      </c>
      <c r="H96">
        <v>0.10718419343871585</v>
      </c>
      <c r="I96">
        <v>0.12291035173391412</v>
      </c>
      <c r="J96">
        <v>0.1126028002093248</v>
      </c>
      <c r="K96">
        <v>0.12706541124072349</v>
      </c>
      <c r="L96">
        <v>0.17771718305571835</v>
      </c>
      <c r="M96">
        <v>0.15875423289817245</v>
      </c>
      <c r="N96">
        <v>0.17578761866066206</v>
      </c>
      <c r="O96">
        <v>0.19334514102766467</v>
      </c>
      <c r="P96">
        <v>0.26610145064293178</v>
      </c>
      <c r="Q96">
        <v>0.30785916536239527</v>
      </c>
      <c r="R96">
        <v>0.28108563615111348</v>
      </c>
      <c r="S96">
        <v>0.41567031236154062</v>
      </c>
      <c r="T96">
        <v>0.38174068376354475</v>
      </c>
      <c r="U96">
        <v>0.57702233286998017</v>
      </c>
      <c r="V96">
        <v>0.68824372056869687</v>
      </c>
      <c r="W96">
        <v>0.82862681739939659</v>
      </c>
      <c r="X96">
        <v>1.0080769379432311</v>
      </c>
      <c r="Y96">
        <v>1.2406804887227747</v>
      </c>
      <c r="Z96">
        <v>1.5468419739050414</v>
      </c>
      <c r="AA96">
        <v>1.9567213921253781</v>
      </c>
      <c r="AB96">
        <v>1.8823432711270764</v>
      </c>
      <c r="AC96">
        <v>3.295007270560403</v>
      </c>
      <c r="AD96">
        <v>4.4064850035636143</v>
      </c>
      <c r="AE96">
        <v>4.3963735164933766</v>
      </c>
    </row>
    <row r="97" spans="2:31" x14ac:dyDescent="0.25">
      <c r="B97">
        <v>4.1092881151378401E-2</v>
      </c>
      <c r="C97">
        <v>5.0800487161557627E-2</v>
      </c>
      <c r="D97">
        <v>4.8139045782297891E-2</v>
      </c>
      <c r="E97">
        <v>5.4342336083559775E-2</v>
      </c>
      <c r="F97">
        <v>7.3659957771653614E-2</v>
      </c>
      <c r="G97">
        <v>8.554568432381722E-2</v>
      </c>
      <c r="H97">
        <v>0.10718419343871585</v>
      </c>
      <c r="I97">
        <v>0.12291035173391412</v>
      </c>
      <c r="J97">
        <v>0.13989529421170291</v>
      </c>
      <c r="K97">
        <v>0.12706541124072349</v>
      </c>
      <c r="L97">
        <v>0.14247041425138196</v>
      </c>
      <c r="M97">
        <v>0.15875423289817245</v>
      </c>
      <c r="N97">
        <v>0.2203464850200007</v>
      </c>
      <c r="O97">
        <v>0.19334514102766467</v>
      </c>
      <c r="P97">
        <v>0.21106387735954807</v>
      </c>
      <c r="Q97">
        <v>0.30785916536239527</v>
      </c>
      <c r="R97">
        <v>0.28108563615111348</v>
      </c>
      <c r="S97">
        <v>0.32648605258087404</v>
      </c>
      <c r="T97">
        <v>0.48787925390073811</v>
      </c>
      <c r="U97">
        <v>0.57702233286998017</v>
      </c>
      <c r="V97">
        <v>0.68824372056869687</v>
      </c>
      <c r="W97">
        <v>0.63968876611117176</v>
      </c>
      <c r="X97">
        <v>1.0080769379432311</v>
      </c>
      <c r="Y97">
        <v>1.2406804887227747</v>
      </c>
      <c r="Z97">
        <v>1.5468419739050414</v>
      </c>
      <c r="AA97">
        <v>1.9567213921253781</v>
      </c>
      <c r="AB97">
        <v>1.8823432711270764</v>
      </c>
      <c r="AC97">
        <v>2.4454237994522696</v>
      </c>
      <c r="AD97">
        <v>4.4064850035636143</v>
      </c>
      <c r="AE97">
        <v>4.3963735164933766</v>
      </c>
    </row>
    <row r="98" spans="2:31" x14ac:dyDescent="0.25">
      <c r="B98">
        <v>4.1092881151378401E-2</v>
      </c>
      <c r="C98">
        <v>3.9961078557035068E-2</v>
      </c>
      <c r="D98">
        <v>4.8139045782297891E-2</v>
      </c>
      <c r="E98">
        <v>5.4342336083559775E-2</v>
      </c>
      <c r="F98">
        <v>6.2110924926631061E-2</v>
      </c>
      <c r="G98">
        <v>8.554568432381722E-2</v>
      </c>
      <c r="H98">
        <v>8.6556534873131891E-2</v>
      </c>
      <c r="I98">
        <v>0.12291035173391412</v>
      </c>
      <c r="J98">
        <v>0.1126028002093248</v>
      </c>
      <c r="K98">
        <v>0.15816613130306645</v>
      </c>
      <c r="L98">
        <v>0.17771718305571835</v>
      </c>
      <c r="M98">
        <v>0.19849024005558089</v>
      </c>
      <c r="N98">
        <v>0.2203464850200007</v>
      </c>
      <c r="O98">
        <v>0.24302738180583</v>
      </c>
      <c r="P98">
        <v>0.21106387735954807</v>
      </c>
      <c r="Q98">
        <v>0.24345566880157141</v>
      </c>
      <c r="R98">
        <v>0.3566062738399447</v>
      </c>
      <c r="S98">
        <v>0.41567031236154062</v>
      </c>
      <c r="T98">
        <v>0.48787925390073811</v>
      </c>
      <c r="U98">
        <v>0.57702233286998017</v>
      </c>
      <c r="V98">
        <v>0.53389812055368457</v>
      </c>
      <c r="W98">
        <v>0.82862681739939659</v>
      </c>
      <c r="X98">
        <v>1.0080769379432311</v>
      </c>
      <c r="Y98">
        <v>0.9473383543021392</v>
      </c>
      <c r="Z98">
        <v>1.1738003673696575</v>
      </c>
      <c r="AA98">
        <v>1.9567213921253781</v>
      </c>
      <c r="AB98">
        <v>2.515903273179251</v>
      </c>
      <c r="AC98">
        <v>2.4454237994522696</v>
      </c>
      <c r="AD98">
        <v>3.2414783324445615</v>
      </c>
      <c r="AE98">
        <v>4.3963735164933766</v>
      </c>
    </row>
    <row r="99" spans="2:31" x14ac:dyDescent="0.25">
      <c r="B99">
        <v>4.1092881151378401E-2</v>
      </c>
      <c r="C99">
        <v>3.9961078557035068E-2</v>
      </c>
      <c r="D99">
        <v>3.6209735649336931E-2</v>
      </c>
      <c r="E99">
        <v>6.685193990710718E-2</v>
      </c>
      <c r="F99">
        <v>7.3659957771653614E-2</v>
      </c>
      <c r="G99">
        <v>8.554568432381722E-2</v>
      </c>
      <c r="H99">
        <v>8.6556534873131891E-2</v>
      </c>
      <c r="I99">
        <v>9.9102529324702343E-2</v>
      </c>
      <c r="J99">
        <v>0.1126028002093248</v>
      </c>
      <c r="K99">
        <v>0.15816613130306645</v>
      </c>
      <c r="L99">
        <v>0.14247041425138196</v>
      </c>
      <c r="M99">
        <v>0.19849024005558089</v>
      </c>
      <c r="N99">
        <v>0.2203464850200007</v>
      </c>
      <c r="O99">
        <v>0.19334514102766467</v>
      </c>
      <c r="P99">
        <v>0.26610145064293178</v>
      </c>
      <c r="Q99">
        <v>0.30785916536239527</v>
      </c>
      <c r="R99">
        <v>0.3566062738399447</v>
      </c>
      <c r="S99">
        <v>0.41567031236154062</v>
      </c>
      <c r="T99">
        <v>0.48787925390073811</v>
      </c>
      <c r="U99">
        <v>0.57702233286998017</v>
      </c>
      <c r="V99">
        <v>0.53389812055368457</v>
      </c>
      <c r="W99">
        <v>0.82862681739939659</v>
      </c>
      <c r="X99">
        <v>1.0080769379432311</v>
      </c>
      <c r="Y99">
        <v>0.9473383543021392</v>
      </c>
      <c r="Z99">
        <v>1.1738003673696575</v>
      </c>
      <c r="AA99">
        <v>1.4748227345293725</v>
      </c>
      <c r="AB99">
        <v>1.8823432711270764</v>
      </c>
      <c r="AC99">
        <v>3.295007270560403</v>
      </c>
      <c r="AD99">
        <v>3.2414783324445615</v>
      </c>
      <c r="AE99">
        <v>6.0349888528642142</v>
      </c>
    </row>
    <row r="100" spans="2:31" x14ac:dyDescent="0.25">
      <c r="B100">
        <v>4.1092881151378401E-2</v>
      </c>
      <c r="C100">
        <v>3.9961078557035068E-2</v>
      </c>
      <c r="D100">
        <v>3.6209735649336931E-2</v>
      </c>
      <c r="E100">
        <v>5.4342336083559775E-2</v>
      </c>
      <c r="F100">
        <v>7.3659957771653614E-2</v>
      </c>
      <c r="G100">
        <v>7.1634372030326285E-2</v>
      </c>
      <c r="H100">
        <v>8.6556534873131891E-2</v>
      </c>
      <c r="I100">
        <v>0.12291035173391412</v>
      </c>
      <c r="J100">
        <v>0.13989529421170291</v>
      </c>
      <c r="K100">
        <v>0.12706541124072349</v>
      </c>
      <c r="L100">
        <v>0.14247041425138196</v>
      </c>
      <c r="M100">
        <v>0.19849024005558089</v>
      </c>
      <c r="N100">
        <v>0.2203464850200007</v>
      </c>
      <c r="O100">
        <v>0.19334514102766467</v>
      </c>
      <c r="P100">
        <v>0.26610145064293178</v>
      </c>
      <c r="Q100">
        <v>0.30785916536239527</v>
      </c>
      <c r="R100">
        <v>0.28108563615111348</v>
      </c>
      <c r="S100">
        <v>0.41567031236154062</v>
      </c>
      <c r="T100">
        <v>0.38174068376354475</v>
      </c>
      <c r="U100">
        <v>0.57702233286998017</v>
      </c>
      <c r="V100">
        <v>0.68824372056869687</v>
      </c>
      <c r="W100">
        <v>0.63968876611117176</v>
      </c>
      <c r="X100">
        <v>1.0080769379432311</v>
      </c>
      <c r="Y100">
        <v>0.9473383543021392</v>
      </c>
      <c r="Z100">
        <v>1.5468419739050414</v>
      </c>
      <c r="AA100">
        <v>1.9567213921253781</v>
      </c>
      <c r="AB100">
        <v>1.8823432711270764</v>
      </c>
      <c r="AC100">
        <v>3.295007270560403</v>
      </c>
      <c r="AD100">
        <v>4.4064850035636143</v>
      </c>
      <c r="AE100">
        <v>6.0349888528642142</v>
      </c>
    </row>
    <row r="101" spans="2:31" x14ac:dyDescent="0.25">
      <c r="B101">
        <v>4.1092881151378401E-2</v>
      </c>
      <c r="C101">
        <v>5.0800487161557627E-2</v>
      </c>
      <c r="D101">
        <v>4.8139045782297891E-2</v>
      </c>
      <c r="E101">
        <v>6.685193990710718E-2</v>
      </c>
      <c r="F101">
        <v>7.3659957771653614E-2</v>
      </c>
      <c r="G101">
        <v>8.554568432381722E-2</v>
      </c>
      <c r="H101">
        <v>8.6556534873131891E-2</v>
      </c>
      <c r="I101">
        <v>9.9102529324702343E-2</v>
      </c>
      <c r="J101">
        <v>0.13989529421170291</v>
      </c>
      <c r="K101">
        <v>0.12706541124072349</v>
      </c>
      <c r="L101">
        <v>0.17771718305571835</v>
      </c>
      <c r="M101">
        <v>0.15875423289817245</v>
      </c>
      <c r="N101">
        <v>0.17578761866066206</v>
      </c>
      <c r="O101">
        <v>0.19334514102766467</v>
      </c>
      <c r="P101">
        <v>0.26610145064293178</v>
      </c>
      <c r="Q101">
        <v>0.24345566880157141</v>
      </c>
      <c r="R101">
        <v>0.28108563615111348</v>
      </c>
      <c r="S101">
        <v>0.32648605258087404</v>
      </c>
      <c r="T101">
        <v>0.48787925390073811</v>
      </c>
      <c r="U101">
        <v>0.57702233286998017</v>
      </c>
      <c r="V101">
        <v>0.68824372056869687</v>
      </c>
      <c r="W101">
        <v>0.63968876611117176</v>
      </c>
      <c r="X101">
        <v>0.77413926328905269</v>
      </c>
      <c r="Y101">
        <v>0.9473383543021392</v>
      </c>
      <c r="Z101">
        <v>1.1738003673696575</v>
      </c>
      <c r="AA101">
        <v>1.4748227345293725</v>
      </c>
      <c r="AB101">
        <v>2.515903273179251</v>
      </c>
      <c r="AC101">
        <v>3.295007270560403</v>
      </c>
      <c r="AD101">
        <v>3.2414783324445615</v>
      </c>
      <c r="AE101">
        <v>6.0349888528642142</v>
      </c>
    </row>
    <row r="102" spans="2:31" x14ac:dyDescent="0.25">
      <c r="B102">
        <v>4.1092881151378401E-2</v>
      </c>
      <c r="C102">
        <v>3.9961078557035068E-2</v>
      </c>
      <c r="D102">
        <v>4.8139045782297891E-2</v>
      </c>
      <c r="E102">
        <v>6.685193990710718E-2</v>
      </c>
      <c r="F102">
        <v>6.2110924926631061E-2</v>
      </c>
      <c r="G102">
        <v>8.554568432381722E-2</v>
      </c>
      <c r="H102">
        <v>0.10718419343871585</v>
      </c>
      <c r="I102">
        <v>9.9102529324702343E-2</v>
      </c>
      <c r="J102">
        <v>0.13989529421170291</v>
      </c>
      <c r="K102">
        <v>0.15816613130306645</v>
      </c>
      <c r="L102">
        <v>0.17771718305571835</v>
      </c>
      <c r="M102">
        <v>0.19849024005558089</v>
      </c>
      <c r="N102">
        <v>0.2203464850200007</v>
      </c>
      <c r="O102">
        <v>0.24302738180583</v>
      </c>
      <c r="P102">
        <v>0.21106387735954807</v>
      </c>
      <c r="Q102">
        <v>0.30785916536239527</v>
      </c>
      <c r="R102">
        <v>0.3566062738399447</v>
      </c>
      <c r="S102">
        <v>0.32648605258087404</v>
      </c>
      <c r="T102">
        <v>0.48787925390073811</v>
      </c>
      <c r="U102">
        <v>0.57702233286998017</v>
      </c>
      <c r="V102">
        <v>0.53389812055368457</v>
      </c>
      <c r="W102">
        <v>0.63968876611117176</v>
      </c>
      <c r="X102">
        <v>0.77413926328905269</v>
      </c>
      <c r="Y102">
        <v>1.2406804887227747</v>
      </c>
      <c r="Z102">
        <v>1.5468419739050414</v>
      </c>
      <c r="AA102">
        <v>1.9567213921253781</v>
      </c>
      <c r="AB102">
        <v>2.515903273179251</v>
      </c>
      <c r="AC102">
        <v>2.4454237994522696</v>
      </c>
      <c r="AD102">
        <v>3.2414783324445615</v>
      </c>
      <c r="AE102">
        <v>6.0349888528642142</v>
      </c>
    </row>
    <row r="103" spans="2:31" x14ac:dyDescent="0.25">
      <c r="B103">
        <v>4.1092881151378401E-2</v>
      </c>
      <c r="C103">
        <v>3.9961078557035068E-2</v>
      </c>
      <c r="D103">
        <v>3.6209735649336931E-2</v>
      </c>
      <c r="E103">
        <v>5.4342336083559775E-2</v>
      </c>
      <c r="F103">
        <v>7.3659957771653614E-2</v>
      </c>
      <c r="G103">
        <v>8.554568432381722E-2</v>
      </c>
      <c r="H103">
        <v>8.6556534873131891E-2</v>
      </c>
      <c r="I103">
        <v>9.9102529324702343E-2</v>
      </c>
      <c r="J103">
        <v>0.1126028002093248</v>
      </c>
      <c r="K103">
        <v>0.15816613130306645</v>
      </c>
      <c r="L103">
        <v>0.17771718305571835</v>
      </c>
      <c r="M103">
        <v>0.15875423289817245</v>
      </c>
      <c r="N103">
        <v>0.17578761866066206</v>
      </c>
      <c r="O103">
        <v>0.24302738180583</v>
      </c>
      <c r="P103">
        <v>0.26610145064293178</v>
      </c>
      <c r="Q103">
        <v>0.30785916536239527</v>
      </c>
      <c r="R103">
        <v>0.3566062738399447</v>
      </c>
      <c r="S103">
        <v>0.41567031236154062</v>
      </c>
      <c r="T103">
        <v>0.48787925390073811</v>
      </c>
      <c r="U103">
        <v>0.57702233286998017</v>
      </c>
      <c r="V103">
        <v>0.53389812055368457</v>
      </c>
      <c r="W103">
        <v>0.82862681739939659</v>
      </c>
      <c r="X103">
        <v>0.77413926328905269</v>
      </c>
      <c r="Y103">
        <v>1.2406804887227747</v>
      </c>
      <c r="Z103">
        <v>1.5468419739050414</v>
      </c>
      <c r="AA103">
        <v>1.9567213921253781</v>
      </c>
      <c r="AB103">
        <v>1.8823432711270764</v>
      </c>
      <c r="AC103">
        <v>2.4454237994522696</v>
      </c>
      <c r="AD103">
        <v>3.2414783324445615</v>
      </c>
      <c r="AE103">
        <v>6.0349888528642142</v>
      </c>
    </row>
    <row r="104" spans="2:31" x14ac:dyDescent="0.25">
      <c r="B104">
        <v>4.1092881151378401E-2</v>
      </c>
      <c r="C104">
        <v>3.9961078557035068E-2</v>
      </c>
      <c r="D104">
        <v>3.6209735649336931E-2</v>
      </c>
      <c r="E104">
        <v>6.685193990710718E-2</v>
      </c>
      <c r="F104">
        <v>7.3659957771653614E-2</v>
      </c>
      <c r="G104">
        <v>7.1634372030326285E-2</v>
      </c>
      <c r="H104">
        <v>8.6556534873131891E-2</v>
      </c>
      <c r="I104">
        <v>9.9102529324702343E-2</v>
      </c>
      <c r="J104">
        <v>0.13989529421170291</v>
      </c>
      <c r="K104">
        <v>0.12706541124072349</v>
      </c>
      <c r="L104">
        <v>0.17771718305571835</v>
      </c>
      <c r="M104">
        <v>0.19849024005558089</v>
      </c>
      <c r="N104">
        <v>0.17578761866066206</v>
      </c>
      <c r="O104">
        <v>0.24302738180583</v>
      </c>
      <c r="P104">
        <v>0.26610145064293178</v>
      </c>
      <c r="Q104">
        <v>0.30785916536239527</v>
      </c>
      <c r="R104">
        <v>0.3566062738399447</v>
      </c>
      <c r="S104">
        <v>0.32648605258087404</v>
      </c>
      <c r="T104">
        <v>0.38174068376354475</v>
      </c>
      <c r="U104">
        <v>0.44962757999725939</v>
      </c>
      <c r="V104">
        <v>0.68824372056869687</v>
      </c>
      <c r="W104">
        <v>0.82862681739939659</v>
      </c>
      <c r="X104">
        <v>1.0080769379432311</v>
      </c>
      <c r="Y104">
        <v>0.9473383543021392</v>
      </c>
      <c r="Z104">
        <v>1.1738003673696575</v>
      </c>
      <c r="AA104">
        <v>1.9567213921253781</v>
      </c>
      <c r="AB104">
        <v>2.515903273179251</v>
      </c>
      <c r="AC104">
        <v>2.4454237994522696</v>
      </c>
      <c r="AD104">
        <v>4.4064850035636143</v>
      </c>
      <c r="AE104">
        <v>6.0349888528642142</v>
      </c>
    </row>
    <row r="105" spans="2:31" x14ac:dyDescent="0.25">
      <c r="B105">
        <v>4.1092881151378401E-2</v>
      </c>
      <c r="C105">
        <v>5.0800487161557627E-2</v>
      </c>
      <c r="D105">
        <v>4.8139045782297891E-2</v>
      </c>
      <c r="E105">
        <v>6.685193990710718E-2</v>
      </c>
      <c r="F105">
        <v>7.3659957771653614E-2</v>
      </c>
      <c r="G105">
        <v>7.1634372030326285E-2</v>
      </c>
      <c r="H105">
        <v>8.6556534873131891E-2</v>
      </c>
      <c r="I105">
        <v>9.9102529324702343E-2</v>
      </c>
      <c r="J105">
        <v>0.13989529421170291</v>
      </c>
      <c r="K105">
        <v>0.15816613130306645</v>
      </c>
      <c r="L105">
        <v>0.17771718305571835</v>
      </c>
      <c r="M105">
        <v>0.15875423289817245</v>
      </c>
      <c r="N105">
        <v>0.17578761866066206</v>
      </c>
      <c r="O105">
        <v>0.24302738180583</v>
      </c>
      <c r="P105">
        <v>0.26610145064293178</v>
      </c>
      <c r="Q105">
        <v>0.30785916536239527</v>
      </c>
      <c r="R105">
        <v>0.28108563615111348</v>
      </c>
      <c r="S105">
        <v>0.41567031236154062</v>
      </c>
      <c r="T105">
        <v>0.38174068376354475</v>
      </c>
      <c r="U105">
        <v>0.57702233286998017</v>
      </c>
      <c r="V105">
        <v>0.53389812055368457</v>
      </c>
      <c r="W105">
        <v>0.63968876611117176</v>
      </c>
      <c r="X105">
        <v>0.77413926328905269</v>
      </c>
      <c r="Y105">
        <v>1.2406804887227747</v>
      </c>
      <c r="Z105">
        <v>1.5468419739050414</v>
      </c>
      <c r="AA105">
        <v>1.4748227345293725</v>
      </c>
      <c r="AB105">
        <v>2.515903273179251</v>
      </c>
      <c r="AC105">
        <v>3.295007270560403</v>
      </c>
      <c r="AD105">
        <v>4.4064850035636143</v>
      </c>
      <c r="AE105">
        <v>6.0349888528642142</v>
      </c>
    </row>
    <row r="106" spans="2:31" x14ac:dyDescent="0.25">
      <c r="B106">
        <v>4.1092881151378401E-2</v>
      </c>
      <c r="C106">
        <v>5.0800487161557627E-2</v>
      </c>
      <c r="D106">
        <v>4.8139045782297891E-2</v>
      </c>
      <c r="E106">
        <v>6.685193990710718E-2</v>
      </c>
      <c r="F106">
        <v>6.2110924926631061E-2</v>
      </c>
      <c r="G106">
        <v>7.1634372030326285E-2</v>
      </c>
      <c r="H106">
        <v>0.10718419343871585</v>
      </c>
      <c r="I106">
        <v>9.9102529324702343E-2</v>
      </c>
      <c r="J106">
        <v>0.13989529421170291</v>
      </c>
      <c r="K106">
        <v>0.15816613130306645</v>
      </c>
      <c r="L106">
        <v>0.17771718305571835</v>
      </c>
      <c r="M106">
        <v>0.19849024005558089</v>
      </c>
      <c r="N106">
        <v>0.17578761866066206</v>
      </c>
      <c r="O106">
        <v>0.19334514102766467</v>
      </c>
      <c r="P106">
        <v>0.21106387735954807</v>
      </c>
      <c r="Q106">
        <v>0.30785916536239527</v>
      </c>
      <c r="R106">
        <v>0.3566062738399447</v>
      </c>
      <c r="S106">
        <v>0.41567031236154062</v>
      </c>
      <c r="T106">
        <v>0.48787925390073811</v>
      </c>
      <c r="U106">
        <v>0.57702233286998017</v>
      </c>
      <c r="V106">
        <v>0.68824372056869687</v>
      </c>
      <c r="W106">
        <v>0.82862681739939659</v>
      </c>
      <c r="X106">
        <v>0.77413926328905269</v>
      </c>
      <c r="Y106">
        <v>1.2406804887227747</v>
      </c>
      <c r="Z106">
        <v>1.1738003673696575</v>
      </c>
      <c r="AA106">
        <v>1.9567213921253781</v>
      </c>
      <c r="AB106">
        <v>1.8823432711270764</v>
      </c>
      <c r="AC106">
        <v>2.4454237994522696</v>
      </c>
      <c r="AD106">
        <v>4.4064850035636143</v>
      </c>
      <c r="AE106">
        <v>6.0349888528642142</v>
      </c>
    </row>
    <row r="107" spans="2:31" x14ac:dyDescent="0.25">
      <c r="B107">
        <v>4.1092881151378401E-2</v>
      </c>
      <c r="C107">
        <v>3.9961078557035068E-2</v>
      </c>
      <c r="D107">
        <v>3.6209735649336931E-2</v>
      </c>
      <c r="E107">
        <v>6.685193990710718E-2</v>
      </c>
      <c r="F107">
        <v>6.2110924926631061E-2</v>
      </c>
      <c r="G107">
        <v>7.1634372030326285E-2</v>
      </c>
      <c r="H107">
        <v>8.6556534873131891E-2</v>
      </c>
      <c r="I107">
        <v>9.9102529324702343E-2</v>
      </c>
      <c r="J107">
        <v>0.13989529421170291</v>
      </c>
      <c r="K107">
        <v>0.12706541124072349</v>
      </c>
      <c r="L107">
        <v>0.17771718305571835</v>
      </c>
      <c r="M107">
        <v>0.15875423289817245</v>
      </c>
      <c r="N107">
        <v>0.17578761866066206</v>
      </c>
      <c r="O107">
        <v>0.19334514102766467</v>
      </c>
      <c r="P107">
        <v>0.21106387735954807</v>
      </c>
      <c r="Q107">
        <v>0.30785916536239527</v>
      </c>
      <c r="R107">
        <v>0.28108563615111348</v>
      </c>
      <c r="S107">
        <v>0.32648605258087404</v>
      </c>
      <c r="T107">
        <v>0.38174068376354475</v>
      </c>
      <c r="U107">
        <v>0.44962757999725939</v>
      </c>
      <c r="V107">
        <v>0.53389812055368457</v>
      </c>
      <c r="W107">
        <v>0.63968876611117176</v>
      </c>
      <c r="X107">
        <v>0.77413926328905269</v>
      </c>
      <c r="Y107">
        <v>0.9473383543021392</v>
      </c>
      <c r="Z107">
        <v>1.1738003673696575</v>
      </c>
      <c r="AA107">
        <v>1.4748227345293725</v>
      </c>
      <c r="AB107">
        <v>1.8823432711270764</v>
      </c>
      <c r="AC107">
        <v>3.295007270560403</v>
      </c>
      <c r="AD107">
        <v>4.4064850035636143</v>
      </c>
      <c r="AE107">
        <v>6.0349888528642142</v>
      </c>
    </row>
    <row r="108" spans="2:31" x14ac:dyDescent="0.25">
      <c r="B108">
        <v>4.1092881151378401E-2</v>
      </c>
      <c r="C108">
        <v>3.9961078557035068E-2</v>
      </c>
      <c r="D108">
        <v>3.6209735649336931E-2</v>
      </c>
      <c r="E108">
        <v>6.685193990710718E-2</v>
      </c>
      <c r="F108">
        <v>6.2110924926631061E-2</v>
      </c>
      <c r="G108">
        <v>7.1634372030326285E-2</v>
      </c>
      <c r="H108">
        <v>8.6556534873131891E-2</v>
      </c>
      <c r="I108">
        <v>0.12291035173391412</v>
      </c>
      <c r="J108">
        <v>0.1126028002093248</v>
      </c>
      <c r="K108">
        <v>0.15816613130306645</v>
      </c>
      <c r="L108">
        <v>0.17771718305571835</v>
      </c>
      <c r="M108">
        <v>0.15875423289817245</v>
      </c>
      <c r="N108">
        <v>0.2203464850200007</v>
      </c>
      <c r="O108">
        <v>0.19334514102766467</v>
      </c>
      <c r="P108">
        <v>0.26610145064293178</v>
      </c>
      <c r="Q108">
        <v>0.30785916536239527</v>
      </c>
      <c r="R108">
        <v>0.3566062738399447</v>
      </c>
      <c r="S108">
        <v>0.32648605258087404</v>
      </c>
      <c r="T108">
        <v>0.38174068376354475</v>
      </c>
      <c r="U108">
        <v>0.57702233286998017</v>
      </c>
      <c r="V108">
        <v>0.68824372056869687</v>
      </c>
      <c r="W108">
        <v>0.82862681739939659</v>
      </c>
      <c r="X108">
        <v>0.77413926328905269</v>
      </c>
      <c r="Y108">
        <v>1.2406804887227747</v>
      </c>
      <c r="Z108">
        <v>1.5468419739050414</v>
      </c>
      <c r="AA108">
        <v>1.4748227345293725</v>
      </c>
      <c r="AB108">
        <v>1.8823432711270764</v>
      </c>
      <c r="AC108">
        <v>3.295007270560403</v>
      </c>
      <c r="AD108">
        <v>3.2414783324445615</v>
      </c>
      <c r="AE108">
        <v>6.0349888528642142</v>
      </c>
    </row>
    <row r="109" spans="2:31" x14ac:dyDescent="0.25">
      <c r="B109">
        <v>4.1092881151378401E-2</v>
      </c>
      <c r="C109">
        <v>3.9961078557035068E-2</v>
      </c>
      <c r="D109">
        <v>3.6209735649336931E-2</v>
      </c>
      <c r="E109">
        <v>6.685193990710718E-2</v>
      </c>
      <c r="F109">
        <v>6.2110924926631061E-2</v>
      </c>
      <c r="G109">
        <v>7.1634372030326285E-2</v>
      </c>
      <c r="H109">
        <v>0.10718419343871585</v>
      </c>
      <c r="I109">
        <v>9.9102529324702343E-2</v>
      </c>
      <c r="J109">
        <v>0.13989529421170291</v>
      </c>
      <c r="K109">
        <v>0.15816613130306645</v>
      </c>
      <c r="L109">
        <v>0.14247041425138196</v>
      </c>
      <c r="M109">
        <v>0.19849024005558089</v>
      </c>
      <c r="N109">
        <v>0.17578761866066206</v>
      </c>
      <c r="O109">
        <v>0.19334514102766467</v>
      </c>
      <c r="P109">
        <v>0.21106387735954807</v>
      </c>
      <c r="Q109">
        <v>0.30785916536239527</v>
      </c>
      <c r="R109">
        <v>0.28108563615111348</v>
      </c>
      <c r="S109">
        <v>0.41567031236154062</v>
      </c>
      <c r="T109">
        <v>0.38174068376354475</v>
      </c>
      <c r="U109">
        <v>0.57702233286998017</v>
      </c>
      <c r="V109">
        <v>0.53389812055368457</v>
      </c>
      <c r="W109">
        <v>0.82862681739939659</v>
      </c>
      <c r="X109">
        <v>1.0080769379432311</v>
      </c>
      <c r="Y109">
        <v>1.2406804887227747</v>
      </c>
      <c r="Z109">
        <v>1.1738003673696575</v>
      </c>
      <c r="AA109">
        <v>1.4748227345293725</v>
      </c>
      <c r="AB109">
        <v>1.8823432711270764</v>
      </c>
      <c r="AC109">
        <v>3.295007270560403</v>
      </c>
      <c r="AD109">
        <v>4.4064850035636143</v>
      </c>
      <c r="AE109">
        <v>4.3963735164933766</v>
      </c>
    </row>
    <row r="110" spans="2:31" x14ac:dyDescent="0.25">
      <c r="B110">
        <v>4.1092881151378401E-2</v>
      </c>
      <c r="C110">
        <v>3.9961078557035068E-2</v>
      </c>
      <c r="D110">
        <v>3.6209735649336931E-2</v>
      </c>
      <c r="E110">
        <v>6.685193990710718E-2</v>
      </c>
      <c r="F110">
        <v>7.3659957771653614E-2</v>
      </c>
      <c r="G110">
        <v>7.1634372030326285E-2</v>
      </c>
      <c r="H110">
        <v>8.6556534873131891E-2</v>
      </c>
      <c r="I110">
        <v>0.12291035173391412</v>
      </c>
      <c r="J110">
        <v>0.13989529421170291</v>
      </c>
      <c r="K110">
        <v>0.15816613130306645</v>
      </c>
      <c r="L110">
        <v>0.17771718305571835</v>
      </c>
      <c r="M110">
        <v>0.15875423289817245</v>
      </c>
      <c r="N110">
        <v>0.17578761866066206</v>
      </c>
      <c r="O110">
        <v>0.24302738180583</v>
      </c>
      <c r="P110">
        <v>0.21106387735954807</v>
      </c>
      <c r="Q110">
        <v>0.30785916536239527</v>
      </c>
      <c r="R110">
        <v>0.3566062738399447</v>
      </c>
      <c r="S110">
        <v>0.32648605258087404</v>
      </c>
      <c r="T110">
        <v>0.48787925390073811</v>
      </c>
      <c r="U110">
        <v>0.57702233286998017</v>
      </c>
      <c r="V110">
        <v>0.68824372056869687</v>
      </c>
      <c r="W110">
        <v>0.82862681739939659</v>
      </c>
      <c r="X110">
        <v>1.0080769379432311</v>
      </c>
      <c r="Y110">
        <v>0.9473383543021392</v>
      </c>
      <c r="Z110">
        <v>1.5468419739050414</v>
      </c>
      <c r="AA110">
        <v>1.4748227345293725</v>
      </c>
      <c r="AB110">
        <v>1.8823432711270764</v>
      </c>
      <c r="AC110">
        <v>2.4454237994522696</v>
      </c>
      <c r="AD110">
        <v>3.2414783324445615</v>
      </c>
      <c r="AE110">
        <v>4.3963735164933766</v>
      </c>
    </row>
    <row r="111" spans="2:31" x14ac:dyDescent="0.25">
      <c r="B111">
        <v>4.1092881151378401E-2</v>
      </c>
      <c r="C111">
        <v>3.9961078557035068E-2</v>
      </c>
      <c r="D111">
        <v>3.6209735649336931E-2</v>
      </c>
      <c r="E111">
        <v>6.685193990710718E-2</v>
      </c>
      <c r="F111">
        <v>6.2110924926631061E-2</v>
      </c>
      <c r="G111">
        <v>8.554568432381722E-2</v>
      </c>
      <c r="H111">
        <v>0.10718419343871585</v>
      </c>
      <c r="I111">
        <v>9.9102529324702343E-2</v>
      </c>
      <c r="J111">
        <v>0.13989529421170291</v>
      </c>
      <c r="K111">
        <v>0.12706541124072349</v>
      </c>
      <c r="L111">
        <v>0.17771718305571835</v>
      </c>
      <c r="M111">
        <v>0.15875423289817245</v>
      </c>
      <c r="N111">
        <v>0.2203464850200007</v>
      </c>
      <c r="O111">
        <v>0.19334514102766467</v>
      </c>
      <c r="P111">
        <v>0.26610145064293178</v>
      </c>
      <c r="Q111">
        <v>0.24345566880157141</v>
      </c>
      <c r="R111">
        <v>0.3566062738399447</v>
      </c>
      <c r="S111">
        <v>0.41567031236154062</v>
      </c>
      <c r="T111">
        <v>0.48787925390073811</v>
      </c>
      <c r="U111">
        <v>0.44962757999725939</v>
      </c>
      <c r="V111">
        <v>0.53389812055368457</v>
      </c>
      <c r="W111">
        <v>0.63968876611117176</v>
      </c>
      <c r="X111">
        <v>1.0080769379432311</v>
      </c>
      <c r="Y111">
        <v>0.9473383543021392</v>
      </c>
      <c r="Z111">
        <v>1.5468419739050414</v>
      </c>
      <c r="AA111">
        <v>1.4748227345293725</v>
      </c>
      <c r="AB111">
        <v>1.8823432711270764</v>
      </c>
      <c r="AC111">
        <v>3.295007270560403</v>
      </c>
      <c r="AD111">
        <v>3.2414783324445615</v>
      </c>
      <c r="AE111">
        <v>4.3963735164933766</v>
      </c>
    </row>
    <row r="112" spans="2:31" x14ac:dyDescent="0.25">
      <c r="B112">
        <v>4.1092881151378401E-2</v>
      </c>
      <c r="C112">
        <v>3.9961078557035068E-2</v>
      </c>
      <c r="D112">
        <v>4.8139045782297891E-2</v>
      </c>
      <c r="E112">
        <v>5.4342336083559775E-2</v>
      </c>
      <c r="F112">
        <v>6.2110924926631061E-2</v>
      </c>
      <c r="G112">
        <v>8.554568432381722E-2</v>
      </c>
      <c r="H112">
        <v>0.10718419343871585</v>
      </c>
      <c r="I112">
        <v>9.9102529324702343E-2</v>
      </c>
      <c r="J112">
        <v>0.1126028002093248</v>
      </c>
      <c r="K112">
        <v>0.15816613130306645</v>
      </c>
      <c r="L112">
        <v>0.14247041425138196</v>
      </c>
      <c r="M112">
        <v>0.15875423289817245</v>
      </c>
      <c r="N112">
        <v>0.2203464850200007</v>
      </c>
      <c r="O112">
        <v>0.19334514102766467</v>
      </c>
      <c r="P112">
        <v>0.26610145064293178</v>
      </c>
      <c r="Q112">
        <v>0.30785916536239527</v>
      </c>
      <c r="R112">
        <v>0.3566062738399447</v>
      </c>
      <c r="S112">
        <v>0.41567031236154062</v>
      </c>
      <c r="T112">
        <v>0.38174068376354475</v>
      </c>
      <c r="U112">
        <v>0.44962757999725939</v>
      </c>
      <c r="V112">
        <v>0.68824372056869687</v>
      </c>
      <c r="W112">
        <v>0.63968876611117176</v>
      </c>
      <c r="X112">
        <v>0.77413926328905269</v>
      </c>
      <c r="Y112">
        <v>0.9473383543021392</v>
      </c>
      <c r="Z112">
        <v>1.1738003673696575</v>
      </c>
      <c r="AA112">
        <v>1.9567213921253781</v>
      </c>
      <c r="AB112">
        <v>1.8823432711270764</v>
      </c>
      <c r="AC112">
        <v>3.295007270560403</v>
      </c>
      <c r="AD112">
        <v>4.4064850035636143</v>
      </c>
      <c r="AE112">
        <v>6.0349888528642142</v>
      </c>
    </row>
    <row r="113" spans="2:31" x14ac:dyDescent="0.25">
      <c r="B113">
        <v>4.1092881151378401E-2</v>
      </c>
      <c r="C113">
        <v>5.0800487161557627E-2</v>
      </c>
      <c r="D113">
        <v>3.6209735649336931E-2</v>
      </c>
      <c r="E113">
        <v>5.4342336083559775E-2</v>
      </c>
      <c r="F113">
        <v>6.2110924926631061E-2</v>
      </c>
      <c r="G113">
        <v>7.1634372030326285E-2</v>
      </c>
      <c r="H113">
        <v>8.6556534873131891E-2</v>
      </c>
      <c r="I113">
        <v>9.9102529324702343E-2</v>
      </c>
      <c r="J113">
        <v>0.13989529421170291</v>
      </c>
      <c r="K113">
        <v>0.12706541124072349</v>
      </c>
      <c r="L113">
        <v>0.17771718305571835</v>
      </c>
      <c r="M113">
        <v>0.19849024005558089</v>
      </c>
      <c r="N113">
        <v>0.17578761866066206</v>
      </c>
      <c r="O113">
        <v>0.19334514102766467</v>
      </c>
      <c r="P113">
        <v>0.26610145064293178</v>
      </c>
      <c r="Q113">
        <v>0.30785916536239527</v>
      </c>
      <c r="R113">
        <v>0.3566062738399447</v>
      </c>
      <c r="S113">
        <v>0.32648605258087404</v>
      </c>
      <c r="T113">
        <v>0.48787925390073811</v>
      </c>
      <c r="U113">
        <v>0.44962757999725939</v>
      </c>
      <c r="V113">
        <v>0.53389812055368457</v>
      </c>
      <c r="W113">
        <v>0.82862681739939659</v>
      </c>
      <c r="X113">
        <v>0.77413926328905269</v>
      </c>
      <c r="Y113">
        <v>0.9473383543021392</v>
      </c>
      <c r="Z113">
        <v>1.5468419739050414</v>
      </c>
      <c r="AA113">
        <v>1.9567213921253781</v>
      </c>
      <c r="AB113">
        <v>2.515903273179251</v>
      </c>
      <c r="AC113">
        <v>2.4454237994522696</v>
      </c>
      <c r="AD113">
        <v>3.2414783324445615</v>
      </c>
      <c r="AE113">
        <v>6.0349888528642142</v>
      </c>
    </row>
    <row r="114" spans="2:31" x14ac:dyDescent="0.25">
      <c r="B114">
        <v>4.1092881151378401E-2</v>
      </c>
      <c r="C114">
        <v>3.9961078557035068E-2</v>
      </c>
      <c r="D114">
        <v>4.8139045782297891E-2</v>
      </c>
      <c r="E114">
        <v>5.4342336083559775E-2</v>
      </c>
      <c r="F114">
        <v>7.3659957771653614E-2</v>
      </c>
      <c r="G114">
        <v>8.554568432381722E-2</v>
      </c>
      <c r="H114">
        <v>0.10718419343871585</v>
      </c>
      <c r="I114">
        <v>0.12291035173391412</v>
      </c>
      <c r="J114">
        <v>0.1126028002093248</v>
      </c>
      <c r="K114">
        <v>0.12706541124072349</v>
      </c>
      <c r="L114">
        <v>0.14247041425138196</v>
      </c>
      <c r="M114">
        <v>0.19849024005558089</v>
      </c>
      <c r="N114">
        <v>0.2203464850200007</v>
      </c>
      <c r="O114">
        <v>0.24302738180583</v>
      </c>
      <c r="P114">
        <v>0.26610145064293178</v>
      </c>
      <c r="Q114">
        <v>0.24345566880157141</v>
      </c>
      <c r="R114">
        <v>0.28108563615111348</v>
      </c>
      <c r="S114">
        <v>0.41567031236154062</v>
      </c>
      <c r="T114">
        <v>0.38174068376354475</v>
      </c>
      <c r="U114">
        <v>0.44962757999725939</v>
      </c>
      <c r="V114">
        <v>0.53389812055368457</v>
      </c>
      <c r="W114">
        <v>0.63968876611117176</v>
      </c>
      <c r="X114">
        <v>0.77413926328905269</v>
      </c>
      <c r="Y114">
        <v>0.9473383543021392</v>
      </c>
      <c r="Z114">
        <v>1.1738003673696575</v>
      </c>
      <c r="AA114">
        <v>1.4748227345293725</v>
      </c>
      <c r="AB114">
        <v>2.515903273179251</v>
      </c>
      <c r="AC114">
        <v>3.295007270560403</v>
      </c>
      <c r="AD114">
        <v>4.4064850035636143</v>
      </c>
      <c r="AE114">
        <v>4.3963735164933766</v>
      </c>
    </row>
    <row r="115" spans="2:31" x14ac:dyDescent="0.25">
      <c r="B115">
        <v>4.1092881151378401E-2</v>
      </c>
      <c r="C115">
        <v>3.9961078557035068E-2</v>
      </c>
      <c r="D115">
        <v>3.6209735649336931E-2</v>
      </c>
      <c r="E115">
        <v>5.4342336083559775E-2</v>
      </c>
      <c r="F115">
        <v>7.3659957771653614E-2</v>
      </c>
      <c r="G115">
        <v>8.554568432381722E-2</v>
      </c>
      <c r="H115">
        <v>0.10718419343871585</v>
      </c>
      <c r="I115">
        <v>9.9102529324702343E-2</v>
      </c>
      <c r="J115">
        <v>0.1126028002093248</v>
      </c>
      <c r="K115">
        <v>0.15816613130306645</v>
      </c>
      <c r="L115">
        <v>0.14247041425138196</v>
      </c>
      <c r="M115">
        <v>0.19849024005558089</v>
      </c>
      <c r="N115">
        <v>0.2203464850200007</v>
      </c>
      <c r="O115">
        <v>0.24302738180583</v>
      </c>
      <c r="P115">
        <v>0.21106387735954807</v>
      </c>
      <c r="Q115">
        <v>0.24345566880157141</v>
      </c>
      <c r="R115">
        <v>0.28108563615111348</v>
      </c>
      <c r="S115">
        <v>0.41567031236154062</v>
      </c>
      <c r="T115">
        <v>0.38174068376354475</v>
      </c>
      <c r="U115">
        <v>0.44962757999725939</v>
      </c>
      <c r="V115">
        <v>0.68824372056869687</v>
      </c>
      <c r="W115">
        <v>0.63968876611117176</v>
      </c>
      <c r="X115">
        <v>0.77413926328905269</v>
      </c>
      <c r="Y115">
        <v>0.9473383543021392</v>
      </c>
      <c r="Z115">
        <v>1.5468419739050414</v>
      </c>
      <c r="AA115">
        <v>1.9567213921253781</v>
      </c>
      <c r="AB115">
        <v>2.515903273179251</v>
      </c>
      <c r="AC115">
        <v>3.295007270560403</v>
      </c>
      <c r="AD115">
        <v>4.4064850035636143</v>
      </c>
      <c r="AE115">
        <v>6.0349888528642142</v>
      </c>
    </row>
    <row r="116" spans="2:31" x14ac:dyDescent="0.25">
      <c r="B116">
        <v>4.1092881151378401E-2</v>
      </c>
      <c r="C116">
        <v>5.0800487161557627E-2</v>
      </c>
      <c r="D116">
        <v>3.6209735649336931E-2</v>
      </c>
      <c r="E116">
        <v>6.685193990710718E-2</v>
      </c>
      <c r="F116">
        <v>7.3659957771653614E-2</v>
      </c>
      <c r="G116">
        <v>8.554568432381722E-2</v>
      </c>
      <c r="H116">
        <v>8.6556534873131891E-2</v>
      </c>
      <c r="I116">
        <v>0.12291035173391412</v>
      </c>
      <c r="J116">
        <v>0.13989529421170291</v>
      </c>
      <c r="K116">
        <v>0.15816613130306645</v>
      </c>
      <c r="L116">
        <v>0.14247041425138196</v>
      </c>
      <c r="M116">
        <v>0.19849024005558089</v>
      </c>
      <c r="N116">
        <v>0.17578761866066206</v>
      </c>
      <c r="O116">
        <v>0.24302738180583</v>
      </c>
      <c r="P116">
        <v>0.26610145064293178</v>
      </c>
      <c r="Q116">
        <v>0.30785916536239527</v>
      </c>
      <c r="R116">
        <v>0.28108563615111348</v>
      </c>
      <c r="S116">
        <v>0.41567031236154062</v>
      </c>
      <c r="T116">
        <v>0.38174068376354475</v>
      </c>
      <c r="U116">
        <v>0.44962757999725939</v>
      </c>
      <c r="V116">
        <v>0.53389812055368457</v>
      </c>
      <c r="W116">
        <v>0.82862681739939659</v>
      </c>
      <c r="X116">
        <v>0.77413926328905269</v>
      </c>
      <c r="Y116">
        <v>1.2406804887227747</v>
      </c>
      <c r="Z116">
        <v>1.5468419739050414</v>
      </c>
      <c r="AA116">
        <v>1.4748227345293725</v>
      </c>
      <c r="AB116">
        <v>1.8823432711270764</v>
      </c>
      <c r="AC116">
        <v>3.295007270560403</v>
      </c>
      <c r="AD116">
        <v>3.2414783324445615</v>
      </c>
      <c r="AE116">
        <v>6.0349888528642142</v>
      </c>
    </row>
    <row r="117" spans="2:31" x14ac:dyDescent="0.25">
      <c r="B117">
        <v>4.1092881151378401E-2</v>
      </c>
      <c r="C117">
        <v>5.0800487161557627E-2</v>
      </c>
      <c r="D117">
        <v>4.8139045782297891E-2</v>
      </c>
      <c r="E117">
        <v>5.4342336083559775E-2</v>
      </c>
      <c r="F117">
        <v>6.2110924926631061E-2</v>
      </c>
      <c r="G117">
        <v>7.1634372030326285E-2</v>
      </c>
      <c r="H117">
        <v>8.6556534873131891E-2</v>
      </c>
      <c r="I117">
        <v>0.12291035173391412</v>
      </c>
      <c r="J117">
        <v>0.13989529421170291</v>
      </c>
      <c r="K117">
        <v>0.12706541124072349</v>
      </c>
      <c r="L117">
        <v>0.14247041425138196</v>
      </c>
      <c r="M117">
        <v>0.15875423289817245</v>
      </c>
      <c r="N117">
        <v>0.17578761866066206</v>
      </c>
      <c r="O117">
        <v>0.19334514102766467</v>
      </c>
      <c r="P117">
        <v>0.21106387735954807</v>
      </c>
      <c r="Q117">
        <v>0.30785916536239527</v>
      </c>
      <c r="R117">
        <v>0.3566062738399447</v>
      </c>
      <c r="S117">
        <v>0.41567031236154062</v>
      </c>
      <c r="T117">
        <v>0.48787925390073811</v>
      </c>
      <c r="U117">
        <v>0.57702233286998017</v>
      </c>
      <c r="V117">
        <v>0.68824372056869687</v>
      </c>
      <c r="W117">
        <v>0.63968876611117176</v>
      </c>
      <c r="X117">
        <v>0.77413926328905269</v>
      </c>
      <c r="Y117">
        <v>1.2406804887227747</v>
      </c>
      <c r="Z117">
        <v>1.1738003673696575</v>
      </c>
      <c r="AA117">
        <v>1.9567213921253781</v>
      </c>
      <c r="AB117">
        <v>2.515903273179251</v>
      </c>
      <c r="AC117">
        <v>2.4454237994522696</v>
      </c>
      <c r="AD117">
        <v>3.2414783324445615</v>
      </c>
      <c r="AE117">
        <v>6.0349888528642142</v>
      </c>
    </row>
    <row r="118" spans="2:31" x14ac:dyDescent="0.25">
      <c r="B118">
        <v>4.1092881151378401E-2</v>
      </c>
      <c r="C118">
        <v>5.0800487161557627E-2</v>
      </c>
      <c r="D118">
        <v>3.6209735649336931E-2</v>
      </c>
      <c r="E118">
        <v>5.4342336083559775E-2</v>
      </c>
      <c r="F118">
        <v>7.3659957771653614E-2</v>
      </c>
      <c r="G118">
        <v>8.554568432381722E-2</v>
      </c>
      <c r="H118">
        <v>8.6556534873131891E-2</v>
      </c>
      <c r="I118">
        <v>0.12291035173391412</v>
      </c>
      <c r="J118">
        <v>0.13989529421170291</v>
      </c>
      <c r="K118">
        <v>0.12706541124072349</v>
      </c>
      <c r="L118">
        <v>0.17771718305571835</v>
      </c>
      <c r="M118">
        <v>0.19849024005558089</v>
      </c>
      <c r="N118">
        <v>0.17578761866066206</v>
      </c>
      <c r="O118">
        <v>0.24302738180583</v>
      </c>
      <c r="P118">
        <v>0.26610145064293178</v>
      </c>
      <c r="Q118">
        <v>0.30785916536239527</v>
      </c>
      <c r="R118">
        <v>0.28108563615111348</v>
      </c>
      <c r="S118">
        <v>0.41567031236154062</v>
      </c>
      <c r="T118">
        <v>0.38174068376354475</v>
      </c>
      <c r="U118">
        <v>0.44962757999725939</v>
      </c>
      <c r="V118">
        <v>0.53389812055368457</v>
      </c>
      <c r="W118">
        <v>0.63968876611117176</v>
      </c>
      <c r="X118">
        <v>0.77413926328905269</v>
      </c>
      <c r="Y118">
        <v>1.2406804887227747</v>
      </c>
      <c r="Z118">
        <v>1.5468419739050414</v>
      </c>
      <c r="AA118">
        <v>1.9567213921253781</v>
      </c>
      <c r="AB118">
        <v>1.8823432711270764</v>
      </c>
      <c r="AC118">
        <v>2.4454237994522696</v>
      </c>
      <c r="AD118">
        <v>3.2414783324445615</v>
      </c>
      <c r="AE118">
        <v>6.0349888528642142</v>
      </c>
    </row>
    <row r="119" spans="2:31" x14ac:dyDescent="0.25">
      <c r="B119">
        <v>4.1092881151378401E-2</v>
      </c>
      <c r="C119">
        <v>5.0800487161557627E-2</v>
      </c>
      <c r="D119">
        <v>4.8139045782297891E-2</v>
      </c>
      <c r="E119">
        <v>6.685193990710718E-2</v>
      </c>
      <c r="F119">
        <v>7.3659957771653614E-2</v>
      </c>
      <c r="G119">
        <v>7.1634372030326285E-2</v>
      </c>
      <c r="H119">
        <v>0.10718419343871585</v>
      </c>
      <c r="I119">
        <v>9.9102529324702343E-2</v>
      </c>
      <c r="J119">
        <v>0.13989529421170291</v>
      </c>
      <c r="K119">
        <v>0.15816613130306645</v>
      </c>
      <c r="L119">
        <v>0.14247041425138196</v>
      </c>
      <c r="M119">
        <v>0.19849024005558089</v>
      </c>
      <c r="N119">
        <v>0.2203464850200007</v>
      </c>
      <c r="O119">
        <v>0.24302738180583</v>
      </c>
      <c r="P119">
        <v>0.26610145064293178</v>
      </c>
      <c r="Q119">
        <v>0.30785916536239527</v>
      </c>
      <c r="R119">
        <v>0.3566062738399447</v>
      </c>
      <c r="S119">
        <v>0.32648605258087404</v>
      </c>
      <c r="T119">
        <v>0.48787925390073811</v>
      </c>
      <c r="U119">
        <v>0.44962757999725939</v>
      </c>
      <c r="V119">
        <v>0.53389812055368457</v>
      </c>
      <c r="W119">
        <v>0.82862681739939659</v>
      </c>
      <c r="X119">
        <v>1.0080769379432311</v>
      </c>
      <c r="Y119">
        <v>0.9473383543021392</v>
      </c>
      <c r="Z119">
        <v>1.1738003673696575</v>
      </c>
      <c r="AA119">
        <v>1.9567213921253781</v>
      </c>
      <c r="AB119">
        <v>1.8823432711270764</v>
      </c>
      <c r="AC119">
        <v>2.4454237994522696</v>
      </c>
      <c r="AD119">
        <v>4.4064850035636143</v>
      </c>
      <c r="AE119">
        <v>6.0349888528642142</v>
      </c>
    </row>
    <row r="120" spans="2:31" x14ac:dyDescent="0.25">
      <c r="B120">
        <v>4.1092881151378401E-2</v>
      </c>
      <c r="C120">
        <v>5.0800487161557627E-2</v>
      </c>
      <c r="D120">
        <v>3.6209735649336931E-2</v>
      </c>
      <c r="E120">
        <v>6.685193990710718E-2</v>
      </c>
      <c r="F120">
        <v>7.3659957771653614E-2</v>
      </c>
      <c r="G120">
        <v>8.554568432381722E-2</v>
      </c>
      <c r="H120">
        <v>8.6556534873131891E-2</v>
      </c>
      <c r="I120">
        <v>9.9102529324702343E-2</v>
      </c>
      <c r="J120">
        <v>0.13989529421170291</v>
      </c>
      <c r="K120">
        <v>0.12706541124072349</v>
      </c>
      <c r="L120">
        <v>0.14247041425138196</v>
      </c>
      <c r="M120">
        <v>0.15875423289817245</v>
      </c>
      <c r="N120">
        <v>0.17578761866066206</v>
      </c>
      <c r="O120">
        <v>0.19334514102766467</v>
      </c>
      <c r="P120">
        <v>0.26610145064293178</v>
      </c>
      <c r="Q120">
        <v>0.24345566880157141</v>
      </c>
      <c r="R120">
        <v>0.3566062738399447</v>
      </c>
      <c r="S120">
        <v>0.41567031236154062</v>
      </c>
      <c r="T120">
        <v>0.38174068376354475</v>
      </c>
      <c r="U120">
        <v>0.44962757999725939</v>
      </c>
      <c r="V120">
        <v>0.53389812055368457</v>
      </c>
      <c r="W120">
        <v>0.63968876611117176</v>
      </c>
      <c r="X120">
        <v>1.0080769379432311</v>
      </c>
      <c r="Y120">
        <v>0.9473383543021392</v>
      </c>
      <c r="Z120">
        <v>1.5468419739050414</v>
      </c>
      <c r="AA120">
        <v>1.4748227345293725</v>
      </c>
      <c r="AB120">
        <v>2.515903273179251</v>
      </c>
      <c r="AC120">
        <v>3.295007270560403</v>
      </c>
      <c r="AD120">
        <v>4.4064850035636143</v>
      </c>
      <c r="AE120">
        <v>6.0349888528642142</v>
      </c>
    </row>
    <row r="121" spans="2:31" x14ac:dyDescent="0.25">
      <c r="B121">
        <v>4.1092881151378401E-2</v>
      </c>
      <c r="C121">
        <v>3.9961078557035068E-2</v>
      </c>
      <c r="D121">
        <v>3.6209735649336931E-2</v>
      </c>
      <c r="E121">
        <v>6.685193990710718E-2</v>
      </c>
      <c r="F121">
        <v>7.3659957771653614E-2</v>
      </c>
      <c r="G121">
        <v>8.554568432381722E-2</v>
      </c>
      <c r="H121">
        <v>8.6556534873131891E-2</v>
      </c>
      <c r="I121">
        <v>9.9102529324702343E-2</v>
      </c>
      <c r="J121">
        <v>0.1126028002093248</v>
      </c>
      <c r="K121">
        <v>0.15816613130306645</v>
      </c>
      <c r="L121">
        <v>0.14247041425138196</v>
      </c>
      <c r="M121">
        <v>0.15875423289817245</v>
      </c>
      <c r="N121">
        <v>0.17578761866066206</v>
      </c>
      <c r="O121">
        <v>0.24302738180583</v>
      </c>
      <c r="P121">
        <v>0.26610145064293178</v>
      </c>
      <c r="Q121">
        <v>0.24345566880157141</v>
      </c>
      <c r="R121">
        <v>0.28108563615111348</v>
      </c>
      <c r="S121">
        <v>0.32648605258087404</v>
      </c>
      <c r="T121">
        <v>0.38174068376354475</v>
      </c>
      <c r="U121">
        <v>0.44962757999725939</v>
      </c>
      <c r="V121">
        <v>0.53389812055368457</v>
      </c>
      <c r="W121">
        <v>0.63968876611117176</v>
      </c>
      <c r="X121">
        <v>0.77413926328905269</v>
      </c>
      <c r="Y121">
        <v>0.9473383543021392</v>
      </c>
      <c r="Z121">
        <v>1.1738003673696575</v>
      </c>
      <c r="AA121">
        <v>1.4748227345293725</v>
      </c>
      <c r="AB121">
        <v>1.8823432711270764</v>
      </c>
      <c r="AC121">
        <v>3.295007270560403</v>
      </c>
      <c r="AD121">
        <v>4.4064850035636143</v>
      </c>
      <c r="AE121">
        <v>4.3963735164933766</v>
      </c>
    </row>
    <row r="122" spans="2:31" x14ac:dyDescent="0.25">
      <c r="B122">
        <v>4.1092881151378401E-2</v>
      </c>
      <c r="C122">
        <v>5.0800487161557627E-2</v>
      </c>
      <c r="D122">
        <v>4.8139045782297891E-2</v>
      </c>
      <c r="E122">
        <v>5.4342336083559775E-2</v>
      </c>
      <c r="F122">
        <v>6.2110924926631061E-2</v>
      </c>
      <c r="G122">
        <v>7.1634372030326285E-2</v>
      </c>
      <c r="H122">
        <v>8.6556534873131891E-2</v>
      </c>
      <c r="I122">
        <v>9.9102529324702343E-2</v>
      </c>
      <c r="J122">
        <v>0.1126028002093248</v>
      </c>
      <c r="K122">
        <v>0.15816613130306645</v>
      </c>
      <c r="L122">
        <v>0.17771718305571835</v>
      </c>
      <c r="M122">
        <v>0.15875423289817245</v>
      </c>
      <c r="N122">
        <v>0.2203464850200007</v>
      </c>
      <c r="O122">
        <v>0.19334514102766467</v>
      </c>
      <c r="P122">
        <v>0.21106387735954807</v>
      </c>
      <c r="Q122">
        <v>0.30785916536239527</v>
      </c>
      <c r="R122">
        <v>0.28108563615111348</v>
      </c>
      <c r="S122">
        <v>0.32648605258087404</v>
      </c>
      <c r="T122">
        <v>0.48787925390073811</v>
      </c>
      <c r="U122">
        <v>0.57702233286998017</v>
      </c>
      <c r="V122">
        <v>0.68824372056869687</v>
      </c>
      <c r="W122">
        <v>0.82862681739939659</v>
      </c>
      <c r="X122">
        <v>1.0080769379432311</v>
      </c>
      <c r="Y122">
        <v>0.9473383543021392</v>
      </c>
      <c r="Z122">
        <v>1.5468419739050414</v>
      </c>
      <c r="AA122">
        <v>1.4748227345293725</v>
      </c>
      <c r="AB122">
        <v>2.515903273179251</v>
      </c>
      <c r="AC122">
        <v>3.295007270560403</v>
      </c>
      <c r="AD122">
        <v>3.2414783324445615</v>
      </c>
      <c r="AE122">
        <v>6.0349888528642142</v>
      </c>
    </row>
    <row r="123" spans="2:31" x14ac:dyDescent="0.25">
      <c r="B123">
        <v>4.1092881151378401E-2</v>
      </c>
      <c r="C123">
        <v>3.9961078557035068E-2</v>
      </c>
      <c r="D123">
        <v>4.8139045782297891E-2</v>
      </c>
      <c r="E123">
        <v>5.4342336083559775E-2</v>
      </c>
      <c r="F123">
        <v>7.3659957771653614E-2</v>
      </c>
      <c r="G123">
        <v>8.554568432381722E-2</v>
      </c>
      <c r="H123">
        <v>8.6556534873131891E-2</v>
      </c>
      <c r="I123">
        <v>9.9102529324702343E-2</v>
      </c>
      <c r="J123">
        <v>0.1126028002093248</v>
      </c>
      <c r="K123">
        <v>0.15816613130306645</v>
      </c>
      <c r="L123">
        <v>0.14247041425138196</v>
      </c>
      <c r="M123">
        <v>0.15875423289817245</v>
      </c>
      <c r="N123">
        <v>0.17578761866066206</v>
      </c>
      <c r="O123">
        <v>0.19334514102766467</v>
      </c>
      <c r="P123">
        <v>0.26610145064293178</v>
      </c>
      <c r="Q123">
        <v>0.30785916536239527</v>
      </c>
      <c r="R123">
        <v>0.28108563615111348</v>
      </c>
      <c r="S123">
        <v>0.41567031236154062</v>
      </c>
      <c r="T123">
        <v>0.48787925390073811</v>
      </c>
      <c r="U123">
        <v>0.44962757999725939</v>
      </c>
      <c r="V123">
        <v>0.53389812055368457</v>
      </c>
      <c r="W123">
        <v>0.82862681739939659</v>
      </c>
      <c r="X123">
        <v>0.77413926328905269</v>
      </c>
      <c r="Y123">
        <v>0.9473383543021392</v>
      </c>
      <c r="Z123">
        <v>1.5468419739050414</v>
      </c>
      <c r="AA123">
        <v>1.4748227345293725</v>
      </c>
      <c r="AB123">
        <v>2.515903273179251</v>
      </c>
      <c r="AC123">
        <v>3.295007270560403</v>
      </c>
      <c r="AD123">
        <v>4.4064850035636143</v>
      </c>
      <c r="AE123">
        <v>6.0349888528642142</v>
      </c>
    </row>
    <row r="124" spans="2:31" x14ac:dyDescent="0.25">
      <c r="B124">
        <v>4.1092881151378401E-2</v>
      </c>
      <c r="C124">
        <v>5.0800487161557627E-2</v>
      </c>
      <c r="D124">
        <v>3.6209735649336931E-2</v>
      </c>
      <c r="E124">
        <v>5.4342336083559775E-2</v>
      </c>
      <c r="F124">
        <v>7.3659957771653614E-2</v>
      </c>
      <c r="G124">
        <v>8.554568432381722E-2</v>
      </c>
      <c r="H124">
        <v>0.10718419343871585</v>
      </c>
      <c r="I124">
        <v>9.9102529324702343E-2</v>
      </c>
      <c r="J124">
        <v>0.13989529421170291</v>
      </c>
      <c r="K124">
        <v>0.15816613130306645</v>
      </c>
      <c r="L124">
        <v>0.14247041425138196</v>
      </c>
      <c r="M124">
        <v>0.19849024005558089</v>
      </c>
      <c r="N124">
        <v>0.17578761866066206</v>
      </c>
      <c r="O124">
        <v>0.24302738180583</v>
      </c>
      <c r="P124">
        <v>0.26610145064293178</v>
      </c>
      <c r="Q124">
        <v>0.24345566880157141</v>
      </c>
      <c r="R124">
        <v>0.28108563615111348</v>
      </c>
      <c r="S124">
        <v>0.41567031236154062</v>
      </c>
      <c r="T124">
        <v>0.48787925390073811</v>
      </c>
      <c r="U124">
        <v>0.44962757999725939</v>
      </c>
      <c r="V124">
        <v>0.68824372056869687</v>
      </c>
      <c r="W124">
        <v>0.82862681739939659</v>
      </c>
      <c r="X124">
        <v>0.77413926328905269</v>
      </c>
      <c r="Y124">
        <v>0.9473383543021392</v>
      </c>
      <c r="Z124">
        <v>1.5468419739050414</v>
      </c>
      <c r="AA124">
        <v>1.4748227345293725</v>
      </c>
      <c r="AB124">
        <v>1.8823432711270764</v>
      </c>
      <c r="AC124">
        <v>2.4454237994522696</v>
      </c>
      <c r="AD124">
        <v>3.2414783324445615</v>
      </c>
      <c r="AE124">
        <v>4.3963735164933766</v>
      </c>
    </row>
    <row r="125" spans="2:31" x14ac:dyDescent="0.25">
      <c r="B125">
        <v>4.1092881151378401E-2</v>
      </c>
      <c r="C125">
        <v>3.9961078557035068E-2</v>
      </c>
      <c r="D125">
        <v>3.6209735649336931E-2</v>
      </c>
      <c r="E125">
        <v>6.685193990710718E-2</v>
      </c>
      <c r="F125">
        <v>6.2110924926631061E-2</v>
      </c>
      <c r="G125">
        <v>8.554568432381722E-2</v>
      </c>
      <c r="H125">
        <v>0.10718419343871585</v>
      </c>
      <c r="I125">
        <v>0.12291035173391412</v>
      </c>
      <c r="J125">
        <v>0.13989529421170291</v>
      </c>
      <c r="K125">
        <v>0.12706541124072349</v>
      </c>
      <c r="L125">
        <v>0.17771718305571835</v>
      </c>
      <c r="M125">
        <v>0.15875423289817245</v>
      </c>
      <c r="N125">
        <v>0.17578761866066206</v>
      </c>
      <c r="O125">
        <v>0.24302738180583</v>
      </c>
      <c r="P125">
        <v>0.26610145064293178</v>
      </c>
      <c r="Q125">
        <v>0.24345566880157141</v>
      </c>
      <c r="R125">
        <v>0.28108563615111348</v>
      </c>
      <c r="S125">
        <v>0.41567031236154062</v>
      </c>
      <c r="T125">
        <v>0.38174068376354475</v>
      </c>
      <c r="U125">
        <v>0.44962757999725939</v>
      </c>
      <c r="V125">
        <v>0.53389812055368457</v>
      </c>
      <c r="W125">
        <v>0.82862681739939659</v>
      </c>
      <c r="X125">
        <v>1.0080769379432311</v>
      </c>
      <c r="Y125">
        <v>1.2406804887227747</v>
      </c>
      <c r="Z125">
        <v>1.5468419739050414</v>
      </c>
      <c r="AA125">
        <v>1.4748227345293725</v>
      </c>
      <c r="AB125">
        <v>1.8823432711270764</v>
      </c>
      <c r="AC125">
        <v>2.4454237994522696</v>
      </c>
      <c r="AD125">
        <v>4.4064850035636143</v>
      </c>
      <c r="AE125">
        <v>4.3963735164933766</v>
      </c>
    </row>
    <row r="126" spans="2:31" x14ac:dyDescent="0.25">
      <c r="B126">
        <v>4.1092881151378401E-2</v>
      </c>
      <c r="C126">
        <v>3.9961078557035068E-2</v>
      </c>
      <c r="D126">
        <v>4.8139045782297891E-2</v>
      </c>
      <c r="E126">
        <v>5.4342336083559775E-2</v>
      </c>
      <c r="F126">
        <v>6.2110924926631061E-2</v>
      </c>
      <c r="G126">
        <v>7.1634372030326285E-2</v>
      </c>
      <c r="H126">
        <v>0.10718419343871585</v>
      </c>
      <c r="I126">
        <v>9.9102529324702343E-2</v>
      </c>
      <c r="J126">
        <v>0.1126028002093248</v>
      </c>
      <c r="K126">
        <v>0.15816613130306645</v>
      </c>
      <c r="L126">
        <v>0.14247041425138196</v>
      </c>
      <c r="M126">
        <v>0.15875423289817245</v>
      </c>
      <c r="N126">
        <v>0.2203464850200007</v>
      </c>
      <c r="O126">
        <v>0.19334514102766467</v>
      </c>
      <c r="P126">
        <v>0.21106387735954807</v>
      </c>
      <c r="Q126">
        <v>0.30785916536239527</v>
      </c>
      <c r="R126">
        <v>0.28108563615111348</v>
      </c>
      <c r="S126">
        <v>0.32648605258087404</v>
      </c>
      <c r="T126">
        <v>0.48787925390073811</v>
      </c>
      <c r="U126">
        <v>0.44962757999725939</v>
      </c>
      <c r="V126">
        <v>0.68824372056869687</v>
      </c>
      <c r="W126">
        <v>0.63968876611117176</v>
      </c>
      <c r="X126">
        <v>1.0080769379432311</v>
      </c>
      <c r="Y126">
        <v>0.9473383543021392</v>
      </c>
      <c r="Z126">
        <v>1.5468419739050414</v>
      </c>
      <c r="AA126">
        <v>1.4748227345293725</v>
      </c>
      <c r="AB126">
        <v>2.515903273179251</v>
      </c>
      <c r="AC126">
        <v>3.295007270560403</v>
      </c>
      <c r="AD126">
        <v>4.4064850035636143</v>
      </c>
      <c r="AE126">
        <v>6.0349888528642142</v>
      </c>
    </row>
    <row r="127" spans="2:31" x14ac:dyDescent="0.25">
      <c r="B127">
        <v>4.1092881151378401E-2</v>
      </c>
      <c r="C127">
        <v>5.0800487161557627E-2</v>
      </c>
      <c r="D127">
        <v>3.6209735649336931E-2</v>
      </c>
      <c r="E127">
        <v>5.4342336083559775E-2</v>
      </c>
      <c r="F127">
        <v>6.2110924926631061E-2</v>
      </c>
      <c r="G127">
        <v>7.1634372030326285E-2</v>
      </c>
      <c r="H127">
        <v>0.10718419343871585</v>
      </c>
      <c r="I127">
        <v>9.9102529324702343E-2</v>
      </c>
      <c r="J127">
        <v>0.13989529421170291</v>
      </c>
      <c r="K127">
        <v>0.12706541124072349</v>
      </c>
      <c r="L127">
        <v>0.17771718305571835</v>
      </c>
      <c r="M127">
        <v>0.15875423289817245</v>
      </c>
      <c r="N127">
        <v>0.2203464850200007</v>
      </c>
      <c r="O127">
        <v>0.24302738180583</v>
      </c>
      <c r="P127">
        <v>0.26610145064293178</v>
      </c>
      <c r="Q127">
        <v>0.30785916536239527</v>
      </c>
      <c r="R127">
        <v>0.28108563615111348</v>
      </c>
      <c r="S127">
        <v>0.32648605258087404</v>
      </c>
      <c r="T127">
        <v>0.38174068376354475</v>
      </c>
      <c r="U127">
        <v>0.44962757999725939</v>
      </c>
      <c r="V127">
        <v>0.53389812055368457</v>
      </c>
      <c r="W127">
        <v>0.82862681739939659</v>
      </c>
      <c r="X127">
        <v>0.77413926328905269</v>
      </c>
      <c r="Y127">
        <v>1.2406804887227747</v>
      </c>
      <c r="Z127">
        <v>1.5468419739050414</v>
      </c>
      <c r="AA127">
        <v>1.4748227345293725</v>
      </c>
      <c r="AB127">
        <v>2.515903273179251</v>
      </c>
      <c r="AC127">
        <v>2.4454237994522696</v>
      </c>
      <c r="AD127">
        <v>3.2414783324445615</v>
      </c>
      <c r="AE127">
        <v>4.3963735164933766</v>
      </c>
    </row>
    <row r="128" spans="2:31" x14ac:dyDescent="0.25">
      <c r="B128">
        <v>4.1092881151378401E-2</v>
      </c>
      <c r="C128">
        <v>3.9961078557035068E-2</v>
      </c>
      <c r="D128">
        <v>3.6209735649336931E-2</v>
      </c>
      <c r="E128">
        <v>6.685193990710718E-2</v>
      </c>
      <c r="F128">
        <v>7.3659957771653614E-2</v>
      </c>
      <c r="G128">
        <v>7.1634372030326285E-2</v>
      </c>
      <c r="H128">
        <v>8.6556534873131891E-2</v>
      </c>
      <c r="I128">
        <v>9.9102529324702343E-2</v>
      </c>
      <c r="J128">
        <v>0.13989529421170291</v>
      </c>
      <c r="K128">
        <v>0.15816613130306645</v>
      </c>
      <c r="L128">
        <v>0.14247041425138196</v>
      </c>
      <c r="M128">
        <v>0.15875423289817245</v>
      </c>
      <c r="N128">
        <v>0.17578761866066206</v>
      </c>
      <c r="O128">
        <v>0.19334514102766467</v>
      </c>
      <c r="P128">
        <v>0.26610145064293178</v>
      </c>
      <c r="Q128">
        <v>0.24345566880157141</v>
      </c>
      <c r="R128">
        <v>0.28108563615111348</v>
      </c>
      <c r="S128">
        <v>0.32648605258087404</v>
      </c>
      <c r="T128">
        <v>0.48787925390073811</v>
      </c>
      <c r="U128">
        <v>0.44962757999725939</v>
      </c>
      <c r="V128">
        <v>0.53389812055368457</v>
      </c>
      <c r="W128">
        <v>0.63968876611117176</v>
      </c>
      <c r="X128">
        <v>1.0080769379432311</v>
      </c>
      <c r="Y128">
        <v>1.2406804887227747</v>
      </c>
      <c r="Z128">
        <v>1.5468419739050414</v>
      </c>
      <c r="AA128">
        <v>1.9567213921253781</v>
      </c>
      <c r="AB128">
        <v>1.8823432711270764</v>
      </c>
      <c r="AC128">
        <v>3.295007270560403</v>
      </c>
      <c r="AD128">
        <v>4.4064850035636143</v>
      </c>
      <c r="AE128">
        <v>6.0349888528642142</v>
      </c>
    </row>
    <row r="129" spans="2:31" x14ac:dyDescent="0.25">
      <c r="B129">
        <v>4.1092881151378401E-2</v>
      </c>
      <c r="C129">
        <v>5.0800487161557627E-2</v>
      </c>
      <c r="D129">
        <v>4.8139045782297891E-2</v>
      </c>
      <c r="E129">
        <v>5.4342336083559775E-2</v>
      </c>
      <c r="F129">
        <v>7.3659957771653614E-2</v>
      </c>
      <c r="G129">
        <v>8.554568432381722E-2</v>
      </c>
      <c r="H129">
        <v>8.6556534873131891E-2</v>
      </c>
      <c r="I129">
        <v>9.9102529324702343E-2</v>
      </c>
      <c r="J129">
        <v>0.13989529421170291</v>
      </c>
      <c r="K129">
        <v>0.12706541124072349</v>
      </c>
      <c r="L129">
        <v>0.14247041425138196</v>
      </c>
      <c r="M129">
        <v>0.19849024005558089</v>
      </c>
      <c r="N129">
        <v>0.2203464850200007</v>
      </c>
      <c r="O129">
        <v>0.24302738180583</v>
      </c>
      <c r="P129">
        <v>0.21106387735954807</v>
      </c>
      <c r="Q129">
        <v>0.24345566880157141</v>
      </c>
      <c r="R129">
        <v>0.3566062738399447</v>
      </c>
      <c r="S129">
        <v>0.32648605258087404</v>
      </c>
      <c r="T129">
        <v>0.48787925390073811</v>
      </c>
      <c r="U129">
        <v>0.57702233286998017</v>
      </c>
      <c r="V129">
        <v>0.68824372056869687</v>
      </c>
      <c r="W129">
        <v>0.82862681739939659</v>
      </c>
      <c r="X129">
        <v>0.77413926328905269</v>
      </c>
      <c r="Y129">
        <v>1.2406804887227747</v>
      </c>
      <c r="Z129">
        <v>1.5468419739050414</v>
      </c>
      <c r="AA129">
        <v>1.4748227345293725</v>
      </c>
      <c r="AB129">
        <v>1.8823432711270764</v>
      </c>
      <c r="AC129">
        <v>2.4454237994522696</v>
      </c>
      <c r="AD129">
        <v>3.2414783324445615</v>
      </c>
      <c r="AE129">
        <v>6.0349888528642142</v>
      </c>
    </row>
    <row r="130" spans="2:31" x14ac:dyDescent="0.25">
      <c r="B130">
        <v>4.1092881151378401E-2</v>
      </c>
      <c r="C130">
        <v>5.0800487161557627E-2</v>
      </c>
      <c r="D130">
        <v>4.8139045782297891E-2</v>
      </c>
      <c r="E130">
        <v>6.685193990710718E-2</v>
      </c>
      <c r="F130">
        <v>7.3659957771653614E-2</v>
      </c>
      <c r="G130">
        <v>7.1634372030326285E-2</v>
      </c>
      <c r="H130">
        <v>8.6556534873131891E-2</v>
      </c>
      <c r="I130">
        <v>0.12291035173391412</v>
      </c>
      <c r="J130">
        <v>0.13989529421170291</v>
      </c>
      <c r="K130">
        <v>0.12706541124072349</v>
      </c>
      <c r="L130">
        <v>0.17771718305571835</v>
      </c>
      <c r="M130">
        <v>0.19849024005558089</v>
      </c>
      <c r="N130">
        <v>0.17578761866066206</v>
      </c>
      <c r="O130">
        <v>0.19334514102766467</v>
      </c>
      <c r="P130">
        <v>0.21106387735954807</v>
      </c>
      <c r="Q130">
        <v>0.30785916536239527</v>
      </c>
      <c r="R130">
        <v>0.3566062738399447</v>
      </c>
      <c r="S130">
        <v>0.32648605258087404</v>
      </c>
      <c r="T130">
        <v>0.38174068376354475</v>
      </c>
      <c r="U130">
        <v>0.57702233286998017</v>
      </c>
      <c r="V130">
        <v>0.53389812055368457</v>
      </c>
      <c r="W130">
        <v>0.82862681739939659</v>
      </c>
      <c r="X130">
        <v>1.0080769379432311</v>
      </c>
      <c r="Y130">
        <v>1.2406804887227747</v>
      </c>
      <c r="Z130">
        <v>1.1738003673696575</v>
      </c>
      <c r="AA130">
        <v>1.4748227345293725</v>
      </c>
      <c r="AB130">
        <v>1.8823432711270764</v>
      </c>
      <c r="AC130">
        <v>3.295007270560403</v>
      </c>
      <c r="AD130">
        <v>4.4064850035636143</v>
      </c>
      <c r="AE130">
        <v>6.0349888528642142</v>
      </c>
    </row>
    <row r="131" spans="2:31" x14ac:dyDescent="0.25">
      <c r="B131">
        <v>4.1092881151378401E-2</v>
      </c>
      <c r="C131">
        <v>3.9961078557035068E-2</v>
      </c>
      <c r="D131">
        <v>3.6209735649336931E-2</v>
      </c>
      <c r="E131">
        <v>6.685193990710718E-2</v>
      </c>
      <c r="F131">
        <v>7.3659957771653614E-2</v>
      </c>
      <c r="G131">
        <v>8.554568432381722E-2</v>
      </c>
      <c r="H131">
        <v>0.10718419343871585</v>
      </c>
      <c r="I131">
        <v>9.9102529324702343E-2</v>
      </c>
      <c r="J131">
        <v>0.1126028002093248</v>
      </c>
      <c r="K131">
        <v>0.12706541124072349</v>
      </c>
      <c r="L131">
        <v>0.14247041425138196</v>
      </c>
      <c r="M131">
        <v>0.15875423289817245</v>
      </c>
      <c r="N131">
        <v>0.2203464850200007</v>
      </c>
      <c r="O131">
        <v>0.19334514102766467</v>
      </c>
      <c r="P131">
        <v>0.21106387735954807</v>
      </c>
      <c r="Q131">
        <v>0.24345566880157141</v>
      </c>
      <c r="R131">
        <v>0.3566062738399447</v>
      </c>
      <c r="S131">
        <v>0.41567031236154062</v>
      </c>
      <c r="T131">
        <v>0.38174068376354475</v>
      </c>
      <c r="U131">
        <v>0.57702233286998017</v>
      </c>
      <c r="V131">
        <v>0.53389812055368457</v>
      </c>
      <c r="W131">
        <v>0.82862681739939659</v>
      </c>
      <c r="X131">
        <v>0.77413926328905269</v>
      </c>
      <c r="Y131">
        <v>1.2406804887227747</v>
      </c>
      <c r="Z131">
        <v>1.1738003673696575</v>
      </c>
      <c r="AA131">
        <v>1.4748227345293725</v>
      </c>
      <c r="AB131">
        <v>2.515903273179251</v>
      </c>
      <c r="AC131">
        <v>2.4454237994522696</v>
      </c>
      <c r="AD131">
        <v>4.4064850035636143</v>
      </c>
      <c r="AE131">
        <v>6.0349888528642142</v>
      </c>
    </row>
    <row r="132" spans="2:31" x14ac:dyDescent="0.25">
      <c r="B132">
        <v>4.1092881151378401E-2</v>
      </c>
      <c r="C132">
        <v>3.9961078557035068E-2</v>
      </c>
      <c r="D132">
        <v>4.8139045782297891E-2</v>
      </c>
      <c r="E132">
        <v>6.685193990710718E-2</v>
      </c>
      <c r="F132">
        <v>7.3659957771653614E-2</v>
      </c>
      <c r="G132">
        <v>7.1634372030326285E-2</v>
      </c>
      <c r="H132">
        <v>8.6556534873131891E-2</v>
      </c>
      <c r="I132">
        <v>9.9102529324702343E-2</v>
      </c>
      <c r="J132">
        <v>0.1126028002093248</v>
      </c>
      <c r="K132">
        <v>0.15816613130306645</v>
      </c>
      <c r="L132">
        <v>0.17771718305571835</v>
      </c>
      <c r="M132">
        <v>0.15875423289817245</v>
      </c>
      <c r="N132">
        <v>0.17578761866066206</v>
      </c>
      <c r="O132">
        <v>0.24302738180583</v>
      </c>
      <c r="P132">
        <v>0.26610145064293178</v>
      </c>
      <c r="Q132">
        <v>0.24345566880157141</v>
      </c>
      <c r="R132">
        <v>0.28108563615111348</v>
      </c>
      <c r="S132">
        <v>0.41567031236154062</v>
      </c>
      <c r="T132">
        <v>0.48787925390073811</v>
      </c>
      <c r="U132">
        <v>0.44962757999725939</v>
      </c>
      <c r="V132">
        <v>0.53389812055368457</v>
      </c>
      <c r="W132">
        <v>0.82862681739939659</v>
      </c>
      <c r="X132">
        <v>1.0080769379432311</v>
      </c>
      <c r="Y132">
        <v>0.9473383543021392</v>
      </c>
      <c r="Z132">
        <v>1.1738003673696575</v>
      </c>
      <c r="AA132">
        <v>1.4748227345293725</v>
      </c>
      <c r="AB132">
        <v>2.515903273179251</v>
      </c>
      <c r="AC132">
        <v>3.295007270560403</v>
      </c>
      <c r="AD132">
        <v>3.2414783324445615</v>
      </c>
      <c r="AE132">
        <v>6.0349888528642142</v>
      </c>
    </row>
    <row r="133" spans="2:31" x14ac:dyDescent="0.25">
      <c r="B133">
        <v>4.1092881151378401E-2</v>
      </c>
      <c r="C133">
        <v>3.9961078557035068E-2</v>
      </c>
      <c r="D133">
        <v>4.8139045782297891E-2</v>
      </c>
      <c r="E133">
        <v>6.685193990710718E-2</v>
      </c>
      <c r="F133">
        <v>7.3659957771653614E-2</v>
      </c>
      <c r="G133">
        <v>7.1634372030326285E-2</v>
      </c>
      <c r="H133">
        <v>8.6556534873131891E-2</v>
      </c>
      <c r="I133">
        <v>9.9102529324702343E-2</v>
      </c>
      <c r="J133">
        <v>0.13989529421170291</v>
      </c>
      <c r="K133">
        <v>0.12706541124072349</v>
      </c>
      <c r="L133">
        <v>0.17771718305571835</v>
      </c>
      <c r="M133">
        <v>0.19849024005558089</v>
      </c>
      <c r="N133">
        <v>0.17578761866066206</v>
      </c>
      <c r="O133">
        <v>0.24302738180583</v>
      </c>
      <c r="P133">
        <v>0.21106387735954807</v>
      </c>
      <c r="Q133">
        <v>0.24345566880157141</v>
      </c>
      <c r="R133">
        <v>0.28108563615111348</v>
      </c>
      <c r="S133">
        <v>0.32648605258087404</v>
      </c>
      <c r="T133">
        <v>0.48787925390073811</v>
      </c>
      <c r="U133">
        <v>0.44962757999725939</v>
      </c>
      <c r="V133">
        <v>0.53389812055368457</v>
      </c>
      <c r="W133">
        <v>0.82862681739939659</v>
      </c>
      <c r="X133">
        <v>0.77413926328905269</v>
      </c>
      <c r="Y133">
        <v>1.2406804887227747</v>
      </c>
      <c r="Z133">
        <v>1.5468419739050414</v>
      </c>
      <c r="AA133">
        <v>1.9567213921253781</v>
      </c>
      <c r="AB133">
        <v>2.515903273179251</v>
      </c>
      <c r="AC133">
        <v>3.295007270560403</v>
      </c>
      <c r="AD133">
        <v>4.4064850035636143</v>
      </c>
      <c r="AE133">
        <v>4.3963735164933766</v>
      </c>
    </row>
    <row r="134" spans="2:31" x14ac:dyDescent="0.25">
      <c r="B134">
        <v>4.1092881151378401E-2</v>
      </c>
      <c r="C134">
        <v>5.0800487161557627E-2</v>
      </c>
      <c r="D134">
        <v>3.6209735649336931E-2</v>
      </c>
      <c r="E134">
        <v>5.4342336083559775E-2</v>
      </c>
      <c r="F134">
        <v>6.2110924926631061E-2</v>
      </c>
      <c r="G134">
        <v>8.554568432381722E-2</v>
      </c>
      <c r="H134">
        <v>8.6556534873131891E-2</v>
      </c>
      <c r="I134">
        <v>9.9102529324702343E-2</v>
      </c>
      <c r="J134">
        <v>0.1126028002093248</v>
      </c>
      <c r="K134">
        <v>0.12706541124072349</v>
      </c>
      <c r="L134">
        <v>0.14247041425138196</v>
      </c>
      <c r="M134">
        <v>0.19849024005558089</v>
      </c>
      <c r="N134">
        <v>0.2203464850200007</v>
      </c>
      <c r="O134">
        <v>0.24302738180583</v>
      </c>
      <c r="P134">
        <v>0.26610145064293178</v>
      </c>
      <c r="Q134">
        <v>0.24345566880157141</v>
      </c>
      <c r="R134">
        <v>0.3566062738399447</v>
      </c>
      <c r="S134">
        <v>0.32648605258087404</v>
      </c>
      <c r="T134">
        <v>0.48787925390073811</v>
      </c>
      <c r="U134">
        <v>0.57702233286998017</v>
      </c>
      <c r="V134">
        <v>0.53389812055368457</v>
      </c>
      <c r="W134">
        <v>0.63968876611117176</v>
      </c>
      <c r="X134">
        <v>0.77413926328905269</v>
      </c>
      <c r="Y134">
        <v>0.9473383543021392</v>
      </c>
      <c r="Z134">
        <v>1.5468419739050414</v>
      </c>
      <c r="AA134">
        <v>1.4748227345293725</v>
      </c>
      <c r="AB134">
        <v>1.8823432711270764</v>
      </c>
      <c r="AC134">
        <v>2.4454237994522696</v>
      </c>
      <c r="AD134">
        <v>4.4064850035636143</v>
      </c>
      <c r="AE134">
        <v>4.3963735164933766</v>
      </c>
    </row>
    <row r="135" spans="2:31" x14ac:dyDescent="0.25">
      <c r="B135">
        <v>4.1092881151378401E-2</v>
      </c>
      <c r="C135">
        <v>5.0800487161557627E-2</v>
      </c>
      <c r="D135">
        <v>3.6209735649336931E-2</v>
      </c>
      <c r="E135">
        <v>5.4342336083559775E-2</v>
      </c>
      <c r="F135">
        <v>7.3659957771653614E-2</v>
      </c>
      <c r="G135">
        <v>7.1634372030326285E-2</v>
      </c>
      <c r="H135">
        <v>8.6556534873131891E-2</v>
      </c>
      <c r="I135">
        <v>0.12291035173391412</v>
      </c>
      <c r="J135">
        <v>0.13989529421170291</v>
      </c>
      <c r="K135">
        <v>0.15816613130306645</v>
      </c>
      <c r="L135">
        <v>0.17771718305571835</v>
      </c>
      <c r="M135">
        <v>0.15875423289817245</v>
      </c>
      <c r="N135">
        <v>0.17578761866066206</v>
      </c>
      <c r="O135">
        <v>0.24302738180583</v>
      </c>
      <c r="P135">
        <v>0.21106387735954807</v>
      </c>
      <c r="Q135">
        <v>0.24345566880157141</v>
      </c>
      <c r="R135">
        <v>0.28108563615111348</v>
      </c>
      <c r="S135">
        <v>0.41567031236154062</v>
      </c>
      <c r="T135">
        <v>0.48787925390073811</v>
      </c>
      <c r="U135">
        <v>0.57702233286998017</v>
      </c>
      <c r="V135">
        <v>0.68824372056869687</v>
      </c>
      <c r="W135">
        <v>0.63968876611117176</v>
      </c>
      <c r="X135">
        <v>0.77413926328905269</v>
      </c>
      <c r="Y135">
        <v>0.9473383543021392</v>
      </c>
      <c r="Z135">
        <v>1.1738003673696575</v>
      </c>
      <c r="AA135">
        <v>1.4748227345293725</v>
      </c>
      <c r="AB135">
        <v>1.8823432711270764</v>
      </c>
      <c r="AC135">
        <v>3.295007270560403</v>
      </c>
      <c r="AD135">
        <v>4.4064850035636143</v>
      </c>
      <c r="AE135">
        <v>4.3963735164933766</v>
      </c>
    </row>
    <row r="136" spans="2:31" x14ac:dyDescent="0.25">
      <c r="B136">
        <v>4.1092881151378401E-2</v>
      </c>
      <c r="C136">
        <v>5.0800487161557627E-2</v>
      </c>
      <c r="D136">
        <v>4.8139045782297891E-2</v>
      </c>
      <c r="E136">
        <v>5.4342336083559775E-2</v>
      </c>
      <c r="F136">
        <v>7.3659957771653614E-2</v>
      </c>
      <c r="G136">
        <v>7.1634372030326285E-2</v>
      </c>
      <c r="H136">
        <v>0.10718419343871585</v>
      </c>
      <c r="I136">
        <v>9.9102529324702343E-2</v>
      </c>
      <c r="J136">
        <v>0.13989529421170291</v>
      </c>
      <c r="K136">
        <v>0.12706541124072349</v>
      </c>
      <c r="L136">
        <v>0.17771718305571835</v>
      </c>
      <c r="M136">
        <v>0.19849024005558089</v>
      </c>
      <c r="N136">
        <v>0.2203464850200007</v>
      </c>
      <c r="O136">
        <v>0.19334514102766467</v>
      </c>
      <c r="P136">
        <v>0.21106387735954807</v>
      </c>
      <c r="Q136">
        <v>0.30785916536239527</v>
      </c>
      <c r="R136">
        <v>0.28108563615111348</v>
      </c>
      <c r="S136">
        <v>0.41567031236154062</v>
      </c>
      <c r="T136">
        <v>0.38174068376354475</v>
      </c>
      <c r="U136">
        <v>0.44962757999725939</v>
      </c>
      <c r="V136">
        <v>0.68824372056869687</v>
      </c>
      <c r="W136">
        <v>0.63968876611117176</v>
      </c>
      <c r="X136">
        <v>1.0080769379432311</v>
      </c>
      <c r="Y136">
        <v>0.9473383543021392</v>
      </c>
      <c r="Z136">
        <v>1.5468419739050414</v>
      </c>
      <c r="AA136">
        <v>1.4748227345293725</v>
      </c>
      <c r="AB136">
        <v>1.8823432711270764</v>
      </c>
      <c r="AC136">
        <v>2.4454237994522696</v>
      </c>
      <c r="AD136">
        <v>3.2414783324445615</v>
      </c>
      <c r="AE136">
        <v>6.0349888528642142</v>
      </c>
    </row>
    <row r="137" spans="2:31" x14ac:dyDescent="0.25">
      <c r="B137">
        <v>4.1092881151378401E-2</v>
      </c>
      <c r="C137">
        <v>5.0800487161557627E-2</v>
      </c>
      <c r="D137">
        <v>4.8139045782297891E-2</v>
      </c>
      <c r="E137">
        <v>6.685193990710718E-2</v>
      </c>
      <c r="F137">
        <v>7.3659957771653614E-2</v>
      </c>
      <c r="G137">
        <v>8.554568432381722E-2</v>
      </c>
      <c r="H137">
        <v>8.6556534873131891E-2</v>
      </c>
      <c r="I137">
        <v>9.9102529324702343E-2</v>
      </c>
      <c r="J137">
        <v>0.1126028002093248</v>
      </c>
      <c r="K137">
        <v>0.15816613130306645</v>
      </c>
      <c r="L137">
        <v>0.14247041425138196</v>
      </c>
      <c r="M137">
        <v>0.19849024005558089</v>
      </c>
      <c r="N137">
        <v>0.17578761866066206</v>
      </c>
      <c r="O137">
        <v>0.19334514102766467</v>
      </c>
      <c r="P137">
        <v>0.26610145064293178</v>
      </c>
      <c r="Q137">
        <v>0.30785916536239527</v>
      </c>
      <c r="R137">
        <v>0.3566062738399447</v>
      </c>
      <c r="S137">
        <v>0.32648605258087404</v>
      </c>
      <c r="T137">
        <v>0.48787925390073811</v>
      </c>
      <c r="U137">
        <v>0.44962757999725939</v>
      </c>
      <c r="V137">
        <v>0.68824372056869687</v>
      </c>
      <c r="W137">
        <v>0.63968876611117176</v>
      </c>
      <c r="X137">
        <v>1.0080769379432311</v>
      </c>
      <c r="Y137">
        <v>0.9473383543021392</v>
      </c>
      <c r="Z137">
        <v>1.1738003673696575</v>
      </c>
      <c r="AA137">
        <v>1.9567213921253781</v>
      </c>
      <c r="AB137">
        <v>2.515903273179251</v>
      </c>
      <c r="AC137">
        <v>2.4454237994522696</v>
      </c>
      <c r="AD137">
        <v>4.4064850035636143</v>
      </c>
      <c r="AE137">
        <v>4.3963735164933766</v>
      </c>
    </row>
    <row r="138" spans="2:31" x14ac:dyDescent="0.25">
      <c r="B138">
        <v>4.1092881151378401E-2</v>
      </c>
      <c r="C138">
        <v>3.9961078557035068E-2</v>
      </c>
      <c r="D138">
        <v>3.6209735649336931E-2</v>
      </c>
      <c r="E138">
        <v>5.4342336083559775E-2</v>
      </c>
      <c r="F138">
        <v>7.3659957771653614E-2</v>
      </c>
      <c r="G138">
        <v>8.554568432381722E-2</v>
      </c>
      <c r="H138">
        <v>0.10718419343871585</v>
      </c>
      <c r="I138">
        <v>0.12291035173391412</v>
      </c>
      <c r="J138">
        <v>0.13989529421170291</v>
      </c>
      <c r="K138">
        <v>0.12706541124072349</v>
      </c>
      <c r="L138">
        <v>0.17771718305571835</v>
      </c>
      <c r="M138">
        <v>0.15875423289817245</v>
      </c>
      <c r="N138">
        <v>0.2203464850200007</v>
      </c>
      <c r="O138">
        <v>0.24302738180583</v>
      </c>
      <c r="P138">
        <v>0.26610145064293178</v>
      </c>
      <c r="Q138">
        <v>0.30785916536239527</v>
      </c>
      <c r="R138">
        <v>0.28108563615111348</v>
      </c>
      <c r="S138">
        <v>0.32648605258087404</v>
      </c>
      <c r="T138">
        <v>0.38174068376354475</v>
      </c>
      <c r="U138">
        <v>0.57702233286998017</v>
      </c>
      <c r="V138">
        <v>0.68824372056869687</v>
      </c>
      <c r="W138">
        <v>0.82862681739939659</v>
      </c>
      <c r="X138">
        <v>1.0080769379432311</v>
      </c>
      <c r="Y138">
        <v>1.2406804887227747</v>
      </c>
      <c r="Z138">
        <v>1.5468419739050414</v>
      </c>
      <c r="AA138">
        <v>1.9567213921253781</v>
      </c>
      <c r="AB138">
        <v>2.515903273179251</v>
      </c>
      <c r="AC138">
        <v>2.4454237994522696</v>
      </c>
      <c r="AD138">
        <v>3.2414783324445615</v>
      </c>
      <c r="AE138">
        <v>4.3963735164933766</v>
      </c>
    </row>
    <row r="139" spans="2:31" x14ac:dyDescent="0.25">
      <c r="B139">
        <v>4.1092881151378401E-2</v>
      </c>
      <c r="C139">
        <v>3.9961078557035068E-2</v>
      </c>
      <c r="D139">
        <v>3.6209735649336931E-2</v>
      </c>
      <c r="E139">
        <v>6.685193990710718E-2</v>
      </c>
      <c r="F139">
        <v>7.3659957771653614E-2</v>
      </c>
      <c r="G139">
        <v>8.554568432381722E-2</v>
      </c>
      <c r="H139">
        <v>0.10718419343871585</v>
      </c>
      <c r="I139">
        <v>0.12291035173391412</v>
      </c>
      <c r="J139">
        <v>0.13989529421170291</v>
      </c>
      <c r="K139">
        <v>0.15816613130306645</v>
      </c>
      <c r="L139">
        <v>0.17771718305571835</v>
      </c>
      <c r="M139">
        <v>0.19849024005558089</v>
      </c>
      <c r="N139">
        <v>0.2203464850200007</v>
      </c>
      <c r="O139">
        <v>0.24302738180583</v>
      </c>
      <c r="P139">
        <v>0.26610145064293178</v>
      </c>
      <c r="Q139">
        <v>0.30785916536239527</v>
      </c>
      <c r="R139">
        <v>0.28108563615111348</v>
      </c>
      <c r="S139">
        <v>0.41567031236154062</v>
      </c>
      <c r="T139">
        <v>0.38174068376354475</v>
      </c>
      <c r="U139">
        <v>0.44962757999725939</v>
      </c>
      <c r="V139">
        <v>0.68824372056869687</v>
      </c>
      <c r="W139">
        <v>0.63968876611117176</v>
      </c>
      <c r="X139">
        <v>0.77413926328905269</v>
      </c>
      <c r="Y139">
        <v>1.2406804887227747</v>
      </c>
      <c r="Z139">
        <v>1.5468419739050414</v>
      </c>
      <c r="AA139">
        <v>1.9567213921253781</v>
      </c>
      <c r="AB139">
        <v>2.515903273179251</v>
      </c>
      <c r="AC139">
        <v>3.295007270560403</v>
      </c>
      <c r="AD139">
        <v>3.2414783324445615</v>
      </c>
      <c r="AE139">
        <v>6.0349888528642142</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Rockefeller_ Monthly CF</vt:lpstr>
      <vt:lpstr>Rockefeller_Yearly_CF</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2001-10-19T03:53:58Z</cp:lastPrinted>
  <dcterms:created xsi:type="dcterms:W3CDTF">2000-02-23T20:26:34Z</dcterms:created>
  <dcterms:modified xsi:type="dcterms:W3CDTF">2023-09-19T15:07:57Z</dcterms:modified>
</cp:coreProperties>
</file>