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C1351175-69B6-4F89-BE45-99643B348678}" xr6:coauthVersionLast="47" xr6:coauthVersionMax="47" xr10:uidLastSave="{00000000-0000-0000-0000-000000000000}"/>
  <bookViews>
    <workbookView xWindow="-120" yWindow="-120" windowWidth="38640" windowHeight="15720" firstSheet="1" activeTab="4"/>
  </bookViews>
  <sheets>
    <sheet name="Mortgage Pricing Tool " sheetId="21" r:id="rId1"/>
    <sheet name="Data" sheetId="1" r:id="rId2"/>
    <sheet name="term structure" sheetId="2" r:id="rId3"/>
    <sheet name="BDT_Tree" sheetId="19" r:id="rId4"/>
    <sheet name="Rockefeller_ Monthly CF" sheetId="25" r:id="rId5"/>
    <sheet name="Rockefeller_Yearly_CF" sheetId="22"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9" i="25"/>
  <c r="C14" i="25"/>
  <c r="C15" i="25"/>
  <c r="C16" i="25"/>
  <c r="C17" i="25"/>
  <c r="C18" i="25"/>
  <c r="C19" i="25"/>
  <c r="C20" i="25"/>
  <c r="C21" i="25"/>
  <c r="C22" i="25"/>
  <c r="C23" i="25"/>
  <c r="L23" i="25"/>
  <c r="V23" i="25"/>
  <c r="AA23" i="25"/>
  <c r="AF23" i="25"/>
  <c r="AK23" i="25"/>
  <c r="AP23" i="25"/>
  <c r="AU23" i="25"/>
  <c r="AZ23" i="25"/>
  <c r="BE23" i="25"/>
  <c r="BJ23" i="25"/>
  <c r="BO23" i="25"/>
  <c r="BT23" i="25"/>
  <c r="BY23" i="25"/>
  <c r="CD23" i="25"/>
  <c r="C24" i="25"/>
  <c r="H24" i="25"/>
  <c r="L24" i="25"/>
  <c r="M24" i="25"/>
  <c r="P24" i="25"/>
  <c r="Q24" i="25"/>
  <c r="R24" i="25"/>
  <c r="S24" i="25"/>
  <c r="T24" i="25"/>
  <c r="U24" i="25"/>
  <c r="V24" i="25"/>
  <c r="W24" i="25"/>
  <c r="Y24" i="25"/>
  <c r="Z24" i="25"/>
  <c r="AA24" i="25"/>
  <c r="AB24" i="25"/>
  <c r="AD24" i="25"/>
  <c r="AE24" i="25"/>
  <c r="AF24" i="25"/>
  <c r="AG24" i="25"/>
  <c r="AI24" i="25"/>
  <c r="AK24" i="25"/>
  <c r="AP24" i="25"/>
  <c r="AQ24" i="25"/>
  <c r="AS24" i="25"/>
  <c r="AU24" i="25"/>
  <c r="AV24" i="25"/>
  <c r="AX24" i="25"/>
  <c r="AZ24" i="25"/>
  <c r="BA24" i="25"/>
  <c r="BC24" i="25"/>
  <c r="BE24" i="25"/>
  <c r="BF24" i="25"/>
  <c r="BH24" i="25"/>
  <c r="BJ24" i="25"/>
  <c r="BK24" i="25"/>
  <c r="BM24" i="25"/>
  <c r="BO24" i="25"/>
  <c r="BP24" i="25"/>
  <c r="BR24" i="25"/>
  <c r="BT24" i="25"/>
  <c r="BU24" i="25"/>
  <c r="BW24" i="25"/>
  <c r="BY24" i="25"/>
  <c r="BZ24" i="25"/>
  <c r="CB24" i="25"/>
  <c r="CD24" i="25"/>
  <c r="CE24" i="25"/>
  <c r="CF24" i="25"/>
  <c r="CG24" i="25"/>
  <c r="CH24" i="25"/>
  <c r="CI24" i="25"/>
  <c r="H25" i="25"/>
  <c r="L25" i="25"/>
  <c r="M25" i="25"/>
  <c r="P25" i="25"/>
  <c r="Q25" i="25"/>
  <c r="R25" i="25"/>
  <c r="S25" i="25"/>
  <c r="T25" i="25"/>
  <c r="U25" i="25"/>
  <c r="V25" i="25"/>
  <c r="W25" i="25"/>
  <c r="Y25" i="25"/>
  <c r="Z25" i="25"/>
  <c r="AA25" i="25"/>
  <c r="AB25" i="25"/>
  <c r="AD25" i="25"/>
  <c r="AE25" i="25"/>
  <c r="AF25" i="25"/>
  <c r="AG25" i="25"/>
  <c r="AI25" i="25"/>
  <c r="AK25" i="25"/>
  <c r="AP25" i="25"/>
  <c r="AQ25" i="25"/>
  <c r="AS25" i="25"/>
  <c r="AU25" i="25"/>
  <c r="AV25" i="25"/>
  <c r="AX25" i="25"/>
  <c r="AZ25" i="25"/>
  <c r="BA25" i="25"/>
  <c r="BC25" i="25"/>
  <c r="BE25" i="25"/>
  <c r="BF25" i="25"/>
  <c r="BH25" i="25"/>
  <c r="BJ25" i="25"/>
  <c r="BK25" i="25"/>
  <c r="BM25" i="25"/>
  <c r="BO25" i="25"/>
  <c r="BP25" i="25"/>
  <c r="BR25" i="25"/>
  <c r="BT25" i="25"/>
  <c r="BU25" i="25"/>
  <c r="BW25" i="25"/>
  <c r="BY25" i="25"/>
  <c r="BZ25" i="25"/>
  <c r="CB25" i="25"/>
  <c r="CD25" i="25"/>
  <c r="CE25" i="25"/>
  <c r="CF25" i="25"/>
  <c r="CG25" i="25"/>
  <c r="CH25" i="25"/>
  <c r="CI25" i="25"/>
  <c r="H26" i="25"/>
  <c r="L26" i="25"/>
  <c r="M26" i="25"/>
  <c r="P26" i="25"/>
  <c r="Q26" i="25"/>
  <c r="R26" i="25"/>
  <c r="S26" i="25"/>
  <c r="T26" i="25"/>
  <c r="U26" i="25"/>
  <c r="V26" i="25"/>
  <c r="W26" i="25"/>
  <c r="Y26" i="25"/>
  <c r="Z26" i="25"/>
  <c r="AA26" i="25"/>
  <c r="AB26" i="25"/>
  <c r="AD26" i="25"/>
  <c r="AE26" i="25"/>
  <c r="AF26" i="25"/>
  <c r="AG26" i="25"/>
  <c r="AI26" i="25"/>
  <c r="AK26" i="25"/>
  <c r="AP26" i="25"/>
  <c r="AQ26" i="25"/>
  <c r="AS26" i="25"/>
  <c r="AU26" i="25"/>
  <c r="AV26" i="25"/>
  <c r="AX26" i="25"/>
  <c r="AZ26" i="25"/>
  <c r="BA26" i="25"/>
  <c r="BC26" i="25"/>
  <c r="BE26" i="25"/>
  <c r="BF26" i="25"/>
  <c r="BH26" i="25"/>
  <c r="BJ26" i="25"/>
  <c r="BK26" i="25"/>
  <c r="BM26" i="25"/>
  <c r="BO26" i="25"/>
  <c r="BP26" i="25"/>
  <c r="BR26" i="25"/>
  <c r="BT26" i="25"/>
  <c r="BU26" i="25"/>
  <c r="BW26" i="25"/>
  <c r="BY26" i="25"/>
  <c r="BZ26" i="25"/>
  <c r="CB26" i="25"/>
  <c r="CD26" i="25"/>
  <c r="CE26" i="25"/>
  <c r="CF26" i="25"/>
  <c r="CG26" i="25"/>
  <c r="CH26" i="25"/>
  <c r="CI26" i="25"/>
  <c r="H27" i="25"/>
  <c r="L27" i="25"/>
  <c r="M27" i="25"/>
  <c r="P27" i="25"/>
  <c r="Q27" i="25"/>
  <c r="R27" i="25"/>
  <c r="S27" i="25"/>
  <c r="T27" i="25"/>
  <c r="U27" i="25"/>
  <c r="V27" i="25"/>
  <c r="W27" i="25"/>
  <c r="Y27" i="25"/>
  <c r="Z27" i="25"/>
  <c r="AA27" i="25"/>
  <c r="AB27" i="25"/>
  <c r="AD27" i="25"/>
  <c r="AE27" i="25"/>
  <c r="AF27" i="25"/>
  <c r="AG27" i="25"/>
  <c r="AI27" i="25"/>
  <c r="AK27" i="25"/>
  <c r="AP27" i="25"/>
  <c r="AQ27" i="25"/>
  <c r="AS27" i="25"/>
  <c r="AU27" i="25"/>
  <c r="AV27" i="25"/>
  <c r="AX27" i="25"/>
  <c r="AZ27" i="25"/>
  <c r="BA27" i="25"/>
  <c r="BC27" i="25"/>
  <c r="BE27" i="25"/>
  <c r="BF27" i="25"/>
  <c r="BH27" i="25"/>
  <c r="BJ27" i="25"/>
  <c r="BK27" i="25"/>
  <c r="BM27" i="25"/>
  <c r="BO27" i="25"/>
  <c r="BP27" i="25"/>
  <c r="BR27" i="25"/>
  <c r="BT27" i="25"/>
  <c r="BU27" i="25"/>
  <c r="BW27" i="25"/>
  <c r="BY27" i="25"/>
  <c r="BZ27" i="25"/>
  <c r="CB27" i="25"/>
  <c r="CD27" i="25"/>
  <c r="CE27" i="25"/>
  <c r="CF27" i="25"/>
  <c r="CG27" i="25"/>
  <c r="CH27" i="25"/>
  <c r="CI27" i="25"/>
  <c r="H28" i="25"/>
  <c r="L28" i="25"/>
  <c r="M28" i="25"/>
  <c r="P28" i="25"/>
  <c r="Q28" i="25"/>
  <c r="R28" i="25"/>
  <c r="S28" i="25"/>
  <c r="T28" i="25"/>
  <c r="U28" i="25"/>
  <c r="V28" i="25"/>
  <c r="W28" i="25"/>
  <c r="Y28" i="25"/>
  <c r="Z28" i="25"/>
  <c r="AA28" i="25"/>
  <c r="AB28" i="25"/>
  <c r="AD28" i="25"/>
  <c r="AE28" i="25"/>
  <c r="AF28" i="25"/>
  <c r="AG28" i="25"/>
  <c r="AI28" i="25"/>
  <c r="AK28" i="25"/>
  <c r="AP28" i="25"/>
  <c r="AQ28" i="25"/>
  <c r="AS28" i="25"/>
  <c r="AU28" i="25"/>
  <c r="AV28" i="25"/>
  <c r="AX28" i="25"/>
  <c r="AZ28" i="25"/>
  <c r="BA28" i="25"/>
  <c r="BC28" i="25"/>
  <c r="BE28" i="25"/>
  <c r="BF28" i="25"/>
  <c r="BH28" i="25"/>
  <c r="BJ28" i="25"/>
  <c r="BK28" i="25"/>
  <c r="BM28" i="25"/>
  <c r="BO28" i="25"/>
  <c r="BP28" i="25"/>
  <c r="BR28" i="25"/>
  <c r="BT28" i="25"/>
  <c r="BU28" i="25"/>
  <c r="BW28" i="25"/>
  <c r="BY28" i="25"/>
  <c r="BZ28" i="25"/>
  <c r="CB28" i="25"/>
  <c r="CD28" i="25"/>
  <c r="CE28" i="25"/>
  <c r="CF28" i="25"/>
  <c r="CG28" i="25"/>
  <c r="CH28" i="25"/>
  <c r="CI28" i="25"/>
  <c r="H29" i="25"/>
  <c r="L29" i="25"/>
  <c r="M29" i="25"/>
  <c r="P29" i="25"/>
  <c r="Q29" i="25"/>
  <c r="R29" i="25"/>
  <c r="S29" i="25"/>
  <c r="T29" i="25"/>
  <c r="U29" i="25"/>
  <c r="V29" i="25"/>
  <c r="W29" i="25"/>
  <c r="Y29" i="25"/>
  <c r="Z29" i="25"/>
  <c r="AA29" i="25"/>
  <c r="AB29" i="25"/>
  <c r="AD29" i="25"/>
  <c r="AE29" i="25"/>
  <c r="AF29" i="25"/>
  <c r="AG29" i="25"/>
  <c r="AI29" i="25"/>
  <c r="AK29" i="25"/>
  <c r="AP29" i="25"/>
  <c r="AQ29" i="25"/>
  <c r="AS29" i="25"/>
  <c r="AU29" i="25"/>
  <c r="AV29" i="25"/>
  <c r="AX29" i="25"/>
  <c r="AZ29" i="25"/>
  <c r="BA29" i="25"/>
  <c r="BC29" i="25"/>
  <c r="BE29" i="25"/>
  <c r="BF29" i="25"/>
  <c r="BH29" i="25"/>
  <c r="BJ29" i="25"/>
  <c r="BK29" i="25"/>
  <c r="BM29" i="25"/>
  <c r="BO29" i="25"/>
  <c r="BP29" i="25"/>
  <c r="BR29" i="25"/>
  <c r="BT29" i="25"/>
  <c r="BU29" i="25"/>
  <c r="BW29" i="25"/>
  <c r="BY29" i="25"/>
  <c r="BZ29" i="25"/>
  <c r="CB29" i="25"/>
  <c r="CD29" i="25"/>
  <c r="CE29" i="25"/>
  <c r="CF29" i="25"/>
  <c r="CG29" i="25"/>
  <c r="CH29" i="25"/>
  <c r="CI29" i="25"/>
  <c r="H30" i="25"/>
  <c r="L30" i="25"/>
  <c r="M30" i="25"/>
  <c r="P30" i="25"/>
  <c r="Q30" i="25"/>
  <c r="R30" i="25"/>
  <c r="S30" i="25"/>
  <c r="T30" i="25"/>
  <c r="U30" i="25"/>
  <c r="V30" i="25"/>
  <c r="W30" i="25"/>
  <c r="Y30" i="25"/>
  <c r="Z30" i="25"/>
  <c r="AA30" i="25"/>
  <c r="AB30" i="25"/>
  <c r="AD30" i="25"/>
  <c r="AE30" i="25"/>
  <c r="AF30" i="25"/>
  <c r="AG30" i="25"/>
  <c r="AI30" i="25"/>
  <c r="AK30" i="25"/>
  <c r="AP30" i="25"/>
  <c r="AQ30" i="25"/>
  <c r="AS30" i="25"/>
  <c r="AU30" i="25"/>
  <c r="AV30" i="25"/>
  <c r="AX30" i="25"/>
  <c r="AZ30" i="25"/>
  <c r="BA30" i="25"/>
  <c r="BC30" i="25"/>
  <c r="BE30" i="25"/>
  <c r="BF30" i="25"/>
  <c r="BH30" i="25"/>
  <c r="BJ30" i="25"/>
  <c r="BK30" i="25"/>
  <c r="BM30" i="25"/>
  <c r="BO30" i="25"/>
  <c r="BP30" i="25"/>
  <c r="BR30" i="25"/>
  <c r="BT30" i="25"/>
  <c r="BU30" i="25"/>
  <c r="BW30" i="25"/>
  <c r="BY30" i="25"/>
  <c r="BZ30" i="25"/>
  <c r="CB30" i="25"/>
  <c r="CD30" i="25"/>
  <c r="CE30" i="25"/>
  <c r="CF30" i="25"/>
  <c r="CG30" i="25"/>
  <c r="CH30" i="25"/>
  <c r="CI30" i="25"/>
  <c r="H31" i="25"/>
  <c r="L31" i="25"/>
  <c r="M31" i="25"/>
  <c r="P31" i="25"/>
  <c r="Q31" i="25"/>
  <c r="R31" i="25"/>
  <c r="S31" i="25"/>
  <c r="T31" i="25"/>
  <c r="U31" i="25"/>
  <c r="V31" i="25"/>
  <c r="W31" i="25"/>
  <c r="Y31" i="25"/>
  <c r="Z31" i="25"/>
  <c r="AA31" i="25"/>
  <c r="AB31" i="25"/>
  <c r="AD31" i="25"/>
  <c r="AE31" i="25"/>
  <c r="AF31" i="25"/>
  <c r="AG31" i="25"/>
  <c r="AI31" i="25"/>
  <c r="AK31" i="25"/>
  <c r="AP31" i="25"/>
  <c r="AQ31" i="25"/>
  <c r="AS31" i="25"/>
  <c r="AU31" i="25"/>
  <c r="AV31" i="25"/>
  <c r="AX31" i="25"/>
  <c r="AZ31" i="25"/>
  <c r="BA31" i="25"/>
  <c r="BC31" i="25"/>
  <c r="BE31" i="25"/>
  <c r="BF31" i="25"/>
  <c r="BH31" i="25"/>
  <c r="BJ31" i="25"/>
  <c r="BK31" i="25"/>
  <c r="BM31" i="25"/>
  <c r="BO31" i="25"/>
  <c r="BP31" i="25"/>
  <c r="BR31" i="25"/>
  <c r="BT31" i="25"/>
  <c r="BU31" i="25"/>
  <c r="BW31" i="25"/>
  <c r="BY31" i="25"/>
  <c r="BZ31" i="25"/>
  <c r="CB31" i="25"/>
  <c r="CD31" i="25"/>
  <c r="CE31" i="25"/>
  <c r="CF31" i="25"/>
  <c r="CG31" i="25"/>
  <c r="CH31" i="25"/>
  <c r="CI31" i="25"/>
  <c r="H32" i="25"/>
  <c r="L32" i="25"/>
  <c r="M32" i="25"/>
  <c r="P32" i="25"/>
  <c r="Q32" i="25"/>
  <c r="R32" i="25"/>
  <c r="S32" i="25"/>
  <c r="T32" i="25"/>
  <c r="U32" i="25"/>
  <c r="V32" i="25"/>
  <c r="W32" i="25"/>
  <c r="Y32" i="25"/>
  <c r="Z32" i="25"/>
  <c r="AA32" i="25"/>
  <c r="AB32" i="25"/>
  <c r="AD32" i="25"/>
  <c r="AE32" i="25"/>
  <c r="AF32" i="25"/>
  <c r="AG32" i="25"/>
  <c r="AI32" i="25"/>
  <c r="AK32" i="25"/>
  <c r="AP32" i="25"/>
  <c r="AQ32" i="25"/>
  <c r="AS32" i="25"/>
  <c r="AU32" i="25"/>
  <c r="AV32" i="25"/>
  <c r="AX32" i="25"/>
  <c r="AZ32" i="25"/>
  <c r="BA32" i="25"/>
  <c r="BC32" i="25"/>
  <c r="BE32" i="25"/>
  <c r="BF32" i="25"/>
  <c r="BH32" i="25"/>
  <c r="BJ32" i="25"/>
  <c r="BK32" i="25"/>
  <c r="BM32" i="25"/>
  <c r="BO32" i="25"/>
  <c r="BP32" i="25"/>
  <c r="BR32" i="25"/>
  <c r="BT32" i="25"/>
  <c r="BU32" i="25"/>
  <c r="BW32" i="25"/>
  <c r="BY32" i="25"/>
  <c r="BZ32" i="25"/>
  <c r="CB32" i="25"/>
  <c r="CD32" i="25"/>
  <c r="CE32" i="25"/>
  <c r="CF32" i="25"/>
  <c r="CG32" i="25"/>
  <c r="CH32" i="25"/>
  <c r="CI32" i="25"/>
  <c r="H33" i="25"/>
  <c r="L33" i="25"/>
  <c r="M33" i="25"/>
  <c r="P33" i="25"/>
  <c r="Q33" i="25"/>
  <c r="R33" i="25"/>
  <c r="S33" i="25"/>
  <c r="T33" i="25"/>
  <c r="U33" i="25"/>
  <c r="V33" i="25"/>
  <c r="W33" i="25"/>
  <c r="Y33" i="25"/>
  <c r="Z33" i="25"/>
  <c r="AA33" i="25"/>
  <c r="AB33" i="25"/>
  <c r="AD33" i="25"/>
  <c r="AE33" i="25"/>
  <c r="AF33" i="25"/>
  <c r="AG33" i="25"/>
  <c r="AI33" i="25"/>
  <c r="AK33" i="25"/>
  <c r="AP33" i="25"/>
  <c r="AQ33" i="25"/>
  <c r="AS33" i="25"/>
  <c r="AU33" i="25"/>
  <c r="AV33" i="25"/>
  <c r="AX33" i="25"/>
  <c r="AZ33" i="25"/>
  <c r="BA33" i="25"/>
  <c r="BC33" i="25"/>
  <c r="BE33" i="25"/>
  <c r="BF33" i="25"/>
  <c r="BH33" i="25"/>
  <c r="BJ33" i="25"/>
  <c r="BK33" i="25"/>
  <c r="BM33" i="25"/>
  <c r="BO33" i="25"/>
  <c r="BP33" i="25"/>
  <c r="BR33" i="25"/>
  <c r="BT33" i="25"/>
  <c r="BU33" i="25"/>
  <c r="BW33" i="25"/>
  <c r="BY33" i="25"/>
  <c r="BZ33" i="25"/>
  <c r="CB33" i="25"/>
  <c r="CD33" i="25"/>
  <c r="CE33" i="25"/>
  <c r="CF33" i="25"/>
  <c r="CG33" i="25"/>
  <c r="CH33" i="25"/>
  <c r="CI33" i="25"/>
  <c r="H34" i="25"/>
  <c r="L34" i="25"/>
  <c r="M34" i="25"/>
  <c r="P34" i="25"/>
  <c r="Q34" i="25"/>
  <c r="R34" i="25"/>
  <c r="S34" i="25"/>
  <c r="T34" i="25"/>
  <c r="U34" i="25"/>
  <c r="V34" i="25"/>
  <c r="W34" i="25"/>
  <c r="Y34" i="25"/>
  <c r="Z34" i="25"/>
  <c r="AA34" i="25"/>
  <c r="AB34" i="25"/>
  <c r="AD34" i="25"/>
  <c r="AE34" i="25"/>
  <c r="AF34" i="25"/>
  <c r="AG34" i="25"/>
  <c r="AI34" i="25"/>
  <c r="AK34" i="25"/>
  <c r="AP34" i="25"/>
  <c r="AQ34" i="25"/>
  <c r="AS34" i="25"/>
  <c r="AU34" i="25"/>
  <c r="AV34" i="25"/>
  <c r="AX34" i="25"/>
  <c r="AZ34" i="25"/>
  <c r="BA34" i="25"/>
  <c r="BC34" i="25"/>
  <c r="BE34" i="25"/>
  <c r="BF34" i="25"/>
  <c r="BH34" i="25"/>
  <c r="BJ34" i="25"/>
  <c r="BK34" i="25"/>
  <c r="BM34" i="25"/>
  <c r="BO34" i="25"/>
  <c r="BP34" i="25"/>
  <c r="BR34" i="25"/>
  <c r="BT34" i="25"/>
  <c r="BU34" i="25"/>
  <c r="BW34" i="25"/>
  <c r="BY34" i="25"/>
  <c r="BZ34" i="25"/>
  <c r="CB34" i="25"/>
  <c r="CD34" i="25"/>
  <c r="CE34" i="25"/>
  <c r="CF34" i="25"/>
  <c r="CG34" i="25"/>
  <c r="CH34" i="25"/>
  <c r="CI34" i="25"/>
  <c r="H35" i="25"/>
  <c r="L35" i="25"/>
  <c r="M35" i="25"/>
  <c r="P35" i="25"/>
  <c r="Q35" i="25"/>
  <c r="R35" i="25"/>
  <c r="S35" i="25"/>
  <c r="T35" i="25"/>
  <c r="U35" i="25"/>
  <c r="V35" i="25"/>
  <c r="W35" i="25"/>
  <c r="Y35" i="25"/>
  <c r="Z35" i="25"/>
  <c r="AA35" i="25"/>
  <c r="AB35" i="25"/>
  <c r="AD35" i="25"/>
  <c r="AE35" i="25"/>
  <c r="AF35" i="25"/>
  <c r="AG35" i="25"/>
  <c r="AI35" i="25"/>
  <c r="AK35" i="25"/>
  <c r="AP35" i="25"/>
  <c r="AQ35" i="25"/>
  <c r="AS35" i="25"/>
  <c r="AU35" i="25"/>
  <c r="AV35" i="25"/>
  <c r="AX35" i="25"/>
  <c r="AZ35" i="25"/>
  <c r="BA35" i="25"/>
  <c r="BC35" i="25"/>
  <c r="BE35" i="25"/>
  <c r="BF35" i="25"/>
  <c r="BH35" i="25"/>
  <c r="BJ35" i="25"/>
  <c r="BK35" i="25"/>
  <c r="BM35" i="25"/>
  <c r="BO35" i="25"/>
  <c r="BP35" i="25"/>
  <c r="BR35" i="25"/>
  <c r="BT35" i="25"/>
  <c r="BU35" i="25"/>
  <c r="BW35" i="25"/>
  <c r="BY35" i="25"/>
  <c r="BZ35" i="25"/>
  <c r="CB35" i="25"/>
  <c r="CD35" i="25"/>
  <c r="CE35" i="25"/>
  <c r="CF35" i="25"/>
  <c r="CG35" i="25"/>
  <c r="CH35" i="25"/>
  <c r="CI35" i="25"/>
  <c r="H36" i="25"/>
  <c r="L36" i="25"/>
  <c r="M36" i="25"/>
  <c r="P36" i="25"/>
  <c r="Q36" i="25"/>
  <c r="R36" i="25"/>
  <c r="S36" i="25"/>
  <c r="T36" i="25"/>
  <c r="U36" i="25"/>
  <c r="V36" i="25"/>
  <c r="W36" i="25"/>
  <c r="Y36" i="25"/>
  <c r="Z36" i="25"/>
  <c r="AA36" i="25"/>
  <c r="AB36" i="25"/>
  <c r="AD36" i="25"/>
  <c r="AE36" i="25"/>
  <c r="AF36" i="25"/>
  <c r="AG36" i="25"/>
  <c r="AI36" i="25"/>
  <c r="AK36" i="25"/>
  <c r="AP36" i="25"/>
  <c r="AQ36" i="25"/>
  <c r="AS36" i="25"/>
  <c r="AU36" i="25"/>
  <c r="AV36" i="25"/>
  <c r="AX36" i="25"/>
  <c r="AZ36" i="25"/>
  <c r="BA36" i="25"/>
  <c r="BC36" i="25"/>
  <c r="BE36" i="25"/>
  <c r="BF36" i="25"/>
  <c r="BH36" i="25"/>
  <c r="BJ36" i="25"/>
  <c r="BK36" i="25"/>
  <c r="BM36" i="25"/>
  <c r="BO36" i="25"/>
  <c r="BP36" i="25"/>
  <c r="BR36" i="25"/>
  <c r="BT36" i="25"/>
  <c r="BU36" i="25"/>
  <c r="BW36" i="25"/>
  <c r="BY36" i="25"/>
  <c r="BZ36" i="25"/>
  <c r="CB36" i="25"/>
  <c r="CD36" i="25"/>
  <c r="CE36" i="25"/>
  <c r="CF36" i="25"/>
  <c r="CG36" i="25"/>
  <c r="CH36" i="25"/>
  <c r="CI36" i="25"/>
  <c r="H37" i="25"/>
  <c r="L37" i="25"/>
  <c r="M37" i="25"/>
  <c r="P37" i="25"/>
  <c r="Q37" i="25"/>
  <c r="R37" i="25"/>
  <c r="S37" i="25"/>
  <c r="T37" i="25"/>
  <c r="U37" i="25"/>
  <c r="V37" i="25"/>
  <c r="W37" i="25"/>
  <c r="Y37" i="25"/>
  <c r="Z37" i="25"/>
  <c r="AA37" i="25"/>
  <c r="AB37" i="25"/>
  <c r="AD37" i="25"/>
  <c r="AE37" i="25"/>
  <c r="AF37" i="25"/>
  <c r="AG37" i="25"/>
  <c r="AI37" i="25"/>
  <c r="AK37" i="25"/>
  <c r="AP37" i="25"/>
  <c r="AQ37" i="25"/>
  <c r="AS37" i="25"/>
  <c r="AU37" i="25"/>
  <c r="AV37" i="25"/>
  <c r="AX37" i="25"/>
  <c r="AZ37" i="25"/>
  <c r="BA37" i="25"/>
  <c r="BC37" i="25"/>
  <c r="BE37" i="25"/>
  <c r="BF37" i="25"/>
  <c r="BH37" i="25"/>
  <c r="BJ37" i="25"/>
  <c r="BK37" i="25"/>
  <c r="BM37" i="25"/>
  <c r="BO37" i="25"/>
  <c r="BP37" i="25"/>
  <c r="BR37" i="25"/>
  <c r="BT37" i="25"/>
  <c r="BU37" i="25"/>
  <c r="BW37" i="25"/>
  <c r="BY37" i="25"/>
  <c r="BZ37" i="25"/>
  <c r="CB37" i="25"/>
  <c r="CD37" i="25"/>
  <c r="CE37" i="25"/>
  <c r="CF37" i="25"/>
  <c r="CG37" i="25"/>
  <c r="CH37" i="25"/>
  <c r="CI37" i="25"/>
  <c r="H38" i="25"/>
  <c r="L38" i="25"/>
  <c r="M38" i="25"/>
  <c r="P38" i="25"/>
  <c r="Q38" i="25"/>
  <c r="R38" i="25"/>
  <c r="S38" i="25"/>
  <c r="T38" i="25"/>
  <c r="U38" i="25"/>
  <c r="V38" i="25"/>
  <c r="W38" i="25"/>
  <c r="Y38" i="25"/>
  <c r="Z38" i="25"/>
  <c r="AA38" i="25"/>
  <c r="AB38" i="25"/>
  <c r="AD38" i="25"/>
  <c r="AE38" i="25"/>
  <c r="AF38" i="25"/>
  <c r="AG38" i="25"/>
  <c r="AI38" i="25"/>
  <c r="AK38" i="25"/>
  <c r="AP38" i="25"/>
  <c r="AQ38" i="25"/>
  <c r="AS38" i="25"/>
  <c r="AU38" i="25"/>
  <c r="AV38" i="25"/>
  <c r="AX38" i="25"/>
  <c r="AZ38" i="25"/>
  <c r="BA38" i="25"/>
  <c r="BC38" i="25"/>
  <c r="BE38" i="25"/>
  <c r="BF38" i="25"/>
  <c r="BH38" i="25"/>
  <c r="BJ38" i="25"/>
  <c r="BK38" i="25"/>
  <c r="BM38" i="25"/>
  <c r="BO38" i="25"/>
  <c r="BP38" i="25"/>
  <c r="BR38" i="25"/>
  <c r="BT38" i="25"/>
  <c r="BU38" i="25"/>
  <c r="BW38" i="25"/>
  <c r="BY38" i="25"/>
  <c r="BZ38" i="25"/>
  <c r="CB38" i="25"/>
  <c r="CD38" i="25"/>
  <c r="CE38" i="25"/>
  <c r="CF38" i="25"/>
  <c r="CG38" i="25"/>
  <c r="CH38" i="25"/>
  <c r="CI38" i="25"/>
  <c r="H39" i="25"/>
  <c r="L39" i="25"/>
  <c r="M39" i="25"/>
  <c r="P39" i="25"/>
  <c r="Q39" i="25"/>
  <c r="R39" i="25"/>
  <c r="S39" i="25"/>
  <c r="T39" i="25"/>
  <c r="U39" i="25"/>
  <c r="V39" i="25"/>
  <c r="W39" i="25"/>
  <c r="Y39" i="25"/>
  <c r="Z39" i="25"/>
  <c r="AA39" i="25"/>
  <c r="AB39" i="25"/>
  <c r="AD39" i="25"/>
  <c r="AE39" i="25"/>
  <c r="AF39" i="25"/>
  <c r="AG39" i="25"/>
  <c r="AI39" i="25"/>
  <c r="AK39" i="25"/>
  <c r="AP39" i="25"/>
  <c r="AQ39" i="25"/>
  <c r="AS39" i="25"/>
  <c r="AU39" i="25"/>
  <c r="AV39" i="25"/>
  <c r="AX39" i="25"/>
  <c r="AZ39" i="25"/>
  <c r="BA39" i="25"/>
  <c r="BC39" i="25"/>
  <c r="BE39" i="25"/>
  <c r="BF39" i="25"/>
  <c r="BH39" i="25"/>
  <c r="BJ39" i="25"/>
  <c r="BK39" i="25"/>
  <c r="BM39" i="25"/>
  <c r="BO39" i="25"/>
  <c r="BP39" i="25"/>
  <c r="BR39" i="25"/>
  <c r="BT39" i="25"/>
  <c r="BU39" i="25"/>
  <c r="BW39" i="25"/>
  <c r="BY39" i="25"/>
  <c r="BZ39" i="25"/>
  <c r="CB39" i="25"/>
  <c r="CD39" i="25"/>
  <c r="CE39" i="25"/>
  <c r="CF39" i="25"/>
  <c r="CG39" i="25"/>
  <c r="CH39" i="25"/>
  <c r="CI39" i="25"/>
  <c r="H40" i="25"/>
  <c r="L40" i="25"/>
  <c r="M40" i="25"/>
  <c r="P40" i="25"/>
  <c r="Q40" i="25"/>
  <c r="R40" i="25"/>
  <c r="S40" i="25"/>
  <c r="T40" i="25"/>
  <c r="U40" i="25"/>
  <c r="V40" i="25"/>
  <c r="W40" i="25"/>
  <c r="Y40" i="25"/>
  <c r="Z40" i="25"/>
  <c r="AA40" i="25"/>
  <c r="AB40" i="25"/>
  <c r="AD40" i="25"/>
  <c r="AE40" i="25"/>
  <c r="AF40" i="25"/>
  <c r="AG40" i="25"/>
  <c r="AI40" i="25"/>
  <c r="AK40" i="25"/>
  <c r="AP40" i="25"/>
  <c r="AQ40" i="25"/>
  <c r="AS40" i="25"/>
  <c r="AU40" i="25"/>
  <c r="AV40" i="25"/>
  <c r="AX40" i="25"/>
  <c r="AZ40" i="25"/>
  <c r="BA40" i="25"/>
  <c r="BC40" i="25"/>
  <c r="BE40" i="25"/>
  <c r="BF40" i="25"/>
  <c r="BH40" i="25"/>
  <c r="BJ40" i="25"/>
  <c r="BK40" i="25"/>
  <c r="BM40" i="25"/>
  <c r="BO40" i="25"/>
  <c r="BP40" i="25"/>
  <c r="BR40" i="25"/>
  <c r="BT40" i="25"/>
  <c r="BU40" i="25"/>
  <c r="BW40" i="25"/>
  <c r="BY40" i="25"/>
  <c r="BZ40" i="25"/>
  <c r="CB40" i="25"/>
  <c r="CD40" i="25"/>
  <c r="CE40" i="25"/>
  <c r="CF40" i="25"/>
  <c r="CG40" i="25"/>
  <c r="CH40" i="25"/>
  <c r="CI40" i="25"/>
  <c r="H41" i="25"/>
  <c r="L41" i="25"/>
  <c r="M41" i="25"/>
  <c r="P41" i="25"/>
  <c r="Q41" i="25"/>
  <c r="R41" i="25"/>
  <c r="S41" i="25"/>
  <c r="T41" i="25"/>
  <c r="U41" i="25"/>
  <c r="V41" i="25"/>
  <c r="W41" i="25"/>
  <c r="Y41" i="25"/>
  <c r="Z41" i="25"/>
  <c r="AA41" i="25"/>
  <c r="AB41" i="25"/>
  <c r="AD41" i="25"/>
  <c r="AE41" i="25"/>
  <c r="AF41" i="25"/>
  <c r="AG41" i="25"/>
  <c r="AI41" i="25"/>
  <c r="AK41" i="25"/>
  <c r="AP41" i="25"/>
  <c r="AQ41" i="25"/>
  <c r="AS41" i="25"/>
  <c r="AU41" i="25"/>
  <c r="AV41" i="25"/>
  <c r="AX41" i="25"/>
  <c r="AZ41" i="25"/>
  <c r="BA41" i="25"/>
  <c r="BC41" i="25"/>
  <c r="BE41" i="25"/>
  <c r="BF41" i="25"/>
  <c r="BH41" i="25"/>
  <c r="BJ41" i="25"/>
  <c r="BK41" i="25"/>
  <c r="BM41" i="25"/>
  <c r="BO41" i="25"/>
  <c r="BP41" i="25"/>
  <c r="BR41" i="25"/>
  <c r="BT41" i="25"/>
  <c r="BU41" i="25"/>
  <c r="BW41" i="25"/>
  <c r="BY41" i="25"/>
  <c r="BZ41" i="25"/>
  <c r="CB41" i="25"/>
  <c r="CD41" i="25"/>
  <c r="CE41" i="25"/>
  <c r="CF41" i="25"/>
  <c r="CG41" i="25"/>
  <c r="CH41" i="25"/>
  <c r="CI41" i="25"/>
  <c r="H42" i="25"/>
  <c r="L42" i="25"/>
  <c r="M42" i="25"/>
  <c r="P42" i="25"/>
  <c r="Q42" i="25"/>
  <c r="R42" i="25"/>
  <c r="S42" i="25"/>
  <c r="T42" i="25"/>
  <c r="U42" i="25"/>
  <c r="V42" i="25"/>
  <c r="W42" i="25"/>
  <c r="Y42" i="25"/>
  <c r="Z42" i="25"/>
  <c r="AA42" i="25"/>
  <c r="AB42" i="25"/>
  <c r="AD42" i="25"/>
  <c r="AE42" i="25"/>
  <c r="AF42" i="25"/>
  <c r="AG42" i="25"/>
  <c r="AI42" i="25"/>
  <c r="AK42" i="25"/>
  <c r="AP42" i="25"/>
  <c r="AQ42" i="25"/>
  <c r="AS42" i="25"/>
  <c r="AU42" i="25"/>
  <c r="AV42" i="25"/>
  <c r="AX42" i="25"/>
  <c r="AZ42" i="25"/>
  <c r="BA42" i="25"/>
  <c r="BC42" i="25"/>
  <c r="BE42" i="25"/>
  <c r="BF42" i="25"/>
  <c r="BH42" i="25"/>
  <c r="BJ42" i="25"/>
  <c r="BK42" i="25"/>
  <c r="BM42" i="25"/>
  <c r="BO42" i="25"/>
  <c r="BP42" i="25"/>
  <c r="BR42" i="25"/>
  <c r="BT42" i="25"/>
  <c r="BU42" i="25"/>
  <c r="BW42" i="25"/>
  <c r="BY42" i="25"/>
  <c r="BZ42" i="25"/>
  <c r="CB42" i="25"/>
  <c r="CD42" i="25"/>
  <c r="CE42" i="25"/>
  <c r="CF42" i="25"/>
  <c r="CG42" i="25"/>
  <c r="CH42" i="25"/>
  <c r="CI42" i="25"/>
  <c r="H43" i="25"/>
  <c r="L43" i="25"/>
  <c r="M43" i="25"/>
  <c r="P43" i="25"/>
  <c r="Q43" i="25"/>
  <c r="R43" i="25"/>
  <c r="S43" i="25"/>
  <c r="T43" i="25"/>
  <c r="U43" i="25"/>
  <c r="V43" i="25"/>
  <c r="W43" i="25"/>
  <c r="Y43" i="25"/>
  <c r="Z43" i="25"/>
  <c r="AA43" i="25"/>
  <c r="AB43" i="25"/>
  <c r="AD43" i="25"/>
  <c r="AE43" i="25"/>
  <c r="AF43" i="25"/>
  <c r="AG43" i="25"/>
  <c r="AI43" i="25"/>
  <c r="AK43" i="25"/>
  <c r="AP43" i="25"/>
  <c r="AQ43" i="25"/>
  <c r="AS43" i="25"/>
  <c r="AU43" i="25"/>
  <c r="AV43" i="25"/>
  <c r="AX43" i="25"/>
  <c r="AZ43" i="25"/>
  <c r="BA43" i="25"/>
  <c r="BC43" i="25"/>
  <c r="BE43" i="25"/>
  <c r="BF43" i="25"/>
  <c r="BH43" i="25"/>
  <c r="BJ43" i="25"/>
  <c r="BK43" i="25"/>
  <c r="BM43" i="25"/>
  <c r="BO43" i="25"/>
  <c r="BP43" i="25"/>
  <c r="BR43" i="25"/>
  <c r="BT43" i="25"/>
  <c r="BU43" i="25"/>
  <c r="BW43" i="25"/>
  <c r="BY43" i="25"/>
  <c r="BZ43" i="25"/>
  <c r="CB43" i="25"/>
  <c r="CD43" i="25"/>
  <c r="CE43" i="25"/>
  <c r="CF43" i="25"/>
  <c r="CG43" i="25"/>
  <c r="CH43" i="25"/>
  <c r="CI43" i="25"/>
  <c r="H44" i="25"/>
  <c r="L44" i="25"/>
  <c r="M44" i="25"/>
  <c r="P44" i="25"/>
  <c r="Q44" i="25"/>
  <c r="R44" i="25"/>
  <c r="S44" i="25"/>
  <c r="T44" i="25"/>
  <c r="U44" i="25"/>
  <c r="V44" i="25"/>
  <c r="W44" i="25"/>
  <c r="Y44" i="25"/>
  <c r="Z44" i="25"/>
  <c r="AA44" i="25"/>
  <c r="AB44" i="25"/>
  <c r="AD44" i="25"/>
  <c r="AE44" i="25"/>
  <c r="AF44" i="25"/>
  <c r="AG44" i="25"/>
  <c r="AI44" i="25"/>
  <c r="AK44" i="25"/>
  <c r="AP44" i="25"/>
  <c r="AQ44" i="25"/>
  <c r="AS44" i="25"/>
  <c r="AU44" i="25"/>
  <c r="AV44" i="25"/>
  <c r="AX44" i="25"/>
  <c r="AZ44" i="25"/>
  <c r="BA44" i="25"/>
  <c r="BC44" i="25"/>
  <c r="BE44" i="25"/>
  <c r="BF44" i="25"/>
  <c r="BH44" i="25"/>
  <c r="BJ44" i="25"/>
  <c r="BK44" i="25"/>
  <c r="BM44" i="25"/>
  <c r="BO44" i="25"/>
  <c r="BP44" i="25"/>
  <c r="BR44" i="25"/>
  <c r="BT44" i="25"/>
  <c r="BU44" i="25"/>
  <c r="BW44" i="25"/>
  <c r="BY44" i="25"/>
  <c r="BZ44" i="25"/>
  <c r="CB44" i="25"/>
  <c r="CD44" i="25"/>
  <c r="CE44" i="25"/>
  <c r="CF44" i="25"/>
  <c r="CG44" i="25"/>
  <c r="CH44" i="25"/>
  <c r="CI44" i="25"/>
  <c r="H45" i="25"/>
  <c r="L45" i="25"/>
  <c r="M45" i="25"/>
  <c r="P45" i="25"/>
  <c r="Q45" i="25"/>
  <c r="R45" i="25"/>
  <c r="S45" i="25"/>
  <c r="T45" i="25"/>
  <c r="U45" i="25"/>
  <c r="V45" i="25"/>
  <c r="W45" i="25"/>
  <c r="Y45" i="25"/>
  <c r="Z45" i="25"/>
  <c r="AA45" i="25"/>
  <c r="AB45" i="25"/>
  <c r="AD45" i="25"/>
  <c r="AE45" i="25"/>
  <c r="AF45" i="25"/>
  <c r="AG45" i="25"/>
  <c r="AI45" i="25"/>
  <c r="AK45" i="25"/>
  <c r="AP45" i="25"/>
  <c r="AQ45" i="25"/>
  <c r="AS45" i="25"/>
  <c r="AU45" i="25"/>
  <c r="AV45" i="25"/>
  <c r="AX45" i="25"/>
  <c r="AZ45" i="25"/>
  <c r="BA45" i="25"/>
  <c r="BC45" i="25"/>
  <c r="BE45" i="25"/>
  <c r="BF45" i="25"/>
  <c r="BH45" i="25"/>
  <c r="BJ45" i="25"/>
  <c r="BK45" i="25"/>
  <c r="BM45" i="25"/>
  <c r="BO45" i="25"/>
  <c r="BP45" i="25"/>
  <c r="BR45" i="25"/>
  <c r="BT45" i="25"/>
  <c r="BU45" i="25"/>
  <c r="BW45" i="25"/>
  <c r="BY45" i="25"/>
  <c r="BZ45" i="25"/>
  <c r="CB45" i="25"/>
  <c r="CD45" i="25"/>
  <c r="CE45" i="25"/>
  <c r="CF45" i="25"/>
  <c r="CG45" i="25"/>
  <c r="CH45" i="25"/>
  <c r="CI45" i="25"/>
  <c r="H46" i="25"/>
  <c r="L46" i="25"/>
  <c r="M46" i="25"/>
  <c r="P46" i="25"/>
  <c r="Q46" i="25"/>
  <c r="R46" i="25"/>
  <c r="S46" i="25"/>
  <c r="T46" i="25"/>
  <c r="U46" i="25"/>
  <c r="V46" i="25"/>
  <c r="W46" i="25"/>
  <c r="Y46" i="25"/>
  <c r="Z46" i="25"/>
  <c r="AA46" i="25"/>
  <c r="AB46" i="25"/>
  <c r="AD46" i="25"/>
  <c r="AE46" i="25"/>
  <c r="AF46" i="25"/>
  <c r="AG46" i="25"/>
  <c r="AI46" i="25"/>
  <c r="AK46" i="25"/>
  <c r="AP46" i="25"/>
  <c r="AQ46" i="25"/>
  <c r="AS46" i="25"/>
  <c r="AU46" i="25"/>
  <c r="AV46" i="25"/>
  <c r="AX46" i="25"/>
  <c r="AZ46" i="25"/>
  <c r="BA46" i="25"/>
  <c r="BC46" i="25"/>
  <c r="BE46" i="25"/>
  <c r="BF46" i="25"/>
  <c r="BH46" i="25"/>
  <c r="BJ46" i="25"/>
  <c r="BK46" i="25"/>
  <c r="BM46" i="25"/>
  <c r="BO46" i="25"/>
  <c r="BP46" i="25"/>
  <c r="BR46" i="25"/>
  <c r="BT46" i="25"/>
  <c r="BU46" i="25"/>
  <c r="BW46" i="25"/>
  <c r="BY46" i="25"/>
  <c r="BZ46" i="25"/>
  <c r="CB46" i="25"/>
  <c r="CD46" i="25"/>
  <c r="CE46" i="25"/>
  <c r="CF46" i="25"/>
  <c r="CG46" i="25"/>
  <c r="CH46" i="25"/>
  <c r="CI46" i="25"/>
  <c r="H47" i="25"/>
  <c r="L47" i="25"/>
  <c r="M47" i="25"/>
  <c r="P47" i="25"/>
  <c r="Q47" i="25"/>
  <c r="R47" i="25"/>
  <c r="S47" i="25"/>
  <c r="T47" i="25"/>
  <c r="U47" i="25"/>
  <c r="V47" i="25"/>
  <c r="W47" i="25"/>
  <c r="Y47" i="25"/>
  <c r="Z47" i="25"/>
  <c r="AA47" i="25"/>
  <c r="AB47" i="25"/>
  <c r="AD47" i="25"/>
  <c r="AE47" i="25"/>
  <c r="AF47" i="25"/>
  <c r="AG47" i="25"/>
  <c r="AI47" i="25"/>
  <c r="AK47" i="25"/>
  <c r="AP47" i="25"/>
  <c r="AQ47" i="25"/>
  <c r="AS47" i="25"/>
  <c r="AU47" i="25"/>
  <c r="AV47" i="25"/>
  <c r="AX47" i="25"/>
  <c r="AZ47" i="25"/>
  <c r="BA47" i="25"/>
  <c r="BC47" i="25"/>
  <c r="BE47" i="25"/>
  <c r="BF47" i="25"/>
  <c r="BH47" i="25"/>
  <c r="BJ47" i="25"/>
  <c r="BK47" i="25"/>
  <c r="BM47" i="25"/>
  <c r="BO47" i="25"/>
  <c r="BP47" i="25"/>
  <c r="BR47" i="25"/>
  <c r="BT47" i="25"/>
  <c r="BU47" i="25"/>
  <c r="BW47" i="25"/>
  <c r="BY47" i="25"/>
  <c r="BZ47" i="25"/>
  <c r="CB47" i="25"/>
  <c r="CD47" i="25"/>
  <c r="CE47" i="25"/>
  <c r="CF47" i="25"/>
  <c r="CG47" i="25"/>
  <c r="CH47" i="25"/>
  <c r="CI47" i="25"/>
  <c r="H48" i="25"/>
  <c r="L48" i="25"/>
  <c r="M48" i="25"/>
  <c r="O48" i="25"/>
  <c r="P48" i="25"/>
  <c r="Q48" i="25"/>
  <c r="R48" i="25"/>
  <c r="S48" i="25"/>
  <c r="T48" i="25"/>
  <c r="U48" i="25"/>
  <c r="V48" i="25"/>
  <c r="W48" i="25"/>
  <c r="X48" i="25"/>
  <c r="Y48" i="25"/>
  <c r="Z48" i="25"/>
  <c r="AA48" i="25"/>
  <c r="AB48" i="25"/>
  <c r="AC48" i="25"/>
  <c r="AD48" i="25"/>
  <c r="AE48" i="25"/>
  <c r="AF48" i="25"/>
  <c r="AG48" i="25"/>
  <c r="AI48" i="25"/>
  <c r="AK48" i="25"/>
  <c r="AP48" i="25"/>
  <c r="AQ48" i="25"/>
  <c r="AS48" i="25"/>
  <c r="AU48" i="25"/>
  <c r="AV48" i="25"/>
  <c r="AX48" i="25"/>
  <c r="AZ48" i="25"/>
  <c r="BA48" i="25"/>
  <c r="BC48" i="25"/>
  <c r="BE48" i="25"/>
  <c r="BF48" i="25"/>
  <c r="BH48" i="25"/>
  <c r="BJ48" i="25"/>
  <c r="BK48" i="25"/>
  <c r="BM48" i="25"/>
  <c r="BO48" i="25"/>
  <c r="BP48" i="25"/>
  <c r="BR48" i="25"/>
  <c r="BT48" i="25"/>
  <c r="BU48" i="25"/>
  <c r="BW48" i="25"/>
  <c r="BY48" i="25"/>
  <c r="BZ48" i="25"/>
  <c r="CB48" i="25"/>
  <c r="CD48" i="25"/>
  <c r="CE48" i="25"/>
  <c r="CF48" i="25"/>
  <c r="CG48" i="25"/>
  <c r="CH48" i="25"/>
  <c r="CI48" i="25"/>
  <c r="H49" i="25"/>
  <c r="L49" i="25"/>
  <c r="M49" i="25"/>
  <c r="O49" i="25"/>
  <c r="P49" i="25"/>
  <c r="Q49" i="25"/>
  <c r="R49" i="25"/>
  <c r="S49" i="25"/>
  <c r="T49" i="25"/>
  <c r="U49" i="25"/>
  <c r="V49" i="25"/>
  <c r="W49" i="25"/>
  <c r="X49" i="25"/>
  <c r="Y49" i="25"/>
  <c r="Z49" i="25"/>
  <c r="AA49" i="25"/>
  <c r="AB49" i="25"/>
  <c r="AC49" i="25"/>
  <c r="AD49" i="25"/>
  <c r="AE49" i="25"/>
  <c r="AF49" i="25"/>
  <c r="AG49" i="25"/>
  <c r="AI49" i="25"/>
  <c r="AK49" i="25"/>
  <c r="AP49" i="25"/>
  <c r="AQ49" i="25"/>
  <c r="AS49" i="25"/>
  <c r="AU49" i="25"/>
  <c r="AV49" i="25"/>
  <c r="AX49" i="25"/>
  <c r="AZ49" i="25"/>
  <c r="BA49" i="25"/>
  <c r="BC49" i="25"/>
  <c r="BE49" i="25"/>
  <c r="BF49" i="25"/>
  <c r="BH49" i="25"/>
  <c r="BJ49" i="25"/>
  <c r="BK49" i="25"/>
  <c r="BM49" i="25"/>
  <c r="BO49" i="25"/>
  <c r="BP49" i="25"/>
  <c r="BR49" i="25"/>
  <c r="BT49" i="25"/>
  <c r="BU49" i="25"/>
  <c r="BW49" i="25"/>
  <c r="BY49" i="25"/>
  <c r="BZ49" i="25"/>
  <c r="CB49" i="25"/>
  <c r="CD49" i="25"/>
  <c r="CE49" i="25"/>
  <c r="CF49" i="25"/>
  <c r="CG49" i="25"/>
  <c r="CH49" i="25"/>
  <c r="CI49" i="25"/>
  <c r="H50" i="25"/>
  <c r="L50" i="25"/>
  <c r="M50" i="25"/>
  <c r="O50" i="25"/>
  <c r="P50" i="25"/>
  <c r="Q50" i="25"/>
  <c r="R50" i="25"/>
  <c r="S50" i="25"/>
  <c r="T50" i="25"/>
  <c r="U50" i="25"/>
  <c r="V50" i="25"/>
  <c r="W50" i="25"/>
  <c r="X50" i="25"/>
  <c r="Y50" i="25"/>
  <c r="Z50" i="25"/>
  <c r="AA50" i="25"/>
  <c r="AB50" i="25"/>
  <c r="AC50" i="25"/>
  <c r="AD50" i="25"/>
  <c r="AE50" i="25"/>
  <c r="AF50" i="25"/>
  <c r="AG50" i="25"/>
  <c r="AI50" i="25"/>
  <c r="AK50" i="25"/>
  <c r="AP50" i="25"/>
  <c r="AQ50" i="25"/>
  <c r="AS50" i="25"/>
  <c r="AU50" i="25"/>
  <c r="AV50" i="25"/>
  <c r="AX50" i="25"/>
  <c r="AZ50" i="25"/>
  <c r="BA50" i="25"/>
  <c r="BC50" i="25"/>
  <c r="BE50" i="25"/>
  <c r="BF50" i="25"/>
  <c r="BH50" i="25"/>
  <c r="BJ50" i="25"/>
  <c r="BK50" i="25"/>
  <c r="BM50" i="25"/>
  <c r="BO50" i="25"/>
  <c r="BP50" i="25"/>
  <c r="BR50" i="25"/>
  <c r="BT50" i="25"/>
  <c r="BU50" i="25"/>
  <c r="BW50" i="25"/>
  <c r="BY50" i="25"/>
  <c r="BZ50" i="25"/>
  <c r="CB50" i="25"/>
  <c r="CD50" i="25"/>
  <c r="CE50" i="25"/>
  <c r="CF50" i="25"/>
  <c r="CG50" i="25"/>
  <c r="CH50" i="25"/>
  <c r="CI50" i="25"/>
  <c r="H51" i="25"/>
  <c r="L51" i="25"/>
  <c r="M51" i="25"/>
  <c r="O51" i="25"/>
  <c r="P51" i="25"/>
  <c r="Q51" i="25"/>
  <c r="R51" i="25"/>
  <c r="S51" i="25"/>
  <c r="T51" i="25"/>
  <c r="U51" i="25"/>
  <c r="V51" i="25"/>
  <c r="W51" i="25"/>
  <c r="X51" i="25"/>
  <c r="Y51" i="25"/>
  <c r="Z51" i="25"/>
  <c r="AA51" i="25"/>
  <c r="AB51" i="25"/>
  <c r="AC51" i="25"/>
  <c r="AD51" i="25"/>
  <c r="AE51" i="25"/>
  <c r="AF51" i="25"/>
  <c r="AG51" i="25"/>
  <c r="AI51" i="25"/>
  <c r="AK51" i="25"/>
  <c r="AP51" i="25"/>
  <c r="AQ51" i="25"/>
  <c r="AS51" i="25"/>
  <c r="AU51" i="25"/>
  <c r="AV51" i="25"/>
  <c r="AX51" i="25"/>
  <c r="AZ51" i="25"/>
  <c r="BA51" i="25"/>
  <c r="BC51" i="25"/>
  <c r="BE51" i="25"/>
  <c r="BF51" i="25"/>
  <c r="BH51" i="25"/>
  <c r="BJ51" i="25"/>
  <c r="BK51" i="25"/>
  <c r="BM51" i="25"/>
  <c r="BO51" i="25"/>
  <c r="BP51" i="25"/>
  <c r="BR51" i="25"/>
  <c r="BT51" i="25"/>
  <c r="BU51" i="25"/>
  <c r="BW51" i="25"/>
  <c r="BY51" i="25"/>
  <c r="BZ51" i="25"/>
  <c r="CB51" i="25"/>
  <c r="CD51" i="25"/>
  <c r="CE51" i="25"/>
  <c r="CF51" i="25"/>
  <c r="CG51" i="25"/>
  <c r="CH51" i="25"/>
  <c r="CI51" i="25"/>
  <c r="H52" i="25"/>
  <c r="L52" i="25"/>
  <c r="M52" i="25"/>
  <c r="O52" i="25"/>
  <c r="P52" i="25"/>
  <c r="Q52" i="25"/>
  <c r="R52" i="25"/>
  <c r="S52" i="25"/>
  <c r="T52" i="25"/>
  <c r="U52" i="25"/>
  <c r="V52" i="25"/>
  <c r="W52" i="25"/>
  <c r="X52" i="25"/>
  <c r="Y52" i="25"/>
  <c r="Z52" i="25"/>
  <c r="AA52" i="25"/>
  <c r="AB52" i="25"/>
  <c r="AC52" i="25"/>
  <c r="AD52" i="25"/>
  <c r="AE52" i="25"/>
  <c r="AF52" i="25"/>
  <c r="AG52" i="25"/>
  <c r="AI52" i="25"/>
  <c r="AK52" i="25"/>
  <c r="AP52" i="25"/>
  <c r="AQ52" i="25"/>
  <c r="AS52" i="25"/>
  <c r="AU52" i="25"/>
  <c r="AV52" i="25"/>
  <c r="AX52" i="25"/>
  <c r="AZ52" i="25"/>
  <c r="BA52" i="25"/>
  <c r="BC52" i="25"/>
  <c r="BE52" i="25"/>
  <c r="BF52" i="25"/>
  <c r="BH52" i="25"/>
  <c r="BJ52" i="25"/>
  <c r="BK52" i="25"/>
  <c r="BM52" i="25"/>
  <c r="BO52" i="25"/>
  <c r="BP52" i="25"/>
  <c r="BR52" i="25"/>
  <c r="BT52" i="25"/>
  <c r="BU52" i="25"/>
  <c r="BW52" i="25"/>
  <c r="BY52" i="25"/>
  <c r="BZ52" i="25"/>
  <c r="CB52" i="25"/>
  <c r="CD52" i="25"/>
  <c r="CE52" i="25"/>
  <c r="CF52" i="25"/>
  <c r="CG52" i="25"/>
  <c r="CH52" i="25"/>
  <c r="CI52" i="25"/>
  <c r="H53" i="25"/>
  <c r="L53" i="25"/>
  <c r="M53" i="25"/>
  <c r="O53" i="25"/>
  <c r="P53" i="25"/>
  <c r="Q53" i="25"/>
  <c r="R53" i="25"/>
  <c r="S53" i="25"/>
  <c r="T53" i="25"/>
  <c r="U53" i="25"/>
  <c r="V53" i="25"/>
  <c r="W53" i="25"/>
  <c r="X53" i="25"/>
  <c r="Y53" i="25"/>
  <c r="Z53" i="25"/>
  <c r="AA53" i="25"/>
  <c r="AB53" i="25"/>
  <c r="AC53" i="25"/>
  <c r="AD53" i="25"/>
  <c r="AE53" i="25"/>
  <c r="AF53" i="25"/>
  <c r="AG53" i="25"/>
  <c r="AI53" i="25"/>
  <c r="AK53" i="25"/>
  <c r="AP53" i="25"/>
  <c r="AQ53" i="25"/>
  <c r="AS53" i="25"/>
  <c r="AU53" i="25"/>
  <c r="AV53" i="25"/>
  <c r="AX53" i="25"/>
  <c r="AZ53" i="25"/>
  <c r="BA53" i="25"/>
  <c r="BC53" i="25"/>
  <c r="BE53" i="25"/>
  <c r="BF53" i="25"/>
  <c r="BH53" i="25"/>
  <c r="BJ53" i="25"/>
  <c r="BK53" i="25"/>
  <c r="BM53" i="25"/>
  <c r="BO53" i="25"/>
  <c r="BP53" i="25"/>
  <c r="BR53" i="25"/>
  <c r="BT53" i="25"/>
  <c r="BU53" i="25"/>
  <c r="BW53" i="25"/>
  <c r="BY53" i="25"/>
  <c r="BZ53" i="25"/>
  <c r="CB53" i="25"/>
  <c r="CD53" i="25"/>
  <c r="CE53" i="25"/>
  <c r="CF53" i="25"/>
  <c r="CG53" i="25"/>
  <c r="CH53" i="25"/>
  <c r="CI53" i="25"/>
  <c r="H54" i="25"/>
  <c r="L54" i="25"/>
  <c r="M54" i="25"/>
  <c r="O54" i="25"/>
  <c r="P54" i="25"/>
  <c r="Q54" i="25"/>
  <c r="R54" i="25"/>
  <c r="S54" i="25"/>
  <c r="T54" i="25"/>
  <c r="U54" i="25"/>
  <c r="V54" i="25"/>
  <c r="W54" i="25"/>
  <c r="X54" i="25"/>
  <c r="Y54" i="25"/>
  <c r="Z54" i="25"/>
  <c r="AA54" i="25"/>
  <c r="AB54" i="25"/>
  <c r="AC54" i="25"/>
  <c r="AD54" i="25"/>
  <c r="AE54" i="25"/>
  <c r="AF54" i="25"/>
  <c r="AG54" i="25"/>
  <c r="AI54" i="25"/>
  <c r="AK54" i="25"/>
  <c r="AP54" i="25"/>
  <c r="AQ54" i="25"/>
  <c r="AS54" i="25"/>
  <c r="AU54" i="25"/>
  <c r="AV54" i="25"/>
  <c r="AX54" i="25"/>
  <c r="AZ54" i="25"/>
  <c r="BA54" i="25"/>
  <c r="BC54" i="25"/>
  <c r="BE54" i="25"/>
  <c r="BF54" i="25"/>
  <c r="BH54" i="25"/>
  <c r="BJ54" i="25"/>
  <c r="BK54" i="25"/>
  <c r="BM54" i="25"/>
  <c r="BO54" i="25"/>
  <c r="BP54" i="25"/>
  <c r="BR54" i="25"/>
  <c r="BT54" i="25"/>
  <c r="BU54" i="25"/>
  <c r="BW54" i="25"/>
  <c r="BY54" i="25"/>
  <c r="BZ54" i="25"/>
  <c r="CB54" i="25"/>
  <c r="CD54" i="25"/>
  <c r="CE54" i="25"/>
  <c r="CF54" i="25"/>
  <c r="CG54" i="25"/>
  <c r="CH54" i="25"/>
  <c r="CI54" i="25"/>
  <c r="H55" i="25"/>
  <c r="L55" i="25"/>
  <c r="M55" i="25"/>
  <c r="O55" i="25"/>
  <c r="P55" i="25"/>
  <c r="Q55" i="25"/>
  <c r="R55" i="25"/>
  <c r="S55" i="25"/>
  <c r="T55" i="25"/>
  <c r="U55" i="25"/>
  <c r="V55" i="25"/>
  <c r="W55" i="25"/>
  <c r="X55" i="25"/>
  <c r="Y55" i="25"/>
  <c r="Z55" i="25"/>
  <c r="AA55" i="25"/>
  <c r="AB55" i="25"/>
  <c r="AC55" i="25"/>
  <c r="AD55" i="25"/>
  <c r="AE55" i="25"/>
  <c r="AF55" i="25"/>
  <c r="AG55" i="25"/>
  <c r="AI55" i="25"/>
  <c r="AK55" i="25"/>
  <c r="AP55" i="25"/>
  <c r="AQ55" i="25"/>
  <c r="AS55" i="25"/>
  <c r="AU55" i="25"/>
  <c r="AV55" i="25"/>
  <c r="AX55" i="25"/>
  <c r="AZ55" i="25"/>
  <c r="BA55" i="25"/>
  <c r="BC55" i="25"/>
  <c r="BE55" i="25"/>
  <c r="BF55" i="25"/>
  <c r="BH55" i="25"/>
  <c r="BJ55" i="25"/>
  <c r="BK55" i="25"/>
  <c r="BM55" i="25"/>
  <c r="BO55" i="25"/>
  <c r="BP55" i="25"/>
  <c r="BR55" i="25"/>
  <c r="BT55" i="25"/>
  <c r="BU55" i="25"/>
  <c r="BW55" i="25"/>
  <c r="BY55" i="25"/>
  <c r="BZ55" i="25"/>
  <c r="CB55" i="25"/>
  <c r="CD55" i="25"/>
  <c r="CE55" i="25"/>
  <c r="CF55" i="25"/>
  <c r="CG55" i="25"/>
  <c r="CH55" i="25"/>
  <c r="CI55" i="25"/>
  <c r="H56" i="25"/>
  <c r="L56" i="25"/>
  <c r="M56" i="25"/>
  <c r="O56" i="25"/>
  <c r="P56" i="25"/>
  <c r="Q56" i="25"/>
  <c r="R56" i="25"/>
  <c r="S56" i="25"/>
  <c r="T56" i="25"/>
  <c r="U56" i="25"/>
  <c r="V56" i="25"/>
  <c r="W56" i="25"/>
  <c r="X56" i="25"/>
  <c r="Y56" i="25"/>
  <c r="Z56" i="25"/>
  <c r="AA56" i="25"/>
  <c r="AB56" i="25"/>
  <c r="AC56" i="25"/>
  <c r="AD56" i="25"/>
  <c r="AE56" i="25"/>
  <c r="AF56" i="25"/>
  <c r="AG56" i="25"/>
  <c r="AI56" i="25"/>
  <c r="AK56" i="25"/>
  <c r="AP56" i="25"/>
  <c r="AQ56" i="25"/>
  <c r="AS56" i="25"/>
  <c r="AU56" i="25"/>
  <c r="AV56" i="25"/>
  <c r="AX56" i="25"/>
  <c r="AZ56" i="25"/>
  <c r="BA56" i="25"/>
  <c r="BC56" i="25"/>
  <c r="BE56" i="25"/>
  <c r="BF56" i="25"/>
  <c r="BH56" i="25"/>
  <c r="BJ56" i="25"/>
  <c r="BK56" i="25"/>
  <c r="BM56" i="25"/>
  <c r="BO56" i="25"/>
  <c r="BP56" i="25"/>
  <c r="BR56" i="25"/>
  <c r="BT56" i="25"/>
  <c r="BU56" i="25"/>
  <c r="BW56" i="25"/>
  <c r="BY56" i="25"/>
  <c r="BZ56" i="25"/>
  <c r="CB56" i="25"/>
  <c r="CD56" i="25"/>
  <c r="CE56" i="25"/>
  <c r="CF56" i="25"/>
  <c r="CG56" i="25"/>
  <c r="CH56" i="25"/>
  <c r="CI56" i="25"/>
  <c r="H57" i="25"/>
  <c r="L57" i="25"/>
  <c r="M57" i="25"/>
  <c r="O57" i="25"/>
  <c r="P57" i="25"/>
  <c r="Q57" i="25"/>
  <c r="R57" i="25"/>
  <c r="S57" i="25"/>
  <c r="T57" i="25"/>
  <c r="U57" i="25"/>
  <c r="V57" i="25"/>
  <c r="W57" i="25"/>
  <c r="X57" i="25"/>
  <c r="Y57" i="25"/>
  <c r="Z57" i="25"/>
  <c r="AA57" i="25"/>
  <c r="AB57" i="25"/>
  <c r="AC57" i="25"/>
  <c r="AD57" i="25"/>
  <c r="AE57" i="25"/>
  <c r="AF57" i="25"/>
  <c r="AG57" i="25"/>
  <c r="AI57" i="25"/>
  <c r="AK57" i="25"/>
  <c r="AP57" i="25"/>
  <c r="AQ57" i="25"/>
  <c r="AS57" i="25"/>
  <c r="AU57" i="25"/>
  <c r="AV57" i="25"/>
  <c r="AX57" i="25"/>
  <c r="AZ57" i="25"/>
  <c r="BA57" i="25"/>
  <c r="BC57" i="25"/>
  <c r="BE57" i="25"/>
  <c r="BF57" i="25"/>
  <c r="BH57" i="25"/>
  <c r="BJ57" i="25"/>
  <c r="BK57" i="25"/>
  <c r="BM57" i="25"/>
  <c r="BO57" i="25"/>
  <c r="BP57" i="25"/>
  <c r="BR57" i="25"/>
  <c r="BT57" i="25"/>
  <c r="BU57" i="25"/>
  <c r="BW57" i="25"/>
  <c r="BY57" i="25"/>
  <c r="BZ57" i="25"/>
  <c r="CB57" i="25"/>
  <c r="CD57" i="25"/>
  <c r="CE57" i="25"/>
  <c r="CF57" i="25"/>
  <c r="CG57" i="25"/>
  <c r="CH57" i="25"/>
  <c r="CI57" i="25"/>
  <c r="H58" i="25"/>
  <c r="L58" i="25"/>
  <c r="M58" i="25"/>
  <c r="O58" i="25"/>
  <c r="P58" i="25"/>
  <c r="Q58" i="25"/>
  <c r="R58" i="25"/>
  <c r="S58" i="25"/>
  <c r="T58" i="25"/>
  <c r="U58" i="25"/>
  <c r="V58" i="25"/>
  <c r="W58" i="25"/>
  <c r="X58" i="25"/>
  <c r="Y58" i="25"/>
  <c r="Z58" i="25"/>
  <c r="AA58" i="25"/>
  <c r="AB58" i="25"/>
  <c r="AC58" i="25"/>
  <c r="AD58" i="25"/>
  <c r="AE58" i="25"/>
  <c r="AF58" i="25"/>
  <c r="AG58" i="25"/>
  <c r="AI58" i="25"/>
  <c r="AK58" i="25"/>
  <c r="AP58" i="25"/>
  <c r="AQ58" i="25"/>
  <c r="AS58" i="25"/>
  <c r="AU58" i="25"/>
  <c r="AV58" i="25"/>
  <c r="AX58" i="25"/>
  <c r="AZ58" i="25"/>
  <c r="BA58" i="25"/>
  <c r="BC58" i="25"/>
  <c r="BE58" i="25"/>
  <c r="BF58" i="25"/>
  <c r="BH58" i="25"/>
  <c r="BJ58" i="25"/>
  <c r="BK58" i="25"/>
  <c r="BM58" i="25"/>
  <c r="BO58" i="25"/>
  <c r="BP58" i="25"/>
  <c r="BR58" i="25"/>
  <c r="BT58" i="25"/>
  <c r="BU58" i="25"/>
  <c r="BW58" i="25"/>
  <c r="BY58" i="25"/>
  <c r="BZ58" i="25"/>
  <c r="CB58" i="25"/>
  <c r="CD58" i="25"/>
  <c r="CE58" i="25"/>
  <c r="CF58" i="25"/>
  <c r="CG58" i="25"/>
  <c r="CH58" i="25"/>
  <c r="CI58" i="25"/>
  <c r="H59" i="25"/>
  <c r="L59" i="25"/>
  <c r="M59" i="25"/>
  <c r="O59" i="25"/>
  <c r="P59" i="25"/>
  <c r="Q59" i="25"/>
  <c r="R59" i="25"/>
  <c r="S59" i="25"/>
  <c r="T59" i="25"/>
  <c r="U59" i="25"/>
  <c r="V59" i="25"/>
  <c r="W59" i="25"/>
  <c r="X59" i="25"/>
  <c r="Y59" i="25"/>
  <c r="Z59" i="25"/>
  <c r="AA59" i="25"/>
  <c r="AB59" i="25"/>
  <c r="AC59" i="25"/>
  <c r="AD59" i="25"/>
  <c r="AE59" i="25"/>
  <c r="AF59" i="25"/>
  <c r="AG59" i="25"/>
  <c r="AI59" i="25"/>
  <c r="AK59" i="25"/>
  <c r="AP59" i="25"/>
  <c r="AQ59" i="25"/>
  <c r="AS59" i="25"/>
  <c r="AU59" i="25"/>
  <c r="AV59" i="25"/>
  <c r="AX59" i="25"/>
  <c r="AZ59" i="25"/>
  <c r="BA59" i="25"/>
  <c r="BC59" i="25"/>
  <c r="BE59" i="25"/>
  <c r="BF59" i="25"/>
  <c r="BH59" i="25"/>
  <c r="BJ59" i="25"/>
  <c r="BK59" i="25"/>
  <c r="BM59" i="25"/>
  <c r="BO59" i="25"/>
  <c r="BP59" i="25"/>
  <c r="BR59" i="25"/>
  <c r="BT59" i="25"/>
  <c r="BU59" i="25"/>
  <c r="BW59" i="25"/>
  <c r="BY59" i="25"/>
  <c r="BZ59" i="25"/>
  <c r="CB59" i="25"/>
  <c r="CD59" i="25"/>
  <c r="CE59" i="25"/>
  <c r="CF59" i="25"/>
  <c r="CG59" i="25"/>
  <c r="CH59" i="25"/>
  <c r="CI59" i="25"/>
  <c r="H60" i="25"/>
  <c r="L60" i="25"/>
  <c r="M60" i="25"/>
  <c r="O60" i="25"/>
  <c r="P60" i="25"/>
  <c r="Q60" i="25"/>
  <c r="R60" i="25"/>
  <c r="S60" i="25"/>
  <c r="T60" i="25"/>
  <c r="U60" i="25"/>
  <c r="V60" i="25"/>
  <c r="W60" i="25"/>
  <c r="X60" i="25"/>
  <c r="Y60" i="25"/>
  <c r="Z60" i="25"/>
  <c r="AA60" i="25"/>
  <c r="AB60" i="25"/>
  <c r="AC60" i="25"/>
  <c r="AD60" i="25"/>
  <c r="AE60" i="25"/>
  <c r="AF60" i="25"/>
  <c r="AG60" i="25"/>
  <c r="AI60" i="25"/>
  <c r="AK60" i="25"/>
  <c r="AP60" i="25"/>
  <c r="AQ60" i="25"/>
  <c r="AS60" i="25"/>
  <c r="AU60" i="25"/>
  <c r="AV60" i="25"/>
  <c r="AX60" i="25"/>
  <c r="AZ60" i="25"/>
  <c r="BA60" i="25"/>
  <c r="BC60" i="25"/>
  <c r="BE60" i="25"/>
  <c r="BF60" i="25"/>
  <c r="BH60" i="25"/>
  <c r="BJ60" i="25"/>
  <c r="BK60" i="25"/>
  <c r="BM60" i="25"/>
  <c r="BO60" i="25"/>
  <c r="BP60" i="25"/>
  <c r="BR60" i="25"/>
  <c r="BT60" i="25"/>
  <c r="BU60" i="25"/>
  <c r="BW60" i="25"/>
  <c r="BY60" i="25"/>
  <c r="BZ60" i="25"/>
  <c r="CB60" i="25"/>
  <c r="CD60" i="25"/>
  <c r="CE60" i="25"/>
  <c r="CF60" i="25"/>
  <c r="CG60" i="25"/>
  <c r="CH60" i="25"/>
  <c r="CI60" i="25"/>
  <c r="H61" i="25"/>
  <c r="L61" i="25"/>
  <c r="M61" i="25"/>
  <c r="O61" i="25"/>
  <c r="P61" i="25"/>
  <c r="Q61" i="25"/>
  <c r="R61" i="25"/>
  <c r="S61" i="25"/>
  <c r="T61" i="25"/>
  <c r="U61" i="25"/>
  <c r="V61" i="25"/>
  <c r="W61" i="25"/>
  <c r="X61" i="25"/>
  <c r="Y61" i="25"/>
  <c r="Z61" i="25"/>
  <c r="AA61" i="25"/>
  <c r="AB61" i="25"/>
  <c r="AC61" i="25"/>
  <c r="AD61" i="25"/>
  <c r="AE61" i="25"/>
  <c r="AF61" i="25"/>
  <c r="AG61" i="25"/>
  <c r="AI61" i="25"/>
  <c r="AK61" i="25"/>
  <c r="AP61" i="25"/>
  <c r="AQ61" i="25"/>
  <c r="AS61" i="25"/>
  <c r="AU61" i="25"/>
  <c r="AV61" i="25"/>
  <c r="AX61" i="25"/>
  <c r="AZ61" i="25"/>
  <c r="BA61" i="25"/>
  <c r="BC61" i="25"/>
  <c r="BE61" i="25"/>
  <c r="BF61" i="25"/>
  <c r="BH61" i="25"/>
  <c r="BJ61" i="25"/>
  <c r="BK61" i="25"/>
  <c r="BM61" i="25"/>
  <c r="BO61" i="25"/>
  <c r="BP61" i="25"/>
  <c r="BR61" i="25"/>
  <c r="BT61" i="25"/>
  <c r="BU61" i="25"/>
  <c r="BW61" i="25"/>
  <c r="BY61" i="25"/>
  <c r="BZ61" i="25"/>
  <c r="CB61" i="25"/>
  <c r="CD61" i="25"/>
  <c r="CE61" i="25"/>
  <c r="CF61" i="25"/>
  <c r="CG61" i="25"/>
  <c r="CH61" i="25"/>
  <c r="CI61" i="25"/>
  <c r="H62" i="25"/>
  <c r="L62" i="25"/>
  <c r="M62" i="25"/>
  <c r="O62" i="25"/>
  <c r="P62" i="25"/>
  <c r="Q62" i="25"/>
  <c r="R62" i="25"/>
  <c r="S62" i="25"/>
  <c r="T62" i="25"/>
  <c r="U62" i="25"/>
  <c r="V62" i="25"/>
  <c r="W62" i="25"/>
  <c r="X62" i="25"/>
  <c r="Y62" i="25"/>
  <c r="Z62" i="25"/>
  <c r="AA62" i="25"/>
  <c r="AB62" i="25"/>
  <c r="AC62" i="25"/>
  <c r="AD62" i="25"/>
  <c r="AE62" i="25"/>
  <c r="AF62" i="25"/>
  <c r="AG62" i="25"/>
  <c r="AI62" i="25"/>
  <c r="AK62" i="25"/>
  <c r="AP62" i="25"/>
  <c r="AQ62" i="25"/>
  <c r="AS62" i="25"/>
  <c r="AU62" i="25"/>
  <c r="AV62" i="25"/>
  <c r="AX62" i="25"/>
  <c r="AZ62" i="25"/>
  <c r="BA62" i="25"/>
  <c r="BC62" i="25"/>
  <c r="BE62" i="25"/>
  <c r="BF62" i="25"/>
  <c r="BH62" i="25"/>
  <c r="BJ62" i="25"/>
  <c r="BK62" i="25"/>
  <c r="BM62" i="25"/>
  <c r="BO62" i="25"/>
  <c r="BP62" i="25"/>
  <c r="BR62" i="25"/>
  <c r="BT62" i="25"/>
  <c r="BU62" i="25"/>
  <c r="BW62" i="25"/>
  <c r="BY62" i="25"/>
  <c r="BZ62" i="25"/>
  <c r="CB62" i="25"/>
  <c r="CD62" i="25"/>
  <c r="CE62" i="25"/>
  <c r="CF62" i="25"/>
  <c r="CG62" i="25"/>
  <c r="CH62" i="25"/>
  <c r="CI62" i="25"/>
  <c r="H63" i="25"/>
  <c r="L63" i="25"/>
  <c r="M63" i="25"/>
  <c r="O63" i="25"/>
  <c r="P63" i="25"/>
  <c r="Q63" i="25"/>
  <c r="R63" i="25"/>
  <c r="S63" i="25"/>
  <c r="T63" i="25"/>
  <c r="U63" i="25"/>
  <c r="V63" i="25"/>
  <c r="W63" i="25"/>
  <c r="X63" i="25"/>
  <c r="Y63" i="25"/>
  <c r="Z63" i="25"/>
  <c r="AA63" i="25"/>
  <c r="AB63" i="25"/>
  <c r="AC63" i="25"/>
  <c r="AD63" i="25"/>
  <c r="AE63" i="25"/>
  <c r="AF63" i="25"/>
  <c r="AG63" i="25"/>
  <c r="AI63" i="25"/>
  <c r="AK63" i="25"/>
  <c r="AP63" i="25"/>
  <c r="AQ63" i="25"/>
  <c r="AS63" i="25"/>
  <c r="AU63" i="25"/>
  <c r="AV63" i="25"/>
  <c r="AX63" i="25"/>
  <c r="AZ63" i="25"/>
  <c r="BA63" i="25"/>
  <c r="BC63" i="25"/>
  <c r="BE63" i="25"/>
  <c r="BF63" i="25"/>
  <c r="BH63" i="25"/>
  <c r="BJ63" i="25"/>
  <c r="BK63" i="25"/>
  <c r="BM63" i="25"/>
  <c r="BO63" i="25"/>
  <c r="BP63" i="25"/>
  <c r="BR63" i="25"/>
  <c r="BT63" i="25"/>
  <c r="BU63" i="25"/>
  <c r="BW63" i="25"/>
  <c r="BY63" i="25"/>
  <c r="BZ63" i="25"/>
  <c r="CB63" i="25"/>
  <c r="CD63" i="25"/>
  <c r="CE63" i="25"/>
  <c r="CF63" i="25"/>
  <c r="CG63" i="25"/>
  <c r="CH63" i="25"/>
  <c r="CI63" i="25"/>
  <c r="H64" i="25"/>
  <c r="L64" i="25"/>
  <c r="M64" i="25"/>
  <c r="O64" i="25"/>
  <c r="P64" i="25"/>
  <c r="Q64" i="25"/>
  <c r="R64" i="25"/>
  <c r="S64" i="25"/>
  <c r="T64" i="25"/>
  <c r="U64" i="25"/>
  <c r="V64" i="25"/>
  <c r="W64" i="25"/>
  <c r="X64" i="25"/>
  <c r="Y64" i="25"/>
  <c r="Z64" i="25"/>
  <c r="AA64" i="25"/>
  <c r="AB64" i="25"/>
  <c r="AC64" i="25"/>
  <c r="AD64" i="25"/>
  <c r="AE64" i="25"/>
  <c r="AF64" i="25"/>
  <c r="AG64" i="25"/>
  <c r="AI64" i="25"/>
  <c r="AK64" i="25"/>
  <c r="AP64" i="25"/>
  <c r="AQ64" i="25"/>
  <c r="AS64" i="25"/>
  <c r="AU64" i="25"/>
  <c r="AV64" i="25"/>
  <c r="AX64" i="25"/>
  <c r="AZ64" i="25"/>
  <c r="BA64" i="25"/>
  <c r="BC64" i="25"/>
  <c r="BE64" i="25"/>
  <c r="BF64" i="25"/>
  <c r="BH64" i="25"/>
  <c r="BJ64" i="25"/>
  <c r="BK64" i="25"/>
  <c r="BM64" i="25"/>
  <c r="BO64" i="25"/>
  <c r="BP64" i="25"/>
  <c r="BR64" i="25"/>
  <c r="BT64" i="25"/>
  <c r="BU64" i="25"/>
  <c r="BW64" i="25"/>
  <c r="BY64" i="25"/>
  <c r="BZ64" i="25"/>
  <c r="CB64" i="25"/>
  <c r="CD64" i="25"/>
  <c r="CE64" i="25"/>
  <c r="CF64" i="25"/>
  <c r="CG64" i="25"/>
  <c r="CH64" i="25"/>
  <c r="CI64" i="25"/>
  <c r="H65" i="25"/>
  <c r="L65" i="25"/>
  <c r="M65" i="25"/>
  <c r="O65" i="25"/>
  <c r="P65" i="25"/>
  <c r="Q65" i="25"/>
  <c r="R65" i="25"/>
  <c r="S65" i="25"/>
  <c r="T65" i="25"/>
  <c r="U65" i="25"/>
  <c r="V65" i="25"/>
  <c r="W65" i="25"/>
  <c r="X65" i="25"/>
  <c r="Y65" i="25"/>
  <c r="Z65" i="25"/>
  <c r="AA65" i="25"/>
  <c r="AB65" i="25"/>
  <c r="AC65" i="25"/>
  <c r="AD65" i="25"/>
  <c r="AE65" i="25"/>
  <c r="AF65" i="25"/>
  <c r="AG65" i="25"/>
  <c r="AI65" i="25"/>
  <c r="AK65" i="25"/>
  <c r="AP65" i="25"/>
  <c r="AQ65" i="25"/>
  <c r="AS65" i="25"/>
  <c r="AU65" i="25"/>
  <c r="AV65" i="25"/>
  <c r="AX65" i="25"/>
  <c r="AZ65" i="25"/>
  <c r="BA65" i="25"/>
  <c r="BC65" i="25"/>
  <c r="BE65" i="25"/>
  <c r="BF65" i="25"/>
  <c r="BH65" i="25"/>
  <c r="BJ65" i="25"/>
  <c r="BK65" i="25"/>
  <c r="BM65" i="25"/>
  <c r="BO65" i="25"/>
  <c r="BP65" i="25"/>
  <c r="BR65" i="25"/>
  <c r="BT65" i="25"/>
  <c r="BU65" i="25"/>
  <c r="BW65" i="25"/>
  <c r="BY65" i="25"/>
  <c r="BZ65" i="25"/>
  <c r="CB65" i="25"/>
  <c r="CD65" i="25"/>
  <c r="CE65" i="25"/>
  <c r="CF65" i="25"/>
  <c r="CG65" i="25"/>
  <c r="CH65" i="25"/>
  <c r="CI65" i="25"/>
  <c r="H66" i="25"/>
  <c r="L66" i="25"/>
  <c r="M66" i="25"/>
  <c r="O66" i="25"/>
  <c r="P66" i="25"/>
  <c r="Q66" i="25"/>
  <c r="R66" i="25"/>
  <c r="S66" i="25"/>
  <c r="T66" i="25"/>
  <c r="U66" i="25"/>
  <c r="V66" i="25"/>
  <c r="W66" i="25"/>
  <c r="X66" i="25"/>
  <c r="Y66" i="25"/>
  <c r="Z66" i="25"/>
  <c r="AA66" i="25"/>
  <c r="AB66" i="25"/>
  <c r="AC66" i="25"/>
  <c r="AD66" i="25"/>
  <c r="AE66" i="25"/>
  <c r="AF66" i="25"/>
  <c r="AG66" i="25"/>
  <c r="AI66" i="25"/>
  <c r="AK66" i="25"/>
  <c r="AP66" i="25"/>
  <c r="AQ66" i="25"/>
  <c r="AS66" i="25"/>
  <c r="AU66" i="25"/>
  <c r="AV66" i="25"/>
  <c r="AX66" i="25"/>
  <c r="AZ66" i="25"/>
  <c r="BA66" i="25"/>
  <c r="BC66" i="25"/>
  <c r="BE66" i="25"/>
  <c r="BF66" i="25"/>
  <c r="BH66" i="25"/>
  <c r="BJ66" i="25"/>
  <c r="BK66" i="25"/>
  <c r="BM66" i="25"/>
  <c r="BO66" i="25"/>
  <c r="BP66" i="25"/>
  <c r="BR66" i="25"/>
  <c r="BT66" i="25"/>
  <c r="BU66" i="25"/>
  <c r="BW66" i="25"/>
  <c r="BY66" i="25"/>
  <c r="BZ66" i="25"/>
  <c r="CB66" i="25"/>
  <c r="CD66" i="25"/>
  <c r="CE66" i="25"/>
  <c r="CF66" i="25"/>
  <c r="CG66" i="25"/>
  <c r="CH66" i="25"/>
  <c r="CI66" i="25"/>
  <c r="H67" i="25"/>
  <c r="L67" i="25"/>
  <c r="M67" i="25"/>
  <c r="O67" i="25"/>
  <c r="P67" i="25"/>
  <c r="Q67" i="25"/>
  <c r="R67" i="25"/>
  <c r="S67" i="25"/>
  <c r="T67" i="25"/>
  <c r="U67" i="25"/>
  <c r="V67" i="25"/>
  <c r="W67" i="25"/>
  <c r="X67" i="25"/>
  <c r="Y67" i="25"/>
  <c r="Z67" i="25"/>
  <c r="AA67" i="25"/>
  <c r="AB67" i="25"/>
  <c r="AC67" i="25"/>
  <c r="AD67" i="25"/>
  <c r="AE67" i="25"/>
  <c r="AF67" i="25"/>
  <c r="AG67" i="25"/>
  <c r="AI67" i="25"/>
  <c r="AK67" i="25"/>
  <c r="AP67" i="25"/>
  <c r="AQ67" i="25"/>
  <c r="AS67" i="25"/>
  <c r="AU67" i="25"/>
  <c r="AV67" i="25"/>
  <c r="AX67" i="25"/>
  <c r="AZ67" i="25"/>
  <c r="BA67" i="25"/>
  <c r="BC67" i="25"/>
  <c r="BE67" i="25"/>
  <c r="BF67" i="25"/>
  <c r="BH67" i="25"/>
  <c r="BJ67" i="25"/>
  <c r="BK67" i="25"/>
  <c r="BM67" i="25"/>
  <c r="BO67" i="25"/>
  <c r="BP67" i="25"/>
  <c r="BR67" i="25"/>
  <c r="BT67" i="25"/>
  <c r="BU67" i="25"/>
  <c r="BW67" i="25"/>
  <c r="BY67" i="25"/>
  <c r="BZ67" i="25"/>
  <c r="CB67" i="25"/>
  <c r="CD67" i="25"/>
  <c r="CE67" i="25"/>
  <c r="CF67" i="25"/>
  <c r="CG67" i="25"/>
  <c r="CH67" i="25"/>
  <c r="CI67" i="25"/>
  <c r="H68" i="25"/>
  <c r="L68" i="25"/>
  <c r="M68" i="25"/>
  <c r="O68" i="25"/>
  <c r="P68" i="25"/>
  <c r="Q68" i="25"/>
  <c r="R68" i="25"/>
  <c r="S68" i="25"/>
  <c r="T68" i="25"/>
  <c r="U68" i="25"/>
  <c r="V68" i="25"/>
  <c r="W68" i="25"/>
  <c r="X68" i="25"/>
  <c r="Y68" i="25"/>
  <c r="Z68" i="25"/>
  <c r="AA68" i="25"/>
  <c r="AB68" i="25"/>
  <c r="AC68" i="25"/>
  <c r="AD68" i="25"/>
  <c r="AE68" i="25"/>
  <c r="AF68" i="25"/>
  <c r="AG68" i="25"/>
  <c r="AI68" i="25"/>
  <c r="AK68" i="25"/>
  <c r="AP68" i="25"/>
  <c r="AQ68" i="25"/>
  <c r="AS68" i="25"/>
  <c r="AU68" i="25"/>
  <c r="AV68" i="25"/>
  <c r="AX68" i="25"/>
  <c r="AZ68" i="25"/>
  <c r="BA68" i="25"/>
  <c r="BC68" i="25"/>
  <c r="BE68" i="25"/>
  <c r="BF68" i="25"/>
  <c r="BH68" i="25"/>
  <c r="BJ68" i="25"/>
  <c r="BK68" i="25"/>
  <c r="BM68" i="25"/>
  <c r="BO68" i="25"/>
  <c r="BP68" i="25"/>
  <c r="BR68" i="25"/>
  <c r="BT68" i="25"/>
  <c r="BU68" i="25"/>
  <c r="BW68" i="25"/>
  <c r="BY68" i="25"/>
  <c r="BZ68" i="25"/>
  <c r="CB68" i="25"/>
  <c r="CD68" i="25"/>
  <c r="CE68" i="25"/>
  <c r="CF68" i="25"/>
  <c r="CG68" i="25"/>
  <c r="CH68" i="25"/>
  <c r="CI68" i="25"/>
  <c r="H69" i="25"/>
  <c r="L69" i="25"/>
  <c r="M69" i="25"/>
  <c r="O69" i="25"/>
  <c r="P69" i="25"/>
  <c r="Q69" i="25"/>
  <c r="R69" i="25"/>
  <c r="S69" i="25"/>
  <c r="T69" i="25"/>
  <c r="U69" i="25"/>
  <c r="V69" i="25"/>
  <c r="W69" i="25"/>
  <c r="X69" i="25"/>
  <c r="Y69" i="25"/>
  <c r="Z69" i="25"/>
  <c r="AA69" i="25"/>
  <c r="AB69" i="25"/>
  <c r="AC69" i="25"/>
  <c r="AD69" i="25"/>
  <c r="AE69" i="25"/>
  <c r="AF69" i="25"/>
  <c r="AG69" i="25"/>
  <c r="AI69" i="25"/>
  <c r="AK69" i="25"/>
  <c r="AP69" i="25"/>
  <c r="AQ69" i="25"/>
  <c r="AS69" i="25"/>
  <c r="AU69" i="25"/>
  <c r="AV69" i="25"/>
  <c r="AX69" i="25"/>
  <c r="AZ69" i="25"/>
  <c r="BA69" i="25"/>
  <c r="BC69" i="25"/>
  <c r="BE69" i="25"/>
  <c r="BF69" i="25"/>
  <c r="BH69" i="25"/>
  <c r="BJ69" i="25"/>
  <c r="BK69" i="25"/>
  <c r="BM69" i="25"/>
  <c r="BO69" i="25"/>
  <c r="BP69" i="25"/>
  <c r="BR69" i="25"/>
  <c r="BT69" i="25"/>
  <c r="BU69" i="25"/>
  <c r="BW69" i="25"/>
  <c r="BY69" i="25"/>
  <c r="BZ69" i="25"/>
  <c r="CB69" i="25"/>
  <c r="CD69" i="25"/>
  <c r="CE69" i="25"/>
  <c r="CF69" i="25"/>
  <c r="CG69" i="25"/>
  <c r="CH69" i="25"/>
  <c r="CI69" i="25"/>
  <c r="H70" i="25"/>
  <c r="L70" i="25"/>
  <c r="M70" i="25"/>
  <c r="O70" i="25"/>
  <c r="P70" i="25"/>
  <c r="Q70" i="25"/>
  <c r="R70" i="25"/>
  <c r="S70" i="25"/>
  <c r="T70" i="25"/>
  <c r="U70" i="25"/>
  <c r="V70" i="25"/>
  <c r="W70" i="25"/>
  <c r="X70" i="25"/>
  <c r="Y70" i="25"/>
  <c r="Z70" i="25"/>
  <c r="AA70" i="25"/>
  <c r="AB70" i="25"/>
  <c r="AC70" i="25"/>
  <c r="AD70" i="25"/>
  <c r="AE70" i="25"/>
  <c r="AF70" i="25"/>
  <c r="AG70" i="25"/>
  <c r="AI70" i="25"/>
  <c r="AK70" i="25"/>
  <c r="AP70" i="25"/>
  <c r="AQ70" i="25"/>
  <c r="AS70" i="25"/>
  <c r="AU70" i="25"/>
  <c r="AV70" i="25"/>
  <c r="AX70" i="25"/>
  <c r="AZ70" i="25"/>
  <c r="BA70" i="25"/>
  <c r="BC70" i="25"/>
  <c r="BE70" i="25"/>
  <c r="BF70" i="25"/>
  <c r="BH70" i="25"/>
  <c r="BJ70" i="25"/>
  <c r="BK70" i="25"/>
  <c r="BM70" i="25"/>
  <c r="BO70" i="25"/>
  <c r="BP70" i="25"/>
  <c r="BR70" i="25"/>
  <c r="BT70" i="25"/>
  <c r="BU70" i="25"/>
  <c r="BW70" i="25"/>
  <c r="BY70" i="25"/>
  <c r="BZ70" i="25"/>
  <c r="CB70" i="25"/>
  <c r="CD70" i="25"/>
  <c r="CE70" i="25"/>
  <c r="CF70" i="25"/>
  <c r="CG70" i="25"/>
  <c r="CH70" i="25"/>
  <c r="CI70" i="25"/>
  <c r="H71" i="25"/>
  <c r="L71" i="25"/>
  <c r="M71" i="25"/>
  <c r="O71" i="25"/>
  <c r="P71" i="25"/>
  <c r="Q71" i="25"/>
  <c r="R71" i="25"/>
  <c r="S71" i="25"/>
  <c r="T71" i="25"/>
  <c r="U71" i="25"/>
  <c r="V71" i="25"/>
  <c r="W71" i="25"/>
  <c r="X71" i="25"/>
  <c r="Y71" i="25"/>
  <c r="Z71" i="25"/>
  <c r="AA71" i="25"/>
  <c r="AB71" i="25"/>
  <c r="AC71" i="25"/>
  <c r="AD71" i="25"/>
  <c r="AE71" i="25"/>
  <c r="AF71" i="25"/>
  <c r="AG71" i="25"/>
  <c r="AI71" i="25"/>
  <c r="AK71" i="25"/>
  <c r="AP71" i="25"/>
  <c r="AQ71" i="25"/>
  <c r="AS71" i="25"/>
  <c r="AU71" i="25"/>
  <c r="AV71" i="25"/>
  <c r="AX71" i="25"/>
  <c r="AZ71" i="25"/>
  <c r="BA71" i="25"/>
  <c r="BC71" i="25"/>
  <c r="BE71" i="25"/>
  <c r="BF71" i="25"/>
  <c r="BH71" i="25"/>
  <c r="BJ71" i="25"/>
  <c r="BK71" i="25"/>
  <c r="BM71" i="25"/>
  <c r="BO71" i="25"/>
  <c r="BP71" i="25"/>
  <c r="BR71" i="25"/>
  <c r="BT71" i="25"/>
  <c r="BU71" i="25"/>
  <c r="BW71" i="25"/>
  <c r="BY71" i="25"/>
  <c r="BZ71" i="25"/>
  <c r="CB71" i="25"/>
  <c r="CD71" i="25"/>
  <c r="CE71" i="25"/>
  <c r="CF71" i="25"/>
  <c r="CG71" i="25"/>
  <c r="CH71" i="25"/>
  <c r="CI71" i="25"/>
  <c r="H72" i="25"/>
  <c r="L72" i="25"/>
  <c r="M72" i="25"/>
  <c r="O72" i="25"/>
  <c r="P72" i="25"/>
  <c r="Q72" i="25"/>
  <c r="R72" i="25"/>
  <c r="S72" i="25"/>
  <c r="T72" i="25"/>
  <c r="U72" i="25"/>
  <c r="V72" i="25"/>
  <c r="W72" i="25"/>
  <c r="X72" i="25"/>
  <c r="Y72" i="25"/>
  <c r="Z72" i="25"/>
  <c r="AA72" i="25"/>
  <c r="AB72" i="25"/>
  <c r="AC72" i="25"/>
  <c r="AD72" i="25"/>
  <c r="AE72" i="25"/>
  <c r="AF72" i="25"/>
  <c r="AG72" i="25"/>
  <c r="AI72" i="25"/>
  <c r="AK72" i="25"/>
  <c r="AP72" i="25"/>
  <c r="AQ72" i="25"/>
  <c r="AS72" i="25"/>
  <c r="AU72" i="25"/>
  <c r="AV72" i="25"/>
  <c r="AX72" i="25"/>
  <c r="AZ72" i="25"/>
  <c r="BA72" i="25"/>
  <c r="BC72" i="25"/>
  <c r="BE72" i="25"/>
  <c r="BF72" i="25"/>
  <c r="BH72" i="25"/>
  <c r="BJ72" i="25"/>
  <c r="BK72" i="25"/>
  <c r="BM72" i="25"/>
  <c r="BO72" i="25"/>
  <c r="BP72" i="25"/>
  <c r="BR72" i="25"/>
  <c r="BT72" i="25"/>
  <c r="BU72" i="25"/>
  <c r="BW72" i="25"/>
  <c r="BY72" i="25"/>
  <c r="BZ72" i="25"/>
  <c r="CB72" i="25"/>
  <c r="CD72" i="25"/>
  <c r="CE72" i="25"/>
  <c r="CF72" i="25"/>
  <c r="CG72" i="25"/>
  <c r="CH72" i="25"/>
  <c r="CI72" i="25"/>
  <c r="H73" i="25"/>
  <c r="L73" i="25"/>
  <c r="M73" i="25"/>
  <c r="O73" i="25"/>
  <c r="P73" i="25"/>
  <c r="Q73" i="25"/>
  <c r="R73" i="25"/>
  <c r="S73" i="25"/>
  <c r="T73" i="25"/>
  <c r="U73" i="25"/>
  <c r="V73" i="25"/>
  <c r="W73" i="25"/>
  <c r="X73" i="25"/>
  <c r="Y73" i="25"/>
  <c r="Z73" i="25"/>
  <c r="AA73" i="25"/>
  <c r="AB73" i="25"/>
  <c r="AC73" i="25"/>
  <c r="AD73" i="25"/>
  <c r="AE73" i="25"/>
  <c r="AF73" i="25"/>
  <c r="AG73" i="25"/>
  <c r="AI73" i="25"/>
  <c r="AK73" i="25"/>
  <c r="AP73" i="25"/>
  <c r="AQ73" i="25"/>
  <c r="AS73" i="25"/>
  <c r="AU73" i="25"/>
  <c r="AV73" i="25"/>
  <c r="AX73" i="25"/>
  <c r="AZ73" i="25"/>
  <c r="BA73" i="25"/>
  <c r="BC73" i="25"/>
  <c r="BE73" i="25"/>
  <c r="BF73" i="25"/>
  <c r="BH73" i="25"/>
  <c r="BJ73" i="25"/>
  <c r="BK73" i="25"/>
  <c r="BM73" i="25"/>
  <c r="BO73" i="25"/>
  <c r="BP73" i="25"/>
  <c r="BR73" i="25"/>
  <c r="BT73" i="25"/>
  <c r="BU73" i="25"/>
  <c r="BW73" i="25"/>
  <c r="BY73" i="25"/>
  <c r="BZ73" i="25"/>
  <c r="CB73" i="25"/>
  <c r="CD73" i="25"/>
  <c r="CE73" i="25"/>
  <c r="CF73" i="25"/>
  <c r="CG73" i="25"/>
  <c r="CH73" i="25"/>
  <c r="CI73" i="25"/>
  <c r="H74" i="25"/>
  <c r="L74" i="25"/>
  <c r="M74" i="25"/>
  <c r="O74" i="25"/>
  <c r="P74" i="25"/>
  <c r="Q74" i="25"/>
  <c r="R74" i="25"/>
  <c r="S74" i="25"/>
  <c r="T74" i="25"/>
  <c r="U74" i="25"/>
  <c r="V74" i="25"/>
  <c r="W74" i="25"/>
  <c r="X74" i="25"/>
  <c r="Y74" i="25"/>
  <c r="Z74" i="25"/>
  <c r="AA74" i="25"/>
  <c r="AB74" i="25"/>
  <c r="AC74" i="25"/>
  <c r="AD74" i="25"/>
  <c r="AE74" i="25"/>
  <c r="AF74" i="25"/>
  <c r="AG74" i="25"/>
  <c r="AI74" i="25"/>
  <c r="AK74" i="25"/>
  <c r="AP74" i="25"/>
  <c r="AQ74" i="25"/>
  <c r="AS74" i="25"/>
  <c r="AU74" i="25"/>
  <c r="AV74" i="25"/>
  <c r="AX74" i="25"/>
  <c r="AZ74" i="25"/>
  <c r="BA74" i="25"/>
  <c r="BC74" i="25"/>
  <c r="BE74" i="25"/>
  <c r="BF74" i="25"/>
  <c r="BH74" i="25"/>
  <c r="BJ74" i="25"/>
  <c r="BK74" i="25"/>
  <c r="BM74" i="25"/>
  <c r="BO74" i="25"/>
  <c r="BP74" i="25"/>
  <c r="BR74" i="25"/>
  <c r="BT74" i="25"/>
  <c r="BU74" i="25"/>
  <c r="BW74" i="25"/>
  <c r="BY74" i="25"/>
  <c r="BZ74" i="25"/>
  <c r="CB74" i="25"/>
  <c r="CD74" i="25"/>
  <c r="CE74" i="25"/>
  <c r="CF74" i="25"/>
  <c r="CG74" i="25"/>
  <c r="CH74" i="25"/>
  <c r="CI74" i="25"/>
  <c r="H75" i="25"/>
  <c r="L75" i="25"/>
  <c r="M75" i="25"/>
  <c r="O75" i="25"/>
  <c r="P75" i="25"/>
  <c r="Q75" i="25"/>
  <c r="R75" i="25"/>
  <c r="S75" i="25"/>
  <c r="T75" i="25"/>
  <c r="U75" i="25"/>
  <c r="V75" i="25"/>
  <c r="W75" i="25"/>
  <c r="X75" i="25"/>
  <c r="Y75" i="25"/>
  <c r="Z75" i="25"/>
  <c r="AA75" i="25"/>
  <c r="AB75" i="25"/>
  <c r="AC75" i="25"/>
  <c r="AD75" i="25"/>
  <c r="AE75" i="25"/>
  <c r="AF75" i="25"/>
  <c r="AG75" i="25"/>
  <c r="AI75" i="25"/>
  <c r="AK75" i="25"/>
  <c r="AP75" i="25"/>
  <c r="AQ75" i="25"/>
  <c r="AS75" i="25"/>
  <c r="AU75" i="25"/>
  <c r="AV75" i="25"/>
  <c r="AX75" i="25"/>
  <c r="AZ75" i="25"/>
  <c r="BA75" i="25"/>
  <c r="BC75" i="25"/>
  <c r="BE75" i="25"/>
  <c r="BF75" i="25"/>
  <c r="BH75" i="25"/>
  <c r="BJ75" i="25"/>
  <c r="BK75" i="25"/>
  <c r="BM75" i="25"/>
  <c r="BO75" i="25"/>
  <c r="BP75" i="25"/>
  <c r="BR75" i="25"/>
  <c r="BT75" i="25"/>
  <c r="BU75" i="25"/>
  <c r="BW75" i="25"/>
  <c r="BY75" i="25"/>
  <c r="BZ75" i="25"/>
  <c r="CB75" i="25"/>
  <c r="CD75" i="25"/>
  <c r="CE75" i="25"/>
  <c r="CF75" i="25"/>
  <c r="CG75" i="25"/>
  <c r="CH75" i="25"/>
  <c r="CI75" i="25"/>
  <c r="H76" i="25"/>
  <c r="L76" i="25"/>
  <c r="M76" i="25"/>
  <c r="O76" i="25"/>
  <c r="P76" i="25"/>
  <c r="Q76" i="25"/>
  <c r="R76" i="25"/>
  <c r="S76" i="25"/>
  <c r="T76" i="25"/>
  <c r="U76" i="25"/>
  <c r="V76" i="25"/>
  <c r="W76" i="25"/>
  <c r="X76" i="25"/>
  <c r="Y76" i="25"/>
  <c r="Z76" i="25"/>
  <c r="AA76" i="25"/>
  <c r="AB76" i="25"/>
  <c r="AC76" i="25"/>
  <c r="AD76" i="25"/>
  <c r="AE76" i="25"/>
  <c r="AF76" i="25"/>
  <c r="AG76" i="25"/>
  <c r="AI76" i="25"/>
  <c r="AK76" i="25"/>
  <c r="AP76" i="25"/>
  <c r="AQ76" i="25"/>
  <c r="AS76" i="25"/>
  <c r="AU76" i="25"/>
  <c r="AV76" i="25"/>
  <c r="AX76" i="25"/>
  <c r="AZ76" i="25"/>
  <c r="BA76" i="25"/>
  <c r="BC76" i="25"/>
  <c r="BE76" i="25"/>
  <c r="BF76" i="25"/>
  <c r="BH76" i="25"/>
  <c r="BJ76" i="25"/>
  <c r="BK76" i="25"/>
  <c r="BM76" i="25"/>
  <c r="BO76" i="25"/>
  <c r="BP76" i="25"/>
  <c r="BR76" i="25"/>
  <c r="BT76" i="25"/>
  <c r="BU76" i="25"/>
  <c r="BW76" i="25"/>
  <c r="BY76" i="25"/>
  <c r="BZ76" i="25"/>
  <c r="CB76" i="25"/>
  <c r="CD76" i="25"/>
  <c r="CE76" i="25"/>
  <c r="CF76" i="25"/>
  <c r="CG76" i="25"/>
  <c r="CH76" i="25"/>
  <c r="CI76" i="25"/>
  <c r="H77" i="25"/>
  <c r="L77" i="25"/>
  <c r="M77" i="25"/>
  <c r="O77" i="25"/>
  <c r="P77" i="25"/>
  <c r="Q77" i="25"/>
  <c r="R77" i="25"/>
  <c r="S77" i="25"/>
  <c r="T77" i="25"/>
  <c r="U77" i="25"/>
  <c r="V77" i="25"/>
  <c r="W77" i="25"/>
  <c r="X77" i="25"/>
  <c r="Y77" i="25"/>
  <c r="Z77" i="25"/>
  <c r="AA77" i="25"/>
  <c r="AB77" i="25"/>
  <c r="AC77" i="25"/>
  <c r="AD77" i="25"/>
  <c r="AE77" i="25"/>
  <c r="AF77" i="25"/>
  <c r="AG77" i="25"/>
  <c r="AI77" i="25"/>
  <c r="AK77" i="25"/>
  <c r="AP77" i="25"/>
  <c r="AQ77" i="25"/>
  <c r="AS77" i="25"/>
  <c r="AU77" i="25"/>
  <c r="AV77" i="25"/>
  <c r="AX77" i="25"/>
  <c r="AZ77" i="25"/>
  <c r="BA77" i="25"/>
  <c r="BC77" i="25"/>
  <c r="BE77" i="25"/>
  <c r="BF77" i="25"/>
  <c r="BH77" i="25"/>
  <c r="BJ77" i="25"/>
  <c r="BK77" i="25"/>
  <c r="BM77" i="25"/>
  <c r="BO77" i="25"/>
  <c r="BP77" i="25"/>
  <c r="BR77" i="25"/>
  <c r="BT77" i="25"/>
  <c r="BU77" i="25"/>
  <c r="BW77" i="25"/>
  <c r="BY77" i="25"/>
  <c r="BZ77" i="25"/>
  <c r="CB77" i="25"/>
  <c r="CD77" i="25"/>
  <c r="CE77" i="25"/>
  <c r="CF77" i="25"/>
  <c r="CG77" i="25"/>
  <c r="CH77" i="25"/>
  <c r="CI77" i="25"/>
  <c r="H78" i="25"/>
  <c r="L78" i="25"/>
  <c r="M78" i="25"/>
  <c r="O78" i="25"/>
  <c r="P78" i="25"/>
  <c r="Q78" i="25"/>
  <c r="R78" i="25"/>
  <c r="S78" i="25"/>
  <c r="T78" i="25"/>
  <c r="U78" i="25"/>
  <c r="V78" i="25"/>
  <c r="W78" i="25"/>
  <c r="X78" i="25"/>
  <c r="Y78" i="25"/>
  <c r="Z78" i="25"/>
  <c r="AA78" i="25"/>
  <c r="AB78" i="25"/>
  <c r="AC78" i="25"/>
  <c r="AD78" i="25"/>
  <c r="AE78" i="25"/>
  <c r="AF78" i="25"/>
  <c r="AG78" i="25"/>
  <c r="AI78" i="25"/>
  <c r="AK78" i="25"/>
  <c r="AP78" i="25"/>
  <c r="AQ78" i="25"/>
  <c r="AS78" i="25"/>
  <c r="AU78" i="25"/>
  <c r="AV78" i="25"/>
  <c r="AX78" i="25"/>
  <c r="AZ78" i="25"/>
  <c r="BA78" i="25"/>
  <c r="BC78" i="25"/>
  <c r="BE78" i="25"/>
  <c r="BF78" i="25"/>
  <c r="BH78" i="25"/>
  <c r="BJ78" i="25"/>
  <c r="BK78" i="25"/>
  <c r="BM78" i="25"/>
  <c r="BO78" i="25"/>
  <c r="BP78" i="25"/>
  <c r="BR78" i="25"/>
  <c r="BT78" i="25"/>
  <c r="BU78" i="25"/>
  <c r="BW78" i="25"/>
  <c r="BY78" i="25"/>
  <c r="BZ78" i="25"/>
  <c r="CB78" i="25"/>
  <c r="CD78" i="25"/>
  <c r="CE78" i="25"/>
  <c r="CF78" i="25"/>
  <c r="CG78" i="25"/>
  <c r="CH78" i="25"/>
  <c r="CI78" i="25"/>
  <c r="H79" i="25"/>
  <c r="L79" i="25"/>
  <c r="M79" i="25"/>
  <c r="O79" i="25"/>
  <c r="P79" i="25"/>
  <c r="Q79" i="25"/>
  <c r="R79" i="25"/>
  <c r="S79" i="25"/>
  <c r="T79" i="25"/>
  <c r="U79" i="25"/>
  <c r="V79" i="25"/>
  <c r="W79" i="25"/>
  <c r="X79" i="25"/>
  <c r="Y79" i="25"/>
  <c r="Z79" i="25"/>
  <c r="AA79" i="25"/>
  <c r="AB79" i="25"/>
  <c r="AC79" i="25"/>
  <c r="AD79" i="25"/>
  <c r="AE79" i="25"/>
  <c r="AF79" i="25"/>
  <c r="AG79" i="25"/>
  <c r="AI79" i="25"/>
  <c r="AK79" i="25"/>
  <c r="AP79" i="25"/>
  <c r="AQ79" i="25"/>
  <c r="AS79" i="25"/>
  <c r="AU79" i="25"/>
  <c r="AV79" i="25"/>
  <c r="AX79" i="25"/>
  <c r="AZ79" i="25"/>
  <c r="BA79" i="25"/>
  <c r="BC79" i="25"/>
  <c r="BE79" i="25"/>
  <c r="BF79" i="25"/>
  <c r="BH79" i="25"/>
  <c r="BJ79" i="25"/>
  <c r="BK79" i="25"/>
  <c r="BM79" i="25"/>
  <c r="BO79" i="25"/>
  <c r="BP79" i="25"/>
  <c r="BR79" i="25"/>
  <c r="BT79" i="25"/>
  <c r="BU79" i="25"/>
  <c r="BW79" i="25"/>
  <c r="BY79" i="25"/>
  <c r="BZ79" i="25"/>
  <c r="CB79" i="25"/>
  <c r="CD79" i="25"/>
  <c r="CE79" i="25"/>
  <c r="CF79" i="25"/>
  <c r="CG79" i="25"/>
  <c r="CH79" i="25"/>
  <c r="CI79" i="25"/>
  <c r="H80" i="25"/>
  <c r="L80" i="25"/>
  <c r="M80" i="25"/>
  <c r="O80" i="25"/>
  <c r="P80" i="25"/>
  <c r="Q80" i="25"/>
  <c r="R80" i="25"/>
  <c r="S80" i="25"/>
  <c r="T80" i="25"/>
  <c r="U80" i="25"/>
  <c r="V80" i="25"/>
  <c r="W80" i="25"/>
  <c r="X80" i="25"/>
  <c r="Y80" i="25"/>
  <c r="Z80" i="25"/>
  <c r="AA80" i="25"/>
  <c r="AB80" i="25"/>
  <c r="AC80" i="25"/>
  <c r="AD80" i="25"/>
  <c r="AE80" i="25"/>
  <c r="AF80" i="25"/>
  <c r="AG80" i="25"/>
  <c r="AI80" i="25"/>
  <c r="AK80" i="25"/>
  <c r="AP80" i="25"/>
  <c r="AQ80" i="25"/>
  <c r="AS80" i="25"/>
  <c r="AU80" i="25"/>
  <c r="AV80" i="25"/>
  <c r="AX80" i="25"/>
  <c r="AZ80" i="25"/>
  <c r="BA80" i="25"/>
  <c r="BC80" i="25"/>
  <c r="BE80" i="25"/>
  <c r="BF80" i="25"/>
  <c r="BH80" i="25"/>
  <c r="BJ80" i="25"/>
  <c r="BK80" i="25"/>
  <c r="BM80" i="25"/>
  <c r="BO80" i="25"/>
  <c r="BP80" i="25"/>
  <c r="BR80" i="25"/>
  <c r="BT80" i="25"/>
  <c r="BU80" i="25"/>
  <c r="BW80" i="25"/>
  <c r="BY80" i="25"/>
  <c r="BZ80" i="25"/>
  <c r="CB80" i="25"/>
  <c r="CD80" i="25"/>
  <c r="CE80" i="25"/>
  <c r="CF80" i="25"/>
  <c r="CG80" i="25"/>
  <c r="CH80" i="25"/>
  <c r="CI80" i="25"/>
  <c r="H81" i="25"/>
  <c r="L81" i="25"/>
  <c r="M81" i="25"/>
  <c r="O81" i="25"/>
  <c r="P81" i="25"/>
  <c r="Q81" i="25"/>
  <c r="R81" i="25"/>
  <c r="S81" i="25"/>
  <c r="T81" i="25"/>
  <c r="U81" i="25"/>
  <c r="V81" i="25"/>
  <c r="W81" i="25"/>
  <c r="X81" i="25"/>
  <c r="Y81" i="25"/>
  <c r="Z81" i="25"/>
  <c r="AA81" i="25"/>
  <c r="AB81" i="25"/>
  <c r="AC81" i="25"/>
  <c r="AD81" i="25"/>
  <c r="AE81" i="25"/>
  <c r="AF81" i="25"/>
  <c r="AG81" i="25"/>
  <c r="AI81" i="25"/>
  <c r="AK81" i="25"/>
  <c r="AP81" i="25"/>
  <c r="AQ81" i="25"/>
  <c r="AS81" i="25"/>
  <c r="AU81" i="25"/>
  <c r="AV81" i="25"/>
  <c r="AX81" i="25"/>
  <c r="AZ81" i="25"/>
  <c r="BA81" i="25"/>
  <c r="BC81" i="25"/>
  <c r="BE81" i="25"/>
  <c r="BF81" i="25"/>
  <c r="BH81" i="25"/>
  <c r="BJ81" i="25"/>
  <c r="BK81" i="25"/>
  <c r="BM81" i="25"/>
  <c r="BO81" i="25"/>
  <c r="BP81" i="25"/>
  <c r="BR81" i="25"/>
  <c r="BT81" i="25"/>
  <c r="BU81" i="25"/>
  <c r="BW81" i="25"/>
  <c r="BY81" i="25"/>
  <c r="BZ81" i="25"/>
  <c r="CB81" i="25"/>
  <c r="CD81" i="25"/>
  <c r="CE81" i="25"/>
  <c r="CF81" i="25"/>
  <c r="CG81" i="25"/>
  <c r="CH81" i="25"/>
  <c r="CI81" i="25"/>
  <c r="H82" i="25"/>
  <c r="L82" i="25"/>
  <c r="M82" i="25"/>
  <c r="O82" i="25"/>
  <c r="P82" i="25"/>
  <c r="Q82" i="25"/>
  <c r="R82" i="25"/>
  <c r="S82" i="25"/>
  <c r="T82" i="25"/>
  <c r="U82" i="25"/>
  <c r="V82" i="25"/>
  <c r="W82" i="25"/>
  <c r="X82" i="25"/>
  <c r="Y82" i="25"/>
  <c r="Z82" i="25"/>
  <c r="AA82" i="25"/>
  <c r="AB82" i="25"/>
  <c r="AC82" i="25"/>
  <c r="AD82" i="25"/>
  <c r="AE82" i="25"/>
  <c r="AF82" i="25"/>
  <c r="AG82" i="25"/>
  <c r="AI82" i="25"/>
  <c r="AK82" i="25"/>
  <c r="AP82" i="25"/>
  <c r="AQ82" i="25"/>
  <c r="AS82" i="25"/>
  <c r="AU82" i="25"/>
  <c r="AV82" i="25"/>
  <c r="AX82" i="25"/>
  <c r="AZ82" i="25"/>
  <c r="BA82" i="25"/>
  <c r="BC82" i="25"/>
  <c r="BE82" i="25"/>
  <c r="BF82" i="25"/>
  <c r="BH82" i="25"/>
  <c r="BJ82" i="25"/>
  <c r="BK82" i="25"/>
  <c r="BM82" i="25"/>
  <c r="BO82" i="25"/>
  <c r="BP82" i="25"/>
  <c r="BR82" i="25"/>
  <c r="BT82" i="25"/>
  <c r="BU82" i="25"/>
  <c r="BW82" i="25"/>
  <c r="BY82" i="25"/>
  <c r="BZ82" i="25"/>
  <c r="CB82" i="25"/>
  <c r="CD82" i="25"/>
  <c r="CE82" i="25"/>
  <c r="CF82" i="25"/>
  <c r="CG82" i="25"/>
  <c r="CH82" i="25"/>
  <c r="CI82" i="25"/>
  <c r="H83" i="25"/>
  <c r="L83" i="25"/>
  <c r="M83" i="25"/>
  <c r="O83" i="25"/>
  <c r="P83" i="25"/>
  <c r="Q83" i="25"/>
  <c r="R83" i="25"/>
  <c r="S83" i="25"/>
  <c r="T83" i="25"/>
  <c r="U83" i="25"/>
  <c r="V83" i="25"/>
  <c r="W83" i="25"/>
  <c r="X83" i="25"/>
  <c r="Y83" i="25"/>
  <c r="Z83" i="25"/>
  <c r="AA83" i="25"/>
  <c r="AB83" i="25"/>
  <c r="AC83" i="25"/>
  <c r="AD83" i="25"/>
  <c r="AE83" i="25"/>
  <c r="AF83" i="25"/>
  <c r="AG83" i="25"/>
  <c r="AI83" i="25"/>
  <c r="AK83" i="25"/>
  <c r="AP83" i="25"/>
  <c r="AQ83" i="25"/>
  <c r="AS83" i="25"/>
  <c r="AU83" i="25"/>
  <c r="AV83" i="25"/>
  <c r="AX83" i="25"/>
  <c r="AZ83" i="25"/>
  <c r="BA83" i="25"/>
  <c r="BC83" i="25"/>
  <c r="BE83" i="25"/>
  <c r="BF83" i="25"/>
  <c r="BH83" i="25"/>
  <c r="BJ83" i="25"/>
  <c r="BK83" i="25"/>
  <c r="BM83" i="25"/>
  <c r="BO83" i="25"/>
  <c r="BP83" i="25"/>
  <c r="BR83" i="25"/>
  <c r="BT83" i="25"/>
  <c r="BU83" i="25"/>
  <c r="BW83" i="25"/>
  <c r="BY83" i="25"/>
  <c r="BZ83" i="25"/>
  <c r="CB83" i="25"/>
  <c r="CD83" i="25"/>
  <c r="CE83" i="25"/>
  <c r="CF83" i="25"/>
  <c r="CG83" i="25"/>
  <c r="CH83" i="25"/>
  <c r="CI83" i="25"/>
  <c r="H84" i="25"/>
  <c r="L84" i="25"/>
  <c r="M84" i="25"/>
  <c r="O84" i="25"/>
  <c r="P84" i="25"/>
  <c r="Q84" i="25"/>
  <c r="R84" i="25"/>
  <c r="S84" i="25"/>
  <c r="T84" i="25"/>
  <c r="U84" i="25"/>
  <c r="V84" i="25"/>
  <c r="W84" i="25"/>
  <c r="X84" i="25"/>
  <c r="Y84" i="25"/>
  <c r="Z84" i="25"/>
  <c r="AA84" i="25"/>
  <c r="AB84" i="25"/>
  <c r="AC84" i="25"/>
  <c r="AD84" i="25"/>
  <c r="AE84" i="25"/>
  <c r="AF84" i="25"/>
  <c r="AG84" i="25"/>
  <c r="AI84" i="25"/>
  <c r="AK84" i="25"/>
  <c r="AP84" i="25"/>
  <c r="AQ84" i="25"/>
  <c r="AS84" i="25"/>
  <c r="AU84" i="25"/>
  <c r="AV84" i="25"/>
  <c r="AX84" i="25"/>
  <c r="AZ84" i="25"/>
  <c r="BA84" i="25"/>
  <c r="BC84" i="25"/>
  <c r="BE84" i="25"/>
  <c r="BF84" i="25"/>
  <c r="BH84" i="25"/>
  <c r="BJ84" i="25"/>
  <c r="BK84" i="25"/>
  <c r="BM84" i="25"/>
  <c r="BO84" i="25"/>
  <c r="BP84" i="25"/>
  <c r="BR84" i="25"/>
  <c r="BT84" i="25"/>
  <c r="BU84" i="25"/>
  <c r="BW84" i="25"/>
  <c r="BY84" i="25"/>
  <c r="BZ84" i="25"/>
  <c r="CB84" i="25"/>
  <c r="CD84" i="25"/>
  <c r="CE84" i="25"/>
  <c r="CF84" i="25"/>
  <c r="CG84" i="25"/>
  <c r="CH84" i="25"/>
  <c r="CI84" i="25"/>
  <c r="H85" i="25"/>
  <c r="L85" i="25"/>
  <c r="M85" i="25"/>
  <c r="O85" i="25"/>
  <c r="P85" i="25"/>
  <c r="Q85" i="25"/>
  <c r="R85" i="25"/>
  <c r="S85" i="25"/>
  <c r="T85" i="25"/>
  <c r="U85" i="25"/>
  <c r="V85" i="25"/>
  <c r="W85" i="25"/>
  <c r="X85" i="25"/>
  <c r="Y85" i="25"/>
  <c r="Z85" i="25"/>
  <c r="AA85" i="25"/>
  <c r="AB85" i="25"/>
  <c r="AC85" i="25"/>
  <c r="AD85" i="25"/>
  <c r="AE85" i="25"/>
  <c r="AF85" i="25"/>
  <c r="AG85" i="25"/>
  <c r="AI85" i="25"/>
  <c r="AK85" i="25"/>
  <c r="AP85" i="25"/>
  <c r="AQ85" i="25"/>
  <c r="AS85" i="25"/>
  <c r="AU85" i="25"/>
  <c r="AV85" i="25"/>
  <c r="AX85" i="25"/>
  <c r="AZ85" i="25"/>
  <c r="BA85" i="25"/>
  <c r="BC85" i="25"/>
  <c r="BE85" i="25"/>
  <c r="BF85" i="25"/>
  <c r="BH85" i="25"/>
  <c r="BJ85" i="25"/>
  <c r="BK85" i="25"/>
  <c r="BM85" i="25"/>
  <c r="BO85" i="25"/>
  <c r="BP85" i="25"/>
  <c r="BR85" i="25"/>
  <c r="BT85" i="25"/>
  <c r="BU85" i="25"/>
  <c r="BW85" i="25"/>
  <c r="BY85" i="25"/>
  <c r="BZ85" i="25"/>
  <c r="CB85" i="25"/>
  <c r="CD85" i="25"/>
  <c r="CE85" i="25"/>
  <c r="CF85" i="25"/>
  <c r="CG85" i="25"/>
  <c r="CH85" i="25"/>
  <c r="CI85" i="25"/>
  <c r="H86" i="25"/>
  <c r="L86" i="25"/>
  <c r="M86" i="25"/>
  <c r="O86" i="25"/>
  <c r="P86" i="25"/>
  <c r="Q86" i="25"/>
  <c r="R86" i="25"/>
  <c r="S86" i="25"/>
  <c r="T86" i="25"/>
  <c r="U86" i="25"/>
  <c r="V86" i="25"/>
  <c r="W86" i="25"/>
  <c r="X86" i="25"/>
  <c r="Y86" i="25"/>
  <c r="Z86" i="25"/>
  <c r="AA86" i="25"/>
  <c r="AB86" i="25"/>
  <c r="AC86" i="25"/>
  <c r="AD86" i="25"/>
  <c r="AE86" i="25"/>
  <c r="AF86" i="25"/>
  <c r="AG86" i="25"/>
  <c r="AI86" i="25"/>
  <c r="AK86" i="25"/>
  <c r="AP86" i="25"/>
  <c r="AQ86" i="25"/>
  <c r="AS86" i="25"/>
  <c r="AU86" i="25"/>
  <c r="AV86" i="25"/>
  <c r="AX86" i="25"/>
  <c r="AZ86" i="25"/>
  <c r="BA86" i="25"/>
  <c r="BC86" i="25"/>
  <c r="BE86" i="25"/>
  <c r="BF86" i="25"/>
  <c r="BH86" i="25"/>
  <c r="BJ86" i="25"/>
  <c r="BK86" i="25"/>
  <c r="BM86" i="25"/>
  <c r="BO86" i="25"/>
  <c r="BP86" i="25"/>
  <c r="BR86" i="25"/>
  <c r="BT86" i="25"/>
  <c r="BU86" i="25"/>
  <c r="BW86" i="25"/>
  <c r="BY86" i="25"/>
  <c r="BZ86" i="25"/>
  <c r="CB86" i="25"/>
  <c r="CD86" i="25"/>
  <c r="CE86" i="25"/>
  <c r="CF86" i="25"/>
  <c r="CG86" i="25"/>
  <c r="CH86" i="25"/>
  <c r="CI86" i="25"/>
  <c r="H87" i="25"/>
  <c r="L87" i="25"/>
  <c r="M87" i="25"/>
  <c r="O87" i="25"/>
  <c r="P87" i="25"/>
  <c r="Q87" i="25"/>
  <c r="R87" i="25"/>
  <c r="S87" i="25"/>
  <c r="T87" i="25"/>
  <c r="U87" i="25"/>
  <c r="V87" i="25"/>
  <c r="W87" i="25"/>
  <c r="X87" i="25"/>
  <c r="Y87" i="25"/>
  <c r="Z87" i="25"/>
  <c r="AA87" i="25"/>
  <c r="AB87" i="25"/>
  <c r="AC87" i="25"/>
  <c r="AD87" i="25"/>
  <c r="AE87" i="25"/>
  <c r="AF87" i="25"/>
  <c r="AG87" i="25"/>
  <c r="AI87" i="25"/>
  <c r="AK87" i="25"/>
  <c r="AP87" i="25"/>
  <c r="AQ87" i="25"/>
  <c r="AS87" i="25"/>
  <c r="AU87" i="25"/>
  <c r="AV87" i="25"/>
  <c r="AX87" i="25"/>
  <c r="AZ87" i="25"/>
  <c r="BA87" i="25"/>
  <c r="BC87" i="25"/>
  <c r="BE87" i="25"/>
  <c r="BF87" i="25"/>
  <c r="BH87" i="25"/>
  <c r="BJ87" i="25"/>
  <c r="BK87" i="25"/>
  <c r="BM87" i="25"/>
  <c r="BO87" i="25"/>
  <c r="BP87" i="25"/>
  <c r="BR87" i="25"/>
  <c r="BT87" i="25"/>
  <c r="BU87" i="25"/>
  <c r="BW87" i="25"/>
  <c r="BY87" i="25"/>
  <c r="BZ87" i="25"/>
  <c r="CB87" i="25"/>
  <c r="CD87" i="25"/>
  <c r="CE87" i="25"/>
  <c r="CF87" i="25"/>
  <c r="CG87" i="25"/>
  <c r="CH87" i="25"/>
  <c r="CI87" i="25"/>
  <c r="H88" i="25"/>
  <c r="L88" i="25"/>
  <c r="M88" i="25"/>
  <c r="O88" i="25"/>
  <c r="P88" i="25"/>
  <c r="Q88" i="25"/>
  <c r="R88" i="25"/>
  <c r="S88" i="25"/>
  <c r="T88" i="25"/>
  <c r="U88" i="25"/>
  <c r="V88" i="25"/>
  <c r="W88" i="25"/>
  <c r="X88" i="25"/>
  <c r="Y88" i="25"/>
  <c r="Z88" i="25"/>
  <c r="AA88" i="25"/>
  <c r="AB88" i="25"/>
  <c r="AC88" i="25"/>
  <c r="AD88" i="25"/>
  <c r="AE88" i="25"/>
  <c r="AF88" i="25"/>
  <c r="AG88" i="25"/>
  <c r="AI88" i="25"/>
  <c r="AK88" i="25"/>
  <c r="AP88" i="25"/>
  <c r="AQ88" i="25"/>
  <c r="AS88" i="25"/>
  <c r="AU88" i="25"/>
  <c r="AV88" i="25"/>
  <c r="AX88" i="25"/>
  <c r="AZ88" i="25"/>
  <c r="BA88" i="25"/>
  <c r="BC88" i="25"/>
  <c r="BE88" i="25"/>
  <c r="BF88" i="25"/>
  <c r="BH88" i="25"/>
  <c r="BJ88" i="25"/>
  <c r="BK88" i="25"/>
  <c r="BM88" i="25"/>
  <c r="BO88" i="25"/>
  <c r="BP88" i="25"/>
  <c r="BR88" i="25"/>
  <c r="BT88" i="25"/>
  <c r="BU88" i="25"/>
  <c r="BW88" i="25"/>
  <c r="BY88" i="25"/>
  <c r="BZ88" i="25"/>
  <c r="CB88" i="25"/>
  <c r="CD88" i="25"/>
  <c r="CE88" i="25"/>
  <c r="CF88" i="25"/>
  <c r="CG88" i="25"/>
  <c r="CH88" i="25"/>
  <c r="CI88" i="25"/>
  <c r="H89" i="25"/>
  <c r="L89" i="25"/>
  <c r="M89" i="25"/>
  <c r="O89" i="25"/>
  <c r="P89" i="25"/>
  <c r="Q89" i="25"/>
  <c r="R89" i="25"/>
  <c r="S89" i="25"/>
  <c r="T89" i="25"/>
  <c r="U89" i="25"/>
  <c r="V89" i="25"/>
  <c r="W89" i="25"/>
  <c r="X89" i="25"/>
  <c r="Y89" i="25"/>
  <c r="Z89" i="25"/>
  <c r="AA89" i="25"/>
  <c r="AB89" i="25"/>
  <c r="AC89" i="25"/>
  <c r="AD89" i="25"/>
  <c r="AE89" i="25"/>
  <c r="AF89" i="25"/>
  <c r="AG89" i="25"/>
  <c r="AI89" i="25"/>
  <c r="AK89" i="25"/>
  <c r="AP89" i="25"/>
  <c r="AQ89" i="25"/>
  <c r="AS89" i="25"/>
  <c r="AU89" i="25"/>
  <c r="AV89" i="25"/>
  <c r="AX89" i="25"/>
  <c r="AZ89" i="25"/>
  <c r="BA89" i="25"/>
  <c r="BC89" i="25"/>
  <c r="BE89" i="25"/>
  <c r="BF89" i="25"/>
  <c r="BH89" i="25"/>
  <c r="BJ89" i="25"/>
  <c r="BK89" i="25"/>
  <c r="BM89" i="25"/>
  <c r="BO89" i="25"/>
  <c r="BP89" i="25"/>
  <c r="BR89" i="25"/>
  <c r="BT89" i="25"/>
  <c r="BU89" i="25"/>
  <c r="BW89" i="25"/>
  <c r="BY89" i="25"/>
  <c r="BZ89" i="25"/>
  <c r="CB89" i="25"/>
  <c r="CD89" i="25"/>
  <c r="CE89" i="25"/>
  <c r="CF89" i="25"/>
  <c r="CG89" i="25"/>
  <c r="CH89" i="25"/>
  <c r="CI89" i="25"/>
  <c r="H90" i="25"/>
  <c r="L90" i="25"/>
  <c r="M90" i="25"/>
  <c r="O90" i="25"/>
  <c r="P90" i="25"/>
  <c r="Q90" i="25"/>
  <c r="R90" i="25"/>
  <c r="S90" i="25"/>
  <c r="T90" i="25"/>
  <c r="U90" i="25"/>
  <c r="V90" i="25"/>
  <c r="W90" i="25"/>
  <c r="X90" i="25"/>
  <c r="Y90" i="25"/>
  <c r="Z90" i="25"/>
  <c r="AA90" i="25"/>
  <c r="AB90" i="25"/>
  <c r="AC90" i="25"/>
  <c r="AD90" i="25"/>
  <c r="AE90" i="25"/>
  <c r="AF90" i="25"/>
  <c r="AG90" i="25"/>
  <c r="AI90" i="25"/>
  <c r="AK90" i="25"/>
  <c r="AP90" i="25"/>
  <c r="AQ90" i="25"/>
  <c r="AS90" i="25"/>
  <c r="AU90" i="25"/>
  <c r="AV90" i="25"/>
  <c r="AX90" i="25"/>
  <c r="AZ90" i="25"/>
  <c r="BA90" i="25"/>
  <c r="BC90" i="25"/>
  <c r="BE90" i="25"/>
  <c r="BF90" i="25"/>
  <c r="BH90" i="25"/>
  <c r="BJ90" i="25"/>
  <c r="BK90" i="25"/>
  <c r="BM90" i="25"/>
  <c r="BO90" i="25"/>
  <c r="BP90" i="25"/>
  <c r="BR90" i="25"/>
  <c r="BT90" i="25"/>
  <c r="BU90" i="25"/>
  <c r="BW90" i="25"/>
  <c r="BY90" i="25"/>
  <c r="BZ90" i="25"/>
  <c r="CB90" i="25"/>
  <c r="CD90" i="25"/>
  <c r="CE90" i="25"/>
  <c r="CF90" i="25"/>
  <c r="CG90" i="25"/>
  <c r="CH90" i="25"/>
  <c r="CI90" i="25"/>
  <c r="H91" i="25"/>
  <c r="L91" i="25"/>
  <c r="M91" i="25"/>
  <c r="O91" i="25"/>
  <c r="P91" i="25"/>
  <c r="Q91" i="25"/>
  <c r="R91" i="25"/>
  <c r="S91" i="25"/>
  <c r="T91" i="25"/>
  <c r="U91" i="25"/>
  <c r="V91" i="25"/>
  <c r="W91" i="25"/>
  <c r="X91" i="25"/>
  <c r="Y91" i="25"/>
  <c r="Z91" i="25"/>
  <c r="AA91" i="25"/>
  <c r="AB91" i="25"/>
  <c r="AC91" i="25"/>
  <c r="AD91" i="25"/>
  <c r="AE91" i="25"/>
  <c r="AF91" i="25"/>
  <c r="AG91" i="25"/>
  <c r="AI91" i="25"/>
  <c r="AK91" i="25"/>
  <c r="AP91" i="25"/>
  <c r="AQ91" i="25"/>
  <c r="AS91" i="25"/>
  <c r="AU91" i="25"/>
  <c r="AV91" i="25"/>
  <c r="AX91" i="25"/>
  <c r="AZ91" i="25"/>
  <c r="BA91" i="25"/>
  <c r="BC91" i="25"/>
  <c r="BE91" i="25"/>
  <c r="BF91" i="25"/>
  <c r="BH91" i="25"/>
  <c r="BJ91" i="25"/>
  <c r="BK91" i="25"/>
  <c r="BM91" i="25"/>
  <c r="BO91" i="25"/>
  <c r="BP91" i="25"/>
  <c r="BR91" i="25"/>
  <c r="BT91" i="25"/>
  <c r="BU91" i="25"/>
  <c r="BW91" i="25"/>
  <c r="BY91" i="25"/>
  <c r="BZ91" i="25"/>
  <c r="CB91" i="25"/>
  <c r="CD91" i="25"/>
  <c r="CE91" i="25"/>
  <c r="CF91" i="25"/>
  <c r="CG91" i="25"/>
  <c r="CH91" i="25"/>
  <c r="CI91" i="25"/>
  <c r="H92" i="25"/>
  <c r="L92" i="25"/>
  <c r="M92" i="25"/>
  <c r="O92" i="25"/>
  <c r="P92" i="25"/>
  <c r="Q92" i="25"/>
  <c r="R92" i="25"/>
  <c r="S92" i="25"/>
  <c r="T92" i="25"/>
  <c r="U92" i="25"/>
  <c r="V92" i="25"/>
  <c r="W92" i="25"/>
  <c r="X92" i="25"/>
  <c r="Y92" i="25"/>
  <c r="Z92" i="25"/>
  <c r="AA92" i="25"/>
  <c r="AB92" i="25"/>
  <c r="AC92" i="25"/>
  <c r="AD92" i="25"/>
  <c r="AE92" i="25"/>
  <c r="AF92" i="25"/>
  <c r="AG92" i="25"/>
  <c r="AI92" i="25"/>
  <c r="AK92" i="25"/>
  <c r="AP92" i="25"/>
  <c r="AQ92" i="25"/>
  <c r="AS92" i="25"/>
  <c r="AU92" i="25"/>
  <c r="AV92" i="25"/>
  <c r="AX92" i="25"/>
  <c r="AZ92" i="25"/>
  <c r="BA92" i="25"/>
  <c r="BC92" i="25"/>
  <c r="BE92" i="25"/>
  <c r="BF92" i="25"/>
  <c r="BH92" i="25"/>
  <c r="BJ92" i="25"/>
  <c r="BK92" i="25"/>
  <c r="BM92" i="25"/>
  <c r="BO92" i="25"/>
  <c r="BP92" i="25"/>
  <c r="BR92" i="25"/>
  <c r="BT92" i="25"/>
  <c r="BU92" i="25"/>
  <c r="BW92" i="25"/>
  <c r="BY92" i="25"/>
  <c r="BZ92" i="25"/>
  <c r="CB92" i="25"/>
  <c r="CD92" i="25"/>
  <c r="CE92" i="25"/>
  <c r="CF92" i="25"/>
  <c r="CG92" i="25"/>
  <c r="CH92" i="25"/>
  <c r="CI92" i="25"/>
  <c r="H93" i="25"/>
  <c r="L93" i="25"/>
  <c r="M93" i="25"/>
  <c r="O93" i="25"/>
  <c r="P93" i="25"/>
  <c r="Q93" i="25"/>
  <c r="R93" i="25"/>
  <c r="S93" i="25"/>
  <c r="T93" i="25"/>
  <c r="U93" i="25"/>
  <c r="V93" i="25"/>
  <c r="W93" i="25"/>
  <c r="X93" i="25"/>
  <c r="Y93" i="25"/>
  <c r="Z93" i="25"/>
  <c r="AA93" i="25"/>
  <c r="AB93" i="25"/>
  <c r="AC93" i="25"/>
  <c r="AD93" i="25"/>
  <c r="AE93" i="25"/>
  <c r="AF93" i="25"/>
  <c r="AG93" i="25"/>
  <c r="AI93" i="25"/>
  <c r="AK93" i="25"/>
  <c r="AP93" i="25"/>
  <c r="AQ93" i="25"/>
  <c r="AS93" i="25"/>
  <c r="AU93" i="25"/>
  <c r="AV93" i="25"/>
  <c r="AX93" i="25"/>
  <c r="AZ93" i="25"/>
  <c r="BA93" i="25"/>
  <c r="BC93" i="25"/>
  <c r="BE93" i="25"/>
  <c r="BF93" i="25"/>
  <c r="BH93" i="25"/>
  <c r="BJ93" i="25"/>
  <c r="BK93" i="25"/>
  <c r="BM93" i="25"/>
  <c r="BO93" i="25"/>
  <c r="BP93" i="25"/>
  <c r="BR93" i="25"/>
  <c r="BT93" i="25"/>
  <c r="BU93" i="25"/>
  <c r="BW93" i="25"/>
  <c r="BY93" i="25"/>
  <c r="BZ93" i="25"/>
  <c r="CB93" i="25"/>
  <c r="CD93" i="25"/>
  <c r="CE93" i="25"/>
  <c r="CF93" i="25"/>
  <c r="CG93" i="25"/>
  <c r="CH93" i="25"/>
  <c r="CI93" i="25"/>
  <c r="H94" i="25"/>
  <c r="L94" i="25"/>
  <c r="M94" i="25"/>
  <c r="O94" i="25"/>
  <c r="P94" i="25"/>
  <c r="Q94" i="25"/>
  <c r="R94" i="25"/>
  <c r="S94" i="25"/>
  <c r="T94" i="25"/>
  <c r="U94" i="25"/>
  <c r="V94" i="25"/>
  <c r="W94" i="25"/>
  <c r="X94" i="25"/>
  <c r="Y94" i="25"/>
  <c r="Z94" i="25"/>
  <c r="AA94" i="25"/>
  <c r="AB94" i="25"/>
  <c r="AC94" i="25"/>
  <c r="AD94" i="25"/>
  <c r="AE94" i="25"/>
  <c r="AF94" i="25"/>
  <c r="AG94" i="25"/>
  <c r="AI94" i="25"/>
  <c r="AK94" i="25"/>
  <c r="AP94" i="25"/>
  <c r="AQ94" i="25"/>
  <c r="AS94" i="25"/>
  <c r="AU94" i="25"/>
  <c r="AV94" i="25"/>
  <c r="AX94" i="25"/>
  <c r="AZ94" i="25"/>
  <c r="BA94" i="25"/>
  <c r="BC94" i="25"/>
  <c r="BE94" i="25"/>
  <c r="BF94" i="25"/>
  <c r="BH94" i="25"/>
  <c r="BJ94" i="25"/>
  <c r="BK94" i="25"/>
  <c r="BM94" i="25"/>
  <c r="BO94" i="25"/>
  <c r="BP94" i="25"/>
  <c r="BR94" i="25"/>
  <c r="BT94" i="25"/>
  <c r="BU94" i="25"/>
  <c r="BW94" i="25"/>
  <c r="BY94" i="25"/>
  <c r="BZ94" i="25"/>
  <c r="CB94" i="25"/>
  <c r="CD94" i="25"/>
  <c r="CE94" i="25"/>
  <c r="CF94" i="25"/>
  <c r="CG94" i="25"/>
  <c r="CH94" i="25"/>
  <c r="CI94" i="25"/>
  <c r="H95" i="25"/>
  <c r="L95" i="25"/>
  <c r="M95" i="25"/>
  <c r="O95" i="25"/>
  <c r="P95" i="25"/>
  <c r="Q95" i="25"/>
  <c r="R95" i="25"/>
  <c r="S95" i="25"/>
  <c r="T95" i="25"/>
  <c r="U95" i="25"/>
  <c r="V95" i="25"/>
  <c r="W95" i="25"/>
  <c r="X95" i="25"/>
  <c r="Y95" i="25"/>
  <c r="Z95" i="25"/>
  <c r="AA95" i="25"/>
  <c r="AB95" i="25"/>
  <c r="AC95" i="25"/>
  <c r="AD95" i="25"/>
  <c r="AE95" i="25"/>
  <c r="AF95" i="25"/>
  <c r="AG95" i="25"/>
  <c r="AI95" i="25"/>
  <c r="AK95" i="25"/>
  <c r="AP95" i="25"/>
  <c r="AQ95" i="25"/>
  <c r="AS95" i="25"/>
  <c r="AU95" i="25"/>
  <c r="AV95" i="25"/>
  <c r="AX95" i="25"/>
  <c r="AZ95" i="25"/>
  <c r="BA95" i="25"/>
  <c r="BC95" i="25"/>
  <c r="BE95" i="25"/>
  <c r="BF95" i="25"/>
  <c r="BH95" i="25"/>
  <c r="BJ95" i="25"/>
  <c r="BK95" i="25"/>
  <c r="BM95" i="25"/>
  <c r="BO95" i="25"/>
  <c r="BP95" i="25"/>
  <c r="BR95" i="25"/>
  <c r="BT95" i="25"/>
  <c r="BU95" i="25"/>
  <c r="BW95" i="25"/>
  <c r="BY95" i="25"/>
  <c r="BZ95" i="25"/>
  <c r="CB95" i="25"/>
  <c r="CD95" i="25"/>
  <c r="CE95" i="25"/>
  <c r="CF95" i="25"/>
  <c r="CG95" i="25"/>
  <c r="CH95" i="25"/>
  <c r="CI95" i="25"/>
  <c r="H96" i="25"/>
  <c r="L96" i="25"/>
  <c r="M96" i="25"/>
  <c r="O96" i="25"/>
  <c r="P96" i="25"/>
  <c r="Q96" i="25"/>
  <c r="R96" i="25"/>
  <c r="S96" i="25"/>
  <c r="T96" i="25"/>
  <c r="U96" i="25"/>
  <c r="V96" i="25"/>
  <c r="W96" i="25"/>
  <c r="X96" i="25"/>
  <c r="Y96" i="25"/>
  <c r="Z96" i="25"/>
  <c r="AA96" i="25"/>
  <c r="AB96" i="25"/>
  <c r="AC96" i="25"/>
  <c r="AD96" i="25"/>
  <c r="AE96" i="25"/>
  <c r="AF96" i="25"/>
  <c r="AG96" i="25"/>
  <c r="AI96" i="25"/>
  <c r="AK96" i="25"/>
  <c r="AP96" i="25"/>
  <c r="AQ96" i="25"/>
  <c r="AS96" i="25"/>
  <c r="AU96" i="25"/>
  <c r="AV96" i="25"/>
  <c r="AX96" i="25"/>
  <c r="AZ96" i="25"/>
  <c r="BA96" i="25"/>
  <c r="BC96" i="25"/>
  <c r="BE96" i="25"/>
  <c r="BF96" i="25"/>
  <c r="BH96" i="25"/>
  <c r="BJ96" i="25"/>
  <c r="BK96" i="25"/>
  <c r="BM96" i="25"/>
  <c r="BO96" i="25"/>
  <c r="BP96" i="25"/>
  <c r="BR96" i="25"/>
  <c r="BT96" i="25"/>
  <c r="BU96" i="25"/>
  <c r="BW96" i="25"/>
  <c r="BY96" i="25"/>
  <c r="BZ96" i="25"/>
  <c r="CB96" i="25"/>
  <c r="CD96" i="25"/>
  <c r="CE96" i="25"/>
  <c r="CF96" i="25"/>
  <c r="CG96" i="25"/>
  <c r="CH96" i="25"/>
  <c r="CI96" i="25"/>
  <c r="H97" i="25"/>
  <c r="L97" i="25"/>
  <c r="M97" i="25"/>
  <c r="O97" i="25"/>
  <c r="P97" i="25"/>
  <c r="Q97" i="25"/>
  <c r="R97" i="25"/>
  <c r="S97" i="25"/>
  <c r="T97" i="25"/>
  <c r="U97" i="25"/>
  <c r="V97" i="25"/>
  <c r="W97" i="25"/>
  <c r="X97" i="25"/>
  <c r="Y97" i="25"/>
  <c r="Z97" i="25"/>
  <c r="AA97" i="25"/>
  <c r="AB97" i="25"/>
  <c r="AC97" i="25"/>
  <c r="AD97" i="25"/>
  <c r="AE97" i="25"/>
  <c r="AF97" i="25"/>
  <c r="AG97" i="25"/>
  <c r="AI97" i="25"/>
  <c r="AK97" i="25"/>
  <c r="AP97" i="25"/>
  <c r="AQ97" i="25"/>
  <c r="AS97" i="25"/>
  <c r="AU97" i="25"/>
  <c r="AV97" i="25"/>
  <c r="AX97" i="25"/>
  <c r="AZ97" i="25"/>
  <c r="BA97" i="25"/>
  <c r="BC97" i="25"/>
  <c r="BE97" i="25"/>
  <c r="BF97" i="25"/>
  <c r="BH97" i="25"/>
  <c r="BJ97" i="25"/>
  <c r="BK97" i="25"/>
  <c r="BM97" i="25"/>
  <c r="BO97" i="25"/>
  <c r="BP97" i="25"/>
  <c r="BR97" i="25"/>
  <c r="BT97" i="25"/>
  <c r="BU97" i="25"/>
  <c r="BW97" i="25"/>
  <c r="BY97" i="25"/>
  <c r="BZ97" i="25"/>
  <c r="CB97" i="25"/>
  <c r="CD97" i="25"/>
  <c r="CE97" i="25"/>
  <c r="CF97" i="25"/>
  <c r="CG97" i="25"/>
  <c r="CH97" i="25"/>
  <c r="CI97" i="25"/>
  <c r="H98" i="25"/>
  <c r="L98" i="25"/>
  <c r="M98" i="25"/>
  <c r="O98" i="25"/>
  <c r="P98" i="25"/>
  <c r="Q98" i="25"/>
  <c r="R98" i="25"/>
  <c r="S98" i="25"/>
  <c r="T98" i="25"/>
  <c r="U98" i="25"/>
  <c r="V98" i="25"/>
  <c r="W98" i="25"/>
  <c r="X98" i="25"/>
  <c r="Y98" i="25"/>
  <c r="Z98" i="25"/>
  <c r="AA98" i="25"/>
  <c r="AB98" i="25"/>
  <c r="AC98" i="25"/>
  <c r="AD98" i="25"/>
  <c r="AE98" i="25"/>
  <c r="AF98" i="25"/>
  <c r="AG98" i="25"/>
  <c r="AI98" i="25"/>
  <c r="AK98" i="25"/>
  <c r="AP98" i="25"/>
  <c r="AQ98" i="25"/>
  <c r="AS98" i="25"/>
  <c r="AU98" i="25"/>
  <c r="AV98" i="25"/>
  <c r="AX98" i="25"/>
  <c r="AZ98" i="25"/>
  <c r="BA98" i="25"/>
  <c r="BC98" i="25"/>
  <c r="BE98" i="25"/>
  <c r="BF98" i="25"/>
  <c r="BH98" i="25"/>
  <c r="BJ98" i="25"/>
  <c r="BK98" i="25"/>
  <c r="BM98" i="25"/>
  <c r="BO98" i="25"/>
  <c r="BP98" i="25"/>
  <c r="BR98" i="25"/>
  <c r="BT98" i="25"/>
  <c r="BU98" i="25"/>
  <c r="BW98" i="25"/>
  <c r="BY98" i="25"/>
  <c r="BZ98" i="25"/>
  <c r="CB98" i="25"/>
  <c r="CD98" i="25"/>
  <c r="CE98" i="25"/>
  <c r="CF98" i="25"/>
  <c r="CG98" i="25"/>
  <c r="CH98" i="25"/>
  <c r="CI98" i="25"/>
  <c r="H99" i="25"/>
  <c r="L99" i="25"/>
  <c r="M99" i="25"/>
  <c r="O99" i="25"/>
  <c r="P99" i="25"/>
  <c r="Q99" i="25"/>
  <c r="R99" i="25"/>
  <c r="S99" i="25"/>
  <c r="T99" i="25"/>
  <c r="U99" i="25"/>
  <c r="V99" i="25"/>
  <c r="W99" i="25"/>
  <c r="X99" i="25"/>
  <c r="Y99" i="25"/>
  <c r="Z99" i="25"/>
  <c r="AA99" i="25"/>
  <c r="AB99" i="25"/>
  <c r="AC99" i="25"/>
  <c r="AD99" i="25"/>
  <c r="AE99" i="25"/>
  <c r="AF99" i="25"/>
  <c r="AG99" i="25"/>
  <c r="AI99" i="25"/>
  <c r="AK99" i="25"/>
  <c r="AP99" i="25"/>
  <c r="AQ99" i="25"/>
  <c r="AS99" i="25"/>
  <c r="AU99" i="25"/>
  <c r="AV99" i="25"/>
  <c r="AX99" i="25"/>
  <c r="AZ99" i="25"/>
  <c r="BA99" i="25"/>
  <c r="BC99" i="25"/>
  <c r="BE99" i="25"/>
  <c r="BF99" i="25"/>
  <c r="BH99" i="25"/>
  <c r="BJ99" i="25"/>
  <c r="BK99" i="25"/>
  <c r="BM99" i="25"/>
  <c r="BO99" i="25"/>
  <c r="BP99" i="25"/>
  <c r="BR99" i="25"/>
  <c r="BT99" i="25"/>
  <c r="BU99" i="25"/>
  <c r="BW99" i="25"/>
  <c r="BY99" i="25"/>
  <c r="BZ99" i="25"/>
  <c r="CB99" i="25"/>
  <c r="CD99" i="25"/>
  <c r="CE99" i="25"/>
  <c r="CF99" i="25"/>
  <c r="CG99" i="25"/>
  <c r="CH99" i="25"/>
  <c r="CI99" i="25"/>
  <c r="H100" i="25"/>
  <c r="L100" i="25"/>
  <c r="M100" i="25"/>
  <c r="O100" i="25"/>
  <c r="P100" i="25"/>
  <c r="Q100" i="25"/>
  <c r="R100" i="25"/>
  <c r="S100" i="25"/>
  <c r="T100" i="25"/>
  <c r="U100" i="25"/>
  <c r="V100" i="25"/>
  <c r="W100" i="25"/>
  <c r="X100" i="25"/>
  <c r="Y100" i="25"/>
  <c r="Z100" i="25"/>
  <c r="AA100" i="25"/>
  <c r="AB100" i="25"/>
  <c r="AC100" i="25"/>
  <c r="AD100" i="25"/>
  <c r="AE100" i="25"/>
  <c r="AF100" i="25"/>
  <c r="AG100" i="25"/>
  <c r="AI100" i="25"/>
  <c r="AK100" i="25"/>
  <c r="AP100" i="25"/>
  <c r="AQ100" i="25"/>
  <c r="AS100" i="25"/>
  <c r="AU100" i="25"/>
  <c r="AV100" i="25"/>
  <c r="AX100" i="25"/>
  <c r="AZ100" i="25"/>
  <c r="BA100" i="25"/>
  <c r="BC100" i="25"/>
  <c r="BE100" i="25"/>
  <c r="BF100" i="25"/>
  <c r="BH100" i="25"/>
  <c r="BJ100" i="25"/>
  <c r="BK100" i="25"/>
  <c r="BM100" i="25"/>
  <c r="BO100" i="25"/>
  <c r="BP100" i="25"/>
  <c r="BR100" i="25"/>
  <c r="BT100" i="25"/>
  <c r="BU100" i="25"/>
  <c r="BW100" i="25"/>
  <c r="BY100" i="25"/>
  <c r="BZ100" i="25"/>
  <c r="CB100" i="25"/>
  <c r="CD100" i="25"/>
  <c r="CE100" i="25"/>
  <c r="CF100" i="25"/>
  <c r="CG100" i="25"/>
  <c r="CH100" i="25"/>
  <c r="CI100" i="25"/>
  <c r="H101" i="25"/>
  <c r="L101" i="25"/>
  <c r="M101" i="25"/>
  <c r="O101" i="25"/>
  <c r="P101" i="25"/>
  <c r="Q101" i="25"/>
  <c r="R101" i="25"/>
  <c r="S101" i="25"/>
  <c r="T101" i="25"/>
  <c r="U101" i="25"/>
  <c r="V101" i="25"/>
  <c r="W101" i="25"/>
  <c r="X101" i="25"/>
  <c r="Y101" i="25"/>
  <c r="Z101" i="25"/>
  <c r="AA101" i="25"/>
  <c r="AB101" i="25"/>
  <c r="AC101" i="25"/>
  <c r="AD101" i="25"/>
  <c r="AE101" i="25"/>
  <c r="AF101" i="25"/>
  <c r="AG101" i="25"/>
  <c r="AI101" i="25"/>
  <c r="AK101" i="25"/>
  <c r="AP101" i="25"/>
  <c r="AQ101" i="25"/>
  <c r="AS101" i="25"/>
  <c r="AU101" i="25"/>
  <c r="AV101" i="25"/>
  <c r="AX101" i="25"/>
  <c r="AZ101" i="25"/>
  <c r="BA101" i="25"/>
  <c r="BC101" i="25"/>
  <c r="BE101" i="25"/>
  <c r="BF101" i="25"/>
  <c r="BH101" i="25"/>
  <c r="BJ101" i="25"/>
  <c r="BK101" i="25"/>
  <c r="BM101" i="25"/>
  <c r="BO101" i="25"/>
  <c r="BP101" i="25"/>
  <c r="BR101" i="25"/>
  <c r="BT101" i="25"/>
  <c r="BU101" i="25"/>
  <c r="BW101" i="25"/>
  <c r="BY101" i="25"/>
  <c r="BZ101" i="25"/>
  <c r="CB101" i="25"/>
  <c r="CD101" i="25"/>
  <c r="CE101" i="25"/>
  <c r="CF101" i="25"/>
  <c r="CG101" i="25"/>
  <c r="CH101" i="25"/>
  <c r="CI101" i="25"/>
  <c r="H102" i="25"/>
  <c r="L102" i="25"/>
  <c r="M102" i="25"/>
  <c r="O102" i="25"/>
  <c r="P102" i="25"/>
  <c r="Q102" i="25"/>
  <c r="R102" i="25"/>
  <c r="S102" i="25"/>
  <c r="T102" i="25"/>
  <c r="U102" i="25"/>
  <c r="V102" i="25"/>
  <c r="W102" i="25"/>
  <c r="X102" i="25"/>
  <c r="Y102" i="25"/>
  <c r="Z102" i="25"/>
  <c r="AA102" i="25"/>
  <c r="AB102" i="25"/>
  <c r="AC102" i="25"/>
  <c r="AD102" i="25"/>
  <c r="AE102" i="25"/>
  <c r="AF102" i="25"/>
  <c r="AG102" i="25"/>
  <c r="AI102" i="25"/>
  <c r="AK102" i="25"/>
  <c r="AP102" i="25"/>
  <c r="AQ102" i="25"/>
  <c r="AS102" i="25"/>
  <c r="AU102" i="25"/>
  <c r="AV102" i="25"/>
  <c r="AX102" i="25"/>
  <c r="AZ102" i="25"/>
  <c r="BA102" i="25"/>
  <c r="BC102" i="25"/>
  <c r="BE102" i="25"/>
  <c r="BF102" i="25"/>
  <c r="BH102" i="25"/>
  <c r="BJ102" i="25"/>
  <c r="BK102" i="25"/>
  <c r="BM102" i="25"/>
  <c r="BO102" i="25"/>
  <c r="BP102" i="25"/>
  <c r="BR102" i="25"/>
  <c r="BT102" i="25"/>
  <c r="BU102" i="25"/>
  <c r="BW102" i="25"/>
  <c r="BY102" i="25"/>
  <c r="BZ102" i="25"/>
  <c r="CB102" i="25"/>
  <c r="CD102" i="25"/>
  <c r="CE102" i="25"/>
  <c r="CF102" i="25"/>
  <c r="CG102" i="25"/>
  <c r="CH102" i="25"/>
  <c r="CI102" i="25"/>
  <c r="H103" i="25"/>
  <c r="L103" i="25"/>
  <c r="M103" i="25"/>
  <c r="O103" i="25"/>
  <c r="P103" i="25"/>
  <c r="Q103" i="25"/>
  <c r="R103" i="25"/>
  <c r="S103" i="25"/>
  <c r="T103" i="25"/>
  <c r="U103" i="25"/>
  <c r="V103" i="25"/>
  <c r="W103" i="25"/>
  <c r="X103" i="25"/>
  <c r="Y103" i="25"/>
  <c r="Z103" i="25"/>
  <c r="AA103" i="25"/>
  <c r="AB103" i="25"/>
  <c r="AC103" i="25"/>
  <c r="AD103" i="25"/>
  <c r="AE103" i="25"/>
  <c r="AF103" i="25"/>
  <c r="AG103" i="25"/>
  <c r="AI103" i="25"/>
  <c r="AK103" i="25"/>
  <c r="AP103" i="25"/>
  <c r="AQ103" i="25"/>
  <c r="AS103" i="25"/>
  <c r="AU103" i="25"/>
  <c r="AV103" i="25"/>
  <c r="AX103" i="25"/>
  <c r="AZ103" i="25"/>
  <c r="BA103" i="25"/>
  <c r="BC103" i="25"/>
  <c r="BE103" i="25"/>
  <c r="BF103" i="25"/>
  <c r="BH103" i="25"/>
  <c r="BJ103" i="25"/>
  <c r="BK103" i="25"/>
  <c r="BM103" i="25"/>
  <c r="BO103" i="25"/>
  <c r="BP103" i="25"/>
  <c r="BR103" i="25"/>
  <c r="BT103" i="25"/>
  <c r="BU103" i="25"/>
  <c r="BW103" i="25"/>
  <c r="BY103" i="25"/>
  <c r="BZ103" i="25"/>
  <c r="CB103" i="25"/>
  <c r="CD103" i="25"/>
  <c r="CE103" i="25"/>
  <c r="CF103" i="25"/>
  <c r="CG103" i="25"/>
  <c r="CH103" i="25"/>
  <c r="CI103" i="25"/>
  <c r="H104" i="25"/>
  <c r="L104" i="25"/>
  <c r="M104" i="25"/>
  <c r="O104" i="25"/>
  <c r="P104" i="25"/>
  <c r="Q104" i="25"/>
  <c r="R104" i="25"/>
  <c r="S104" i="25"/>
  <c r="T104" i="25"/>
  <c r="U104" i="25"/>
  <c r="V104" i="25"/>
  <c r="W104" i="25"/>
  <c r="X104" i="25"/>
  <c r="Y104" i="25"/>
  <c r="Z104" i="25"/>
  <c r="AA104" i="25"/>
  <c r="AB104" i="25"/>
  <c r="AC104" i="25"/>
  <c r="AD104" i="25"/>
  <c r="AE104" i="25"/>
  <c r="AF104" i="25"/>
  <c r="AG104" i="25"/>
  <c r="AI104" i="25"/>
  <c r="AK104" i="25"/>
  <c r="AP104" i="25"/>
  <c r="AQ104" i="25"/>
  <c r="AS104" i="25"/>
  <c r="AU104" i="25"/>
  <c r="AV104" i="25"/>
  <c r="AX104" i="25"/>
  <c r="AZ104" i="25"/>
  <c r="BA104" i="25"/>
  <c r="BC104" i="25"/>
  <c r="BE104" i="25"/>
  <c r="BF104" i="25"/>
  <c r="BH104" i="25"/>
  <c r="BJ104" i="25"/>
  <c r="BK104" i="25"/>
  <c r="BM104" i="25"/>
  <c r="BO104" i="25"/>
  <c r="BP104" i="25"/>
  <c r="BR104" i="25"/>
  <c r="BT104" i="25"/>
  <c r="BU104" i="25"/>
  <c r="BW104" i="25"/>
  <c r="BY104" i="25"/>
  <c r="BZ104" i="25"/>
  <c r="CB104" i="25"/>
  <c r="CD104" i="25"/>
  <c r="CE104" i="25"/>
  <c r="CF104" i="25"/>
  <c r="CG104" i="25"/>
  <c r="CH104" i="25"/>
  <c r="CI104" i="25"/>
  <c r="H105" i="25"/>
  <c r="L105" i="25"/>
  <c r="M105" i="25"/>
  <c r="O105" i="25"/>
  <c r="P105" i="25"/>
  <c r="Q105" i="25"/>
  <c r="R105" i="25"/>
  <c r="S105" i="25"/>
  <c r="T105" i="25"/>
  <c r="U105" i="25"/>
  <c r="V105" i="25"/>
  <c r="W105" i="25"/>
  <c r="X105" i="25"/>
  <c r="Y105" i="25"/>
  <c r="Z105" i="25"/>
  <c r="AA105" i="25"/>
  <c r="AB105" i="25"/>
  <c r="AC105" i="25"/>
  <c r="AD105" i="25"/>
  <c r="AE105" i="25"/>
  <c r="AF105" i="25"/>
  <c r="AG105" i="25"/>
  <c r="AI105" i="25"/>
  <c r="AK105" i="25"/>
  <c r="AP105" i="25"/>
  <c r="AQ105" i="25"/>
  <c r="AS105" i="25"/>
  <c r="AU105" i="25"/>
  <c r="AV105" i="25"/>
  <c r="AX105" i="25"/>
  <c r="AZ105" i="25"/>
  <c r="BA105" i="25"/>
  <c r="BC105" i="25"/>
  <c r="BE105" i="25"/>
  <c r="BF105" i="25"/>
  <c r="BH105" i="25"/>
  <c r="BJ105" i="25"/>
  <c r="BK105" i="25"/>
  <c r="BM105" i="25"/>
  <c r="BO105" i="25"/>
  <c r="BP105" i="25"/>
  <c r="BR105" i="25"/>
  <c r="BT105" i="25"/>
  <c r="BU105" i="25"/>
  <c r="BW105" i="25"/>
  <c r="BY105" i="25"/>
  <c r="BZ105" i="25"/>
  <c r="CB105" i="25"/>
  <c r="CD105" i="25"/>
  <c r="CE105" i="25"/>
  <c r="CF105" i="25"/>
  <c r="CG105" i="25"/>
  <c r="CH105" i="25"/>
  <c r="CI105" i="25"/>
  <c r="H106" i="25"/>
  <c r="L106" i="25"/>
  <c r="M106" i="25"/>
  <c r="O106" i="25"/>
  <c r="P106" i="25"/>
  <c r="Q106" i="25"/>
  <c r="R106" i="25"/>
  <c r="S106" i="25"/>
  <c r="T106" i="25"/>
  <c r="U106" i="25"/>
  <c r="V106" i="25"/>
  <c r="W106" i="25"/>
  <c r="X106" i="25"/>
  <c r="Y106" i="25"/>
  <c r="Z106" i="25"/>
  <c r="AA106" i="25"/>
  <c r="AB106" i="25"/>
  <c r="AC106" i="25"/>
  <c r="AD106" i="25"/>
  <c r="AE106" i="25"/>
  <c r="AF106" i="25"/>
  <c r="AG106" i="25"/>
  <c r="AI106" i="25"/>
  <c r="AK106" i="25"/>
  <c r="AP106" i="25"/>
  <c r="AQ106" i="25"/>
  <c r="AS106" i="25"/>
  <c r="AU106" i="25"/>
  <c r="AV106" i="25"/>
  <c r="AX106" i="25"/>
  <c r="AZ106" i="25"/>
  <c r="BA106" i="25"/>
  <c r="BC106" i="25"/>
  <c r="BE106" i="25"/>
  <c r="BF106" i="25"/>
  <c r="BH106" i="25"/>
  <c r="BJ106" i="25"/>
  <c r="BK106" i="25"/>
  <c r="BM106" i="25"/>
  <c r="BO106" i="25"/>
  <c r="BP106" i="25"/>
  <c r="BR106" i="25"/>
  <c r="BT106" i="25"/>
  <c r="BU106" i="25"/>
  <c r="BW106" i="25"/>
  <c r="BY106" i="25"/>
  <c r="BZ106" i="25"/>
  <c r="CB106" i="25"/>
  <c r="CD106" i="25"/>
  <c r="CE106" i="25"/>
  <c r="CF106" i="25"/>
  <c r="CG106" i="25"/>
  <c r="CH106" i="25"/>
  <c r="CI106" i="25"/>
  <c r="H107" i="25"/>
  <c r="L107" i="25"/>
  <c r="M107" i="25"/>
  <c r="O107" i="25"/>
  <c r="P107" i="25"/>
  <c r="Q107" i="25"/>
  <c r="R107" i="25"/>
  <c r="S107" i="25"/>
  <c r="T107" i="25"/>
  <c r="U107" i="25"/>
  <c r="V107" i="25"/>
  <c r="W107" i="25"/>
  <c r="X107" i="25"/>
  <c r="Y107" i="25"/>
  <c r="Z107" i="25"/>
  <c r="AA107" i="25"/>
  <c r="AB107" i="25"/>
  <c r="AC107" i="25"/>
  <c r="AD107" i="25"/>
  <c r="AE107" i="25"/>
  <c r="AF107" i="25"/>
  <c r="AG107" i="25"/>
  <c r="AI107" i="25"/>
  <c r="AK107" i="25"/>
  <c r="AP107" i="25"/>
  <c r="AQ107" i="25"/>
  <c r="AS107" i="25"/>
  <c r="AU107" i="25"/>
  <c r="AV107" i="25"/>
  <c r="AX107" i="25"/>
  <c r="AZ107" i="25"/>
  <c r="BA107" i="25"/>
  <c r="BC107" i="25"/>
  <c r="BE107" i="25"/>
  <c r="BF107" i="25"/>
  <c r="BH107" i="25"/>
  <c r="BJ107" i="25"/>
  <c r="BK107" i="25"/>
  <c r="BM107" i="25"/>
  <c r="BO107" i="25"/>
  <c r="BP107" i="25"/>
  <c r="BR107" i="25"/>
  <c r="BT107" i="25"/>
  <c r="BU107" i="25"/>
  <c r="BW107" i="25"/>
  <c r="BY107" i="25"/>
  <c r="BZ107" i="25"/>
  <c r="CB107" i="25"/>
  <c r="CD107" i="25"/>
  <c r="CE107" i="25"/>
  <c r="CF107" i="25"/>
  <c r="CG107" i="25"/>
  <c r="CH107" i="25"/>
  <c r="CI107" i="25"/>
  <c r="H108" i="25"/>
  <c r="L108" i="25"/>
  <c r="M108" i="25"/>
  <c r="O108" i="25"/>
  <c r="P108" i="25"/>
  <c r="Q108" i="25"/>
  <c r="R108" i="25"/>
  <c r="S108" i="25"/>
  <c r="T108" i="25"/>
  <c r="U108" i="25"/>
  <c r="V108" i="25"/>
  <c r="W108" i="25"/>
  <c r="X108" i="25"/>
  <c r="Y108" i="25"/>
  <c r="Z108" i="25"/>
  <c r="AA108" i="25"/>
  <c r="AB108" i="25"/>
  <c r="AC108" i="25"/>
  <c r="AD108" i="25"/>
  <c r="AE108" i="25"/>
  <c r="AF108" i="25"/>
  <c r="AG108" i="25"/>
  <c r="AI108" i="25"/>
  <c r="AK108" i="25"/>
  <c r="AP108" i="25"/>
  <c r="AQ108" i="25"/>
  <c r="AS108" i="25"/>
  <c r="AU108" i="25"/>
  <c r="AV108" i="25"/>
  <c r="AX108" i="25"/>
  <c r="AZ108" i="25"/>
  <c r="BA108" i="25"/>
  <c r="BC108" i="25"/>
  <c r="BE108" i="25"/>
  <c r="BF108" i="25"/>
  <c r="BH108" i="25"/>
  <c r="BJ108" i="25"/>
  <c r="BK108" i="25"/>
  <c r="BM108" i="25"/>
  <c r="BO108" i="25"/>
  <c r="BP108" i="25"/>
  <c r="BR108" i="25"/>
  <c r="BT108" i="25"/>
  <c r="BU108" i="25"/>
  <c r="BW108" i="25"/>
  <c r="BY108" i="25"/>
  <c r="BZ108" i="25"/>
  <c r="CB108" i="25"/>
  <c r="CD108" i="25"/>
  <c r="CE108" i="25"/>
  <c r="CF108" i="25"/>
  <c r="CG108" i="25"/>
  <c r="CH108" i="25"/>
  <c r="CI108" i="25"/>
  <c r="H109" i="25"/>
  <c r="L109" i="25"/>
  <c r="M109" i="25"/>
  <c r="O109" i="25"/>
  <c r="P109" i="25"/>
  <c r="Q109" i="25"/>
  <c r="R109" i="25"/>
  <c r="S109" i="25"/>
  <c r="T109" i="25"/>
  <c r="U109" i="25"/>
  <c r="V109" i="25"/>
  <c r="W109" i="25"/>
  <c r="X109" i="25"/>
  <c r="Y109" i="25"/>
  <c r="Z109" i="25"/>
  <c r="AA109" i="25"/>
  <c r="AB109" i="25"/>
  <c r="AC109" i="25"/>
  <c r="AD109" i="25"/>
  <c r="AE109" i="25"/>
  <c r="AF109" i="25"/>
  <c r="AG109" i="25"/>
  <c r="AI109" i="25"/>
  <c r="AK109" i="25"/>
  <c r="AP109" i="25"/>
  <c r="AQ109" i="25"/>
  <c r="AS109" i="25"/>
  <c r="AU109" i="25"/>
  <c r="AV109" i="25"/>
  <c r="AX109" i="25"/>
  <c r="AZ109" i="25"/>
  <c r="BA109" i="25"/>
  <c r="BC109" i="25"/>
  <c r="BE109" i="25"/>
  <c r="BF109" i="25"/>
  <c r="BH109" i="25"/>
  <c r="BJ109" i="25"/>
  <c r="BK109" i="25"/>
  <c r="BM109" i="25"/>
  <c r="BO109" i="25"/>
  <c r="BP109" i="25"/>
  <c r="BR109" i="25"/>
  <c r="BT109" i="25"/>
  <c r="BU109" i="25"/>
  <c r="BW109" i="25"/>
  <c r="BY109" i="25"/>
  <c r="BZ109" i="25"/>
  <c r="CB109" i="25"/>
  <c r="CD109" i="25"/>
  <c r="CE109" i="25"/>
  <c r="CF109" i="25"/>
  <c r="CG109" i="25"/>
  <c r="CH109" i="25"/>
  <c r="CI109" i="25"/>
  <c r="H110" i="25"/>
  <c r="L110" i="25"/>
  <c r="M110" i="25"/>
  <c r="O110" i="25"/>
  <c r="P110" i="25"/>
  <c r="Q110" i="25"/>
  <c r="R110" i="25"/>
  <c r="S110" i="25"/>
  <c r="T110" i="25"/>
  <c r="U110" i="25"/>
  <c r="V110" i="25"/>
  <c r="W110" i="25"/>
  <c r="X110" i="25"/>
  <c r="Y110" i="25"/>
  <c r="Z110" i="25"/>
  <c r="AA110" i="25"/>
  <c r="AB110" i="25"/>
  <c r="AC110" i="25"/>
  <c r="AD110" i="25"/>
  <c r="AE110" i="25"/>
  <c r="AF110" i="25"/>
  <c r="AG110" i="25"/>
  <c r="AI110" i="25"/>
  <c r="AK110" i="25"/>
  <c r="AP110" i="25"/>
  <c r="AQ110" i="25"/>
  <c r="AS110" i="25"/>
  <c r="AU110" i="25"/>
  <c r="AV110" i="25"/>
  <c r="AX110" i="25"/>
  <c r="AZ110" i="25"/>
  <c r="BA110" i="25"/>
  <c r="BC110" i="25"/>
  <c r="BE110" i="25"/>
  <c r="BF110" i="25"/>
  <c r="BH110" i="25"/>
  <c r="BJ110" i="25"/>
  <c r="BK110" i="25"/>
  <c r="BM110" i="25"/>
  <c r="BO110" i="25"/>
  <c r="BP110" i="25"/>
  <c r="BR110" i="25"/>
  <c r="BT110" i="25"/>
  <c r="BU110" i="25"/>
  <c r="BW110" i="25"/>
  <c r="BY110" i="25"/>
  <c r="BZ110" i="25"/>
  <c r="CB110" i="25"/>
  <c r="CD110" i="25"/>
  <c r="CE110" i="25"/>
  <c r="CF110" i="25"/>
  <c r="CG110" i="25"/>
  <c r="CH110" i="25"/>
  <c r="CI110" i="25"/>
  <c r="H111" i="25"/>
  <c r="L111" i="25"/>
  <c r="M111" i="25"/>
  <c r="O111" i="25"/>
  <c r="P111" i="25"/>
  <c r="Q111" i="25"/>
  <c r="R111" i="25"/>
  <c r="S111" i="25"/>
  <c r="T111" i="25"/>
  <c r="U111" i="25"/>
  <c r="V111" i="25"/>
  <c r="W111" i="25"/>
  <c r="X111" i="25"/>
  <c r="Y111" i="25"/>
  <c r="Z111" i="25"/>
  <c r="AA111" i="25"/>
  <c r="AB111" i="25"/>
  <c r="AC111" i="25"/>
  <c r="AD111" i="25"/>
  <c r="AE111" i="25"/>
  <c r="AF111" i="25"/>
  <c r="AG111" i="25"/>
  <c r="AI111" i="25"/>
  <c r="AK111" i="25"/>
  <c r="AP111" i="25"/>
  <c r="AQ111" i="25"/>
  <c r="AS111" i="25"/>
  <c r="AU111" i="25"/>
  <c r="AV111" i="25"/>
  <c r="AX111" i="25"/>
  <c r="AZ111" i="25"/>
  <c r="BA111" i="25"/>
  <c r="BC111" i="25"/>
  <c r="BE111" i="25"/>
  <c r="BF111" i="25"/>
  <c r="BH111" i="25"/>
  <c r="BJ111" i="25"/>
  <c r="BK111" i="25"/>
  <c r="BM111" i="25"/>
  <c r="BO111" i="25"/>
  <c r="BP111" i="25"/>
  <c r="BR111" i="25"/>
  <c r="BT111" i="25"/>
  <c r="BU111" i="25"/>
  <c r="BW111" i="25"/>
  <c r="BY111" i="25"/>
  <c r="BZ111" i="25"/>
  <c r="CB111" i="25"/>
  <c r="CD111" i="25"/>
  <c r="CE111" i="25"/>
  <c r="CF111" i="25"/>
  <c r="CG111" i="25"/>
  <c r="CH111" i="25"/>
  <c r="CI111" i="25"/>
  <c r="H112" i="25"/>
  <c r="L112" i="25"/>
  <c r="M112" i="25"/>
  <c r="O112" i="25"/>
  <c r="P112" i="25"/>
  <c r="Q112" i="25"/>
  <c r="R112" i="25"/>
  <c r="S112" i="25"/>
  <c r="T112" i="25"/>
  <c r="U112" i="25"/>
  <c r="V112" i="25"/>
  <c r="W112" i="25"/>
  <c r="X112" i="25"/>
  <c r="Y112" i="25"/>
  <c r="Z112" i="25"/>
  <c r="AA112" i="25"/>
  <c r="AB112" i="25"/>
  <c r="AC112" i="25"/>
  <c r="AD112" i="25"/>
  <c r="AE112" i="25"/>
  <c r="AF112" i="25"/>
  <c r="AG112" i="25"/>
  <c r="AI112" i="25"/>
  <c r="AK112" i="25"/>
  <c r="AP112" i="25"/>
  <c r="AQ112" i="25"/>
  <c r="AS112" i="25"/>
  <c r="AU112" i="25"/>
  <c r="AV112" i="25"/>
  <c r="AX112" i="25"/>
  <c r="AZ112" i="25"/>
  <c r="BA112" i="25"/>
  <c r="BC112" i="25"/>
  <c r="BE112" i="25"/>
  <c r="BF112" i="25"/>
  <c r="BH112" i="25"/>
  <c r="BJ112" i="25"/>
  <c r="BK112" i="25"/>
  <c r="BM112" i="25"/>
  <c r="BO112" i="25"/>
  <c r="BP112" i="25"/>
  <c r="BR112" i="25"/>
  <c r="BT112" i="25"/>
  <c r="BU112" i="25"/>
  <c r="BW112" i="25"/>
  <c r="BY112" i="25"/>
  <c r="BZ112" i="25"/>
  <c r="CB112" i="25"/>
  <c r="CD112" i="25"/>
  <c r="CE112" i="25"/>
  <c r="CF112" i="25"/>
  <c r="CG112" i="25"/>
  <c r="CH112" i="25"/>
  <c r="CI112" i="25"/>
  <c r="H113" i="25"/>
  <c r="L113" i="25"/>
  <c r="M113" i="25"/>
  <c r="O113" i="25"/>
  <c r="P113" i="25"/>
  <c r="Q113" i="25"/>
  <c r="R113" i="25"/>
  <c r="S113" i="25"/>
  <c r="T113" i="25"/>
  <c r="U113" i="25"/>
  <c r="V113" i="25"/>
  <c r="W113" i="25"/>
  <c r="X113" i="25"/>
  <c r="Y113" i="25"/>
  <c r="Z113" i="25"/>
  <c r="AA113" i="25"/>
  <c r="AB113" i="25"/>
  <c r="AC113" i="25"/>
  <c r="AD113" i="25"/>
  <c r="AE113" i="25"/>
  <c r="AF113" i="25"/>
  <c r="AG113" i="25"/>
  <c r="AI113" i="25"/>
  <c r="AK113" i="25"/>
  <c r="AP113" i="25"/>
  <c r="AQ113" i="25"/>
  <c r="AS113" i="25"/>
  <c r="AU113" i="25"/>
  <c r="AV113" i="25"/>
  <c r="AX113" i="25"/>
  <c r="AZ113" i="25"/>
  <c r="BA113" i="25"/>
  <c r="BC113" i="25"/>
  <c r="BE113" i="25"/>
  <c r="BF113" i="25"/>
  <c r="BH113" i="25"/>
  <c r="BJ113" i="25"/>
  <c r="BK113" i="25"/>
  <c r="BM113" i="25"/>
  <c r="BO113" i="25"/>
  <c r="BP113" i="25"/>
  <c r="BR113" i="25"/>
  <c r="BT113" i="25"/>
  <c r="BU113" i="25"/>
  <c r="BW113" i="25"/>
  <c r="BY113" i="25"/>
  <c r="BZ113" i="25"/>
  <c r="CB113" i="25"/>
  <c r="CD113" i="25"/>
  <c r="CE113" i="25"/>
  <c r="CF113" i="25"/>
  <c r="CG113" i="25"/>
  <c r="CH113" i="25"/>
  <c r="CI113" i="25"/>
  <c r="H114" i="25"/>
  <c r="L114" i="25"/>
  <c r="M114" i="25"/>
  <c r="O114" i="25"/>
  <c r="P114" i="25"/>
  <c r="Q114" i="25"/>
  <c r="R114" i="25"/>
  <c r="S114" i="25"/>
  <c r="T114" i="25"/>
  <c r="U114" i="25"/>
  <c r="V114" i="25"/>
  <c r="W114" i="25"/>
  <c r="X114" i="25"/>
  <c r="Y114" i="25"/>
  <c r="Z114" i="25"/>
  <c r="AA114" i="25"/>
  <c r="AB114" i="25"/>
  <c r="AC114" i="25"/>
  <c r="AD114" i="25"/>
  <c r="AE114" i="25"/>
  <c r="AF114" i="25"/>
  <c r="AG114" i="25"/>
  <c r="AI114" i="25"/>
  <c r="AK114" i="25"/>
  <c r="AP114" i="25"/>
  <c r="AQ114" i="25"/>
  <c r="AS114" i="25"/>
  <c r="AU114" i="25"/>
  <c r="AV114" i="25"/>
  <c r="AX114" i="25"/>
  <c r="AZ114" i="25"/>
  <c r="BA114" i="25"/>
  <c r="BC114" i="25"/>
  <c r="BE114" i="25"/>
  <c r="BF114" i="25"/>
  <c r="BH114" i="25"/>
  <c r="BJ114" i="25"/>
  <c r="BK114" i="25"/>
  <c r="BM114" i="25"/>
  <c r="BO114" i="25"/>
  <c r="BP114" i="25"/>
  <c r="BR114" i="25"/>
  <c r="BT114" i="25"/>
  <c r="BU114" i="25"/>
  <c r="BW114" i="25"/>
  <c r="BY114" i="25"/>
  <c r="BZ114" i="25"/>
  <c r="CB114" i="25"/>
  <c r="CD114" i="25"/>
  <c r="CE114" i="25"/>
  <c r="CF114" i="25"/>
  <c r="CG114" i="25"/>
  <c r="CH114" i="25"/>
  <c r="CI114" i="25"/>
  <c r="H115" i="25"/>
  <c r="L115" i="25"/>
  <c r="M115" i="25"/>
  <c r="O115" i="25"/>
  <c r="P115" i="25"/>
  <c r="Q115" i="25"/>
  <c r="R115" i="25"/>
  <c r="S115" i="25"/>
  <c r="T115" i="25"/>
  <c r="U115" i="25"/>
  <c r="V115" i="25"/>
  <c r="W115" i="25"/>
  <c r="X115" i="25"/>
  <c r="Y115" i="25"/>
  <c r="Z115" i="25"/>
  <c r="AA115" i="25"/>
  <c r="AB115" i="25"/>
  <c r="AC115" i="25"/>
  <c r="AD115" i="25"/>
  <c r="AE115" i="25"/>
  <c r="AF115" i="25"/>
  <c r="AG115" i="25"/>
  <c r="AI115" i="25"/>
  <c r="AK115" i="25"/>
  <c r="AP115" i="25"/>
  <c r="AQ115" i="25"/>
  <c r="AS115" i="25"/>
  <c r="AU115" i="25"/>
  <c r="AV115" i="25"/>
  <c r="AX115" i="25"/>
  <c r="AZ115" i="25"/>
  <c r="BA115" i="25"/>
  <c r="BC115" i="25"/>
  <c r="BE115" i="25"/>
  <c r="BF115" i="25"/>
  <c r="BH115" i="25"/>
  <c r="BJ115" i="25"/>
  <c r="BK115" i="25"/>
  <c r="BM115" i="25"/>
  <c r="BO115" i="25"/>
  <c r="BP115" i="25"/>
  <c r="BR115" i="25"/>
  <c r="BT115" i="25"/>
  <c r="BU115" i="25"/>
  <c r="BW115" i="25"/>
  <c r="BY115" i="25"/>
  <c r="BZ115" i="25"/>
  <c r="CB115" i="25"/>
  <c r="CD115" i="25"/>
  <c r="CE115" i="25"/>
  <c r="CF115" i="25"/>
  <c r="CG115" i="25"/>
  <c r="CH115" i="25"/>
  <c r="CI115" i="25"/>
  <c r="H116" i="25"/>
  <c r="L116" i="25"/>
  <c r="M116" i="25"/>
  <c r="O116" i="25"/>
  <c r="P116" i="25"/>
  <c r="Q116" i="25"/>
  <c r="R116" i="25"/>
  <c r="S116" i="25"/>
  <c r="T116" i="25"/>
  <c r="U116" i="25"/>
  <c r="V116" i="25"/>
  <c r="W116" i="25"/>
  <c r="X116" i="25"/>
  <c r="Y116" i="25"/>
  <c r="Z116" i="25"/>
  <c r="AA116" i="25"/>
  <c r="AB116" i="25"/>
  <c r="AC116" i="25"/>
  <c r="AD116" i="25"/>
  <c r="AE116" i="25"/>
  <c r="AF116" i="25"/>
  <c r="AG116" i="25"/>
  <c r="AI116" i="25"/>
  <c r="AK116" i="25"/>
  <c r="AP116" i="25"/>
  <c r="AQ116" i="25"/>
  <c r="AS116" i="25"/>
  <c r="AU116" i="25"/>
  <c r="AV116" i="25"/>
  <c r="AX116" i="25"/>
  <c r="AZ116" i="25"/>
  <c r="BA116" i="25"/>
  <c r="BC116" i="25"/>
  <c r="BE116" i="25"/>
  <c r="BF116" i="25"/>
  <c r="BH116" i="25"/>
  <c r="BJ116" i="25"/>
  <c r="BK116" i="25"/>
  <c r="BM116" i="25"/>
  <c r="BO116" i="25"/>
  <c r="BP116" i="25"/>
  <c r="BR116" i="25"/>
  <c r="BT116" i="25"/>
  <c r="BU116" i="25"/>
  <c r="BW116" i="25"/>
  <c r="BY116" i="25"/>
  <c r="BZ116" i="25"/>
  <c r="CB116" i="25"/>
  <c r="CD116" i="25"/>
  <c r="CE116" i="25"/>
  <c r="CF116" i="25"/>
  <c r="CG116" i="25"/>
  <c r="CH116" i="25"/>
  <c r="CI116" i="25"/>
  <c r="H117" i="25"/>
  <c r="L117" i="25"/>
  <c r="M117" i="25"/>
  <c r="O117" i="25"/>
  <c r="P117" i="25"/>
  <c r="Q117" i="25"/>
  <c r="R117" i="25"/>
  <c r="S117" i="25"/>
  <c r="T117" i="25"/>
  <c r="U117" i="25"/>
  <c r="V117" i="25"/>
  <c r="W117" i="25"/>
  <c r="X117" i="25"/>
  <c r="Y117" i="25"/>
  <c r="Z117" i="25"/>
  <c r="AA117" i="25"/>
  <c r="AB117" i="25"/>
  <c r="AC117" i="25"/>
  <c r="AD117" i="25"/>
  <c r="AE117" i="25"/>
  <c r="AF117" i="25"/>
  <c r="AG117" i="25"/>
  <c r="AI117" i="25"/>
  <c r="AK117" i="25"/>
  <c r="AP117" i="25"/>
  <c r="AQ117" i="25"/>
  <c r="AS117" i="25"/>
  <c r="AU117" i="25"/>
  <c r="AV117" i="25"/>
  <c r="AX117" i="25"/>
  <c r="AZ117" i="25"/>
  <c r="BA117" i="25"/>
  <c r="BC117" i="25"/>
  <c r="BE117" i="25"/>
  <c r="BF117" i="25"/>
  <c r="BH117" i="25"/>
  <c r="BJ117" i="25"/>
  <c r="BK117" i="25"/>
  <c r="BM117" i="25"/>
  <c r="BO117" i="25"/>
  <c r="BP117" i="25"/>
  <c r="BR117" i="25"/>
  <c r="BT117" i="25"/>
  <c r="BU117" i="25"/>
  <c r="BW117" i="25"/>
  <c r="BY117" i="25"/>
  <c r="BZ117" i="25"/>
  <c r="CB117" i="25"/>
  <c r="CD117" i="25"/>
  <c r="CE117" i="25"/>
  <c r="CF117" i="25"/>
  <c r="CG117" i="25"/>
  <c r="CH117" i="25"/>
  <c r="CI117" i="25"/>
  <c r="H118" i="25"/>
  <c r="L118" i="25"/>
  <c r="M118" i="25"/>
  <c r="O118" i="25"/>
  <c r="P118" i="25"/>
  <c r="Q118" i="25"/>
  <c r="R118" i="25"/>
  <c r="S118" i="25"/>
  <c r="T118" i="25"/>
  <c r="U118" i="25"/>
  <c r="V118" i="25"/>
  <c r="W118" i="25"/>
  <c r="X118" i="25"/>
  <c r="Y118" i="25"/>
  <c r="Z118" i="25"/>
  <c r="AA118" i="25"/>
  <c r="AB118" i="25"/>
  <c r="AC118" i="25"/>
  <c r="AD118" i="25"/>
  <c r="AE118" i="25"/>
  <c r="AF118" i="25"/>
  <c r="AG118" i="25"/>
  <c r="AI118" i="25"/>
  <c r="AK118" i="25"/>
  <c r="AP118" i="25"/>
  <c r="AQ118" i="25"/>
  <c r="AS118" i="25"/>
  <c r="AU118" i="25"/>
  <c r="AV118" i="25"/>
  <c r="AX118" i="25"/>
  <c r="AZ118" i="25"/>
  <c r="BA118" i="25"/>
  <c r="BC118" i="25"/>
  <c r="BE118" i="25"/>
  <c r="BF118" i="25"/>
  <c r="BH118" i="25"/>
  <c r="BJ118" i="25"/>
  <c r="BK118" i="25"/>
  <c r="BM118" i="25"/>
  <c r="BO118" i="25"/>
  <c r="BP118" i="25"/>
  <c r="BR118" i="25"/>
  <c r="BT118" i="25"/>
  <c r="BU118" i="25"/>
  <c r="BW118" i="25"/>
  <c r="BY118" i="25"/>
  <c r="BZ118" i="25"/>
  <c r="CB118" i="25"/>
  <c r="CD118" i="25"/>
  <c r="CE118" i="25"/>
  <c r="CF118" i="25"/>
  <c r="CG118" i="25"/>
  <c r="CH118" i="25"/>
  <c r="CI118" i="25"/>
  <c r="H119" i="25"/>
  <c r="L119" i="25"/>
  <c r="M119" i="25"/>
  <c r="O119" i="25"/>
  <c r="P119" i="25"/>
  <c r="Q119" i="25"/>
  <c r="R119" i="25"/>
  <c r="S119" i="25"/>
  <c r="T119" i="25"/>
  <c r="U119" i="25"/>
  <c r="V119" i="25"/>
  <c r="W119" i="25"/>
  <c r="X119" i="25"/>
  <c r="Y119" i="25"/>
  <c r="Z119" i="25"/>
  <c r="AA119" i="25"/>
  <c r="AB119" i="25"/>
  <c r="AC119" i="25"/>
  <c r="AD119" i="25"/>
  <c r="AE119" i="25"/>
  <c r="AF119" i="25"/>
  <c r="AG119" i="25"/>
  <c r="AI119" i="25"/>
  <c r="AK119" i="25"/>
  <c r="AP119" i="25"/>
  <c r="AQ119" i="25"/>
  <c r="AS119" i="25"/>
  <c r="AU119" i="25"/>
  <c r="AV119" i="25"/>
  <c r="AX119" i="25"/>
  <c r="AZ119" i="25"/>
  <c r="BA119" i="25"/>
  <c r="BC119" i="25"/>
  <c r="BE119" i="25"/>
  <c r="BF119" i="25"/>
  <c r="BH119" i="25"/>
  <c r="BJ119" i="25"/>
  <c r="BK119" i="25"/>
  <c r="BM119" i="25"/>
  <c r="BO119" i="25"/>
  <c r="BP119" i="25"/>
  <c r="BR119" i="25"/>
  <c r="BT119" i="25"/>
  <c r="BU119" i="25"/>
  <c r="BW119" i="25"/>
  <c r="BY119" i="25"/>
  <c r="BZ119" i="25"/>
  <c r="CB119" i="25"/>
  <c r="CD119" i="25"/>
  <c r="CE119" i="25"/>
  <c r="CF119" i="25"/>
  <c r="CG119" i="25"/>
  <c r="CH119" i="25"/>
  <c r="CI119" i="25"/>
  <c r="H120" i="25"/>
  <c r="L120" i="25"/>
  <c r="M120" i="25"/>
  <c r="O120" i="25"/>
  <c r="P120" i="25"/>
  <c r="Q120" i="25"/>
  <c r="R120" i="25"/>
  <c r="S120" i="25"/>
  <c r="T120" i="25"/>
  <c r="U120" i="25"/>
  <c r="V120" i="25"/>
  <c r="W120" i="25"/>
  <c r="X120" i="25"/>
  <c r="Y120" i="25"/>
  <c r="Z120" i="25"/>
  <c r="AA120" i="25"/>
  <c r="AB120" i="25"/>
  <c r="AC120" i="25"/>
  <c r="AD120" i="25"/>
  <c r="AE120" i="25"/>
  <c r="AF120" i="25"/>
  <c r="AG120" i="25"/>
  <c r="AI120" i="25"/>
  <c r="AK120" i="25"/>
  <c r="AP120" i="25"/>
  <c r="AQ120" i="25"/>
  <c r="AS120" i="25"/>
  <c r="AU120" i="25"/>
  <c r="AV120" i="25"/>
  <c r="AX120" i="25"/>
  <c r="AZ120" i="25"/>
  <c r="BA120" i="25"/>
  <c r="BC120" i="25"/>
  <c r="BE120" i="25"/>
  <c r="BF120" i="25"/>
  <c r="BH120" i="25"/>
  <c r="BJ120" i="25"/>
  <c r="BK120" i="25"/>
  <c r="BM120" i="25"/>
  <c r="BO120" i="25"/>
  <c r="BP120" i="25"/>
  <c r="BR120" i="25"/>
  <c r="BT120" i="25"/>
  <c r="BU120" i="25"/>
  <c r="BW120" i="25"/>
  <c r="BY120" i="25"/>
  <c r="BZ120" i="25"/>
  <c r="CB120" i="25"/>
  <c r="CD120" i="25"/>
  <c r="CE120" i="25"/>
  <c r="CF120" i="25"/>
  <c r="CG120" i="25"/>
  <c r="CH120" i="25"/>
  <c r="CI120" i="25"/>
  <c r="H121" i="25"/>
  <c r="L121" i="25"/>
  <c r="M121" i="25"/>
  <c r="O121" i="25"/>
  <c r="P121" i="25"/>
  <c r="Q121" i="25"/>
  <c r="R121" i="25"/>
  <c r="S121" i="25"/>
  <c r="T121" i="25"/>
  <c r="U121" i="25"/>
  <c r="V121" i="25"/>
  <c r="W121" i="25"/>
  <c r="X121" i="25"/>
  <c r="Y121" i="25"/>
  <c r="Z121" i="25"/>
  <c r="AA121" i="25"/>
  <c r="AB121" i="25"/>
  <c r="AC121" i="25"/>
  <c r="AD121" i="25"/>
  <c r="AE121" i="25"/>
  <c r="AF121" i="25"/>
  <c r="AG121" i="25"/>
  <c r="AI121" i="25"/>
  <c r="AK121" i="25"/>
  <c r="AP121" i="25"/>
  <c r="AQ121" i="25"/>
  <c r="AS121" i="25"/>
  <c r="AU121" i="25"/>
  <c r="AV121" i="25"/>
  <c r="AX121" i="25"/>
  <c r="AZ121" i="25"/>
  <c r="BA121" i="25"/>
  <c r="BC121" i="25"/>
  <c r="BE121" i="25"/>
  <c r="BF121" i="25"/>
  <c r="BH121" i="25"/>
  <c r="BJ121" i="25"/>
  <c r="BK121" i="25"/>
  <c r="BM121" i="25"/>
  <c r="BO121" i="25"/>
  <c r="BP121" i="25"/>
  <c r="BR121" i="25"/>
  <c r="BT121" i="25"/>
  <c r="BU121" i="25"/>
  <c r="BW121" i="25"/>
  <c r="BY121" i="25"/>
  <c r="BZ121" i="25"/>
  <c r="CB121" i="25"/>
  <c r="CD121" i="25"/>
  <c r="CE121" i="25"/>
  <c r="CF121" i="25"/>
  <c r="CG121" i="25"/>
  <c r="CH121" i="25"/>
  <c r="CI121" i="25"/>
  <c r="H122" i="25"/>
  <c r="L122" i="25"/>
  <c r="M122" i="25"/>
  <c r="O122" i="25"/>
  <c r="P122" i="25"/>
  <c r="Q122" i="25"/>
  <c r="R122" i="25"/>
  <c r="S122" i="25"/>
  <c r="T122" i="25"/>
  <c r="U122" i="25"/>
  <c r="V122" i="25"/>
  <c r="W122" i="25"/>
  <c r="X122" i="25"/>
  <c r="Y122" i="25"/>
  <c r="Z122" i="25"/>
  <c r="AA122" i="25"/>
  <c r="AB122" i="25"/>
  <c r="AC122" i="25"/>
  <c r="AD122" i="25"/>
  <c r="AE122" i="25"/>
  <c r="AF122" i="25"/>
  <c r="AG122" i="25"/>
  <c r="AI122" i="25"/>
  <c r="AK122" i="25"/>
  <c r="AP122" i="25"/>
  <c r="AQ122" i="25"/>
  <c r="AS122" i="25"/>
  <c r="AU122" i="25"/>
  <c r="AV122" i="25"/>
  <c r="AX122" i="25"/>
  <c r="AZ122" i="25"/>
  <c r="BA122" i="25"/>
  <c r="BC122" i="25"/>
  <c r="BE122" i="25"/>
  <c r="BF122" i="25"/>
  <c r="BH122" i="25"/>
  <c r="BJ122" i="25"/>
  <c r="BK122" i="25"/>
  <c r="BM122" i="25"/>
  <c r="BO122" i="25"/>
  <c r="BP122" i="25"/>
  <c r="BR122" i="25"/>
  <c r="BT122" i="25"/>
  <c r="BU122" i="25"/>
  <c r="BW122" i="25"/>
  <c r="BY122" i="25"/>
  <c r="BZ122" i="25"/>
  <c r="CB122" i="25"/>
  <c r="CD122" i="25"/>
  <c r="CE122" i="25"/>
  <c r="CF122" i="25"/>
  <c r="CG122" i="25"/>
  <c r="CH122" i="25"/>
  <c r="CI122" i="25"/>
  <c r="H123" i="25"/>
  <c r="L123" i="25"/>
  <c r="M123" i="25"/>
  <c r="O123" i="25"/>
  <c r="P123" i="25"/>
  <c r="Q123" i="25"/>
  <c r="R123" i="25"/>
  <c r="S123" i="25"/>
  <c r="T123" i="25"/>
  <c r="U123" i="25"/>
  <c r="V123" i="25"/>
  <c r="W123" i="25"/>
  <c r="X123" i="25"/>
  <c r="Y123" i="25"/>
  <c r="Z123" i="25"/>
  <c r="AA123" i="25"/>
  <c r="AB123" i="25"/>
  <c r="AC123" i="25"/>
  <c r="AD123" i="25"/>
  <c r="AE123" i="25"/>
  <c r="AF123" i="25"/>
  <c r="AG123" i="25"/>
  <c r="AI123" i="25"/>
  <c r="AK123" i="25"/>
  <c r="AP123" i="25"/>
  <c r="AQ123" i="25"/>
  <c r="AS123" i="25"/>
  <c r="AU123" i="25"/>
  <c r="AV123" i="25"/>
  <c r="AX123" i="25"/>
  <c r="AZ123" i="25"/>
  <c r="BA123" i="25"/>
  <c r="BC123" i="25"/>
  <c r="BE123" i="25"/>
  <c r="BF123" i="25"/>
  <c r="BH123" i="25"/>
  <c r="BJ123" i="25"/>
  <c r="BK123" i="25"/>
  <c r="BM123" i="25"/>
  <c r="BO123" i="25"/>
  <c r="BP123" i="25"/>
  <c r="BR123" i="25"/>
  <c r="BT123" i="25"/>
  <c r="BU123" i="25"/>
  <c r="BW123" i="25"/>
  <c r="BY123" i="25"/>
  <c r="BZ123" i="25"/>
  <c r="CB123" i="25"/>
  <c r="CD123" i="25"/>
  <c r="CE123" i="25"/>
  <c r="CF123" i="25"/>
  <c r="CG123" i="25"/>
  <c r="CH123" i="25"/>
  <c r="CI123" i="25"/>
  <c r="H124" i="25"/>
  <c r="L124" i="25"/>
  <c r="M124" i="25"/>
  <c r="O124" i="25"/>
  <c r="P124" i="25"/>
  <c r="Q124" i="25"/>
  <c r="R124" i="25"/>
  <c r="S124" i="25"/>
  <c r="T124" i="25"/>
  <c r="U124" i="25"/>
  <c r="V124" i="25"/>
  <c r="W124" i="25"/>
  <c r="X124" i="25"/>
  <c r="Y124" i="25"/>
  <c r="Z124" i="25"/>
  <c r="AA124" i="25"/>
  <c r="AB124" i="25"/>
  <c r="AC124" i="25"/>
  <c r="AD124" i="25"/>
  <c r="AE124" i="25"/>
  <c r="AF124" i="25"/>
  <c r="AG124" i="25"/>
  <c r="AI124" i="25"/>
  <c r="AK124" i="25"/>
  <c r="AP124" i="25"/>
  <c r="AQ124" i="25"/>
  <c r="AS124" i="25"/>
  <c r="AU124" i="25"/>
  <c r="AV124" i="25"/>
  <c r="AX124" i="25"/>
  <c r="AZ124" i="25"/>
  <c r="BA124" i="25"/>
  <c r="BC124" i="25"/>
  <c r="BE124" i="25"/>
  <c r="BF124" i="25"/>
  <c r="BH124" i="25"/>
  <c r="BJ124" i="25"/>
  <c r="BK124" i="25"/>
  <c r="BM124" i="25"/>
  <c r="BO124" i="25"/>
  <c r="BP124" i="25"/>
  <c r="BR124" i="25"/>
  <c r="BT124" i="25"/>
  <c r="BU124" i="25"/>
  <c r="BW124" i="25"/>
  <c r="BY124" i="25"/>
  <c r="BZ124" i="25"/>
  <c r="CB124" i="25"/>
  <c r="CD124" i="25"/>
  <c r="CE124" i="25"/>
  <c r="CF124" i="25"/>
  <c r="CG124" i="25"/>
  <c r="CH124" i="25"/>
  <c r="CI124" i="25"/>
  <c r="H125" i="25"/>
  <c r="L125" i="25"/>
  <c r="M125" i="25"/>
  <c r="O125" i="25"/>
  <c r="P125" i="25"/>
  <c r="Q125" i="25"/>
  <c r="R125" i="25"/>
  <c r="S125" i="25"/>
  <c r="T125" i="25"/>
  <c r="U125" i="25"/>
  <c r="V125" i="25"/>
  <c r="W125" i="25"/>
  <c r="X125" i="25"/>
  <c r="Y125" i="25"/>
  <c r="Z125" i="25"/>
  <c r="AA125" i="25"/>
  <c r="AB125" i="25"/>
  <c r="AC125" i="25"/>
  <c r="AD125" i="25"/>
  <c r="AE125" i="25"/>
  <c r="AF125" i="25"/>
  <c r="AG125" i="25"/>
  <c r="AI125" i="25"/>
  <c r="AK125" i="25"/>
  <c r="AP125" i="25"/>
  <c r="AQ125" i="25"/>
  <c r="AS125" i="25"/>
  <c r="AU125" i="25"/>
  <c r="AV125" i="25"/>
  <c r="AX125" i="25"/>
  <c r="AZ125" i="25"/>
  <c r="BA125" i="25"/>
  <c r="BC125" i="25"/>
  <c r="BE125" i="25"/>
  <c r="BF125" i="25"/>
  <c r="BH125" i="25"/>
  <c r="BJ125" i="25"/>
  <c r="BK125" i="25"/>
  <c r="BM125" i="25"/>
  <c r="BO125" i="25"/>
  <c r="BP125" i="25"/>
  <c r="BR125" i="25"/>
  <c r="BT125" i="25"/>
  <c r="BU125" i="25"/>
  <c r="BW125" i="25"/>
  <c r="BY125" i="25"/>
  <c r="BZ125" i="25"/>
  <c r="CB125" i="25"/>
  <c r="CD125" i="25"/>
  <c r="CE125" i="25"/>
  <c r="CF125" i="25"/>
  <c r="CG125" i="25"/>
  <c r="CH125" i="25"/>
  <c r="CI125" i="25"/>
  <c r="H126" i="25"/>
  <c r="L126" i="25"/>
  <c r="M126" i="25"/>
  <c r="O126" i="25"/>
  <c r="P126" i="25"/>
  <c r="Q126" i="25"/>
  <c r="R126" i="25"/>
  <c r="S126" i="25"/>
  <c r="T126" i="25"/>
  <c r="U126" i="25"/>
  <c r="V126" i="25"/>
  <c r="W126" i="25"/>
  <c r="X126" i="25"/>
  <c r="Y126" i="25"/>
  <c r="Z126" i="25"/>
  <c r="AA126" i="25"/>
  <c r="AB126" i="25"/>
  <c r="AC126" i="25"/>
  <c r="AD126" i="25"/>
  <c r="AE126" i="25"/>
  <c r="AF126" i="25"/>
  <c r="AG126" i="25"/>
  <c r="AI126" i="25"/>
  <c r="AK126" i="25"/>
  <c r="AP126" i="25"/>
  <c r="AQ126" i="25"/>
  <c r="AS126" i="25"/>
  <c r="AU126" i="25"/>
  <c r="AV126" i="25"/>
  <c r="AX126" i="25"/>
  <c r="AZ126" i="25"/>
  <c r="BA126" i="25"/>
  <c r="BC126" i="25"/>
  <c r="BE126" i="25"/>
  <c r="BF126" i="25"/>
  <c r="BH126" i="25"/>
  <c r="BJ126" i="25"/>
  <c r="BK126" i="25"/>
  <c r="BM126" i="25"/>
  <c r="BO126" i="25"/>
  <c r="BP126" i="25"/>
  <c r="BR126" i="25"/>
  <c r="BT126" i="25"/>
  <c r="BU126" i="25"/>
  <c r="BW126" i="25"/>
  <c r="BY126" i="25"/>
  <c r="BZ126" i="25"/>
  <c r="CB126" i="25"/>
  <c r="CD126" i="25"/>
  <c r="CE126" i="25"/>
  <c r="CF126" i="25"/>
  <c r="CG126" i="25"/>
  <c r="CH126" i="25"/>
  <c r="CI126" i="25"/>
  <c r="H127" i="25"/>
  <c r="L127" i="25"/>
  <c r="M127" i="25"/>
  <c r="O127" i="25"/>
  <c r="P127" i="25"/>
  <c r="Q127" i="25"/>
  <c r="R127" i="25"/>
  <c r="S127" i="25"/>
  <c r="T127" i="25"/>
  <c r="U127" i="25"/>
  <c r="V127" i="25"/>
  <c r="W127" i="25"/>
  <c r="X127" i="25"/>
  <c r="Y127" i="25"/>
  <c r="Z127" i="25"/>
  <c r="AA127" i="25"/>
  <c r="AB127" i="25"/>
  <c r="AC127" i="25"/>
  <c r="AD127" i="25"/>
  <c r="AE127" i="25"/>
  <c r="AF127" i="25"/>
  <c r="AG127" i="25"/>
  <c r="AI127" i="25"/>
  <c r="AK127" i="25"/>
  <c r="AP127" i="25"/>
  <c r="AQ127" i="25"/>
  <c r="AS127" i="25"/>
  <c r="AU127" i="25"/>
  <c r="AV127" i="25"/>
  <c r="AX127" i="25"/>
  <c r="AZ127" i="25"/>
  <c r="BA127" i="25"/>
  <c r="BC127" i="25"/>
  <c r="BE127" i="25"/>
  <c r="BF127" i="25"/>
  <c r="BH127" i="25"/>
  <c r="BJ127" i="25"/>
  <c r="BK127" i="25"/>
  <c r="BM127" i="25"/>
  <c r="BO127" i="25"/>
  <c r="BP127" i="25"/>
  <c r="BR127" i="25"/>
  <c r="BT127" i="25"/>
  <c r="BU127" i="25"/>
  <c r="BW127" i="25"/>
  <c r="BY127" i="25"/>
  <c r="BZ127" i="25"/>
  <c r="CB127" i="25"/>
  <c r="CD127" i="25"/>
  <c r="CE127" i="25"/>
  <c r="CF127" i="25"/>
  <c r="CG127" i="25"/>
  <c r="CH127" i="25"/>
  <c r="CI127" i="25"/>
  <c r="H128" i="25"/>
  <c r="L128" i="25"/>
  <c r="M128" i="25"/>
  <c r="O128" i="25"/>
  <c r="P128" i="25"/>
  <c r="Q128" i="25"/>
  <c r="R128" i="25"/>
  <c r="S128" i="25"/>
  <c r="T128" i="25"/>
  <c r="U128" i="25"/>
  <c r="V128" i="25"/>
  <c r="W128" i="25"/>
  <c r="X128" i="25"/>
  <c r="Y128" i="25"/>
  <c r="Z128" i="25"/>
  <c r="AA128" i="25"/>
  <c r="AB128" i="25"/>
  <c r="AC128" i="25"/>
  <c r="AD128" i="25"/>
  <c r="AE128" i="25"/>
  <c r="AF128" i="25"/>
  <c r="AG128" i="25"/>
  <c r="AI128" i="25"/>
  <c r="AK128" i="25"/>
  <c r="AP128" i="25"/>
  <c r="AQ128" i="25"/>
  <c r="AS128" i="25"/>
  <c r="AU128" i="25"/>
  <c r="AV128" i="25"/>
  <c r="AX128" i="25"/>
  <c r="AZ128" i="25"/>
  <c r="BA128" i="25"/>
  <c r="BC128" i="25"/>
  <c r="BE128" i="25"/>
  <c r="BF128" i="25"/>
  <c r="BH128" i="25"/>
  <c r="BJ128" i="25"/>
  <c r="BK128" i="25"/>
  <c r="BM128" i="25"/>
  <c r="BO128" i="25"/>
  <c r="BP128" i="25"/>
  <c r="BR128" i="25"/>
  <c r="BT128" i="25"/>
  <c r="BU128" i="25"/>
  <c r="BW128" i="25"/>
  <c r="BY128" i="25"/>
  <c r="BZ128" i="25"/>
  <c r="CB128" i="25"/>
  <c r="CD128" i="25"/>
  <c r="CE128" i="25"/>
  <c r="CF128" i="25"/>
  <c r="CG128" i="25"/>
  <c r="CH128" i="25"/>
  <c r="CI128" i="25"/>
  <c r="H129" i="25"/>
  <c r="L129" i="25"/>
  <c r="M129" i="25"/>
  <c r="O129" i="25"/>
  <c r="P129" i="25"/>
  <c r="Q129" i="25"/>
  <c r="R129" i="25"/>
  <c r="S129" i="25"/>
  <c r="T129" i="25"/>
  <c r="U129" i="25"/>
  <c r="V129" i="25"/>
  <c r="W129" i="25"/>
  <c r="X129" i="25"/>
  <c r="Y129" i="25"/>
  <c r="Z129" i="25"/>
  <c r="AA129" i="25"/>
  <c r="AB129" i="25"/>
  <c r="AC129" i="25"/>
  <c r="AD129" i="25"/>
  <c r="AE129" i="25"/>
  <c r="AF129" i="25"/>
  <c r="AG129" i="25"/>
  <c r="AI129" i="25"/>
  <c r="AK129" i="25"/>
  <c r="AP129" i="25"/>
  <c r="AQ129" i="25"/>
  <c r="AS129" i="25"/>
  <c r="AU129" i="25"/>
  <c r="AV129" i="25"/>
  <c r="AX129" i="25"/>
  <c r="AZ129" i="25"/>
  <c r="BA129" i="25"/>
  <c r="BC129" i="25"/>
  <c r="BE129" i="25"/>
  <c r="BF129" i="25"/>
  <c r="BH129" i="25"/>
  <c r="BJ129" i="25"/>
  <c r="BK129" i="25"/>
  <c r="BM129" i="25"/>
  <c r="BO129" i="25"/>
  <c r="BP129" i="25"/>
  <c r="BR129" i="25"/>
  <c r="BT129" i="25"/>
  <c r="BU129" i="25"/>
  <c r="BW129" i="25"/>
  <c r="BY129" i="25"/>
  <c r="BZ129" i="25"/>
  <c r="CB129" i="25"/>
  <c r="CD129" i="25"/>
  <c r="CE129" i="25"/>
  <c r="CF129" i="25"/>
  <c r="CG129" i="25"/>
  <c r="CH129" i="25"/>
  <c r="CI129" i="25"/>
  <c r="H130" i="25"/>
  <c r="L130" i="25"/>
  <c r="M130" i="25"/>
  <c r="O130" i="25"/>
  <c r="P130" i="25"/>
  <c r="Q130" i="25"/>
  <c r="R130" i="25"/>
  <c r="S130" i="25"/>
  <c r="T130" i="25"/>
  <c r="U130" i="25"/>
  <c r="V130" i="25"/>
  <c r="W130" i="25"/>
  <c r="X130" i="25"/>
  <c r="Y130" i="25"/>
  <c r="Z130" i="25"/>
  <c r="AA130" i="25"/>
  <c r="AB130" i="25"/>
  <c r="AC130" i="25"/>
  <c r="AD130" i="25"/>
  <c r="AE130" i="25"/>
  <c r="AF130" i="25"/>
  <c r="AG130" i="25"/>
  <c r="AI130" i="25"/>
  <c r="AK130" i="25"/>
  <c r="AP130" i="25"/>
  <c r="AQ130" i="25"/>
  <c r="AS130" i="25"/>
  <c r="AU130" i="25"/>
  <c r="AV130" i="25"/>
  <c r="AX130" i="25"/>
  <c r="AZ130" i="25"/>
  <c r="BA130" i="25"/>
  <c r="BC130" i="25"/>
  <c r="BE130" i="25"/>
  <c r="BF130" i="25"/>
  <c r="BH130" i="25"/>
  <c r="BJ130" i="25"/>
  <c r="BK130" i="25"/>
  <c r="BM130" i="25"/>
  <c r="BO130" i="25"/>
  <c r="BP130" i="25"/>
  <c r="BR130" i="25"/>
  <c r="BT130" i="25"/>
  <c r="BU130" i="25"/>
  <c r="BW130" i="25"/>
  <c r="BY130" i="25"/>
  <c r="BZ130" i="25"/>
  <c r="CB130" i="25"/>
  <c r="CD130" i="25"/>
  <c r="CE130" i="25"/>
  <c r="CF130" i="25"/>
  <c r="CG130" i="25"/>
  <c r="CH130" i="25"/>
  <c r="CI130" i="25"/>
  <c r="H131" i="25"/>
  <c r="L131" i="25"/>
  <c r="M131" i="25"/>
  <c r="O131" i="25"/>
  <c r="P131" i="25"/>
  <c r="Q131" i="25"/>
  <c r="R131" i="25"/>
  <c r="S131" i="25"/>
  <c r="T131" i="25"/>
  <c r="U131" i="25"/>
  <c r="V131" i="25"/>
  <c r="W131" i="25"/>
  <c r="X131" i="25"/>
  <c r="Y131" i="25"/>
  <c r="Z131" i="25"/>
  <c r="AA131" i="25"/>
  <c r="AB131" i="25"/>
  <c r="AC131" i="25"/>
  <c r="AD131" i="25"/>
  <c r="AE131" i="25"/>
  <c r="AF131" i="25"/>
  <c r="AG131" i="25"/>
  <c r="AI131" i="25"/>
  <c r="AK131" i="25"/>
  <c r="AP131" i="25"/>
  <c r="AQ131" i="25"/>
  <c r="AS131" i="25"/>
  <c r="AU131" i="25"/>
  <c r="AV131" i="25"/>
  <c r="AX131" i="25"/>
  <c r="AZ131" i="25"/>
  <c r="BA131" i="25"/>
  <c r="BC131" i="25"/>
  <c r="BE131" i="25"/>
  <c r="BF131" i="25"/>
  <c r="BH131" i="25"/>
  <c r="BJ131" i="25"/>
  <c r="BK131" i="25"/>
  <c r="BM131" i="25"/>
  <c r="BO131" i="25"/>
  <c r="BP131" i="25"/>
  <c r="BR131" i="25"/>
  <c r="BT131" i="25"/>
  <c r="BU131" i="25"/>
  <c r="BW131" i="25"/>
  <c r="BY131" i="25"/>
  <c r="BZ131" i="25"/>
  <c r="CB131" i="25"/>
  <c r="CD131" i="25"/>
  <c r="CE131" i="25"/>
  <c r="CF131" i="25"/>
  <c r="CG131" i="25"/>
  <c r="CH131" i="25"/>
  <c r="CI131" i="25"/>
  <c r="H132" i="25"/>
  <c r="L132" i="25"/>
  <c r="M132" i="25"/>
  <c r="O132" i="25"/>
  <c r="P132" i="25"/>
  <c r="Q132" i="25"/>
  <c r="R132" i="25"/>
  <c r="S132" i="25"/>
  <c r="T132" i="25"/>
  <c r="U132" i="25"/>
  <c r="V132" i="25"/>
  <c r="W132" i="25"/>
  <c r="X132" i="25"/>
  <c r="Y132" i="25"/>
  <c r="Z132" i="25"/>
  <c r="AA132" i="25"/>
  <c r="AB132" i="25"/>
  <c r="AC132" i="25"/>
  <c r="AD132" i="25"/>
  <c r="AE132" i="25"/>
  <c r="AF132" i="25"/>
  <c r="AG132" i="25"/>
  <c r="AI132" i="25"/>
  <c r="AK132" i="25"/>
  <c r="AP132" i="25"/>
  <c r="AQ132" i="25"/>
  <c r="AS132" i="25"/>
  <c r="AU132" i="25"/>
  <c r="AV132" i="25"/>
  <c r="AX132" i="25"/>
  <c r="AZ132" i="25"/>
  <c r="BA132" i="25"/>
  <c r="BC132" i="25"/>
  <c r="BE132" i="25"/>
  <c r="BF132" i="25"/>
  <c r="BH132" i="25"/>
  <c r="BJ132" i="25"/>
  <c r="BK132" i="25"/>
  <c r="BM132" i="25"/>
  <c r="BO132" i="25"/>
  <c r="BP132" i="25"/>
  <c r="BR132" i="25"/>
  <c r="BT132" i="25"/>
  <c r="BU132" i="25"/>
  <c r="BW132" i="25"/>
  <c r="BY132" i="25"/>
  <c r="BZ132" i="25"/>
  <c r="CB132" i="25"/>
  <c r="CD132" i="25"/>
  <c r="CE132" i="25"/>
  <c r="CF132" i="25"/>
  <c r="CG132" i="25"/>
  <c r="CH132" i="25"/>
  <c r="CI132" i="25"/>
  <c r="H133" i="25"/>
  <c r="L133" i="25"/>
  <c r="M133" i="25"/>
  <c r="O133" i="25"/>
  <c r="P133" i="25"/>
  <c r="Q133" i="25"/>
  <c r="R133" i="25"/>
  <c r="S133" i="25"/>
  <c r="T133" i="25"/>
  <c r="U133" i="25"/>
  <c r="V133" i="25"/>
  <c r="W133" i="25"/>
  <c r="X133" i="25"/>
  <c r="Y133" i="25"/>
  <c r="Z133" i="25"/>
  <c r="AA133" i="25"/>
  <c r="AB133" i="25"/>
  <c r="AC133" i="25"/>
  <c r="AD133" i="25"/>
  <c r="AE133" i="25"/>
  <c r="AF133" i="25"/>
  <c r="AG133" i="25"/>
  <c r="AI133" i="25"/>
  <c r="AK133" i="25"/>
  <c r="AP133" i="25"/>
  <c r="AQ133" i="25"/>
  <c r="AS133" i="25"/>
  <c r="AU133" i="25"/>
  <c r="AV133" i="25"/>
  <c r="AX133" i="25"/>
  <c r="AZ133" i="25"/>
  <c r="BA133" i="25"/>
  <c r="BC133" i="25"/>
  <c r="BE133" i="25"/>
  <c r="BF133" i="25"/>
  <c r="BH133" i="25"/>
  <c r="BJ133" i="25"/>
  <c r="BK133" i="25"/>
  <c r="BM133" i="25"/>
  <c r="BO133" i="25"/>
  <c r="BP133" i="25"/>
  <c r="BR133" i="25"/>
  <c r="BT133" i="25"/>
  <c r="BU133" i="25"/>
  <c r="BW133" i="25"/>
  <c r="BY133" i="25"/>
  <c r="BZ133" i="25"/>
  <c r="CB133" i="25"/>
  <c r="CD133" i="25"/>
  <c r="CE133" i="25"/>
  <c r="CF133" i="25"/>
  <c r="CG133" i="25"/>
  <c r="CH133" i="25"/>
  <c r="CI133" i="25"/>
  <c r="H134" i="25"/>
  <c r="L134" i="25"/>
  <c r="M134" i="25"/>
  <c r="O134" i="25"/>
  <c r="P134" i="25"/>
  <c r="Q134" i="25"/>
  <c r="R134" i="25"/>
  <c r="S134" i="25"/>
  <c r="T134" i="25"/>
  <c r="U134" i="25"/>
  <c r="V134" i="25"/>
  <c r="W134" i="25"/>
  <c r="X134" i="25"/>
  <c r="Y134" i="25"/>
  <c r="Z134" i="25"/>
  <c r="AA134" i="25"/>
  <c r="AB134" i="25"/>
  <c r="AC134" i="25"/>
  <c r="AD134" i="25"/>
  <c r="AE134" i="25"/>
  <c r="AF134" i="25"/>
  <c r="AG134" i="25"/>
  <c r="AI134" i="25"/>
  <c r="AK134" i="25"/>
  <c r="AP134" i="25"/>
  <c r="AQ134" i="25"/>
  <c r="AS134" i="25"/>
  <c r="AU134" i="25"/>
  <c r="AV134" i="25"/>
  <c r="AX134" i="25"/>
  <c r="AZ134" i="25"/>
  <c r="BA134" i="25"/>
  <c r="BC134" i="25"/>
  <c r="BE134" i="25"/>
  <c r="BF134" i="25"/>
  <c r="BH134" i="25"/>
  <c r="BJ134" i="25"/>
  <c r="BK134" i="25"/>
  <c r="BM134" i="25"/>
  <c r="BO134" i="25"/>
  <c r="BP134" i="25"/>
  <c r="BR134" i="25"/>
  <c r="BT134" i="25"/>
  <c r="BU134" i="25"/>
  <c r="BW134" i="25"/>
  <c r="BY134" i="25"/>
  <c r="BZ134" i="25"/>
  <c r="CB134" i="25"/>
  <c r="CD134" i="25"/>
  <c r="CE134" i="25"/>
  <c r="CF134" i="25"/>
  <c r="CG134" i="25"/>
  <c r="CH134" i="25"/>
  <c r="CI134" i="25"/>
  <c r="H135" i="25"/>
  <c r="L135" i="25"/>
  <c r="M135" i="25"/>
  <c r="O135" i="25"/>
  <c r="P135" i="25"/>
  <c r="Q135" i="25"/>
  <c r="R135" i="25"/>
  <c r="S135" i="25"/>
  <c r="T135" i="25"/>
  <c r="U135" i="25"/>
  <c r="V135" i="25"/>
  <c r="W135" i="25"/>
  <c r="X135" i="25"/>
  <c r="Y135" i="25"/>
  <c r="Z135" i="25"/>
  <c r="AA135" i="25"/>
  <c r="AB135" i="25"/>
  <c r="AC135" i="25"/>
  <c r="AD135" i="25"/>
  <c r="AE135" i="25"/>
  <c r="AF135" i="25"/>
  <c r="AG135" i="25"/>
  <c r="AI135" i="25"/>
  <c r="AK135" i="25"/>
  <c r="AP135" i="25"/>
  <c r="AQ135" i="25"/>
  <c r="AS135" i="25"/>
  <c r="AU135" i="25"/>
  <c r="AV135" i="25"/>
  <c r="AX135" i="25"/>
  <c r="AZ135" i="25"/>
  <c r="BA135" i="25"/>
  <c r="BC135" i="25"/>
  <c r="BE135" i="25"/>
  <c r="BF135" i="25"/>
  <c r="BH135" i="25"/>
  <c r="BJ135" i="25"/>
  <c r="BK135" i="25"/>
  <c r="BM135" i="25"/>
  <c r="BO135" i="25"/>
  <c r="BP135" i="25"/>
  <c r="BR135" i="25"/>
  <c r="BT135" i="25"/>
  <c r="BU135" i="25"/>
  <c r="BW135" i="25"/>
  <c r="BY135" i="25"/>
  <c r="BZ135" i="25"/>
  <c r="CB135" i="25"/>
  <c r="CD135" i="25"/>
  <c r="CE135" i="25"/>
  <c r="CF135" i="25"/>
  <c r="CG135" i="25"/>
  <c r="CH135" i="25"/>
  <c r="CI135" i="25"/>
  <c r="H136" i="25"/>
  <c r="L136" i="25"/>
  <c r="M136" i="25"/>
  <c r="O136" i="25"/>
  <c r="P136" i="25"/>
  <c r="Q136" i="25"/>
  <c r="R136" i="25"/>
  <c r="S136" i="25"/>
  <c r="T136" i="25"/>
  <c r="U136" i="25"/>
  <c r="V136" i="25"/>
  <c r="W136" i="25"/>
  <c r="X136" i="25"/>
  <c r="Y136" i="25"/>
  <c r="Z136" i="25"/>
  <c r="AA136" i="25"/>
  <c r="AB136" i="25"/>
  <c r="AC136" i="25"/>
  <c r="AD136" i="25"/>
  <c r="AE136" i="25"/>
  <c r="AF136" i="25"/>
  <c r="AG136" i="25"/>
  <c r="AI136" i="25"/>
  <c r="AK136" i="25"/>
  <c r="AP136" i="25"/>
  <c r="AQ136" i="25"/>
  <c r="AS136" i="25"/>
  <c r="AU136" i="25"/>
  <c r="AV136" i="25"/>
  <c r="AX136" i="25"/>
  <c r="AZ136" i="25"/>
  <c r="BA136" i="25"/>
  <c r="BC136" i="25"/>
  <c r="BE136" i="25"/>
  <c r="BF136" i="25"/>
  <c r="BH136" i="25"/>
  <c r="BJ136" i="25"/>
  <c r="BK136" i="25"/>
  <c r="BM136" i="25"/>
  <c r="BO136" i="25"/>
  <c r="BP136" i="25"/>
  <c r="BR136" i="25"/>
  <c r="BT136" i="25"/>
  <c r="BU136" i="25"/>
  <c r="BW136" i="25"/>
  <c r="BY136" i="25"/>
  <c r="BZ136" i="25"/>
  <c r="CB136" i="25"/>
  <c r="CD136" i="25"/>
  <c r="CE136" i="25"/>
  <c r="CF136" i="25"/>
  <c r="CG136" i="25"/>
  <c r="CH136" i="25"/>
  <c r="CI136" i="25"/>
  <c r="H137" i="25"/>
  <c r="L137" i="25"/>
  <c r="M137" i="25"/>
  <c r="O137" i="25"/>
  <c r="P137" i="25"/>
  <c r="Q137" i="25"/>
  <c r="R137" i="25"/>
  <c r="S137" i="25"/>
  <c r="T137" i="25"/>
  <c r="U137" i="25"/>
  <c r="V137" i="25"/>
  <c r="W137" i="25"/>
  <c r="X137" i="25"/>
  <c r="Y137" i="25"/>
  <c r="Z137" i="25"/>
  <c r="AA137" i="25"/>
  <c r="AB137" i="25"/>
  <c r="AC137" i="25"/>
  <c r="AD137" i="25"/>
  <c r="AE137" i="25"/>
  <c r="AF137" i="25"/>
  <c r="AG137" i="25"/>
  <c r="AI137" i="25"/>
  <c r="AK137" i="25"/>
  <c r="AP137" i="25"/>
  <c r="AQ137" i="25"/>
  <c r="AS137" i="25"/>
  <c r="AU137" i="25"/>
  <c r="AV137" i="25"/>
  <c r="AX137" i="25"/>
  <c r="AZ137" i="25"/>
  <c r="BA137" i="25"/>
  <c r="BC137" i="25"/>
  <c r="BE137" i="25"/>
  <c r="BF137" i="25"/>
  <c r="BH137" i="25"/>
  <c r="BJ137" i="25"/>
  <c r="BK137" i="25"/>
  <c r="BM137" i="25"/>
  <c r="BO137" i="25"/>
  <c r="BP137" i="25"/>
  <c r="BR137" i="25"/>
  <c r="BT137" i="25"/>
  <c r="BU137" i="25"/>
  <c r="BW137" i="25"/>
  <c r="BY137" i="25"/>
  <c r="BZ137" i="25"/>
  <c r="CB137" i="25"/>
  <c r="CD137" i="25"/>
  <c r="CE137" i="25"/>
  <c r="CF137" i="25"/>
  <c r="CG137" i="25"/>
  <c r="CH137" i="25"/>
  <c r="CI137" i="25"/>
  <c r="H138" i="25"/>
  <c r="L138" i="25"/>
  <c r="M138" i="25"/>
  <c r="O138" i="25"/>
  <c r="P138" i="25"/>
  <c r="Q138" i="25"/>
  <c r="R138" i="25"/>
  <c r="S138" i="25"/>
  <c r="T138" i="25"/>
  <c r="U138" i="25"/>
  <c r="V138" i="25"/>
  <c r="W138" i="25"/>
  <c r="X138" i="25"/>
  <c r="Y138" i="25"/>
  <c r="Z138" i="25"/>
  <c r="AA138" i="25"/>
  <c r="AB138" i="25"/>
  <c r="AC138" i="25"/>
  <c r="AD138" i="25"/>
  <c r="AE138" i="25"/>
  <c r="AF138" i="25"/>
  <c r="AG138" i="25"/>
  <c r="AI138" i="25"/>
  <c r="AK138" i="25"/>
  <c r="AP138" i="25"/>
  <c r="AQ138" i="25"/>
  <c r="AS138" i="25"/>
  <c r="AU138" i="25"/>
  <c r="AV138" i="25"/>
  <c r="AX138" i="25"/>
  <c r="AZ138" i="25"/>
  <c r="BA138" i="25"/>
  <c r="BC138" i="25"/>
  <c r="BE138" i="25"/>
  <c r="BF138" i="25"/>
  <c r="BH138" i="25"/>
  <c r="BJ138" i="25"/>
  <c r="BK138" i="25"/>
  <c r="BM138" i="25"/>
  <c r="BO138" i="25"/>
  <c r="BP138" i="25"/>
  <c r="BR138" i="25"/>
  <c r="BT138" i="25"/>
  <c r="BU138" i="25"/>
  <c r="BW138" i="25"/>
  <c r="BY138" i="25"/>
  <c r="BZ138" i="25"/>
  <c r="CB138" i="25"/>
  <c r="CD138" i="25"/>
  <c r="CE138" i="25"/>
  <c r="CF138" i="25"/>
  <c r="CG138" i="25"/>
  <c r="CH138" i="25"/>
  <c r="CI138" i="25"/>
  <c r="H139" i="25"/>
  <c r="L139" i="25"/>
  <c r="M139" i="25"/>
  <c r="O139" i="25"/>
  <c r="P139" i="25"/>
  <c r="Q139" i="25"/>
  <c r="R139" i="25"/>
  <c r="S139" i="25"/>
  <c r="T139" i="25"/>
  <c r="U139" i="25"/>
  <c r="V139" i="25"/>
  <c r="W139" i="25"/>
  <c r="X139" i="25"/>
  <c r="Y139" i="25"/>
  <c r="Z139" i="25"/>
  <c r="AA139" i="25"/>
  <c r="AB139" i="25"/>
  <c r="AC139" i="25"/>
  <c r="AD139" i="25"/>
  <c r="AE139" i="25"/>
  <c r="AF139" i="25"/>
  <c r="AG139" i="25"/>
  <c r="AI139" i="25"/>
  <c r="AK139" i="25"/>
  <c r="AP139" i="25"/>
  <c r="AQ139" i="25"/>
  <c r="AS139" i="25"/>
  <c r="AU139" i="25"/>
  <c r="AV139" i="25"/>
  <c r="AX139" i="25"/>
  <c r="AZ139" i="25"/>
  <c r="BA139" i="25"/>
  <c r="BC139" i="25"/>
  <c r="BE139" i="25"/>
  <c r="BF139" i="25"/>
  <c r="BH139" i="25"/>
  <c r="BJ139" i="25"/>
  <c r="BK139" i="25"/>
  <c r="BM139" i="25"/>
  <c r="BO139" i="25"/>
  <c r="BP139" i="25"/>
  <c r="BR139" i="25"/>
  <c r="BT139" i="25"/>
  <c r="BU139" i="25"/>
  <c r="BW139" i="25"/>
  <c r="BY139" i="25"/>
  <c r="BZ139" i="25"/>
  <c r="CB139" i="25"/>
  <c r="CD139" i="25"/>
  <c r="CE139" i="25"/>
  <c r="CF139" i="25"/>
  <c r="CG139" i="25"/>
  <c r="CH139" i="25"/>
  <c r="CI139" i="25"/>
  <c r="H140" i="25"/>
  <c r="L140" i="25"/>
  <c r="M140" i="25"/>
  <c r="O140" i="25"/>
  <c r="P140" i="25"/>
  <c r="Q140" i="25"/>
  <c r="R140" i="25"/>
  <c r="S140" i="25"/>
  <c r="T140" i="25"/>
  <c r="U140" i="25"/>
  <c r="V140" i="25"/>
  <c r="W140" i="25"/>
  <c r="X140" i="25"/>
  <c r="Y140" i="25"/>
  <c r="Z140" i="25"/>
  <c r="AA140" i="25"/>
  <c r="AB140" i="25"/>
  <c r="AC140" i="25"/>
  <c r="AD140" i="25"/>
  <c r="AE140" i="25"/>
  <c r="AF140" i="25"/>
  <c r="AG140" i="25"/>
  <c r="AI140" i="25"/>
  <c r="AK140" i="25"/>
  <c r="AP140" i="25"/>
  <c r="AQ140" i="25"/>
  <c r="AS140" i="25"/>
  <c r="AU140" i="25"/>
  <c r="AV140" i="25"/>
  <c r="AX140" i="25"/>
  <c r="AZ140" i="25"/>
  <c r="BA140" i="25"/>
  <c r="BC140" i="25"/>
  <c r="BE140" i="25"/>
  <c r="BF140" i="25"/>
  <c r="BH140" i="25"/>
  <c r="BJ140" i="25"/>
  <c r="BK140" i="25"/>
  <c r="BM140" i="25"/>
  <c r="BO140" i="25"/>
  <c r="BP140" i="25"/>
  <c r="BR140" i="25"/>
  <c r="BT140" i="25"/>
  <c r="BU140" i="25"/>
  <c r="BW140" i="25"/>
  <c r="BY140" i="25"/>
  <c r="BZ140" i="25"/>
  <c r="CB140" i="25"/>
  <c r="CD140" i="25"/>
  <c r="CE140" i="25"/>
  <c r="CF140" i="25"/>
  <c r="CG140" i="25"/>
  <c r="CH140" i="25"/>
  <c r="CI140" i="25"/>
  <c r="H141" i="25"/>
  <c r="L141" i="25"/>
  <c r="M141" i="25"/>
  <c r="O141" i="25"/>
  <c r="P141" i="25"/>
  <c r="Q141" i="25"/>
  <c r="R141" i="25"/>
  <c r="S141" i="25"/>
  <c r="T141" i="25"/>
  <c r="U141" i="25"/>
  <c r="V141" i="25"/>
  <c r="W141" i="25"/>
  <c r="X141" i="25"/>
  <c r="Y141" i="25"/>
  <c r="Z141" i="25"/>
  <c r="AA141" i="25"/>
  <c r="AB141" i="25"/>
  <c r="AC141" i="25"/>
  <c r="AD141" i="25"/>
  <c r="AE141" i="25"/>
  <c r="AF141" i="25"/>
  <c r="AG141" i="25"/>
  <c r="AI141" i="25"/>
  <c r="AK141" i="25"/>
  <c r="AP141" i="25"/>
  <c r="AQ141" i="25"/>
  <c r="AS141" i="25"/>
  <c r="AU141" i="25"/>
  <c r="AV141" i="25"/>
  <c r="AX141" i="25"/>
  <c r="AZ141" i="25"/>
  <c r="BA141" i="25"/>
  <c r="BC141" i="25"/>
  <c r="BE141" i="25"/>
  <c r="BF141" i="25"/>
  <c r="BH141" i="25"/>
  <c r="BJ141" i="25"/>
  <c r="BK141" i="25"/>
  <c r="BM141" i="25"/>
  <c r="BO141" i="25"/>
  <c r="BP141" i="25"/>
  <c r="BR141" i="25"/>
  <c r="BT141" i="25"/>
  <c r="BU141" i="25"/>
  <c r="BW141" i="25"/>
  <c r="BY141" i="25"/>
  <c r="BZ141" i="25"/>
  <c r="CB141" i="25"/>
  <c r="CD141" i="25"/>
  <c r="CE141" i="25"/>
  <c r="CF141" i="25"/>
  <c r="CG141" i="25"/>
  <c r="CH141" i="25"/>
  <c r="CI141" i="25"/>
  <c r="H142" i="25"/>
  <c r="L142" i="25"/>
  <c r="M142" i="25"/>
  <c r="O142" i="25"/>
  <c r="P142" i="25"/>
  <c r="Q142" i="25"/>
  <c r="R142" i="25"/>
  <c r="S142" i="25"/>
  <c r="T142" i="25"/>
  <c r="U142" i="25"/>
  <c r="V142" i="25"/>
  <c r="W142" i="25"/>
  <c r="X142" i="25"/>
  <c r="Y142" i="25"/>
  <c r="Z142" i="25"/>
  <c r="AA142" i="25"/>
  <c r="AB142" i="25"/>
  <c r="AC142" i="25"/>
  <c r="AD142" i="25"/>
  <c r="AE142" i="25"/>
  <c r="AF142" i="25"/>
  <c r="AG142" i="25"/>
  <c r="AK142" i="25"/>
  <c r="AL142" i="25"/>
  <c r="AP142" i="25"/>
  <c r="AQ142" i="25"/>
  <c r="AS142" i="25"/>
  <c r="AU142" i="25"/>
  <c r="AV142" i="25"/>
  <c r="AX142" i="25"/>
  <c r="AZ142" i="25"/>
  <c r="BA142" i="25"/>
  <c r="BC142" i="25"/>
  <c r="BE142" i="25"/>
  <c r="BF142" i="25"/>
  <c r="BH142" i="25"/>
  <c r="BJ142" i="25"/>
  <c r="BK142" i="25"/>
  <c r="BM142" i="25"/>
  <c r="BO142" i="25"/>
  <c r="BP142" i="25"/>
  <c r="BR142" i="25"/>
  <c r="BT142" i="25"/>
  <c r="BU142" i="25"/>
  <c r="BW142" i="25"/>
  <c r="BY142" i="25"/>
  <c r="BZ142" i="25"/>
  <c r="CB142" i="25"/>
  <c r="CD142" i="25"/>
  <c r="CE142" i="25"/>
  <c r="CF142" i="25"/>
  <c r="CG142" i="25"/>
  <c r="CH142" i="25"/>
  <c r="CI142" i="25"/>
  <c r="H143" i="25"/>
  <c r="L143" i="25"/>
  <c r="M143" i="25"/>
  <c r="O143" i="25"/>
  <c r="P143" i="25"/>
  <c r="Q143" i="25"/>
  <c r="R143" i="25"/>
  <c r="S143" i="25"/>
  <c r="T143" i="25"/>
  <c r="U143" i="25"/>
  <c r="V143" i="25"/>
  <c r="W143" i="25"/>
  <c r="X143" i="25"/>
  <c r="Y143" i="25"/>
  <c r="Z143" i="25"/>
  <c r="AA143" i="25"/>
  <c r="AB143" i="25"/>
  <c r="AC143" i="25"/>
  <c r="AD143" i="25"/>
  <c r="AE143" i="25"/>
  <c r="AF143" i="25"/>
  <c r="AG143" i="25"/>
  <c r="AK143" i="25"/>
  <c r="AL143" i="25"/>
  <c r="AP143" i="25"/>
  <c r="AQ143" i="25"/>
  <c r="AS143" i="25"/>
  <c r="AU143" i="25"/>
  <c r="AV143" i="25"/>
  <c r="AX143" i="25"/>
  <c r="AZ143" i="25"/>
  <c r="BA143" i="25"/>
  <c r="BC143" i="25"/>
  <c r="BE143" i="25"/>
  <c r="BF143" i="25"/>
  <c r="BH143" i="25"/>
  <c r="BJ143" i="25"/>
  <c r="BK143" i="25"/>
  <c r="BM143" i="25"/>
  <c r="BO143" i="25"/>
  <c r="BP143" i="25"/>
  <c r="BR143" i="25"/>
  <c r="BT143" i="25"/>
  <c r="BU143" i="25"/>
  <c r="BW143" i="25"/>
  <c r="BY143" i="25"/>
  <c r="BZ143" i="25"/>
  <c r="CB143" i="25"/>
  <c r="CD143" i="25"/>
  <c r="CE143" i="25"/>
  <c r="CF143" i="25"/>
  <c r="CG143" i="25"/>
  <c r="CH143" i="25"/>
  <c r="CI143" i="25"/>
  <c r="H144" i="25"/>
  <c r="L144" i="25"/>
  <c r="M144" i="25"/>
  <c r="O144" i="25"/>
  <c r="P144" i="25"/>
  <c r="Q144" i="25"/>
  <c r="R144" i="25"/>
  <c r="H145" i="25"/>
  <c r="L145" i="25"/>
  <c r="M145" i="25"/>
  <c r="O145" i="25"/>
  <c r="P145" i="25"/>
  <c r="Q145" i="25"/>
  <c r="R145" i="25"/>
  <c r="H146" i="25"/>
  <c r="L146" i="25"/>
  <c r="M146" i="25"/>
  <c r="O146" i="25"/>
  <c r="P146" i="25"/>
  <c r="Q146" i="25"/>
  <c r="R146" i="25"/>
  <c r="H147" i="25"/>
  <c r="L147" i="25"/>
  <c r="M147" i="25"/>
  <c r="O147" i="25"/>
  <c r="P147" i="25"/>
  <c r="Q147" i="25"/>
  <c r="R147" i="25"/>
  <c r="H148" i="25"/>
  <c r="L148" i="25"/>
  <c r="M148" i="25"/>
  <c r="O148" i="25"/>
  <c r="P148" i="25"/>
  <c r="Q148" i="25"/>
  <c r="R148" i="25"/>
  <c r="H149" i="25"/>
  <c r="L149" i="25"/>
  <c r="M149" i="25"/>
  <c r="O149" i="25"/>
  <c r="P149" i="25"/>
  <c r="Q149" i="25"/>
  <c r="R149" i="25"/>
  <c r="H150" i="25"/>
  <c r="L150" i="25"/>
  <c r="M150" i="25"/>
  <c r="O150" i="25"/>
  <c r="P150" i="25"/>
  <c r="Q150" i="25"/>
  <c r="R150" i="25"/>
  <c r="H151" i="25"/>
  <c r="L151" i="25"/>
  <c r="M151" i="25"/>
  <c r="O151" i="25"/>
  <c r="P151" i="25"/>
  <c r="Q151" i="25"/>
  <c r="R151" i="25"/>
  <c r="H152" i="25"/>
  <c r="L152" i="25"/>
  <c r="M152" i="25"/>
  <c r="O152" i="25"/>
  <c r="P152" i="25"/>
  <c r="Q152" i="25"/>
  <c r="R152" i="25"/>
  <c r="H153" i="25"/>
  <c r="L153" i="25"/>
  <c r="M153" i="25"/>
  <c r="O153" i="25"/>
  <c r="P153" i="25"/>
  <c r="Q153" i="25"/>
  <c r="R153" i="25"/>
  <c r="H154" i="25"/>
  <c r="L154" i="25"/>
  <c r="M154" i="25"/>
  <c r="O154" i="25"/>
  <c r="P154" i="25"/>
  <c r="Q154" i="25"/>
  <c r="R154" i="25"/>
  <c r="H155" i="25"/>
  <c r="L155" i="25"/>
  <c r="M155" i="25"/>
  <c r="O155" i="25"/>
  <c r="P155" i="25"/>
  <c r="Q155" i="25"/>
  <c r="R155" i="25"/>
  <c r="H156" i="25"/>
  <c r="L156" i="25"/>
  <c r="M156" i="25"/>
  <c r="O156" i="25"/>
  <c r="P156" i="25"/>
  <c r="Q156" i="25"/>
  <c r="R156" i="25"/>
  <c r="H157" i="25"/>
  <c r="L157" i="25"/>
  <c r="M157" i="25"/>
  <c r="O157" i="25"/>
  <c r="P157" i="25"/>
  <c r="Q157" i="25"/>
  <c r="R157" i="25"/>
  <c r="H158" i="25"/>
  <c r="L158" i="25"/>
  <c r="M158" i="25"/>
  <c r="O158" i="25"/>
  <c r="P158" i="25"/>
  <c r="Q158" i="25"/>
  <c r="R158" i="25"/>
  <c r="H159" i="25"/>
  <c r="L159" i="25"/>
  <c r="M159" i="25"/>
  <c r="O159" i="25"/>
  <c r="P159" i="25"/>
  <c r="Q159" i="25"/>
  <c r="R159" i="25"/>
  <c r="H160" i="25"/>
  <c r="L160" i="25"/>
  <c r="M160" i="25"/>
  <c r="O160" i="25"/>
  <c r="P160" i="25"/>
  <c r="Q160" i="25"/>
  <c r="R160" i="25"/>
  <c r="H161" i="25"/>
  <c r="L161" i="25"/>
  <c r="M161" i="25"/>
  <c r="O161" i="25"/>
  <c r="P161" i="25"/>
  <c r="Q161" i="25"/>
  <c r="R161" i="25"/>
  <c r="H162" i="25"/>
  <c r="L162" i="25"/>
  <c r="M162" i="25"/>
  <c r="O162" i="25"/>
  <c r="P162" i="25"/>
  <c r="Q162" i="25"/>
  <c r="R162" i="25"/>
  <c r="H163" i="25"/>
  <c r="L163" i="25"/>
  <c r="M163" i="25"/>
  <c r="O163" i="25"/>
  <c r="P163" i="25"/>
  <c r="Q163" i="25"/>
  <c r="R163" i="25"/>
  <c r="H164" i="25"/>
  <c r="L164" i="25"/>
  <c r="M164" i="25"/>
  <c r="O164" i="25"/>
  <c r="P164" i="25"/>
  <c r="Q164" i="25"/>
  <c r="R164" i="25"/>
  <c r="H165" i="25"/>
  <c r="L165" i="25"/>
  <c r="M165" i="25"/>
  <c r="O165" i="25"/>
  <c r="P165" i="25"/>
  <c r="Q165" i="25"/>
  <c r="R165" i="25"/>
  <c r="H166" i="25"/>
  <c r="L166" i="25"/>
  <c r="M166" i="25"/>
  <c r="O166" i="25"/>
  <c r="P166" i="25"/>
  <c r="Q166" i="25"/>
  <c r="R166" i="25"/>
  <c r="H167" i="25"/>
  <c r="L167" i="25"/>
  <c r="M167" i="25"/>
  <c r="O167" i="25"/>
  <c r="P167" i="25"/>
  <c r="Q167" i="25"/>
  <c r="R167" i="25"/>
  <c r="H168" i="25"/>
  <c r="L168" i="25"/>
  <c r="M168" i="25"/>
  <c r="O168" i="25"/>
  <c r="P168" i="25"/>
  <c r="Q168" i="25"/>
  <c r="R168" i="25"/>
  <c r="H169" i="25"/>
  <c r="L169" i="25"/>
  <c r="M169" i="25"/>
  <c r="O169" i="25"/>
  <c r="P169" i="25"/>
  <c r="Q169" i="25"/>
  <c r="R169" i="25"/>
  <c r="H170" i="25"/>
  <c r="L170" i="25"/>
  <c r="M170" i="25"/>
  <c r="O170" i="25"/>
  <c r="P170" i="25"/>
  <c r="Q170" i="25"/>
  <c r="R170" i="25"/>
  <c r="H171" i="25"/>
  <c r="L171" i="25"/>
  <c r="M171" i="25"/>
  <c r="O171" i="25"/>
  <c r="P171" i="25"/>
  <c r="Q171" i="25"/>
  <c r="R171" i="25"/>
  <c r="H172" i="25"/>
  <c r="L172" i="25"/>
  <c r="M172" i="25"/>
  <c r="O172" i="25"/>
  <c r="P172" i="25"/>
  <c r="Q172" i="25"/>
  <c r="R172" i="25"/>
  <c r="H173" i="25"/>
  <c r="L173" i="25"/>
  <c r="M173" i="25"/>
  <c r="O173" i="25"/>
  <c r="P173" i="25"/>
  <c r="Q173" i="25"/>
  <c r="R173" i="25"/>
  <c r="H174" i="25"/>
  <c r="L174" i="25"/>
  <c r="M174" i="25"/>
  <c r="O174" i="25"/>
  <c r="P174" i="25"/>
  <c r="Q174" i="25"/>
  <c r="R174" i="25"/>
  <c r="H175" i="25"/>
  <c r="L175" i="25"/>
  <c r="M175" i="25"/>
  <c r="O175" i="25"/>
  <c r="P175" i="25"/>
  <c r="Q175" i="25"/>
  <c r="R175" i="25"/>
  <c r="H176" i="25"/>
  <c r="L176" i="25"/>
  <c r="M176" i="25"/>
  <c r="O176" i="25"/>
  <c r="P176" i="25"/>
  <c r="Q176" i="25"/>
  <c r="R176" i="25"/>
  <c r="H177" i="25"/>
  <c r="L177" i="25"/>
  <c r="M177" i="25"/>
  <c r="O177" i="25"/>
  <c r="P177" i="25"/>
  <c r="Q177" i="25"/>
  <c r="R177" i="25"/>
  <c r="H178" i="25"/>
  <c r="L178" i="25"/>
  <c r="M178" i="25"/>
  <c r="O178" i="25"/>
  <c r="P178" i="25"/>
  <c r="Q178" i="25"/>
  <c r="R178" i="25"/>
  <c r="H179" i="25"/>
  <c r="L179" i="25"/>
  <c r="M179" i="25"/>
  <c r="O179" i="25"/>
  <c r="P179" i="25"/>
  <c r="Q179" i="25"/>
  <c r="R179" i="25"/>
  <c r="H180" i="25"/>
  <c r="L180" i="25"/>
  <c r="M180" i="25"/>
  <c r="O180" i="25"/>
  <c r="P180" i="25"/>
  <c r="Q180" i="25"/>
  <c r="R180" i="25"/>
  <c r="H181" i="25"/>
  <c r="L181" i="25"/>
  <c r="M181" i="25"/>
  <c r="O181" i="25"/>
  <c r="P181" i="25"/>
  <c r="Q181" i="25"/>
  <c r="R181" i="25"/>
  <c r="H182" i="25"/>
  <c r="L182" i="25"/>
  <c r="M182" i="25"/>
  <c r="O182" i="25"/>
  <c r="P182" i="25"/>
  <c r="Q182" i="25"/>
  <c r="R182" i="25"/>
  <c r="H183" i="25"/>
  <c r="L183" i="25"/>
  <c r="M183" i="25"/>
  <c r="O183" i="25"/>
  <c r="P183" i="25"/>
  <c r="Q183" i="25"/>
  <c r="R183" i="25"/>
  <c r="H184" i="25"/>
  <c r="L184" i="25"/>
  <c r="M184" i="25"/>
  <c r="O184" i="25"/>
  <c r="P184" i="25"/>
  <c r="Q184" i="25"/>
  <c r="R184" i="25"/>
  <c r="H185" i="25"/>
  <c r="L185" i="25"/>
  <c r="M185" i="25"/>
  <c r="O185" i="25"/>
  <c r="P185" i="25"/>
  <c r="Q185" i="25"/>
  <c r="R185" i="25"/>
  <c r="H186" i="25"/>
  <c r="L186" i="25"/>
  <c r="M186" i="25"/>
  <c r="O186" i="25"/>
  <c r="P186" i="25"/>
  <c r="Q186" i="25"/>
  <c r="R186" i="25"/>
  <c r="H187" i="25"/>
  <c r="L187" i="25"/>
  <c r="M187" i="25"/>
  <c r="O187" i="25"/>
  <c r="P187" i="25"/>
  <c r="Q187" i="25"/>
  <c r="R187" i="25"/>
  <c r="H188" i="25"/>
  <c r="L188" i="25"/>
  <c r="M188" i="25"/>
  <c r="O188" i="25"/>
  <c r="P188" i="25"/>
  <c r="Q188" i="25"/>
  <c r="R188" i="25"/>
  <c r="H189" i="25"/>
  <c r="L189" i="25"/>
  <c r="M189" i="25"/>
  <c r="O189" i="25"/>
  <c r="P189" i="25"/>
  <c r="Q189" i="25"/>
  <c r="R189" i="25"/>
  <c r="H190" i="25"/>
  <c r="L190" i="25"/>
  <c r="M190" i="25"/>
  <c r="O190" i="25"/>
  <c r="P190" i="25"/>
  <c r="Q190" i="25"/>
  <c r="R190" i="25"/>
  <c r="H191" i="25"/>
  <c r="L191" i="25"/>
  <c r="M191" i="25"/>
  <c r="O191" i="25"/>
  <c r="P191" i="25"/>
  <c r="Q191" i="25"/>
  <c r="R191" i="25"/>
  <c r="H192" i="25"/>
  <c r="L192" i="25"/>
  <c r="M192" i="25"/>
  <c r="O192" i="25"/>
  <c r="P192" i="25"/>
  <c r="Q192" i="25"/>
  <c r="R192" i="25"/>
  <c r="H193" i="25"/>
  <c r="L193" i="25"/>
  <c r="M193" i="25"/>
  <c r="O193" i="25"/>
  <c r="P193" i="25"/>
  <c r="Q193" i="25"/>
  <c r="R193" i="25"/>
  <c r="H194" i="25"/>
  <c r="L194" i="25"/>
  <c r="M194" i="25"/>
  <c r="O194" i="25"/>
  <c r="P194" i="25"/>
  <c r="Q194" i="25"/>
  <c r="R194" i="25"/>
  <c r="H195" i="25"/>
  <c r="L195" i="25"/>
  <c r="M195" i="25"/>
  <c r="O195" i="25"/>
  <c r="P195" i="25"/>
  <c r="Q195" i="25"/>
  <c r="R195" i="25"/>
  <c r="H196" i="25"/>
  <c r="L196" i="25"/>
  <c r="M196" i="25"/>
  <c r="O196" i="25"/>
  <c r="P196" i="25"/>
  <c r="Q196" i="25"/>
  <c r="R196" i="25"/>
  <c r="H197" i="25"/>
  <c r="L197" i="25"/>
  <c r="M197" i="25"/>
  <c r="O197" i="25"/>
  <c r="P197" i="25"/>
  <c r="Q197" i="25"/>
  <c r="R197" i="25"/>
  <c r="H198" i="25"/>
  <c r="L198" i="25"/>
  <c r="M198" i="25"/>
  <c r="O198" i="25"/>
  <c r="P198" i="25"/>
  <c r="Q198" i="25"/>
  <c r="R198" i="25"/>
  <c r="H199" i="25"/>
  <c r="L199" i="25"/>
  <c r="M199" i="25"/>
  <c r="O199" i="25"/>
  <c r="P199" i="25"/>
  <c r="Q199" i="25"/>
  <c r="R199" i="25"/>
  <c r="H200" i="25"/>
  <c r="L200" i="25"/>
  <c r="M200" i="25"/>
  <c r="O200" i="25"/>
  <c r="P200" i="25"/>
  <c r="Q200" i="25"/>
  <c r="R200" i="25"/>
  <c r="H201" i="25"/>
  <c r="L201" i="25"/>
  <c r="M201" i="25"/>
  <c r="O201" i="25"/>
  <c r="P201" i="25"/>
  <c r="Q201" i="25"/>
  <c r="R201" i="25"/>
  <c r="H202" i="25"/>
  <c r="L202" i="25"/>
  <c r="M202" i="25"/>
  <c r="O202" i="25"/>
  <c r="P202" i="25"/>
  <c r="Q202" i="25"/>
  <c r="R202" i="25"/>
  <c r="H203" i="25"/>
  <c r="L203" i="25"/>
  <c r="M203" i="25"/>
  <c r="O203" i="25"/>
  <c r="P203" i="25"/>
  <c r="Q203" i="25"/>
  <c r="R203" i="25"/>
  <c r="H204" i="25"/>
  <c r="L204" i="25"/>
  <c r="M204" i="25"/>
  <c r="O204" i="25"/>
  <c r="P204" i="25"/>
  <c r="Q204" i="25"/>
  <c r="R204" i="25"/>
  <c r="H205" i="25"/>
  <c r="L205" i="25"/>
  <c r="M205" i="25"/>
  <c r="O205" i="25"/>
  <c r="P205" i="25"/>
  <c r="Q205" i="25"/>
  <c r="R205" i="25"/>
  <c r="H206" i="25"/>
  <c r="L206" i="25"/>
  <c r="M206" i="25"/>
  <c r="O206" i="25"/>
  <c r="P206" i="25"/>
  <c r="Q206" i="25"/>
  <c r="R206" i="25"/>
  <c r="H207" i="25"/>
  <c r="L207" i="25"/>
  <c r="M207" i="25"/>
  <c r="O207" i="25"/>
  <c r="P207" i="25"/>
  <c r="Q207" i="25"/>
  <c r="R207" i="25"/>
  <c r="H208" i="25"/>
  <c r="L208" i="25"/>
  <c r="M208" i="25"/>
  <c r="O208" i="25"/>
  <c r="P208" i="25"/>
  <c r="Q208" i="25"/>
  <c r="R208" i="25"/>
  <c r="H209" i="25"/>
  <c r="L209" i="25"/>
  <c r="M209" i="25"/>
  <c r="O209" i="25"/>
  <c r="P209" i="25"/>
  <c r="Q209" i="25"/>
  <c r="R209" i="25"/>
  <c r="H210" i="25"/>
  <c r="L210" i="25"/>
  <c r="M210" i="25"/>
  <c r="O210" i="25"/>
  <c r="P210" i="25"/>
  <c r="Q210" i="25"/>
  <c r="R210" i="25"/>
  <c r="H211" i="25"/>
  <c r="L211" i="25"/>
  <c r="M211" i="25"/>
  <c r="O211" i="25"/>
  <c r="P211" i="25"/>
  <c r="Q211" i="25"/>
  <c r="R211" i="25"/>
  <c r="H212" i="25"/>
  <c r="L212" i="25"/>
  <c r="M212" i="25"/>
  <c r="O212" i="25"/>
  <c r="P212" i="25"/>
  <c r="Q212" i="25"/>
  <c r="R212" i="25"/>
  <c r="H213" i="25"/>
  <c r="L213" i="25"/>
  <c r="M213" i="25"/>
  <c r="O213" i="25"/>
  <c r="P213" i="25"/>
  <c r="Q213" i="25"/>
  <c r="R213" i="25"/>
  <c r="H214" i="25"/>
  <c r="L214" i="25"/>
  <c r="M214" i="25"/>
  <c r="O214" i="25"/>
  <c r="P214" i="25"/>
  <c r="Q214" i="25"/>
  <c r="R214" i="25"/>
  <c r="H215" i="25"/>
  <c r="L215" i="25"/>
  <c r="M215" i="25"/>
  <c r="O215" i="25"/>
  <c r="P215" i="25"/>
  <c r="Q215" i="25"/>
  <c r="R215" i="25"/>
  <c r="H216" i="25"/>
  <c r="L216" i="25"/>
  <c r="M216" i="25"/>
  <c r="O216" i="25"/>
  <c r="P216" i="25"/>
  <c r="Q216" i="25"/>
  <c r="R216" i="25"/>
  <c r="H217" i="25"/>
  <c r="L217" i="25"/>
  <c r="M217" i="25"/>
  <c r="O217" i="25"/>
  <c r="P217" i="25"/>
  <c r="Q217" i="25"/>
  <c r="R217" i="25"/>
  <c r="H218" i="25"/>
  <c r="L218" i="25"/>
  <c r="M218" i="25"/>
  <c r="O218" i="25"/>
  <c r="P218" i="25"/>
  <c r="Q218" i="25"/>
  <c r="R218" i="25"/>
  <c r="H219" i="25"/>
  <c r="L219" i="25"/>
  <c r="M219" i="25"/>
  <c r="O219" i="25"/>
  <c r="P219" i="25"/>
  <c r="Q219" i="25"/>
  <c r="R219" i="25"/>
  <c r="H220" i="25"/>
  <c r="L220" i="25"/>
  <c r="M220" i="25"/>
  <c r="O220" i="25"/>
  <c r="P220" i="25"/>
  <c r="Q220" i="25"/>
  <c r="R220" i="25"/>
  <c r="H221" i="25"/>
  <c r="L221" i="25"/>
  <c r="M221" i="25"/>
  <c r="O221" i="25"/>
  <c r="P221" i="25"/>
  <c r="Q221" i="25"/>
  <c r="R221" i="25"/>
  <c r="H222" i="25"/>
  <c r="L222" i="25"/>
  <c r="M222" i="25"/>
  <c r="O222" i="25"/>
  <c r="P222" i="25"/>
  <c r="Q222" i="25"/>
  <c r="R222" i="25"/>
  <c r="H223" i="25"/>
  <c r="L223" i="25"/>
  <c r="M223" i="25"/>
  <c r="O223" i="25"/>
  <c r="P223" i="25"/>
  <c r="Q223" i="25"/>
  <c r="R223" i="25"/>
  <c r="H224" i="25"/>
  <c r="L224" i="25"/>
  <c r="M224" i="25"/>
  <c r="O224" i="25"/>
  <c r="P224" i="25"/>
  <c r="Q224" i="25"/>
  <c r="R224" i="25"/>
  <c r="H225" i="25"/>
  <c r="L225" i="25"/>
  <c r="M225" i="25"/>
  <c r="O225" i="25"/>
  <c r="P225" i="25"/>
  <c r="Q225" i="25"/>
  <c r="R225" i="25"/>
  <c r="H226" i="25"/>
  <c r="L226" i="25"/>
  <c r="M226" i="25"/>
  <c r="O226" i="25"/>
  <c r="P226" i="25"/>
  <c r="Q226" i="25"/>
  <c r="R226" i="25"/>
  <c r="H227" i="25"/>
  <c r="L227" i="25"/>
  <c r="M227" i="25"/>
  <c r="O227" i="25"/>
  <c r="P227" i="25"/>
  <c r="Q227" i="25"/>
  <c r="R227" i="25"/>
  <c r="H228" i="25"/>
  <c r="L228" i="25"/>
  <c r="M228" i="25"/>
  <c r="O228" i="25"/>
  <c r="P228" i="25"/>
  <c r="Q228" i="25"/>
  <c r="R228" i="25"/>
  <c r="H229" i="25"/>
  <c r="L229" i="25"/>
  <c r="M229" i="25"/>
  <c r="O229" i="25"/>
  <c r="P229" i="25"/>
  <c r="Q229" i="25"/>
  <c r="R229" i="25"/>
  <c r="H230" i="25"/>
  <c r="L230" i="25"/>
  <c r="M230" i="25"/>
  <c r="O230" i="25"/>
  <c r="P230" i="25"/>
  <c r="Q230" i="25"/>
  <c r="R230" i="25"/>
  <c r="H231" i="25"/>
  <c r="L231" i="25"/>
  <c r="M231" i="25"/>
  <c r="O231" i="25"/>
  <c r="P231" i="25"/>
  <c r="Q231" i="25"/>
  <c r="R231" i="25"/>
  <c r="H232" i="25"/>
  <c r="L232" i="25"/>
  <c r="M232" i="25"/>
  <c r="O232" i="25"/>
  <c r="P232" i="25"/>
  <c r="Q232" i="25"/>
  <c r="R232" i="25"/>
  <c r="H233" i="25"/>
  <c r="L233" i="25"/>
  <c r="M233" i="25"/>
  <c r="O233" i="25"/>
  <c r="P233" i="25"/>
  <c r="Q233" i="25"/>
  <c r="R233" i="25"/>
  <c r="H234" i="25"/>
  <c r="L234" i="25"/>
  <c r="M234" i="25"/>
  <c r="O234" i="25"/>
  <c r="P234" i="25"/>
  <c r="Q234" i="25"/>
  <c r="R234" i="25"/>
  <c r="H235" i="25"/>
  <c r="L235" i="25"/>
  <c r="M235" i="25"/>
  <c r="O235" i="25"/>
  <c r="P235" i="25"/>
  <c r="Q235" i="25"/>
  <c r="R235" i="25"/>
  <c r="H236" i="25"/>
  <c r="L236" i="25"/>
  <c r="M236" i="25"/>
  <c r="O236" i="25"/>
  <c r="P236" i="25"/>
  <c r="Q236" i="25"/>
  <c r="R236" i="25"/>
  <c r="H237" i="25"/>
  <c r="L237" i="25"/>
  <c r="M237" i="25"/>
  <c r="O237" i="25"/>
  <c r="P237" i="25"/>
  <c r="Q237" i="25"/>
  <c r="R237" i="25"/>
  <c r="H238" i="25"/>
  <c r="L238" i="25"/>
  <c r="M238" i="25"/>
  <c r="O238" i="25"/>
  <c r="P238" i="25"/>
  <c r="Q238" i="25"/>
  <c r="R238" i="25"/>
  <c r="H239" i="25"/>
  <c r="L239" i="25"/>
  <c r="M239" i="25"/>
  <c r="O239" i="25"/>
  <c r="P239" i="25"/>
  <c r="Q239" i="25"/>
  <c r="R239" i="25"/>
  <c r="H240" i="25"/>
  <c r="L240" i="25"/>
  <c r="M240" i="25"/>
  <c r="O240" i="25"/>
  <c r="P240" i="25"/>
  <c r="Q240" i="25"/>
  <c r="R240" i="25"/>
  <c r="H241" i="25"/>
  <c r="L241" i="25"/>
  <c r="M241" i="25"/>
  <c r="O241" i="25"/>
  <c r="P241" i="25"/>
  <c r="Q241" i="25"/>
  <c r="R241" i="25"/>
  <c r="H242" i="25"/>
  <c r="L242" i="25"/>
  <c r="M242" i="25"/>
  <c r="O242" i="25"/>
  <c r="P242" i="25"/>
  <c r="Q242" i="25"/>
  <c r="R242" i="25"/>
  <c r="H243" i="25"/>
  <c r="L243" i="25"/>
  <c r="M243" i="25"/>
  <c r="O243" i="25"/>
  <c r="P243" i="25"/>
  <c r="Q243" i="25"/>
  <c r="R243" i="25"/>
  <c r="H244" i="25"/>
  <c r="L244" i="25"/>
  <c r="M244" i="25"/>
  <c r="O244" i="25"/>
  <c r="P244" i="25"/>
  <c r="Q244" i="25"/>
  <c r="R244" i="25"/>
  <c r="H245" i="25"/>
  <c r="L245" i="25"/>
  <c r="M245" i="25"/>
  <c r="O245" i="25"/>
  <c r="P245" i="25"/>
  <c r="Q245" i="25"/>
  <c r="R245" i="25"/>
  <c r="H246" i="25"/>
  <c r="L246" i="25"/>
  <c r="M246" i="25"/>
  <c r="O246" i="25"/>
  <c r="P246" i="25"/>
  <c r="Q246" i="25"/>
  <c r="R246" i="25"/>
  <c r="H247" i="25"/>
  <c r="L247" i="25"/>
  <c r="M247" i="25"/>
  <c r="O247" i="25"/>
  <c r="P247" i="25"/>
  <c r="Q247" i="25"/>
  <c r="R247" i="25"/>
  <c r="H248" i="25"/>
  <c r="L248" i="25"/>
  <c r="M248" i="25"/>
  <c r="O248" i="25"/>
  <c r="P248" i="25"/>
  <c r="Q248" i="25"/>
  <c r="R248" i="25"/>
  <c r="H249" i="25"/>
  <c r="L249" i="25"/>
  <c r="M249" i="25"/>
  <c r="O249" i="25"/>
  <c r="P249" i="25"/>
  <c r="Q249" i="25"/>
  <c r="R249" i="25"/>
  <c r="H250" i="25"/>
  <c r="L250" i="25"/>
  <c r="M250" i="25"/>
  <c r="O250" i="25"/>
  <c r="P250" i="25"/>
  <c r="Q250" i="25"/>
  <c r="R250" i="25"/>
  <c r="H251" i="25"/>
  <c r="L251" i="25"/>
  <c r="M251" i="25"/>
  <c r="O251" i="25"/>
  <c r="P251" i="25"/>
  <c r="Q251" i="25"/>
  <c r="R251" i="25"/>
  <c r="H252" i="25"/>
  <c r="L252" i="25"/>
  <c r="M252" i="25"/>
  <c r="O252" i="25"/>
  <c r="P252" i="25"/>
  <c r="Q252" i="25"/>
  <c r="R252" i="25"/>
  <c r="H253" i="25"/>
  <c r="L253" i="25"/>
  <c r="M253" i="25"/>
  <c r="O253" i="25"/>
  <c r="P253" i="25"/>
  <c r="Q253" i="25"/>
  <c r="R253" i="25"/>
  <c r="H254" i="25"/>
  <c r="L254" i="25"/>
  <c r="M254" i="25"/>
  <c r="O254" i="25"/>
  <c r="P254" i="25"/>
  <c r="Q254" i="25"/>
  <c r="R254" i="25"/>
  <c r="H255" i="25"/>
  <c r="L255" i="25"/>
  <c r="M255" i="25"/>
  <c r="O255" i="25"/>
  <c r="P255" i="25"/>
  <c r="Q255" i="25"/>
  <c r="R255" i="25"/>
  <c r="H256" i="25"/>
  <c r="L256" i="25"/>
  <c r="M256" i="25"/>
  <c r="O256" i="25"/>
  <c r="P256" i="25"/>
  <c r="Q256" i="25"/>
  <c r="R256" i="25"/>
  <c r="H257" i="25"/>
  <c r="L257" i="25"/>
  <c r="M257" i="25"/>
  <c r="O257" i="25"/>
  <c r="P257" i="25"/>
  <c r="Q257" i="25"/>
  <c r="R257" i="25"/>
  <c r="H258" i="25"/>
  <c r="L258" i="25"/>
  <c r="M258" i="25"/>
  <c r="O258" i="25"/>
  <c r="P258" i="25"/>
  <c r="Q258" i="25"/>
  <c r="R258" i="25"/>
  <c r="H259" i="25"/>
  <c r="L259" i="25"/>
  <c r="M259" i="25"/>
  <c r="O259" i="25"/>
  <c r="P259" i="25"/>
  <c r="Q259" i="25"/>
  <c r="R259" i="25"/>
  <c r="H260" i="25"/>
  <c r="L260" i="25"/>
  <c r="M260" i="25"/>
  <c r="O260" i="25"/>
  <c r="P260" i="25"/>
  <c r="Q260" i="25"/>
  <c r="R260" i="25"/>
  <c r="H261" i="25"/>
  <c r="L261" i="25"/>
  <c r="M261" i="25"/>
  <c r="O261" i="25"/>
  <c r="P261" i="25"/>
  <c r="Q261" i="25"/>
  <c r="R261" i="25"/>
  <c r="H262" i="25"/>
  <c r="L262" i="25"/>
  <c r="M262" i="25"/>
  <c r="O262" i="25"/>
  <c r="P262" i="25"/>
  <c r="Q262" i="25"/>
  <c r="R262" i="25"/>
  <c r="H263" i="25"/>
  <c r="L263" i="25"/>
  <c r="M263" i="25"/>
  <c r="O263" i="25"/>
  <c r="P263" i="25"/>
  <c r="Q263" i="25"/>
  <c r="R263" i="25"/>
  <c r="H264" i="25"/>
  <c r="L264" i="25"/>
  <c r="M264" i="25"/>
  <c r="O264" i="25"/>
  <c r="P264" i="25"/>
  <c r="Q264" i="25"/>
  <c r="R264" i="25"/>
  <c r="L265" i="25"/>
  <c r="M265" i="25"/>
  <c r="O265" i="25"/>
  <c r="S265" i="25"/>
  <c r="AA265" i="25"/>
  <c r="AC265" i="25"/>
  <c r="AP265" i="25"/>
  <c r="AR265" i="25"/>
  <c r="AU265" i="25"/>
  <c r="AW265" i="25"/>
  <c r="AZ265" i="25"/>
  <c r="BB265" i="25"/>
  <c r="BE265" i="25"/>
  <c r="BG265" i="25"/>
  <c r="BJ265" i="25"/>
  <c r="BL265" i="25"/>
  <c r="BO265" i="25"/>
  <c r="BQ265" i="25"/>
  <c r="BT265" i="25"/>
  <c r="BV265" i="25"/>
  <c r="BY265" i="25"/>
  <c r="CA265" i="25"/>
  <c r="CD265" i="25"/>
  <c r="CF265" i="25"/>
  <c r="CG265" i="25"/>
  <c r="CH265" i="25"/>
  <c r="M266" i="25"/>
  <c r="O266" i="25"/>
  <c r="P266" i="25"/>
  <c r="Q266" i="25"/>
  <c r="R266" i="25"/>
  <c r="S266" i="25"/>
  <c r="AB266" i="25"/>
  <c r="AC266" i="25"/>
  <c r="AD266" i="25"/>
  <c r="AQ266" i="25"/>
  <c r="AR266" i="25"/>
  <c r="AS266" i="25"/>
  <c r="AV266" i="25"/>
  <c r="AW266" i="25"/>
  <c r="AX266" i="25"/>
  <c r="BA266" i="25"/>
  <c r="BB266" i="25"/>
  <c r="BC266" i="25"/>
  <c r="BF266" i="25"/>
  <c r="BG266" i="25"/>
  <c r="BH266" i="25"/>
  <c r="BK266" i="25"/>
  <c r="BL266" i="25"/>
  <c r="BM266" i="25"/>
  <c r="BP266" i="25"/>
  <c r="BQ266" i="25"/>
  <c r="BR266" i="25"/>
  <c r="BU266" i="25"/>
  <c r="BV266" i="25"/>
  <c r="BW266" i="25"/>
  <c r="BZ266" i="25"/>
  <c r="CA266" i="25"/>
  <c r="CB266" i="25"/>
  <c r="CE266" i="25"/>
  <c r="CF266" i="25"/>
  <c r="CG266" i="25"/>
  <c r="CH266" i="25"/>
  <c r="C7" i="22"/>
  <c r="H8" i="22"/>
  <c r="J8" i="22"/>
  <c r="H9" i="22"/>
  <c r="J9" i="22"/>
  <c r="H10" i="22"/>
  <c r="J10" i="22"/>
  <c r="H11" i="22"/>
  <c r="J11" i="22"/>
  <c r="H12" i="22"/>
  <c r="J12" i="22"/>
  <c r="H13" i="22"/>
  <c r="J13" i="22"/>
  <c r="H14" i="22"/>
  <c r="J14" i="22"/>
  <c r="H15" i="22"/>
  <c r="J15" i="22"/>
  <c r="H16" i="22"/>
  <c r="J16" i="22"/>
  <c r="H17" i="22"/>
  <c r="J17" i="22"/>
  <c r="J18" i="22"/>
  <c r="G23" i="22"/>
  <c r="P23" i="22"/>
  <c r="U23" i="22"/>
  <c r="Z23" i="22"/>
  <c r="AE23" i="22"/>
  <c r="AJ23" i="22"/>
  <c r="AO23" i="22"/>
  <c r="AT23" i="22"/>
  <c r="AY23" i="22"/>
  <c r="BX23" i="22"/>
  <c r="C24" i="22"/>
  <c r="F24" i="22"/>
  <c r="G24" i="22"/>
  <c r="H24" i="22"/>
  <c r="K24" i="22"/>
  <c r="L24" i="22"/>
  <c r="M24" i="22"/>
  <c r="N24" i="22"/>
  <c r="P24" i="22"/>
  <c r="Q24" i="22"/>
  <c r="R24" i="22"/>
  <c r="S24" i="22"/>
  <c r="U24" i="22"/>
  <c r="V24" i="22"/>
  <c r="W24" i="22"/>
  <c r="X24" i="22"/>
  <c r="Z24" i="22"/>
  <c r="AA24" i="22"/>
  <c r="AB24" i="22"/>
  <c r="AC24" i="22"/>
  <c r="AE24" i="22"/>
  <c r="AF24" i="22"/>
  <c r="AG24" i="22"/>
  <c r="AJ24" i="22"/>
  <c r="AK24" i="22"/>
  <c r="AL24" i="22"/>
  <c r="AM24" i="22"/>
  <c r="AO24" i="22"/>
  <c r="AP24" i="22"/>
  <c r="AQ24" i="22"/>
  <c r="AR24" i="22"/>
  <c r="AT24" i="22"/>
  <c r="AU24" i="22"/>
  <c r="AV24" i="22"/>
  <c r="AW24" i="22"/>
  <c r="AY24" i="22"/>
  <c r="AZ24" i="22"/>
  <c r="BA24" i="22"/>
  <c r="BB24" i="22"/>
  <c r="BD24" i="22"/>
  <c r="BE24" i="22"/>
  <c r="BF24" i="22"/>
  <c r="BG24" i="22"/>
  <c r="BI24" i="22"/>
  <c r="BJ24" i="22"/>
  <c r="BK24" i="22"/>
  <c r="BL24" i="22"/>
  <c r="BN24" i="22"/>
  <c r="BO24" i="22"/>
  <c r="BP24" i="22"/>
  <c r="BQ24" i="22"/>
  <c r="BS24" i="22"/>
  <c r="BT24" i="22"/>
  <c r="BU24" i="22"/>
  <c r="BV24" i="22"/>
  <c r="BX24" i="22"/>
  <c r="BY24" i="22"/>
  <c r="BZ24" i="22"/>
  <c r="CA24" i="22"/>
  <c r="CB24" i="22"/>
  <c r="C25" i="22"/>
  <c r="F25" i="22"/>
  <c r="G25" i="22"/>
  <c r="H25" i="22"/>
  <c r="K25" i="22"/>
  <c r="L25" i="22"/>
  <c r="M25" i="22"/>
  <c r="N25" i="22"/>
  <c r="P25" i="22"/>
  <c r="Q25" i="22"/>
  <c r="S25" i="22"/>
  <c r="U25" i="22"/>
  <c r="V25" i="22"/>
  <c r="X25" i="22"/>
  <c r="Z25" i="22"/>
  <c r="AA25" i="22"/>
  <c r="AC25" i="22"/>
  <c r="AE25" i="22"/>
  <c r="AF25" i="22"/>
  <c r="AJ25" i="22"/>
  <c r="AK25" i="22"/>
  <c r="AM25" i="22"/>
  <c r="AO25" i="22"/>
  <c r="AP25" i="22"/>
  <c r="AR25" i="22"/>
  <c r="AT25" i="22"/>
  <c r="AU25" i="22"/>
  <c r="AW25" i="22"/>
  <c r="AY25" i="22"/>
  <c r="AZ25" i="22"/>
  <c r="BB25" i="22"/>
  <c r="BD25" i="22"/>
  <c r="BE25" i="22"/>
  <c r="BG25" i="22"/>
  <c r="BI25" i="22"/>
  <c r="BJ25" i="22"/>
  <c r="BL25" i="22"/>
  <c r="BN25" i="22"/>
  <c r="BO25" i="22"/>
  <c r="BQ25" i="22"/>
  <c r="BS25" i="22"/>
  <c r="BT25" i="22"/>
  <c r="BV25" i="22"/>
  <c r="BX25" i="22"/>
  <c r="BY25" i="22"/>
  <c r="BZ25" i="22"/>
  <c r="CA25" i="22"/>
  <c r="CB25" i="22"/>
  <c r="C26" i="22"/>
  <c r="F26" i="22"/>
  <c r="G26" i="22"/>
  <c r="H26" i="22"/>
  <c r="J26" i="22"/>
  <c r="K26" i="22"/>
  <c r="L26" i="22"/>
  <c r="M26" i="22"/>
  <c r="N26" i="22"/>
  <c r="P26" i="22"/>
  <c r="Q26" i="22"/>
  <c r="R26" i="22"/>
  <c r="S26" i="22"/>
  <c r="U26" i="22"/>
  <c r="V26" i="22"/>
  <c r="W26" i="22"/>
  <c r="X26" i="22"/>
  <c r="Z26" i="22"/>
  <c r="AA26" i="22"/>
  <c r="AB26" i="22"/>
  <c r="AC26" i="22"/>
  <c r="AE26" i="22"/>
  <c r="AF26" i="22"/>
  <c r="AG26" i="22"/>
  <c r="AJ26" i="22"/>
  <c r="AK26" i="22"/>
  <c r="AL26" i="22"/>
  <c r="AM26" i="22"/>
  <c r="AO26" i="22"/>
  <c r="AP26" i="22"/>
  <c r="AQ26" i="22"/>
  <c r="AR26" i="22"/>
  <c r="AT26" i="22"/>
  <c r="AU26" i="22"/>
  <c r="AV26" i="22"/>
  <c r="AW26" i="22"/>
  <c r="AY26" i="22"/>
  <c r="AZ26" i="22"/>
  <c r="BA26" i="22"/>
  <c r="BB26" i="22"/>
  <c r="BD26" i="22"/>
  <c r="BE26" i="22"/>
  <c r="BF26" i="22"/>
  <c r="BG26" i="22"/>
  <c r="BI26" i="22"/>
  <c r="BJ26" i="22"/>
  <c r="BK26" i="22"/>
  <c r="BL26" i="22"/>
  <c r="BN26" i="22"/>
  <c r="BO26" i="22"/>
  <c r="BP26" i="22"/>
  <c r="BQ26" i="22"/>
  <c r="BS26" i="22"/>
  <c r="BT26" i="22"/>
  <c r="BU26" i="22"/>
  <c r="BV26" i="22"/>
  <c r="BX26" i="22"/>
  <c r="BY26" i="22"/>
  <c r="BZ26" i="22"/>
  <c r="CA26" i="22"/>
  <c r="CB26" i="22"/>
  <c r="C27" i="22"/>
  <c r="F27" i="22"/>
  <c r="G27" i="22"/>
  <c r="H27" i="22"/>
  <c r="J27" i="22"/>
  <c r="K27" i="22"/>
  <c r="L27" i="22"/>
  <c r="M27" i="22"/>
  <c r="N27" i="22"/>
  <c r="P27" i="22"/>
  <c r="Q27" i="22"/>
  <c r="R27" i="22"/>
  <c r="S27" i="22"/>
  <c r="U27" i="22"/>
  <c r="V27" i="22"/>
  <c r="W27" i="22"/>
  <c r="X27" i="22"/>
  <c r="Z27" i="22"/>
  <c r="AA27" i="22"/>
  <c r="AB27" i="22"/>
  <c r="AC27" i="22"/>
  <c r="AE27" i="22"/>
  <c r="AF27" i="22"/>
  <c r="AG27" i="22"/>
  <c r="AJ27" i="22"/>
  <c r="AK27" i="22"/>
  <c r="AL27" i="22"/>
  <c r="AM27" i="22"/>
  <c r="AO27" i="22"/>
  <c r="AP27" i="22"/>
  <c r="AQ27" i="22"/>
  <c r="AR27" i="22"/>
  <c r="AT27" i="22"/>
  <c r="AU27" i="22"/>
  <c r="AV27" i="22"/>
  <c r="AW27" i="22"/>
  <c r="AY27" i="22"/>
  <c r="AZ27" i="22"/>
  <c r="BA27" i="22"/>
  <c r="BB27" i="22"/>
  <c r="BD27" i="22"/>
  <c r="BE27" i="22"/>
  <c r="BF27" i="22"/>
  <c r="BG27" i="22"/>
  <c r="BI27" i="22"/>
  <c r="BJ27" i="22"/>
  <c r="BK27" i="22"/>
  <c r="BL27" i="22"/>
  <c r="BN27" i="22"/>
  <c r="BO27" i="22"/>
  <c r="BP27" i="22"/>
  <c r="BQ27" i="22"/>
  <c r="BS27" i="22"/>
  <c r="BT27" i="22"/>
  <c r="BU27" i="22"/>
  <c r="BV27" i="22"/>
  <c r="BX27" i="22"/>
  <c r="BY27" i="22"/>
  <c r="BZ27" i="22"/>
  <c r="CA27" i="22"/>
  <c r="CB27" i="22"/>
  <c r="C28" i="22"/>
  <c r="F28" i="22"/>
  <c r="G28" i="22"/>
  <c r="H28" i="22"/>
  <c r="J28" i="22"/>
  <c r="K28" i="22"/>
  <c r="L28" i="22"/>
  <c r="M28" i="22"/>
  <c r="N28" i="22"/>
  <c r="P28" i="22"/>
  <c r="Q28" i="22"/>
  <c r="R28" i="22"/>
  <c r="S28" i="22"/>
  <c r="U28" i="22"/>
  <c r="V28" i="22"/>
  <c r="W28" i="22"/>
  <c r="X28" i="22"/>
  <c r="Z28" i="22"/>
  <c r="AA28" i="22"/>
  <c r="AB28" i="22"/>
  <c r="AC28" i="22"/>
  <c r="AE28" i="22"/>
  <c r="AF28" i="22"/>
  <c r="AG28" i="22"/>
  <c r="AJ28" i="22"/>
  <c r="AK28" i="22"/>
  <c r="AL28" i="22"/>
  <c r="AM28" i="22"/>
  <c r="AO28" i="22"/>
  <c r="AP28" i="22"/>
  <c r="AQ28" i="22"/>
  <c r="AR28" i="22"/>
  <c r="AT28" i="22"/>
  <c r="AU28" i="22"/>
  <c r="AV28" i="22"/>
  <c r="AW28" i="22"/>
  <c r="AY28" i="22"/>
  <c r="AZ28" i="22"/>
  <c r="BA28" i="22"/>
  <c r="BB28" i="22"/>
  <c r="BD28" i="22"/>
  <c r="BE28" i="22"/>
  <c r="BF28" i="22"/>
  <c r="BG28" i="22"/>
  <c r="BI28" i="22"/>
  <c r="BJ28" i="22"/>
  <c r="BK28" i="22"/>
  <c r="BL28" i="22"/>
  <c r="BN28" i="22"/>
  <c r="BO28" i="22"/>
  <c r="BP28" i="22"/>
  <c r="BQ28" i="22"/>
  <c r="BS28" i="22"/>
  <c r="BT28" i="22"/>
  <c r="BU28" i="22"/>
  <c r="BV28" i="22"/>
  <c r="BX28" i="22"/>
  <c r="BY28" i="22"/>
  <c r="BZ28" i="22"/>
  <c r="CA28" i="22"/>
  <c r="CB28" i="22"/>
  <c r="C29" i="22"/>
  <c r="F29" i="22"/>
  <c r="G29" i="22"/>
  <c r="H29" i="22"/>
  <c r="J29" i="22"/>
  <c r="K29" i="22"/>
  <c r="L29" i="22"/>
  <c r="M29" i="22"/>
  <c r="N29" i="22"/>
  <c r="P29" i="22"/>
  <c r="Q29" i="22"/>
  <c r="R29" i="22"/>
  <c r="S29" i="22"/>
  <c r="U29" i="22"/>
  <c r="V29" i="22"/>
  <c r="W29" i="22"/>
  <c r="X29" i="22"/>
  <c r="Z29" i="22"/>
  <c r="AA29" i="22"/>
  <c r="AB29" i="22"/>
  <c r="AC29" i="22"/>
  <c r="AE29" i="22"/>
  <c r="AF29" i="22"/>
  <c r="AG29" i="22"/>
  <c r="AJ29" i="22"/>
  <c r="AK29" i="22"/>
  <c r="AL29" i="22"/>
  <c r="AM29" i="22"/>
  <c r="AO29" i="22"/>
  <c r="AP29" i="22"/>
  <c r="AQ29" i="22"/>
  <c r="AR29" i="22"/>
  <c r="AT29" i="22"/>
  <c r="AU29" i="22"/>
  <c r="AV29" i="22"/>
  <c r="AW29" i="22"/>
  <c r="AY29" i="22"/>
  <c r="AZ29" i="22"/>
  <c r="BA29" i="22"/>
  <c r="BB29" i="22"/>
  <c r="BD29" i="22"/>
  <c r="BE29" i="22"/>
  <c r="BF29" i="22"/>
  <c r="BG29" i="22"/>
  <c r="BI29" i="22"/>
  <c r="BJ29" i="22"/>
  <c r="BK29" i="22"/>
  <c r="BL29" i="22"/>
  <c r="BN29" i="22"/>
  <c r="BO29" i="22"/>
  <c r="BP29" i="22"/>
  <c r="BQ29" i="22"/>
  <c r="BS29" i="22"/>
  <c r="BT29" i="22"/>
  <c r="BU29" i="22"/>
  <c r="BV29" i="22"/>
  <c r="BX29" i="22"/>
  <c r="BY29" i="22"/>
  <c r="BZ29" i="22"/>
  <c r="CA29" i="22"/>
  <c r="CB29" i="22"/>
  <c r="C30" i="22"/>
  <c r="F30" i="22"/>
  <c r="G30" i="22"/>
  <c r="H30" i="22"/>
  <c r="J30" i="22"/>
  <c r="K30" i="22"/>
  <c r="L30" i="22"/>
  <c r="M30" i="22"/>
  <c r="N30" i="22"/>
  <c r="P30" i="22"/>
  <c r="Q30" i="22"/>
  <c r="R30" i="22"/>
  <c r="S30" i="22"/>
  <c r="U30" i="22"/>
  <c r="V30" i="22"/>
  <c r="W30" i="22"/>
  <c r="X30" i="22"/>
  <c r="Z30" i="22"/>
  <c r="AA30" i="22"/>
  <c r="AB30" i="22"/>
  <c r="AC30" i="22"/>
  <c r="AE30" i="22"/>
  <c r="AF30" i="22"/>
  <c r="AG30" i="22"/>
  <c r="AJ30" i="22"/>
  <c r="AK30" i="22"/>
  <c r="AL30" i="22"/>
  <c r="AM30" i="22"/>
  <c r="AO30" i="22"/>
  <c r="AP30" i="22"/>
  <c r="AQ30" i="22"/>
  <c r="AR30" i="22"/>
  <c r="AT30" i="22"/>
  <c r="AU30" i="22"/>
  <c r="AV30" i="22"/>
  <c r="AW30" i="22"/>
  <c r="AY30" i="22"/>
  <c r="AZ30" i="22"/>
  <c r="BA30" i="22"/>
  <c r="BB30" i="22"/>
  <c r="BD30" i="22"/>
  <c r="BE30" i="22"/>
  <c r="BF30" i="22"/>
  <c r="BG30" i="22"/>
  <c r="BI30" i="22"/>
  <c r="BJ30" i="22"/>
  <c r="BK30" i="22"/>
  <c r="BL30" i="22"/>
  <c r="BN30" i="22"/>
  <c r="BO30" i="22"/>
  <c r="BP30" i="22"/>
  <c r="BQ30" i="22"/>
  <c r="BS30" i="22"/>
  <c r="BT30" i="22"/>
  <c r="BU30" i="22"/>
  <c r="BV30" i="22"/>
  <c r="BX30" i="22"/>
  <c r="BY30" i="22"/>
  <c r="BZ30" i="22"/>
  <c r="CA30" i="22"/>
  <c r="CB30" i="22"/>
  <c r="C31" i="22"/>
  <c r="F31" i="22"/>
  <c r="G31" i="22"/>
  <c r="H31" i="22"/>
  <c r="J31" i="22"/>
  <c r="K31" i="22"/>
  <c r="L31" i="22"/>
  <c r="M31" i="22"/>
  <c r="N31" i="22"/>
  <c r="P31" i="22"/>
  <c r="Q31" i="22"/>
  <c r="R31" i="22"/>
  <c r="S31" i="22"/>
  <c r="U31" i="22"/>
  <c r="V31" i="22"/>
  <c r="W31" i="22"/>
  <c r="X31" i="22"/>
  <c r="Z31" i="22"/>
  <c r="AA31" i="22"/>
  <c r="AB31" i="22"/>
  <c r="AC31" i="22"/>
  <c r="AE31" i="22"/>
  <c r="AF31" i="22"/>
  <c r="AG31" i="22"/>
  <c r="AJ31" i="22"/>
  <c r="AK31" i="22"/>
  <c r="AL31" i="22"/>
  <c r="AM31" i="22"/>
  <c r="AO31" i="22"/>
  <c r="AP31" i="22"/>
  <c r="AQ31" i="22"/>
  <c r="AR31" i="22"/>
  <c r="AT31" i="22"/>
  <c r="AU31" i="22"/>
  <c r="AV31" i="22"/>
  <c r="AW31" i="22"/>
  <c r="AY31" i="22"/>
  <c r="AZ31" i="22"/>
  <c r="BA31" i="22"/>
  <c r="BB31" i="22"/>
  <c r="BD31" i="22"/>
  <c r="BE31" i="22"/>
  <c r="BF31" i="22"/>
  <c r="BG31" i="22"/>
  <c r="BI31" i="22"/>
  <c r="BJ31" i="22"/>
  <c r="BK31" i="22"/>
  <c r="BL31" i="22"/>
  <c r="BN31" i="22"/>
  <c r="BO31" i="22"/>
  <c r="BP31" i="22"/>
  <c r="BQ31" i="22"/>
  <c r="BS31" i="22"/>
  <c r="BT31" i="22"/>
  <c r="BU31" i="22"/>
  <c r="BV31" i="22"/>
  <c r="BX31" i="22"/>
  <c r="BY31" i="22"/>
  <c r="BZ31" i="22"/>
  <c r="CA31" i="22"/>
  <c r="CB31" i="22"/>
  <c r="C32" i="22"/>
  <c r="F32" i="22"/>
  <c r="G32" i="22"/>
  <c r="H32" i="22"/>
  <c r="J32" i="22"/>
  <c r="K32" i="22"/>
  <c r="L32" i="22"/>
  <c r="M32" i="22"/>
  <c r="N32" i="22"/>
  <c r="P32" i="22"/>
  <c r="Q32" i="22"/>
  <c r="R32" i="22"/>
  <c r="S32" i="22"/>
  <c r="U32" i="22"/>
  <c r="V32" i="22"/>
  <c r="W32" i="22"/>
  <c r="X32" i="22"/>
  <c r="Z32" i="22"/>
  <c r="AA32" i="22"/>
  <c r="AB32" i="22"/>
  <c r="AC32" i="22"/>
  <c r="AE32" i="22"/>
  <c r="AF32" i="22"/>
  <c r="AG32" i="22"/>
  <c r="AJ32" i="22"/>
  <c r="AK32" i="22"/>
  <c r="AL32" i="22"/>
  <c r="AM32" i="22"/>
  <c r="AO32" i="22"/>
  <c r="AP32" i="22"/>
  <c r="AQ32" i="22"/>
  <c r="AR32" i="22"/>
  <c r="AT32" i="22"/>
  <c r="AU32" i="22"/>
  <c r="AV32" i="22"/>
  <c r="AW32" i="22"/>
  <c r="AY32" i="22"/>
  <c r="AZ32" i="22"/>
  <c r="BA32" i="22"/>
  <c r="BB32" i="22"/>
  <c r="BD32" i="22"/>
  <c r="BE32" i="22"/>
  <c r="BF32" i="22"/>
  <c r="BG32" i="22"/>
  <c r="BI32" i="22"/>
  <c r="BJ32" i="22"/>
  <c r="BK32" i="22"/>
  <c r="BL32" i="22"/>
  <c r="BN32" i="22"/>
  <c r="BO32" i="22"/>
  <c r="BP32" i="22"/>
  <c r="BQ32" i="22"/>
  <c r="BS32" i="22"/>
  <c r="BT32" i="22"/>
  <c r="BU32" i="22"/>
  <c r="BV32" i="22"/>
  <c r="BX32" i="22"/>
  <c r="BY32" i="22"/>
  <c r="BZ32" i="22"/>
  <c r="CA32" i="22"/>
  <c r="CB32" i="22"/>
  <c r="C33" i="22"/>
  <c r="F33" i="22"/>
  <c r="G33" i="22"/>
  <c r="H33" i="22"/>
  <c r="J33" i="22"/>
  <c r="K33" i="22"/>
  <c r="L33" i="22"/>
  <c r="M33" i="22"/>
  <c r="N33" i="22"/>
  <c r="P33" i="22"/>
  <c r="Q33" i="22"/>
  <c r="R33" i="22"/>
  <c r="S33" i="22"/>
  <c r="U33" i="22"/>
  <c r="V33" i="22"/>
  <c r="W33" i="22"/>
  <c r="X33" i="22"/>
  <c r="Z33" i="22"/>
  <c r="AA33" i="22"/>
  <c r="AB33" i="22"/>
  <c r="AC33" i="22"/>
  <c r="AE33" i="22"/>
  <c r="AF33" i="22"/>
  <c r="AG33" i="22"/>
  <c r="AH33" i="22"/>
  <c r="AJ33" i="22"/>
  <c r="AK33" i="22"/>
  <c r="AL33" i="22"/>
  <c r="AM33" i="22"/>
  <c r="AO33" i="22"/>
  <c r="AP33" i="22"/>
  <c r="AQ33" i="22"/>
  <c r="AR33" i="22"/>
  <c r="AT33" i="22"/>
  <c r="AU33" i="22"/>
  <c r="AV33" i="22"/>
  <c r="AW33" i="22"/>
  <c r="AY33" i="22"/>
  <c r="AZ33" i="22"/>
  <c r="BA33" i="22"/>
  <c r="BB33" i="22"/>
  <c r="BD33" i="22"/>
  <c r="BE33" i="22"/>
  <c r="BF33" i="22"/>
  <c r="BG33" i="22"/>
  <c r="BI33" i="22"/>
  <c r="BJ33" i="22"/>
  <c r="BK33" i="22"/>
  <c r="BL33" i="22"/>
  <c r="BN33" i="22"/>
  <c r="BO33" i="22"/>
  <c r="BP33" i="22"/>
  <c r="BQ33" i="22"/>
  <c r="BS33" i="22"/>
  <c r="BT33" i="22"/>
  <c r="BU33" i="22"/>
  <c r="BV33" i="22"/>
  <c r="BX33" i="22"/>
  <c r="BY33" i="22"/>
  <c r="BZ33" i="22"/>
  <c r="CA33" i="22"/>
  <c r="CB33" i="22"/>
  <c r="G34" i="22"/>
  <c r="J34" i="22"/>
  <c r="N34" i="22"/>
  <c r="W34" i="22"/>
  <c r="AL34" i="22"/>
  <c r="AQ34" i="22"/>
  <c r="AV34" i="22"/>
  <c r="BA34" i="22"/>
  <c r="BF34" i="22"/>
  <c r="BK34" i="22"/>
  <c r="BP34" i="22"/>
  <c r="BU34" i="22"/>
  <c r="J35" i="22"/>
  <c r="K35" i="22"/>
  <c r="L35" i="22"/>
  <c r="M35" i="22"/>
  <c r="N35" i="22"/>
  <c r="V35" i="22"/>
  <c r="W35" i="22"/>
  <c r="X35" i="22"/>
  <c r="AA35" i="22"/>
  <c r="AB35" i="22"/>
  <c r="AC35" i="22"/>
  <c r="AF35" i="22"/>
  <c r="AG35" i="22"/>
  <c r="AH35" i="22"/>
  <c r="AK35" i="22"/>
  <c r="AL35" i="22"/>
  <c r="AM35" i="22"/>
  <c r="AP35" i="22"/>
  <c r="AQ35" i="22"/>
  <c r="AR35" i="22"/>
  <c r="AU35" i="22"/>
  <c r="AV35" i="22"/>
  <c r="AW35" i="22"/>
  <c r="AZ35" i="22"/>
  <c r="BA35" i="22"/>
  <c r="BB35" i="22"/>
  <c r="BE35" i="22"/>
  <c r="BF35" i="22"/>
  <c r="BG35" i="22"/>
  <c r="BJ35" i="22"/>
  <c r="BK35" i="22"/>
  <c r="BL35" i="22"/>
  <c r="BO35" i="22"/>
  <c r="BP35" i="22"/>
  <c r="BQ35" i="22"/>
  <c r="BT35" i="22"/>
  <c r="BU35" i="22"/>
  <c r="BV35" i="22"/>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alcChain>
</file>

<file path=xl/sharedStrings.xml><?xml version="1.0" encoding="utf-8"?>
<sst xmlns="http://schemas.openxmlformats.org/spreadsheetml/2006/main" count="275" uniqueCount="107">
  <si>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</si>
  <si>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</si>
  <si>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</si>
  <si>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</si>
  <si>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</si>
  <si>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</si>
  <si>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</si>
  <si>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</si>
  <si>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</si>
  <si>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</si>
  <si>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</si>
  <si>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</si>
  <si>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</si>
  <si>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Pool Maturity WAM</t>
  </si>
  <si>
    <t>Pool Interest rate  WAC</t>
  </si>
  <si>
    <t xml:space="preserve">Pool Scheduled P&amp;I Payment </t>
  </si>
  <si>
    <t>% PSA</t>
  </si>
  <si>
    <t>Pool Balance</t>
  </si>
  <si>
    <t>Residual payment</t>
  </si>
  <si>
    <t>Servicing</t>
  </si>
  <si>
    <t>A balance</t>
  </si>
  <si>
    <t>A interest rate</t>
  </si>
  <si>
    <t>B balance</t>
  </si>
  <si>
    <t>B interest rate</t>
  </si>
  <si>
    <t>C balance</t>
  </si>
  <si>
    <t>C interest rate</t>
  </si>
  <si>
    <t>Z balance</t>
  </si>
  <si>
    <t>Z interest rate</t>
  </si>
  <si>
    <t>WHOLE POOL</t>
  </si>
  <si>
    <t>EOY</t>
  </si>
  <si>
    <t>Disc.</t>
  </si>
  <si>
    <t>AF</t>
  </si>
  <si>
    <t>Prep. %</t>
  </si>
  <si>
    <t>EOY Balance</t>
  </si>
  <si>
    <t>P&amp;I Payment</t>
  </si>
  <si>
    <t>Unsched. Prepayment</t>
  </si>
  <si>
    <t>Sched. P</t>
  </si>
  <si>
    <t>Sched.  I</t>
  </si>
  <si>
    <t>Bond Cash Flow</t>
  </si>
  <si>
    <t>Replication Present Values</t>
  </si>
  <si>
    <t>Market Price</t>
  </si>
  <si>
    <t>BDT_TREE</t>
  </si>
  <si>
    <t>Mortgage Collateral</t>
  </si>
  <si>
    <t>BDT Tree</t>
  </si>
  <si>
    <t>MORTGAGE BOND PRICING TOOL</t>
  </si>
  <si>
    <t>Beta Test I</t>
  </si>
  <si>
    <t>WAM</t>
  </si>
  <si>
    <t>Scheduled Principal</t>
  </si>
  <si>
    <t>per month</t>
  </si>
  <si>
    <t>EO Month</t>
  </si>
  <si>
    <t>Pool Interest rate</t>
  </si>
  <si>
    <t>WAC</t>
  </si>
  <si>
    <t>EOM Balance</t>
  </si>
  <si>
    <t>WAM months</t>
  </si>
  <si>
    <t>Available</t>
  </si>
  <si>
    <t xml:space="preserve">Available to </t>
  </si>
  <si>
    <t>Tranches</t>
  </si>
  <si>
    <t>A-1</t>
  </si>
  <si>
    <t>Balance</t>
  </si>
  <si>
    <t>Tranche</t>
  </si>
  <si>
    <t>A-2</t>
  </si>
  <si>
    <t>A-2FL</t>
  </si>
  <si>
    <t>Libor + .36%</t>
  </si>
  <si>
    <t>X-1</t>
  </si>
  <si>
    <t>X-2</t>
  </si>
  <si>
    <t>B</t>
  </si>
  <si>
    <t>B-FL</t>
  </si>
  <si>
    <t>C</t>
  </si>
  <si>
    <t>D</t>
  </si>
  <si>
    <t>E</t>
  </si>
  <si>
    <t>F</t>
  </si>
  <si>
    <t>G</t>
  </si>
  <si>
    <t>Trustee Fee</t>
  </si>
  <si>
    <t>Trustee</t>
  </si>
  <si>
    <t>Interest</t>
  </si>
  <si>
    <t>Principal</t>
  </si>
  <si>
    <t>Total</t>
  </si>
  <si>
    <t>with balloon at end of 10 years</t>
  </si>
  <si>
    <t>(Libor + .48%)/12</t>
  </si>
  <si>
    <t>Total Remaining</t>
  </si>
  <si>
    <t>Diff Amt Avail to Tranche - Total Paid</t>
  </si>
  <si>
    <t>Total Paid (includes P-T on X-1)</t>
  </si>
  <si>
    <t>(starting after two years.</t>
  </si>
  <si>
    <t>Balloon</t>
  </si>
  <si>
    <t>10 Baloon</t>
  </si>
  <si>
    <t>Total Paid (includes given P-T on X-1)</t>
  </si>
  <si>
    <t>Notional Balance</t>
  </si>
  <si>
    <t>Scheduled Monthly Payment</t>
  </si>
  <si>
    <t>If No Swap Agreement</t>
  </si>
  <si>
    <t>Date</t>
  </si>
  <si>
    <t>LTV</t>
  </si>
  <si>
    <t>Monthly Rate</t>
  </si>
  <si>
    <t>Annual Rate</t>
  </si>
  <si>
    <t>12(Net Mortgage CF-Regular Interest CF)/Current Balance</t>
  </si>
  <si>
    <t>After First Month/Or February 2011</t>
  </si>
  <si>
    <t>Assuming No Swap Contract</t>
  </si>
  <si>
    <t>Bond Periods</t>
  </si>
  <si>
    <t>Cash Flow to Tranches</t>
  </si>
  <si>
    <t>Differential of Total - Bond</t>
  </si>
  <si>
    <t>Except X-1</t>
  </si>
  <si>
    <t>Residual R</t>
  </si>
  <si>
    <t>A-1A</t>
  </si>
  <si>
    <t>A-2A</t>
  </si>
  <si>
    <t>A-1B</t>
  </si>
  <si>
    <t>A-2B</t>
  </si>
  <si>
    <t>A-3B</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</si>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</sst>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5" formatCode="&quot;$&quot;#,##0_);\(&quot;$&quot;#,##0\)"/>
    <numFmt numFmtId="8" formatCode="&quot;$&quot;#,##0.00_);[Red]\(&quot;$&quot;#,##0.00\)"/>
    <numFmt numFmtId="44" formatCode="_(&quot;$&quot;* #,##0.00_);_(&quot;$&quot;* \(#,##0.00\);_(&quot;$&quot;* &quot;-&quot;??_);_(@_)"/>
    <numFmt numFmtId="43" formatCode="_(* #,##0.00_);_(* \(#,##0.00\);_(* &quot;-&quot;??_);_(@_)"/>
    <numFmt numFmtId="164" formatCode="_([$€-2]* #,##0.00_);_([$€-2]* \(#,##0.00\);_([$€-2]* &quot;-&quot;??_)"/>
    <numFmt numFmtId="165" formatCode="0.000%"/>
    <numFmt numFmtId="167" formatCode="0.0000%"/>
    <numFmt numFmtId="169" formatCode="0.00000%"/>
    <numFmt numFmtId="170" formatCode="0.000000%"/>
    <numFmt numFmtId="172" formatCode="_(* #,##0.0000_);_(* \(#,##0.0000\);_(* &quot;-&quot;??_);_(@_)"/>
    <numFmt numFmtId="173" formatCode="_(* #,##0.00000_);_(* \(#,##0.00000\);_(* &quot;-&quot;??_);_(@_)"/>
    <numFmt numFmtId="175" formatCode="_(* #,##0_);_(* \(#,##0\);_(* &quot;-&quot;??_);_(@_)"/>
    <numFmt numFmtId="176" formatCode="0_)"/>
    <numFmt numFmtId="177" formatCode="0.00000_)"/>
    <numFmt numFmtId="178" formatCode="#,##0.0"/>
    <numFmt numFmtId="180" formatCode="&quot;$&quot;#,##0"/>
    <numFmt numFmtId="181" formatCode="&quot;$&quot;#,##0.00"/>
    <numFmt numFmtId="182" formatCode="_(&quot;$&quot;* #,##0_);_(&quot;$&quot;* \(#,##0\);_(&quot;$&quot;* &quot;-&quot;??_);_(@_)"/>
    <numFmt numFmtId="183" formatCode="0.00_)"/>
  </numFmts>
  <fonts count="21"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sz val="10"/>
      <name val="Arial"/>
    </font>
    <font>
      <u/>
      <sz val="10"/>
      <name val="Arial"/>
    </font>
    <font>
      <u/>
      <sz val="12"/>
      <name val="Times New Roman"/>
      <family val="1"/>
    </font>
    <font>
      <sz val="12"/>
      <color indexed="12"/>
      <name val="Times New Roman"/>
      <family val="1"/>
    </font>
    <font>
      <i/>
      <sz val="12"/>
      <name val="Times New Roman"/>
      <family val="1"/>
    </font>
    <font>
      <i/>
      <sz val="10"/>
      <name val="Arial"/>
      <family val="2"/>
    </font>
    <font>
      <b/>
      <u/>
      <sz val="10"/>
      <name val="Arial"/>
    </font>
    <font>
      <b/>
      <sz val="12"/>
      <name val="Times New Roman"/>
      <charset val="161"/>
    </font>
  </fonts>
  <fills count="2">
    <fill>
      <patternFill patternType="none"/>
    </fill>
    <fill>
      <patternFill patternType="gray125"/>
    </fill>
  </fills>
  <borders count="1">
    <border>
      <left/>
      <right/>
      <top/>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3" fillId="0" borderId="0"/>
    <xf numFmtId="9" fontId="1" fillId="0" borderId="0" applyFont="0" applyFill="0" applyBorder="0" applyAlignment="0" applyProtection="0"/>
  </cellStyleXfs>
  <cellXfs count="149">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73" fontId="3" fillId="0" borderId="0" xfId="1" applyNumberFormat="1" applyFont="1"/>
    <xf numFmtId="173" fontId="0" fillId="0" borderId="0" xfId="1" applyNumberFormat="1" applyFont="1"/>
    <xf numFmtId="173" fontId="4" fillId="0" borderId="0" xfId="1" applyNumberFormat="1" applyFont="1"/>
    <xf numFmtId="172"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67"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5" fontId="0" fillId="0" borderId="0" xfId="0" applyNumberFormat="1"/>
    <xf numFmtId="0" fontId="7" fillId="0" borderId="0" xfId="0" applyFont="1"/>
    <xf numFmtId="10" fontId="0" fillId="0" borderId="0" xfId="0" applyNumberFormat="1" applyProtection="1"/>
    <xf numFmtId="8" fontId="0" fillId="0" borderId="0" xfId="0" applyNumberFormat="1" applyProtection="1"/>
    <xf numFmtId="10" fontId="7" fillId="0" borderId="0" xfId="0" applyNumberFormat="1" applyFont="1" applyProtection="1"/>
    <xf numFmtId="5" fontId="0" fillId="0" borderId="0" xfId="0" applyNumberFormat="1" applyProtection="1"/>
    <xf numFmtId="0" fontId="8" fillId="0" borderId="0" xfId="0" applyFont="1" applyAlignment="1" applyProtection="1">
      <alignment horizontal="left"/>
    </xf>
    <xf numFmtId="177" fontId="0" fillId="0" borderId="0" xfId="0" applyNumberFormat="1" applyProtection="1"/>
    <xf numFmtId="178" fontId="0" fillId="0" borderId="0" xfId="0" applyNumberFormat="1" applyProtection="1"/>
    <xf numFmtId="165" fontId="0" fillId="0" borderId="0" xfId="0" applyNumberFormat="1" applyProtection="1"/>
    <xf numFmtId="180" fontId="0" fillId="0" borderId="0" xfId="0" applyNumberFormat="1"/>
    <xf numFmtId="0" fontId="6" fillId="0" borderId="0" xfId="0" applyNumberFormat="1" applyFont="1"/>
    <xf numFmtId="10" fontId="3" fillId="0" borderId="0" xfId="0" applyNumberFormat="1" applyFont="1"/>
    <xf numFmtId="180" fontId="9" fillId="0" borderId="0" xfId="0" applyNumberFormat="1" applyFont="1"/>
    <xf numFmtId="0" fontId="10" fillId="0" borderId="0" xfId="0" applyFont="1"/>
    <xf numFmtId="0" fontId="11" fillId="0" borderId="0" xfId="0" applyFont="1"/>
    <xf numFmtId="0" fontId="12" fillId="0" borderId="0" xfId="0" applyFont="1"/>
    <xf numFmtId="0" fontId="13" fillId="0" borderId="0" xfId="5" applyAlignment="1" applyProtection="1">
      <alignment horizontal="left"/>
    </xf>
    <xf numFmtId="180" fontId="13" fillId="0" borderId="0" xfId="5" applyNumberFormat="1" applyAlignment="1" applyProtection="1">
      <alignment horizontal="left"/>
    </xf>
    <xf numFmtId="0" fontId="13" fillId="0" borderId="0" xfId="5"/>
    <xf numFmtId="0" fontId="7" fillId="0" borderId="0" xfId="5" applyFont="1" applyAlignment="1" applyProtection="1">
      <alignment horizontal="left"/>
    </xf>
    <xf numFmtId="10" fontId="13" fillId="0" borderId="0" xfId="5" applyNumberFormat="1" applyAlignment="1" applyProtection="1">
      <alignment horizontal="left"/>
    </xf>
    <xf numFmtId="180" fontId="13" fillId="0" borderId="0" xfId="5" applyNumberFormat="1" applyAlignment="1" applyProtection="1">
      <alignment horizontal="right"/>
    </xf>
    <xf numFmtId="0" fontId="13" fillId="0" borderId="0" xfId="5" applyFont="1" applyAlignment="1" applyProtection="1">
      <alignment horizontal="left"/>
    </xf>
    <xf numFmtId="10" fontId="13" fillId="0" borderId="0" xfId="6" applyNumberFormat="1" applyFont="1" applyAlignment="1" applyProtection="1">
      <alignment horizontal="right"/>
    </xf>
    <xf numFmtId="10" fontId="13" fillId="0" borderId="0" xfId="5" applyNumberFormat="1" applyAlignment="1" applyProtection="1">
      <alignment horizontal="right"/>
    </xf>
    <xf numFmtId="182" fontId="13" fillId="0" borderId="0" xfId="2" applyNumberFormat="1" applyFont="1" applyAlignment="1">
      <alignment horizontal="right"/>
    </xf>
    <xf numFmtId="10" fontId="13" fillId="0" borderId="0" xfId="6" applyNumberFormat="1" applyFont="1" applyAlignment="1">
      <alignment horizontal="right"/>
    </xf>
    <xf numFmtId="0" fontId="1" fillId="0" borderId="0" xfId="4"/>
    <xf numFmtId="0" fontId="7" fillId="0" borderId="0" xfId="4" applyFont="1" applyAlignment="1" applyProtection="1">
      <alignment horizontal="left"/>
    </xf>
    <xf numFmtId="0" fontId="7" fillId="0" borderId="0" xfId="4" applyFont="1"/>
    <xf numFmtId="0" fontId="1" fillId="0" borderId="0" xfId="4" applyAlignment="1" applyProtection="1">
      <alignment horizontal="right"/>
    </xf>
    <xf numFmtId="0" fontId="7" fillId="0" borderId="0" xfId="4" applyFont="1" applyAlignment="1" applyProtection="1">
      <alignment horizontal="right"/>
    </xf>
    <xf numFmtId="176" fontId="1" fillId="0" borderId="0" xfId="4" applyNumberFormat="1" applyProtection="1"/>
    <xf numFmtId="176" fontId="2" fillId="0" borderId="0" xfId="4" applyNumberFormat="1" applyFont="1" applyProtection="1"/>
    <xf numFmtId="0" fontId="14" fillId="0" borderId="0" xfId="5" applyFont="1"/>
    <xf numFmtId="0" fontId="13" fillId="0" borderId="0" xfId="5" applyFont="1"/>
    <xf numFmtId="3" fontId="0" fillId="0" borderId="0" xfId="0" applyNumberFormat="1" applyProtection="1"/>
    <xf numFmtId="3" fontId="13" fillId="0" borderId="0" xfId="5" applyNumberFormat="1"/>
    <xf numFmtId="3" fontId="14" fillId="0" borderId="0" xfId="5" applyNumberFormat="1" applyFont="1"/>
    <xf numFmtId="0" fontId="13" fillId="0" borderId="0" xfId="5" applyFont="1" applyAlignment="1">
      <alignment horizontal="left"/>
    </xf>
    <xf numFmtId="181" fontId="13" fillId="0" borderId="0" xfId="5" applyNumberFormat="1" applyAlignment="1" applyProtection="1">
      <alignment horizontal="right"/>
    </xf>
    <xf numFmtId="43" fontId="13" fillId="0" borderId="0" xfId="5" applyNumberFormat="1"/>
    <xf numFmtId="2" fontId="13" fillId="0" borderId="0" xfId="2" applyNumberFormat="1" applyFont="1" applyAlignment="1" applyProtection="1">
      <alignment horizontal="right"/>
    </xf>
    <xf numFmtId="178" fontId="1" fillId="0" borderId="0" xfId="4" applyNumberFormat="1"/>
    <xf numFmtId="165" fontId="13" fillId="0" borderId="0" xfId="6" applyNumberFormat="1" applyFont="1"/>
    <xf numFmtId="167" fontId="13" fillId="0" borderId="0" xfId="6" applyNumberFormat="1" applyFont="1"/>
    <xf numFmtId="169" fontId="13" fillId="0" borderId="0" xfId="6" applyNumberFormat="1" applyFont="1"/>
    <xf numFmtId="176" fontId="3" fillId="0" borderId="0" xfId="4" applyNumberFormat="1" applyFont="1" applyProtection="1"/>
    <xf numFmtId="177" fontId="3" fillId="0" borderId="0" xfId="0" applyNumberFormat="1" applyFont="1" applyProtection="1"/>
    <xf numFmtId="165" fontId="3" fillId="0" borderId="0" xfId="0" applyNumberFormat="1" applyFont="1" applyProtection="1"/>
    <xf numFmtId="3" fontId="3" fillId="0" borderId="0" xfId="0" applyNumberFormat="1" applyFont="1" applyProtection="1"/>
    <xf numFmtId="177" fontId="2" fillId="0" borderId="0" xfId="0" applyNumberFormat="1" applyFont="1" applyProtection="1"/>
    <xf numFmtId="165" fontId="2" fillId="0" borderId="0" xfId="0" applyNumberFormat="1" applyFont="1" applyProtection="1"/>
    <xf numFmtId="3" fontId="2" fillId="0" borderId="0" xfId="0" applyNumberFormat="1" applyFont="1" applyProtection="1"/>
    <xf numFmtId="3" fontId="4" fillId="0" borderId="0" xfId="0" applyNumberFormat="1" applyFont="1" applyProtection="1"/>
    <xf numFmtId="1" fontId="0" fillId="0" borderId="0" xfId="0" applyNumberFormat="1"/>
    <xf numFmtId="175" fontId="0" fillId="0" borderId="0" xfId="1" applyNumberFormat="1" applyFont="1"/>
    <xf numFmtId="3" fontId="0" fillId="0" borderId="0" xfId="0" applyNumberFormat="1"/>
    <xf numFmtId="175" fontId="3" fillId="0" borderId="0" xfId="1" applyNumberFormat="1" applyFont="1"/>
    <xf numFmtId="3" fontId="3" fillId="0" borderId="0" xfId="0" applyNumberFormat="1" applyFont="1"/>
    <xf numFmtId="8" fontId="13" fillId="0" borderId="0" xfId="5" applyNumberFormat="1"/>
    <xf numFmtId="0" fontId="1" fillId="0" borderId="0" xfId="4" applyFont="1"/>
    <xf numFmtId="183" fontId="1" fillId="0" borderId="0" xfId="4" applyNumberFormat="1" applyFont="1" applyProtection="1"/>
    <xf numFmtId="0" fontId="15" fillId="0" borderId="0" xfId="0" applyFont="1"/>
    <xf numFmtId="0" fontId="2" fillId="0" borderId="0" xfId="0" applyFont="1" applyAlignment="1">
      <alignment horizontal="right"/>
    </xf>
    <xf numFmtId="0" fontId="16" fillId="0" borderId="0" xfId="0" applyFont="1" applyAlignment="1">
      <alignment horizontal="center"/>
    </xf>
    <xf numFmtId="0" fontId="15" fillId="0" borderId="0" xfId="0" applyFont="1" applyAlignment="1">
      <alignment horizontal="center"/>
    </xf>
    <xf numFmtId="182" fontId="0" fillId="0" borderId="0" xfId="0" applyNumberFormat="1"/>
    <xf numFmtId="1" fontId="3" fillId="0" borderId="0" xfId="0" applyNumberFormat="1" applyFont="1"/>
    <xf numFmtId="167" fontId="0" fillId="0" borderId="0" xfId="0" applyNumberFormat="1"/>
    <xf numFmtId="175" fontId="0" fillId="0" borderId="0" xfId="0" applyNumberFormat="1"/>
    <xf numFmtId="182" fontId="1" fillId="0" borderId="0" xfId="2" applyNumberFormat="1"/>
    <xf numFmtId="167" fontId="1" fillId="0" borderId="0" xfId="6" applyNumberFormat="1" applyFont="1"/>
    <xf numFmtId="10" fontId="1" fillId="0" borderId="0" xfId="6" applyNumberFormat="1"/>
    <xf numFmtId="175" fontId="1" fillId="0" borderId="0" xfId="1" applyNumberFormat="1"/>
    <xf numFmtId="167" fontId="1" fillId="0" borderId="0" xfId="6" applyNumberFormat="1"/>
    <xf numFmtId="170" fontId="1" fillId="0" borderId="0" xfId="6" applyNumberFormat="1"/>
    <xf numFmtId="0" fontId="15" fillId="0" borderId="0" xfId="0" applyFont="1" applyAlignment="1">
      <alignment horizontal="left"/>
    </xf>
    <xf numFmtId="182" fontId="3" fillId="0" borderId="0" xfId="0" applyNumberFormat="1" applyFont="1"/>
    <xf numFmtId="175" fontId="4" fillId="0" borderId="0" xfId="1" applyNumberFormat="1" applyFont="1"/>
    <xf numFmtId="175" fontId="3" fillId="0" borderId="0" xfId="0" applyNumberFormat="1" applyFont="1"/>
    <xf numFmtId="3" fontId="19" fillId="0" borderId="0" xfId="5" applyNumberFormat="1" applyFont="1"/>
    <xf numFmtId="175" fontId="20" fillId="0" borderId="0" xfId="1" applyNumberFormat="1" applyFont="1"/>
    <xf numFmtId="176" fontId="15" fillId="0" borderId="0" xfId="4" applyNumberFormat="1" applyFont="1" applyAlignment="1" applyProtection="1">
      <alignment horizontal="right"/>
    </xf>
    <xf numFmtId="177" fontId="15" fillId="0" borderId="0" xfId="0" applyNumberFormat="1" applyFont="1" applyProtection="1"/>
    <xf numFmtId="3" fontId="15" fillId="0" borderId="0" xfId="0" applyNumberFormat="1" applyFont="1" applyProtection="1"/>
    <xf numFmtId="175" fontId="15" fillId="0" borderId="0" xfId="1" applyNumberFormat="1" applyFont="1"/>
    <xf numFmtId="176" fontId="15" fillId="0" borderId="0" xfId="4" applyNumberFormat="1" applyFont="1" applyProtection="1"/>
    <xf numFmtId="182" fontId="15" fillId="0" borderId="0" xfId="0" applyNumberFormat="1" applyFont="1"/>
    <xf numFmtId="175" fontId="15" fillId="0" borderId="0" xfId="0" applyNumberFormat="1" applyFont="1"/>
    <xf numFmtId="3" fontId="17" fillId="0" borderId="0" xfId="0" applyNumberFormat="1" applyFont="1" applyProtection="1"/>
    <xf numFmtId="175" fontId="17" fillId="0" borderId="0" xfId="1" applyNumberFormat="1" applyFont="1"/>
    <xf numFmtId="182" fontId="17" fillId="0" borderId="0" xfId="0" applyNumberFormat="1" applyFont="1"/>
    <xf numFmtId="0" fontId="17" fillId="0" borderId="0" xfId="0" applyFont="1"/>
    <xf numFmtId="175" fontId="17" fillId="0" borderId="0" xfId="0" applyNumberFormat="1" applyFont="1"/>
    <xf numFmtId="177" fontId="17" fillId="0" borderId="0" xfId="0" applyNumberFormat="1" applyFont="1" applyProtection="1"/>
    <xf numFmtId="1" fontId="17" fillId="0" borderId="0" xfId="0" applyNumberFormat="1" applyFont="1"/>
    <xf numFmtId="176" fontId="17" fillId="0" borderId="0" xfId="4" applyNumberFormat="1" applyFont="1" applyProtection="1"/>
    <xf numFmtId="176" fontId="17" fillId="0" borderId="0" xfId="4" applyNumberFormat="1" applyFont="1" applyAlignment="1" applyProtection="1">
      <alignment horizontal="right"/>
    </xf>
    <xf numFmtId="175" fontId="18" fillId="0" borderId="0" xfId="5" applyNumberFormat="1" applyFont="1"/>
    <xf numFmtId="0" fontId="15" fillId="0" borderId="0" xfId="5" applyFont="1"/>
    <xf numFmtId="3" fontId="15" fillId="0" borderId="0" xfId="5" applyNumberFormat="1" applyFont="1"/>
    <xf numFmtId="175" fontId="17" fillId="0" borderId="0" xfId="5" applyNumberFormat="1" applyFont="1"/>
    <xf numFmtId="0" fontId="19" fillId="0" borderId="0" xfId="5" applyFont="1"/>
    <xf numFmtId="3" fontId="20" fillId="0" borderId="0" xfId="0" applyNumberFormat="1" applyFont="1" applyProtection="1"/>
    <xf numFmtId="175" fontId="15" fillId="0" borderId="0" xfId="5" applyNumberFormat="1" applyFont="1"/>
    <xf numFmtId="17" fontId="1" fillId="0" borderId="0" xfId="6" applyNumberFormat="1"/>
    <xf numFmtId="8" fontId="0" fillId="0" borderId="0" xfId="0" applyNumberFormat="1"/>
    <xf numFmtId="10" fontId="0" fillId="0" borderId="0" xfId="0" applyNumberFormat="1"/>
    <xf numFmtId="175" fontId="4" fillId="0" borderId="0" xfId="0" applyNumberFormat="1" applyFont="1"/>
    <xf numFmtId="0" fontId="9" fillId="0" borderId="0" xfId="4" applyFont="1"/>
    <xf numFmtId="0" fontId="2" fillId="0" borderId="0" xfId="0" applyFont="1" applyAlignment="1">
      <alignment horizontal="center"/>
    </xf>
    <xf numFmtId="175" fontId="1" fillId="0" borderId="0" xfId="1" applyNumberFormat="1" applyFont="1"/>
    <xf numFmtId="167" fontId="0" fillId="0" borderId="0" xfId="6" applyNumberFormat="1" applyFont="1"/>
    <xf numFmtId="0" fontId="0" fillId="0" borderId="0" xfId="0" applyAlignment="1">
      <alignment horizontal="center"/>
    </xf>
    <xf numFmtId="181" fontId="13" fillId="0" borderId="0" xfId="5" applyNumberFormat="1" applyAlignment="1" applyProtection="1">
      <alignment horizontal="right"/>
    </xf>
    <xf numFmtId="0" fontId="15" fillId="0" borderId="0" xfId="0" applyFont="1" applyAlignment="1">
      <alignment horizontal="left"/>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123825</xdr:colOff>
      <xdr:row>9</xdr:row>
      <xdr:rowOff>190500</xdr:rowOff>
    </xdr:from>
    <xdr:to>
      <xdr:col>10</xdr:col>
      <xdr:colOff>676275</xdr:colOff>
      <xdr:row>16</xdr:row>
      <xdr:rowOff>0</xdr:rowOff>
    </xdr:to>
    <xdr:sp macro="" textlink="">
      <xdr:nvSpPr>
        <xdr:cNvPr id="4097" name="Text Box 1">
          <a:extLst>
            <a:ext uri="{FF2B5EF4-FFF2-40B4-BE49-F238E27FC236}">
              <a16:creationId xmlns:a16="http://schemas.microsoft.com/office/drawing/2014/main" id="{6A4D6DD5-55BC-936D-7654-5DCF6C0E75A8}"/>
            </a:ext>
          </a:extLst>
        </xdr:cNvPr>
        <xdr:cNvSpPr txBox="1">
          <a:spLocks noChangeArrowheads="1"/>
        </xdr:cNvSpPr>
      </xdr:nvSpPr>
      <xdr:spPr bwMode="auto">
        <a:xfrm>
          <a:off x="2867025" y="2200275"/>
          <a:ext cx="4667250" cy="1209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18288" rIns="0" bIns="0" anchor="t" upright="1"/>
        <a:lstStyle/>
        <a:p>
          <a:pPr algn="l" rtl="0">
            <a:lnSpc>
              <a:spcPts val="1200"/>
            </a:lnSpc>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57150</xdr:rowOff>
    </xdr:from>
    <xdr:to>
      <xdr:col>11</xdr:col>
      <xdr:colOff>9525</xdr:colOff>
      <xdr:row>24</xdr:row>
      <xdr:rowOff>190500</xdr:rowOff>
    </xdr:to>
    <xdr:sp macro="" textlink="">
      <xdr:nvSpPr>
        <xdr:cNvPr id="4098" name="Text Box 2">
          <a:extLst>
            <a:ext uri="{FF2B5EF4-FFF2-40B4-BE49-F238E27FC236}">
              <a16:creationId xmlns:a16="http://schemas.microsoft.com/office/drawing/2014/main" id="{7F7EA420-399E-CFCF-D7C9-E39DE6226ED9}"/>
            </a:ext>
          </a:extLst>
        </xdr:cNvPr>
        <xdr:cNvSpPr txBox="1">
          <a:spLocks noChangeArrowheads="1"/>
        </xdr:cNvSpPr>
      </xdr:nvSpPr>
      <xdr:spPr bwMode="auto">
        <a:xfrm>
          <a:off x="2895600" y="3867150"/>
          <a:ext cx="4657725" cy="1333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You need to enter the specifics of your mortgage collaterial.  You also need to add you REMIC bond cash flows.  To value a bond you must enter the bond cash flows of interest to the first column of the Valuation worksheet.  Currently the worksheet is pricing the underlying collateral.</a:t>
          </a:r>
        </a:p>
      </xdr:txBody>
    </xdr:sp>
    <xdr:clientData/>
  </xdr:twoCellAnchor>
  <xdr:twoCellAnchor>
    <xdr:from>
      <xdr:col>4</xdr:col>
      <xdr:colOff>171450</xdr:colOff>
      <xdr:row>26</xdr:row>
      <xdr:rowOff>114300</xdr:rowOff>
    </xdr:from>
    <xdr:to>
      <xdr:col>10</xdr:col>
      <xdr:colOff>676275</xdr:colOff>
      <xdr:row>31</xdr:row>
      <xdr:rowOff>190500</xdr:rowOff>
    </xdr:to>
    <xdr:sp macro="" textlink="">
      <xdr:nvSpPr>
        <xdr:cNvPr id="4099" name="Text Box 3">
          <a:extLst>
            <a:ext uri="{FF2B5EF4-FFF2-40B4-BE49-F238E27FC236}">
              <a16:creationId xmlns:a16="http://schemas.microsoft.com/office/drawing/2014/main" id="{58CEF1B5-3122-E682-F4C0-17A35744A9B9}"/>
            </a:ext>
          </a:extLst>
        </xdr:cNvPr>
        <xdr:cNvSpPr txBox="1">
          <a:spLocks noChangeArrowheads="1"/>
        </xdr:cNvSpPr>
      </xdr:nvSpPr>
      <xdr:spPr bwMode="auto">
        <a:xfrm>
          <a:off x="2914650" y="5524500"/>
          <a:ext cx="4619625" cy="1076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lnSpc>
              <a:spcPts val="1200"/>
            </a:lnSpc>
            <a:defRPr sz="1000"/>
          </a:pPr>
          <a:r>
            <a:rPr lang="en-US" sz="1200" b="0" i="0" u="none" strike="noStrike" baseline="0">
              <a:solidFill>
                <a:srgbClr val="000000"/>
              </a:solidFill>
              <a:latin typeface="Times New Roman"/>
              <a:cs typeface="Times New Roman"/>
            </a:rPr>
            <a:t>3.  To value the bonds and derive the lattices. You need to choose how many paths you would like to sample.  Right now the number is set to 100, which is problably about correct (higher numbers take longer).  Once you have made all the changes you wish to make, hit the &lt;compute&gt; button on the data page.  The trees will be recomputed and the simulations will be run. </a:t>
          </a:r>
        </a:p>
      </xdr:txBody>
    </xdr:sp>
    <xdr:clientData/>
  </xdr:twoCellAnchor>
  <xdr:twoCellAnchor>
    <xdr:from>
      <xdr:col>4</xdr:col>
      <xdr:colOff>209550</xdr:colOff>
      <xdr:row>33</xdr:row>
      <xdr:rowOff>152400</xdr:rowOff>
    </xdr:from>
    <xdr:to>
      <xdr:col>10</xdr:col>
      <xdr:colOff>657225</xdr:colOff>
      <xdr:row>40</xdr:row>
      <xdr:rowOff>28575</xdr:rowOff>
    </xdr:to>
    <xdr:sp macro="" textlink="">
      <xdr:nvSpPr>
        <xdr:cNvPr id="4100" name="Text Box 4">
          <a:extLst>
            <a:ext uri="{FF2B5EF4-FFF2-40B4-BE49-F238E27FC236}">
              <a16:creationId xmlns:a16="http://schemas.microsoft.com/office/drawing/2014/main" id="{411A67C1-20D1-624D-2512-C8A24DF6CA4B}"/>
            </a:ext>
          </a:extLst>
        </xdr:cNvPr>
        <xdr:cNvSpPr txBox="1">
          <a:spLocks noChangeArrowheads="1"/>
        </xdr:cNvSpPr>
      </xdr:nvSpPr>
      <xdr:spPr bwMode="auto">
        <a:xfrm>
          <a:off x="2952750" y="6962775"/>
          <a:ext cx="4562475" cy="1276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19050</xdr:colOff>
          <xdr:row>2</xdr:row>
          <xdr:rowOff>28575</xdr:rowOff>
        </xdr:from>
        <xdr:to>
          <xdr:col>5</xdr:col>
          <xdr:colOff>0</xdr:colOff>
          <xdr:row>4</xdr:row>
          <xdr:rowOff>9525</xdr:rowOff>
        </xdr:to>
        <xdr:sp macro="" textlink="">
          <xdr:nvSpPr>
            <xdr:cNvPr id="1025" name="calc" descr="Compute" hidden="1">
              <a:extLst>
                <a:ext uri="{63B3BB69-23CF-44E3-9099-C40C66FF867C}">
                  <a14:compatExt spid="_x0000_s1025"/>
                </a:ext>
                <a:ext uri="{FF2B5EF4-FFF2-40B4-BE49-F238E27FC236}">
                  <a16:creationId xmlns:a16="http://schemas.microsoft.com/office/drawing/2014/main" id="{CC9DBE7F-DD70-74CF-E3FD-B0B566C3792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209550</xdr:colOff>
      <xdr:row>27</xdr:row>
      <xdr:rowOff>142875</xdr:rowOff>
    </xdr:from>
    <xdr:to>
      <xdr:col>5</xdr:col>
      <xdr:colOff>19050</xdr:colOff>
      <xdr:row>42</xdr:row>
      <xdr:rowOff>19050</xdr:rowOff>
    </xdr:to>
    <xdr:sp macro="" textlink="">
      <xdr:nvSpPr>
        <xdr:cNvPr id="6145" name="Text Box 1">
          <a:extLst>
            <a:ext uri="{FF2B5EF4-FFF2-40B4-BE49-F238E27FC236}">
              <a16:creationId xmlns:a16="http://schemas.microsoft.com/office/drawing/2014/main" id="{26CF1628-C8C1-22B6-9D02-80FB6A68113D}"/>
            </a:ext>
          </a:extLst>
        </xdr:cNvPr>
        <xdr:cNvSpPr txBox="1">
          <a:spLocks noChangeArrowheads="1"/>
        </xdr:cNvSpPr>
      </xdr:nvSpPr>
      <xdr:spPr bwMode="auto">
        <a:xfrm>
          <a:off x="209550" y="5543550"/>
          <a:ext cx="5467350" cy="2876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Note:  The Swap contract serves as an inverse floater to the floating rate bonds.  If there is a swap contract, then the A-2FL and the B-FL pay as floating rate notes, to the bond holder, with coupons of LIBOR +.36% and LIBOR + .48% per annum respectively.  Since the underlying collateral is fixed, there  has to be a cap on the payments on these floating rate notes and these caps are 6.4449% and 6.5710% respectively.  Alternatively,  there has to be another position, an inverse floater, such that the sum of the two positions pays out the capped coupon as its maximum.  In this case Goldman Sachs achieves this using a SWAP contract.  The contract is written such that the Trust pays out the two floating rate coupons to the bond holders and also pays the difference between the floating rate coupon and the respective cap to the Swap Counterparty if the floaters are below the caps.  If the floating contract rates are above the cap, then the Swap Counterparty pays the trust the difference.  In this way the pool only pays out 6.4449% and 6.5710% on the two positions.  There will always be sufficient cash flow to cover those positions.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6" workbookViewId="0">
      <selection activeCell="A65" sqref="A65"/>
    </sheetView>
  </sheetViews>
  <sheetFormatPr defaultRowHeight="15.75" x14ac:dyDescent="0.25"/>
  <sheetData>
    <row r="7" spans="5:8" ht="27.75" x14ac:dyDescent="0.4">
      <c r="E7" s="45" t="s">
        <v>44</v>
      </c>
      <c r="F7" s="46"/>
      <c r="G7" s="46"/>
      <c r="H7" s="46"/>
    </row>
    <row r="8" spans="5:8" ht="20.25" x14ac:dyDescent="0.3">
      <c r="G8" s="47"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16" workbookViewId="0"/>
  </sheetViews>
  <sheetFormatPr defaultRowHeight="15.75" x14ac:dyDescent="0.25"/>
  <cols>
    <col min="1" max="1" width="26.375" style="25" customWidth="1"/>
    <col min="2" max="2" width="9.375" bestFit="1" customWidth="1"/>
    <col min="3" max="3" width="15.875" customWidth="1"/>
  </cols>
  <sheetData>
    <row r="1" spans="1:130" s="2" customFormat="1" ht="20.25" customHeight="1" x14ac:dyDescent="0.25">
      <c r="A1" s="21" t="s">
        <v>4</v>
      </c>
    </row>
    <row r="2" spans="1:130" s="2" customFormat="1" ht="20.25" customHeight="1" x14ac:dyDescent="0.25">
      <c r="A2" s="21" t="s">
        <v>3</v>
      </c>
    </row>
    <row r="3" spans="1:130" ht="18" customHeight="1" x14ac:dyDescent="0.25">
      <c r="A3" s="22" t="s">
        <v>0</v>
      </c>
      <c r="B3" s="11">
        <v>30</v>
      </c>
    </row>
    <row r="4" spans="1:130" ht="18" customHeight="1" x14ac:dyDescent="0.25">
      <c r="A4" s="23" t="s">
        <v>6</v>
      </c>
      <c r="B4" s="12">
        <v>30</v>
      </c>
    </row>
    <row r="5" spans="1:130" s="19" customFormat="1" x14ac:dyDescent="0.25">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25">
      <c r="A6" s="24" t="s">
        <v>1</v>
      </c>
      <c r="B6" s="43">
        <v>4.1092881151378401E-2</v>
      </c>
      <c r="C6" s="43">
        <v>4.3220608699021661E-2</v>
      </c>
      <c r="D6" s="43">
        <v>4.1098976320571107E-2</v>
      </c>
      <c r="E6" s="43">
        <v>4.3226170850907512E-2</v>
      </c>
      <c r="F6" s="43">
        <v>4.5158814412275559E-2</v>
      </c>
      <c r="G6" s="43">
        <v>4.6896907698843998E-2</v>
      </c>
      <c r="H6" s="43">
        <v>4.8440451404781586E-2</v>
      </c>
      <c r="I6" s="43">
        <v>4.9789446224257065E-2</v>
      </c>
      <c r="J6" s="43">
        <v>5.0943892851439208E-2</v>
      </c>
      <c r="K6" s="43">
        <v>5.190379198049673E-2</v>
      </c>
      <c r="L6" s="43">
        <v>5.2669144305598381E-2</v>
      </c>
      <c r="M6" s="43">
        <v>5.323995052091296E-2</v>
      </c>
      <c r="N6" s="43">
        <v>5.3616211320609175E-2</v>
      </c>
      <c r="O6" s="43">
        <v>5.3797927398855777E-2</v>
      </c>
      <c r="P6" s="43">
        <v>5.3785099449821544E-2</v>
      </c>
      <c r="Q6" s="43">
        <v>5.3790099449821535E-2</v>
      </c>
      <c r="R6" s="43">
        <v>5.3795099449821533E-2</v>
      </c>
      <c r="S6" s="43">
        <v>5.3800099449821531E-2</v>
      </c>
      <c r="T6" s="43">
        <v>5.3805099449821529E-2</v>
      </c>
      <c r="U6" s="43">
        <v>5.3810099449821527E-2</v>
      </c>
      <c r="V6" s="43">
        <v>5.3815099449821525E-2</v>
      </c>
      <c r="W6" s="43">
        <v>5.3820099449821523E-2</v>
      </c>
      <c r="X6" s="43">
        <v>5.3825099449821522E-2</v>
      </c>
      <c r="Y6" s="43">
        <v>5.3830099449821513E-2</v>
      </c>
      <c r="Z6" s="43">
        <v>5.3835099449821511E-2</v>
      </c>
      <c r="AA6" s="43">
        <v>5.3840099449821509E-2</v>
      </c>
      <c r="AB6" s="43">
        <v>5.3845099449821507E-2</v>
      </c>
      <c r="AC6" s="43">
        <v>5.3850099449821505E-2</v>
      </c>
      <c r="AD6" s="43">
        <v>5.3855099449821503E-2</v>
      </c>
      <c r="AE6" s="43">
        <v>5.3860099449821501E-2</v>
      </c>
    </row>
    <row r="7" spans="1:130" s="9" customFormat="1" x14ac:dyDescent="0.25">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25">
      <c r="A8" s="20"/>
      <c r="B8" s="16"/>
      <c r="C8" s="16"/>
      <c r="D8" s="16"/>
      <c r="E8" s="16"/>
    </row>
    <row r="10" spans="1:130" x14ac:dyDescent="0.25">
      <c r="A10" s="22" t="s">
        <v>7</v>
      </c>
      <c r="B10" s="9"/>
    </row>
    <row r="11" spans="1:130" x14ac:dyDescent="0.25">
      <c r="A11" s="9">
        <v>5.5E-2</v>
      </c>
    </row>
    <row r="13" spans="1:130" x14ac:dyDescent="0.25">
      <c r="A13" s="22" t="s">
        <v>10</v>
      </c>
    </row>
    <row r="14" spans="1:130" x14ac:dyDescent="0.25">
      <c r="A14" s="28">
        <v>100</v>
      </c>
    </row>
    <row r="16" spans="1:130" x14ac:dyDescent="0.25">
      <c r="A16" s="42" t="s">
        <v>42</v>
      </c>
    </row>
    <row r="17" spans="1:3" x14ac:dyDescent="0.25">
      <c r="A17" s="30" t="s">
        <v>12</v>
      </c>
      <c r="C17" s="31"/>
    </row>
    <row r="18" spans="1:3" x14ac:dyDescent="0.25">
      <c r="A18" s="32" t="s">
        <v>13</v>
      </c>
    </row>
    <row r="19" spans="1:3" x14ac:dyDescent="0.25">
      <c r="A19" s="30" t="s">
        <v>14</v>
      </c>
      <c r="C19" s="33"/>
    </row>
    <row r="20" spans="1:3" x14ac:dyDescent="0.25">
      <c r="A20" s="30" t="s">
        <v>15</v>
      </c>
      <c r="C20" s="34"/>
    </row>
    <row r="21" spans="1:3" x14ac:dyDescent="0.25">
      <c r="A21" s="30" t="s">
        <v>16</v>
      </c>
      <c r="C21" s="35"/>
    </row>
    <row r="22" spans="1:3" x14ac:dyDescent="0.25">
      <c r="A22" s="30" t="s">
        <v>17</v>
      </c>
      <c r="C22" s="36"/>
    </row>
    <row r="23" spans="1:3" x14ac:dyDescent="0.25">
      <c r="A23" s="30" t="s">
        <v>18</v>
      </c>
      <c r="C23" s="36"/>
    </row>
    <row r="24" spans="1:3" x14ac:dyDescent="0.25">
      <c r="A24" s="32" t="s">
        <v>19</v>
      </c>
      <c r="C24" s="33"/>
    </row>
    <row r="25" spans="1:3" x14ac:dyDescent="0.25">
      <c r="A25" s="32"/>
      <c r="C25" s="36"/>
    </row>
    <row r="26" spans="1:3" x14ac:dyDescent="0.25">
      <c r="A26" s="37" t="s">
        <v>20</v>
      </c>
      <c r="C26" s="36"/>
    </row>
    <row r="27" spans="1:3" x14ac:dyDescent="0.25">
      <c r="A27" s="30" t="s">
        <v>21</v>
      </c>
      <c r="C27" s="33"/>
    </row>
    <row r="28" spans="1:3" x14ac:dyDescent="0.25">
      <c r="A28" s="32"/>
    </row>
    <row r="29" spans="1:3" x14ac:dyDescent="0.25">
      <c r="A29" s="37" t="s">
        <v>22</v>
      </c>
      <c r="C29" s="36"/>
    </row>
    <row r="30" spans="1:3" x14ac:dyDescent="0.25">
      <c r="A30" s="30" t="s">
        <v>23</v>
      </c>
      <c r="C30" s="33"/>
    </row>
    <row r="31" spans="1:3" x14ac:dyDescent="0.25">
      <c r="A31" s="32"/>
    </row>
    <row r="32" spans="1:3" x14ac:dyDescent="0.25">
      <c r="A32" s="37" t="s">
        <v>24</v>
      </c>
      <c r="C32" s="36"/>
    </row>
    <row r="33" spans="1:3" x14ac:dyDescent="0.25">
      <c r="A33" s="30" t="s">
        <v>25</v>
      </c>
      <c r="C33" s="33"/>
    </row>
    <row r="34" spans="1:3" x14ac:dyDescent="0.25">
      <c r="A34" s="32"/>
    </row>
    <row r="35" spans="1:3" x14ac:dyDescent="0.25">
      <c r="A35" s="37" t="s">
        <v>26</v>
      </c>
      <c r="C35" s="36">
        <v>15000000</v>
      </c>
    </row>
    <row r="36" spans="1:3" x14ac:dyDescent="0.25">
      <c r="A36" s="30" t="s">
        <v>27</v>
      </c>
      <c r="C36" s="33">
        <v>0.09</v>
      </c>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19050</xdr:colOff>
                <xdr:row>2</xdr:row>
                <xdr:rowOff>28575</xdr:rowOff>
              </from>
              <to>
                <xdr:col>5</xdr:col>
                <xdr:colOff>0</xdr:colOff>
                <xdr:row>4</xdr:row>
                <xdr:rowOff>9525</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workbookViewId="0"/>
  </sheetViews>
  <sheetFormatPr defaultRowHeight="15.75" x14ac:dyDescent="0.25"/>
  <cols>
    <col min="1" max="1" width="12.375" style="25" customWidth="1"/>
    <col min="2" max="2" width="10.375" style="6" bestFit="1" customWidth="1"/>
    <col min="3" max="6" width="14.125" style="6" customWidth="1"/>
    <col min="7" max="7" width="9.875" style="6" customWidth="1"/>
    <col min="8" max="16384" width="9" style="6"/>
  </cols>
  <sheetData>
    <row r="1" spans="1:130" s="2" customFormat="1" ht="20.25" customHeight="1" x14ac:dyDescent="0.25">
      <c r="A1" s="21" t="s">
        <v>4</v>
      </c>
      <c r="B1" s="1"/>
    </row>
    <row r="2" spans="1:130" s="2" customFormat="1" ht="20.25" customHeight="1" x14ac:dyDescent="0.25">
      <c r="A2" s="21" t="s">
        <v>3</v>
      </c>
      <c r="B2" s="1"/>
    </row>
    <row r="3" spans="1:130" customFormat="1" ht="18" customHeight="1" x14ac:dyDescent="0.25">
      <c r="A3" s="22" t="s">
        <v>0</v>
      </c>
      <c r="B3" s="3"/>
      <c r="C3" s="11">
        <f>Data!B3</f>
        <v>30</v>
      </c>
    </row>
    <row r="4" spans="1:130" customFormat="1" ht="18" customHeight="1" x14ac:dyDescent="0.25">
      <c r="A4" s="23" t="s">
        <v>6</v>
      </c>
      <c r="B4" s="7"/>
      <c r="C4" s="12">
        <v>1</v>
      </c>
    </row>
    <row r="5" spans="1:130" s="10" customFormat="1" x14ac:dyDescent="0.25">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25">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25">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25">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25">
      <c r="A9" s="25"/>
    </row>
    <row r="10" spans="1:130" x14ac:dyDescent="0.25">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25">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25">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25">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25">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25">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25">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25">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25">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25">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25">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25">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25">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25">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25">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25">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25">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25">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25">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25">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25">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25">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25">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25">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25">
      <c r="AA34" s="6">
        <v>2.0559141561308902E-3</v>
      </c>
      <c r="AB34" s="6">
        <v>2.2110009480267182E-3</v>
      </c>
      <c r="AC34" s="6">
        <v>2.3812840209226833E-3</v>
      </c>
      <c r="AD34" s="6">
        <v>2.5692274483569734E-3</v>
      </c>
      <c r="AE34" s="6">
        <v>2.7778713713077028E-3</v>
      </c>
      <c r="AF34" s="6">
        <v>3.011002603440188E-3</v>
      </c>
    </row>
    <row r="35" spans="26:32" x14ac:dyDescent="0.25">
      <c r="AB35" s="6">
        <v>1.6664786705653085E-3</v>
      </c>
      <c r="AC35" s="6">
        <v>1.7816241193414446E-3</v>
      </c>
      <c r="AD35" s="6">
        <v>1.9067787815076978E-3</v>
      </c>
      <c r="AE35" s="6">
        <v>2.0434450254862846E-3</v>
      </c>
      <c r="AF35" s="6">
        <v>2.1934575898304299E-3</v>
      </c>
    </row>
    <row r="36" spans="26:32" x14ac:dyDescent="0.25">
      <c r="AC36" s="6">
        <v>1.3329718230710116E-3</v>
      </c>
      <c r="AD36" s="6">
        <v>1.4151356369530793E-3</v>
      </c>
      <c r="AE36" s="6">
        <v>1.5031896780083511E-3</v>
      </c>
      <c r="AF36" s="6">
        <v>1.5978917430651406E-3</v>
      </c>
    </row>
    <row r="37" spans="26:32" x14ac:dyDescent="0.25">
      <c r="AD37" s="6">
        <v>1.0502575812130271E-3</v>
      </c>
      <c r="AE37" s="6">
        <v>1.1057695117259792E-3</v>
      </c>
      <c r="AF37" s="6">
        <v>1.1640334576758964E-3</v>
      </c>
    </row>
    <row r="38" spans="26:32" x14ac:dyDescent="0.25">
      <c r="AE38" s="6">
        <v>8.1342110776250133E-4</v>
      </c>
      <c r="AF38" s="6">
        <v>8.47976026204214E-4</v>
      </c>
    </row>
    <row r="39" spans="26:32" x14ac:dyDescent="0.25">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19" workbookViewId="0">
      <selection activeCell="A11" sqref="A11"/>
    </sheetView>
  </sheetViews>
  <sheetFormatPr defaultRowHeight="15.75" x14ac:dyDescent="0.25"/>
  <sheetData>
    <row r="1" spans="1:31" x14ac:dyDescent="0.25">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25">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25">
      <c r="A3" s="22" t="s">
        <v>0</v>
      </c>
      <c r="B3" s="11">
        <v>30</v>
      </c>
    </row>
    <row r="4" spans="1:31" x14ac:dyDescent="0.25">
      <c r="A4" s="23" t="s">
        <v>6</v>
      </c>
      <c r="B4" s="12">
        <f>B3</f>
        <v>30</v>
      </c>
    </row>
    <row r="5" spans="1:31" x14ac:dyDescent="0.25">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25">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25">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25">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25">
      <c r="A9" s="25"/>
    </row>
    <row r="10" spans="1:31" x14ac:dyDescent="0.25">
      <c r="A10" s="22" t="s">
        <v>7</v>
      </c>
      <c r="B10" s="9"/>
    </row>
    <row r="11" spans="1:31" x14ac:dyDescent="0.25">
      <c r="A11" s="9">
        <v>5.5E-2</v>
      </c>
    </row>
    <row r="12" spans="1:31" x14ac:dyDescent="0.25">
      <c r="A12" s="25"/>
    </row>
    <row r="13" spans="1:31" x14ac:dyDescent="0.25">
      <c r="A13" s="22" t="s">
        <v>43</v>
      </c>
    </row>
    <row r="14" spans="1:31" x14ac:dyDescent="0.25">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25">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25">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25">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25">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25">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25">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25">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25">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25">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25">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25">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25">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25">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25">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25">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25">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25">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25">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25">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25">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25">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25">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25">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25">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25">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25">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25">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25">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25">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25">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I266"/>
  <sheetViews>
    <sheetView tabSelected="1" topLeftCell="G22" zoomScale="65" workbookViewId="0">
      <selection activeCell="M27" sqref="M27"/>
    </sheetView>
  </sheetViews>
  <sheetFormatPr defaultRowHeight="15.75" x14ac:dyDescent="0.25"/>
  <cols>
    <col min="1" max="1" width="13.25" customWidth="1"/>
    <col min="2" max="2" width="13.875" customWidth="1"/>
    <col min="3" max="3" width="15.625" bestFit="1" customWidth="1"/>
    <col min="4" max="4" width="12.5" customWidth="1"/>
    <col min="5" max="5" width="19" customWidth="1"/>
    <col min="6" max="6" width="49" customWidth="1"/>
    <col min="7" max="7" width="19" customWidth="1"/>
    <col min="8" max="8" width="12.25" bestFit="1" customWidth="1"/>
    <col min="9" max="9" width="4.625" customWidth="1"/>
    <col min="10" max="10" width="3.75" customWidth="1"/>
    <col min="11" max="11" width="4.625" customWidth="1"/>
    <col min="12" max="12" width="15.875" bestFit="1" customWidth="1"/>
    <col min="13" max="13" width="14.875" bestFit="1" customWidth="1"/>
    <col min="14" max="14" width="15.125" customWidth="1"/>
    <col min="15" max="15" width="14.875" bestFit="1" customWidth="1"/>
    <col min="16" max="16" width="13.125" customWidth="1"/>
    <col min="17" max="17" width="9" customWidth="1"/>
    <col min="19" max="19" width="21.875" customWidth="1"/>
    <col min="20" max="20" width="8.75" customWidth="1"/>
    <col min="21" max="21" width="16" customWidth="1"/>
    <col min="22" max="22" width="13.5" bestFit="1" customWidth="1"/>
    <col min="23" max="23" width="10.5" bestFit="1" customWidth="1"/>
    <col min="25" max="25" width="10.5" bestFit="1" customWidth="1"/>
    <col min="26" max="26" width="13" bestFit="1" customWidth="1"/>
    <col min="27" max="27" width="16.125" bestFit="1" customWidth="1"/>
    <col min="28" max="28" width="12.375" bestFit="1" customWidth="1"/>
    <col min="29" max="29" width="14.875" bestFit="1" customWidth="1"/>
    <col min="30" max="30" width="12.375" bestFit="1" customWidth="1"/>
    <col min="31" max="31" width="16.25" customWidth="1"/>
    <col min="32" max="32" width="16.5" bestFit="1" customWidth="1"/>
    <col min="33" max="33" width="10.75" bestFit="1" customWidth="1"/>
    <col min="34" max="34" width="8.25" bestFit="1" customWidth="1"/>
    <col min="35" max="35" width="10.75" bestFit="1" customWidth="1"/>
    <col min="37" max="37" width="16.5" bestFit="1" customWidth="1"/>
    <col min="38" max="38" width="9.5" bestFit="1" customWidth="1"/>
    <col min="39" max="39" width="8.25" bestFit="1" customWidth="1"/>
    <col min="40" max="40" width="5.5" bestFit="1" customWidth="1"/>
    <col min="42" max="42" width="14.75" bestFit="1" customWidth="1"/>
    <col min="43" max="43" width="10.75" bestFit="1" customWidth="1"/>
    <col min="44" max="44" width="14.875" bestFit="1" customWidth="1"/>
    <col min="45" max="45" width="12.125" bestFit="1" customWidth="1"/>
    <col min="47" max="47" width="14.75" bestFit="1" customWidth="1"/>
    <col min="48" max="48" width="10.75" bestFit="1" customWidth="1"/>
    <col min="49" max="49" width="14.875" bestFit="1" customWidth="1"/>
    <col min="50" max="50" width="12.125" bestFit="1" customWidth="1"/>
    <col min="52" max="52" width="13.625" bestFit="1" customWidth="1"/>
    <col min="53" max="53" width="10.75" bestFit="1" customWidth="1"/>
    <col min="54" max="54" width="14" bestFit="1" customWidth="1"/>
    <col min="55" max="55" width="11.125" bestFit="1" customWidth="1"/>
    <col min="57" max="57" width="14.75" bestFit="1" customWidth="1"/>
    <col min="58" max="58" width="10.75" bestFit="1" customWidth="1"/>
    <col min="59" max="59" width="14.875" bestFit="1" customWidth="1"/>
    <col min="60" max="60" width="12.125" bestFit="1" customWidth="1"/>
    <col min="62" max="62" width="13.625" bestFit="1" customWidth="1"/>
    <col min="63" max="63" width="10.75" bestFit="1" customWidth="1"/>
    <col min="64" max="64" width="14" bestFit="1" customWidth="1"/>
    <col min="65" max="65" width="11.125" bestFit="1" customWidth="1"/>
    <col min="67" max="67" width="13.625" bestFit="1" customWidth="1"/>
    <col min="68" max="68" width="10.75" bestFit="1" customWidth="1"/>
    <col min="69" max="69" width="14" bestFit="1" customWidth="1"/>
    <col min="70" max="70" width="11.125" bestFit="1" customWidth="1"/>
    <col min="72" max="72" width="13.625" bestFit="1" customWidth="1"/>
    <col min="73" max="73" width="10.75" bestFit="1" customWidth="1"/>
    <col min="74" max="74" width="14" bestFit="1" customWidth="1"/>
    <col min="75" max="75" width="11.125" bestFit="1" customWidth="1"/>
    <col min="77" max="77" width="13.625" bestFit="1" customWidth="1"/>
    <col min="78" max="78" width="10.75" bestFit="1" customWidth="1"/>
    <col min="79" max="79" width="14" bestFit="1" customWidth="1"/>
    <col min="80" max="80" width="11.125" bestFit="1" customWidth="1"/>
    <col min="82" max="82" width="17.875" bestFit="1" customWidth="1"/>
    <col min="83" max="83" width="12.375" bestFit="1" customWidth="1"/>
    <col min="84" max="84" width="15.125" bestFit="1" customWidth="1"/>
    <col min="85" max="85" width="16.25" bestFit="1" customWidth="1"/>
    <col min="86" max="86" width="27.5" customWidth="1"/>
    <col min="87" max="87" width="16" customWidth="1"/>
  </cols>
  <sheetData>
    <row r="4" spans="1:12" x14ac:dyDescent="0.25">
      <c r="A4" s="48" t="s">
        <v>12</v>
      </c>
      <c r="B4" s="48"/>
      <c r="C4" s="53">
        <v>771922444</v>
      </c>
      <c r="D4" s="50"/>
      <c r="E4" s="50"/>
      <c r="F4" s="50"/>
      <c r="G4" s="50"/>
      <c r="H4" s="50"/>
      <c r="L4" s="139"/>
    </row>
    <row r="5" spans="1:12" x14ac:dyDescent="0.25">
      <c r="A5" s="54" t="s">
        <v>53</v>
      </c>
      <c r="B5" s="48"/>
      <c r="C5" s="74">
        <v>83</v>
      </c>
      <c r="D5" s="67" t="s">
        <v>82</v>
      </c>
      <c r="E5" s="67"/>
      <c r="F5" s="67"/>
      <c r="G5" s="67"/>
      <c r="H5" s="50"/>
      <c r="L5" s="139"/>
    </row>
    <row r="6" spans="1:12" x14ac:dyDescent="0.25">
      <c r="A6" s="54" t="s">
        <v>50</v>
      </c>
      <c r="B6" s="48"/>
      <c r="C6" s="55">
        <v>7.8920000000000004E-2</v>
      </c>
      <c r="D6" s="50"/>
      <c r="E6" s="50"/>
      <c r="F6" s="50"/>
      <c r="G6" s="50"/>
      <c r="H6" s="50"/>
    </row>
    <row r="7" spans="1:12" x14ac:dyDescent="0.25">
      <c r="A7" s="54" t="s">
        <v>87</v>
      </c>
      <c r="B7" s="48"/>
      <c r="C7" s="72">
        <v>8038538.4000000004</v>
      </c>
    </row>
    <row r="8" spans="1:12" x14ac:dyDescent="0.25">
      <c r="A8" s="48" t="s">
        <v>16</v>
      </c>
      <c r="B8" s="48"/>
      <c r="C8" s="56">
        <v>0</v>
      </c>
      <c r="D8" s="50"/>
      <c r="E8" s="50"/>
      <c r="F8" s="50"/>
      <c r="G8" s="50"/>
      <c r="H8" s="50"/>
    </row>
    <row r="9" spans="1:12" x14ac:dyDescent="0.25">
      <c r="A9" s="50" t="s">
        <v>17</v>
      </c>
      <c r="B9" s="50"/>
      <c r="C9" s="57">
        <f>C4</f>
        <v>771922444</v>
      </c>
      <c r="D9" s="50"/>
      <c r="E9" s="50"/>
      <c r="F9" s="50"/>
      <c r="G9" s="50"/>
      <c r="H9" s="50"/>
    </row>
    <row r="10" spans="1:12" x14ac:dyDescent="0.25">
      <c r="A10" s="50" t="s">
        <v>19</v>
      </c>
      <c r="B10" s="50"/>
      <c r="C10" s="58">
        <v>1E-4</v>
      </c>
      <c r="D10" s="50"/>
      <c r="E10" s="50"/>
      <c r="F10" s="50"/>
      <c r="G10" s="50"/>
      <c r="H10" s="50"/>
    </row>
    <row r="11" spans="1:12" x14ac:dyDescent="0.25">
      <c r="A11" s="67" t="s">
        <v>72</v>
      </c>
      <c r="B11" s="50"/>
      <c r="C11" s="77">
        <v>1.5999999999999999E-5</v>
      </c>
      <c r="D11" s="50"/>
      <c r="E11" s="50"/>
      <c r="F11" s="50"/>
      <c r="G11" s="50"/>
      <c r="H11" s="50"/>
    </row>
    <row r="13" spans="1:12" x14ac:dyDescent="0.25">
      <c r="A13" s="95" t="s">
        <v>59</v>
      </c>
      <c r="B13" s="95" t="s">
        <v>58</v>
      </c>
      <c r="C13" s="95" t="s">
        <v>91</v>
      </c>
      <c r="D13" s="95" t="s">
        <v>92</v>
      </c>
      <c r="E13" s="95" t="s">
        <v>88</v>
      </c>
      <c r="F13" s="95" t="s">
        <v>94</v>
      </c>
      <c r="G13" s="95"/>
    </row>
    <row r="14" spans="1:12" x14ac:dyDescent="0.25">
      <c r="A14" s="97" t="s">
        <v>101</v>
      </c>
      <c r="B14" s="103">
        <v>153230577</v>
      </c>
      <c r="C14" s="108">
        <f t="shared" ref="C14:C24" si="0">D14/12</f>
        <v>5.924166666666667E-3</v>
      </c>
      <c r="D14" s="107">
        <v>7.109E-2</v>
      </c>
      <c r="E14" s="105"/>
      <c r="F14" s="105"/>
      <c r="G14" s="105"/>
    </row>
    <row r="15" spans="1:12" x14ac:dyDescent="0.25">
      <c r="A15" s="97" t="s">
        <v>102</v>
      </c>
      <c r="B15" s="106">
        <v>299000640</v>
      </c>
      <c r="C15" s="108">
        <f t="shared" si="0"/>
        <v>6.1108333333333336E-3</v>
      </c>
      <c r="D15" s="107">
        <v>7.3330000000000006E-2</v>
      </c>
      <c r="E15" s="105"/>
      <c r="F15" s="105"/>
      <c r="G15" s="105"/>
    </row>
    <row r="16" spans="1:12" x14ac:dyDescent="0.25">
      <c r="A16" s="97" t="s">
        <v>103</v>
      </c>
      <c r="B16" s="106">
        <v>55591451</v>
      </c>
      <c r="C16" s="108">
        <f t="shared" si="0"/>
        <v>5.6674999999999998E-3</v>
      </c>
      <c r="D16" s="107">
        <v>6.8010000000000001E-2</v>
      </c>
      <c r="E16" t="s">
        <v>62</v>
      </c>
    </row>
    <row r="17" spans="1:87" x14ac:dyDescent="0.25">
      <c r="A17" s="97" t="s">
        <v>104</v>
      </c>
      <c r="B17" s="106">
        <v>38390866</v>
      </c>
      <c r="C17" s="108">
        <f t="shared" si="0"/>
        <v>6.0474999999999999E-3</v>
      </c>
      <c r="D17" s="101">
        <v>7.2569999999999996E-2</v>
      </c>
      <c r="E17" s="101"/>
      <c r="F17" s="101" t="s">
        <v>93</v>
      </c>
      <c r="G17" s="101"/>
    </row>
    <row r="18" spans="1:87" x14ac:dyDescent="0.25">
      <c r="A18" s="97" t="s">
        <v>105</v>
      </c>
      <c r="B18" s="106">
        <v>19967220</v>
      </c>
      <c r="C18" s="108">
        <f t="shared" si="0"/>
        <v>5.9566666666666665E-3</v>
      </c>
      <c r="D18" s="145">
        <v>7.1480000000000002E-2</v>
      </c>
      <c r="F18" s="101" t="s">
        <v>93</v>
      </c>
    </row>
    <row r="19" spans="1:87" x14ac:dyDescent="0.25">
      <c r="A19" s="97" t="s">
        <v>106</v>
      </c>
      <c r="B19" s="106">
        <v>777179585</v>
      </c>
      <c r="C19" s="108">
        <f t="shared" si="0"/>
        <v>4.5550000000000001E-4</v>
      </c>
      <c r="D19" s="107">
        <v>5.4660000000000004E-3</v>
      </c>
      <c r="E19" s="107"/>
      <c r="F19" s="107"/>
      <c r="G19" s="107"/>
      <c r="I19" s="60" t="s">
        <v>28</v>
      </c>
      <c r="J19" s="61"/>
      <c r="K19" s="61"/>
      <c r="L19" s="59"/>
      <c r="M19" s="142" t="s">
        <v>95</v>
      </c>
      <c r="N19" s="59"/>
      <c r="O19" s="59"/>
      <c r="P19" s="59"/>
      <c r="Q19" s="59"/>
      <c r="R19" s="59"/>
    </row>
    <row r="20" spans="1:87" x14ac:dyDescent="0.25">
      <c r="A20" s="97" t="s">
        <v>65</v>
      </c>
      <c r="B20" s="106">
        <v>40999766</v>
      </c>
      <c r="C20" s="108">
        <f t="shared" si="0"/>
        <v>6.2600000000000008E-3</v>
      </c>
      <c r="D20" s="107">
        <v>7.5120000000000006E-2</v>
      </c>
      <c r="E20" s="104" t="s">
        <v>78</v>
      </c>
      <c r="F20" s="104"/>
      <c r="G20" s="104"/>
      <c r="H20" s="104"/>
      <c r="I20" s="61"/>
      <c r="J20" s="61"/>
      <c r="K20" s="61"/>
      <c r="L20" s="59"/>
      <c r="M20" s="75"/>
      <c r="N20" s="59"/>
      <c r="O20" s="59"/>
      <c r="P20" s="62"/>
      <c r="Q20" s="59"/>
      <c r="R20" s="59"/>
      <c r="V20" s="3" t="s">
        <v>56</v>
      </c>
    </row>
    <row r="21" spans="1:87" x14ac:dyDescent="0.25">
      <c r="A21" s="97" t="s">
        <v>67</v>
      </c>
      <c r="B21" s="106">
        <v>35142657</v>
      </c>
      <c r="C21" s="108">
        <f t="shared" si="0"/>
        <v>6.3758333333333332E-3</v>
      </c>
      <c r="D21" s="107">
        <v>7.6509999999999995E-2</v>
      </c>
      <c r="E21" s="107"/>
      <c r="F21" s="107"/>
      <c r="G21" s="27" t="s">
        <v>89</v>
      </c>
      <c r="H21" s="63" t="s">
        <v>49</v>
      </c>
      <c r="I21" s="63" t="s">
        <v>30</v>
      </c>
      <c r="J21" s="63" t="s">
        <v>31</v>
      </c>
      <c r="K21" s="63" t="s">
        <v>32</v>
      </c>
      <c r="L21" s="62"/>
      <c r="M21" s="62"/>
      <c r="N21" s="62"/>
      <c r="O21" s="62"/>
      <c r="P21" s="62"/>
      <c r="Q21" s="62"/>
      <c r="R21" s="62"/>
      <c r="S21" t="s">
        <v>54</v>
      </c>
      <c r="V21" s="96" t="s">
        <v>57</v>
      </c>
      <c r="AA21" s="96" t="s">
        <v>60</v>
      </c>
      <c r="AF21" s="96" t="s">
        <v>63</v>
      </c>
      <c r="AK21" s="96" t="s">
        <v>64</v>
      </c>
      <c r="AP21" s="96" t="s">
        <v>61</v>
      </c>
      <c r="AU21" s="96" t="s">
        <v>65</v>
      </c>
      <c r="AZ21" s="96" t="s">
        <v>66</v>
      </c>
      <c r="BE21" s="96" t="s">
        <v>67</v>
      </c>
      <c r="BJ21" s="96" t="s">
        <v>68</v>
      </c>
      <c r="BO21" s="96" t="s">
        <v>69</v>
      </c>
      <c r="BT21" s="96" t="s">
        <v>70</v>
      </c>
      <c r="BY21" s="96" t="s">
        <v>71</v>
      </c>
      <c r="CD21" s="109" t="s">
        <v>79</v>
      </c>
      <c r="CE21" s="146" t="s">
        <v>81</v>
      </c>
      <c r="CF21" s="146"/>
      <c r="CG21" s="146"/>
    </row>
    <row r="22" spans="1:87" x14ac:dyDescent="0.25">
      <c r="A22" s="97" t="s">
        <v>68</v>
      </c>
      <c r="B22" s="106">
        <v>11714219</v>
      </c>
      <c r="C22" s="108">
        <f t="shared" si="0"/>
        <v>6.3719166666666672E-3</v>
      </c>
      <c r="D22" s="107">
        <v>7.6463000000000003E-2</v>
      </c>
      <c r="E22" s="107"/>
      <c r="F22" s="107"/>
      <c r="G22" s="107"/>
      <c r="I22" s="59"/>
      <c r="J22" s="59"/>
      <c r="K22" s="59">
        <v>0</v>
      </c>
      <c r="L22" s="61" t="s">
        <v>52</v>
      </c>
      <c r="M22" s="61" t="s">
        <v>34</v>
      </c>
      <c r="N22" s="61" t="s">
        <v>35</v>
      </c>
      <c r="O22" s="61" t="s">
        <v>36</v>
      </c>
      <c r="P22" s="61" t="s">
        <v>37</v>
      </c>
      <c r="Q22" s="61" t="s">
        <v>19</v>
      </c>
      <c r="R22" s="61" t="s">
        <v>73</v>
      </c>
      <c r="S22" s="3" t="s">
        <v>97</v>
      </c>
      <c r="T22" s="61" t="s">
        <v>90</v>
      </c>
      <c r="U22" s="61" t="s">
        <v>96</v>
      </c>
      <c r="V22" s="143" t="s">
        <v>58</v>
      </c>
      <c r="W22" s="143" t="s">
        <v>74</v>
      </c>
      <c r="X22" s="143" t="s">
        <v>75</v>
      </c>
      <c r="Y22" s="143" t="s">
        <v>76</v>
      </c>
      <c r="Z22" s="61" t="s">
        <v>96</v>
      </c>
      <c r="AA22" s="143" t="s">
        <v>58</v>
      </c>
      <c r="AB22" s="143" t="s">
        <v>74</v>
      </c>
      <c r="AC22" s="143" t="s">
        <v>75</v>
      </c>
      <c r="AD22" s="143" t="s">
        <v>76</v>
      </c>
      <c r="AE22" s="61" t="s">
        <v>96</v>
      </c>
      <c r="AF22" s="143" t="s">
        <v>86</v>
      </c>
      <c r="AG22" s="143" t="s">
        <v>74</v>
      </c>
      <c r="AH22" s="143" t="s">
        <v>75</v>
      </c>
      <c r="AI22" s="143" t="s">
        <v>76</v>
      </c>
      <c r="AJ22" s="3"/>
      <c r="AK22" s="143" t="s">
        <v>86</v>
      </c>
      <c r="AL22" s="143" t="s">
        <v>74</v>
      </c>
      <c r="AM22" s="143" t="s">
        <v>75</v>
      </c>
      <c r="AN22" s="143" t="s">
        <v>76</v>
      </c>
      <c r="AO22" s="143"/>
      <c r="AP22" s="143" t="s">
        <v>58</v>
      </c>
      <c r="AQ22" s="143" t="s">
        <v>74</v>
      </c>
      <c r="AR22" s="143" t="s">
        <v>75</v>
      </c>
      <c r="AS22" s="143" t="s">
        <v>76</v>
      </c>
      <c r="AT22" s="3"/>
      <c r="AU22" s="143" t="s">
        <v>58</v>
      </c>
      <c r="AV22" s="143" t="s">
        <v>74</v>
      </c>
      <c r="AW22" s="143" t="s">
        <v>75</v>
      </c>
      <c r="AX22" s="143" t="s">
        <v>76</v>
      </c>
      <c r="AY22" s="3"/>
      <c r="AZ22" s="143" t="s">
        <v>58</v>
      </c>
      <c r="BA22" s="143" t="s">
        <v>74</v>
      </c>
      <c r="BB22" s="143" t="s">
        <v>75</v>
      </c>
      <c r="BC22" s="143" t="s">
        <v>76</v>
      </c>
      <c r="BD22" s="3"/>
      <c r="BE22" s="143" t="s">
        <v>58</v>
      </c>
      <c r="BF22" s="143" t="s">
        <v>74</v>
      </c>
      <c r="BG22" s="143" t="s">
        <v>75</v>
      </c>
      <c r="BH22" s="143" t="s">
        <v>76</v>
      </c>
      <c r="BI22" s="3"/>
      <c r="BJ22" s="143" t="s">
        <v>58</v>
      </c>
      <c r="BK22" s="143" t="s">
        <v>74</v>
      </c>
      <c r="BL22" s="143" t="s">
        <v>75</v>
      </c>
      <c r="BM22" s="143" t="s">
        <v>76</v>
      </c>
      <c r="BN22" s="3"/>
      <c r="BO22" s="143" t="s">
        <v>58</v>
      </c>
      <c r="BP22" s="143" t="s">
        <v>74</v>
      </c>
      <c r="BQ22" s="143" t="s">
        <v>75</v>
      </c>
      <c r="BR22" s="143" t="s">
        <v>76</v>
      </c>
      <c r="BS22" s="3"/>
      <c r="BT22" s="143" t="s">
        <v>58</v>
      </c>
      <c r="BU22" s="143" t="s">
        <v>74</v>
      </c>
      <c r="BV22" s="143" t="s">
        <v>75</v>
      </c>
      <c r="BW22" s="143" t="s">
        <v>76</v>
      </c>
      <c r="BX22" s="3"/>
      <c r="BY22" s="143" t="s">
        <v>58</v>
      </c>
      <c r="BZ22" s="143" t="s">
        <v>74</v>
      </c>
      <c r="CA22" s="143" t="s">
        <v>75</v>
      </c>
      <c r="CB22" s="143" t="s">
        <v>76</v>
      </c>
      <c r="CC22" s="3"/>
      <c r="CD22" s="143" t="s">
        <v>58</v>
      </c>
      <c r="CE22" s="143" t="s">
        <v>74</v>
      </c>
      <c r="CF22" s="143" t="s">
        <v>75</v>
      </c>
      <c r="CG22" s="143" t="s">
        <v>76</v>
      </c>
      <c r="CH22" s="143" t="s">
        <v>98</v>
      </c>
      <c r="CI22" s="143" t="s">
        <v>100</v>
      </c>
    </row>
    <row r="23" spans="1:87" x14ac:dyDescent="0.25">
      <c r="A23" s="97" t="s">
        <v>69</v>
      </c>
      <c r="B23" s="106">
        <v>27333177</v>
      </c>
      <c r="C23" s="108">
        <f t="shared" si="0"/>
        <v>6.4573333333333332E-3</v>
      </c>
      <c r="D23" s="107">
        <v>7.7488000000000001E-2</v>
      </c>
      <c r="E23" s="138"/>
      <c r="F23" s="138"/>
      <c r="G23" s="138">
        <v>37008</v>
      </c>
      <c r="H23" s="64">
        <v>0</v>
      </c>
      <c r="I23" s="38"/>
      <c r="L23" s="86">
        <f>C$9</f>
        <v>771922444</v>
      </c>
      <c r="U23" s="64">
        <v>0</v>
      </c>
      <c r="V23" s="99">
        <f>B14</f>
        <v>153230577</v>
      </c>
      <c r="Z23" s="64">
        <v>0</v>
      </c>
      <c r="AA23" s="102">
        <f>B15</f>
        <v>299000640</v>
      </c>
      <c r="AE23" s="64">
        <v>0</v>
      </c>
      <c r="AF23" s="88">
        <f>$B$17</f>
        <v>38390866</v>
      </c>
      <c r="AK23" s="102">
        <f>$B$17</f>
        <v>38390866</v>
      </c>
      <c r="AP23" s="102">
        <f>B16</f>
        <v>55591451</v>
      </c>
      <c r="AU23" s="102">
        <f>B19</f>
        <v>777179585</v>
      </c>
      <c r="AZ23" s="102">
        <f>B20</f>
        <v>40999766</v>
      </c>
      <c r="BE23" s="102">
        <f>B21</f>
        <v>35142657</v>
      </c>
      <c r="BJ23" s="102">
        <f>B22</f>
        <v>11714219</v>
      </c>
      <c r="BO23" s="102">
        <f>B23</f>
        <v>27333177</v>
      </c>
      <c r="BT23" s="102">
        <f>B24</f>
        <v>11714219</v>
      </c>
      <c r="BY23" s="102">
        <f>B25</f>
        <v>0</v>
      </c>
      <c r="CD23" s="99">
        <f>V23+AA23+AP23+AU23+AZ23+BE23+BJ23+BO23+BT23+BY23</f>
        <v>1411906291</v>
      </c>
      <c r="CH23" t="s">
        <v>99</v>
      </c>
    </row>
    <row r="24" spans="1:87" x14ac:dyDescent="0.25">
      <c r="A24" s="97" t="s">
        <v>70</v>
      </c>
      <c r="B24" s="144">
        <v>11714219</v>
      </c>
      <c r="C24" s="108">
        <f t="shared" si="0"/>
        <v>6.4573333333333332E-3</v>
      </c>
      <c r="D24" s="107">
        <v>7.7488000000000001E-2</v>
      </c>
      <c r="E24" s="138"/>
      <c r="F24" s="138"/>
      <c r="G24" s="138">
        <v>37038</v>
      </c>
      <c r="H24" s="64">
        <f t="shared" ref="H24:H55" si="1">H23+1</f>
        <v>1</v>
      </c>
      <c r="I24" s="38"/>
      <c r="L24" s="86">
        <f>L23-N24-O24</f>
        <v>771922444</v>
      </c>
      <c r="M24" s="88">
        <f>L23*($C$6/12)</f>
        <v>5076676.6067066668</v>
      </c>
      <c r="O24" s="89">
        <v>0</v>
      </c>
      <c r="P24" s="88">
        <f>L23*($C$6/12)</f>
        <v>5076676.6067066668</v>
      </c>
      <c r="Q24" s="87">
        <f>L23*($C$10/12)</f>
        <v>6432.6870333333336</v>
      </c>
      <c r="R24" s="87">
        <f>L23*($C$11/12)</f>
        <v>1029.2299253333333</v>
      </c>
      <c r="S24" s="88">
        <f>SUM(N24:P24)-Q24-R24</f>
        <v>5069214.6897480004</v>
      </c>
      <c r="T24" s="140">
        <f>L24/$L$23</f>
        <v>1</v>
      </c>
      <c r="U24" s="64">
        <f t="shared" ref="U24:U47" si="2">U23+1</f>
        <v>1</v>
      </c>
      <c r="V24" s="99">
        <f>V23-X24</f>
        <v>153230577</v>
      </c>
      <c r="W24" s="88">
        <f>V23*$C$14</f>
        <v>907763.4765775</v>
      </c>
      <c r="X24">
        <v>0</v>
      </c>
      <c r="Y24" s="102">
        <f>W24+X24</f>
        <v>907763.4765775</v>
      </c>
      <c r="Z24" s="64">
        <f t="shared" ref="Z24:Z87" si="3">Z23+1</f>
        <v>1</v>
      </c>
      <c r="AA24" s="99">
        <f>AA23-AC24</f>
        <v>299000640</v>
      </c>
      <c r="AB24" s="88">
        <f>AA23*$C$15</f>
        <v>1827143.0776</v>
      </c>
      <c r="AC24">
        <v>0</v>
      </c>
      <c r="AD24" s="102">
        <f>AB24+AC24</f>
        <v>1827143.0776</v>
      </c>
      <c r="AE24" s="64">
        <f t="shared" ref="AE24:AE87" si="4">AE23+1</f>
        <v>1</v>
      </c>
      <c r="AF24" s="88">
        <f>CD24</f>
        <v>1411906291</v>
      </c>
      <c r="AG24" s="88">
        <f>$AF$23*$C$17</f>
        <v>232168.762135</v>
      </c>
      <c r="AH24">
        <v>0</v>
      </c>
      <c r="AI24" s="102">
        <f>AG24+AH24</f>
        <v>232168.762135</v>
      </c>
      <c r="AK24" s="88">
        <f>CD24</f>
        <v>1411906291</v>
      </c>
      <c r="AP24" s="88">
        <f>AP23-AR24</f>
        <v>55591451</v>
      </c>
      <c r="AQ24" s="88">
        <f>AP23*$C$16</f>
        <v>315064.54854250001</v>
      </c>
      <c r="AR24">
        <v>0</v>
      </c>
      <c r="AS24" s="102">
        <f>AQ24+AR24</f>
        <v>315064.54854250001</v>
      </c>
      <c r="AU24" s="88">
        <f>AU23-AW24</f>
        <v>777179585</v>
      </c>
      <c r="AV24" s="88">
        <f>AU23*$C$19</f>
        <v>354005.30096750002</v>
      </c>
      <c r="AW24">
        <v>0</v>
      </c>
      <c r="AX24" s="102">
        <f>AV24+AW24</f>
        <v>354005.30096750002</v>
      </c>
      <c r="AZ24" s="88">
        <f>AZ23-BB24</f>
        <v>40999766</v>
      </c>
      <c r="BA24" s="88">
        <f>AZ23*$C$20</f>
        <v>256658.53516000003</v>
      </c>
      <c r="BB24">
        <v>0</v>
      </c>
      <c r="BC24" s="102">
        <f>BA24+BB24</f>
        <v>256658.53516000003</v>
      </c>
      <c r="BE24" s="88">
        <f>BE23-BG24</f>
        <v>35142657</v>
      </c>
      <c r="BF24" s="88">
        <f>BE23*$C$21</f>
        <v>224063.72392250001</v>
      </c>
      <c r="BG24">
        <v>0</v>
      </c>
      <c r="BH24" s="102">
        <f>BF24+BG24</f>
        <v>224063.72392250001</v>
      </c>
      <c r="BJ24" s="88">
        <f>BJ23-BL24</f>
        <v>11714219</v>
      </c>
      <c r="BK24" s="88">
        <f>BJ23*$C$22</f>
        <v>74642.027283083342</v>
      </c>
      <c r="BL24">
        <v>0</v>
      </c>
      <c r="BM24" s="102">
        <f>BK24+BL24</f>
        <v>74642.027283083342</v>
      </c>
      <c r="BO24" s="88">
        <f>BO23-BQ24</f>
        <v>27333177</v>
      </c>
      <c r="BP24" s="88">
        <f>BO23*$C$23</f>
        <v>176499.43494800001</v>
      </c>
      <c r="BQ24">
        <v>0</v>
      </c>
      <c r="BR24" s="102">
        <f>BP24+BQ24</f>
        <v>176499.43494800001</v>
      </c>
      <c r="BT24" s="88">
        <f>BT23-BV24</f>
        <v>11714219</v>
      </c>
      <c r="BU24" s="88">
        <f>BT23*$C$24</f>
        <v>75642.616822666663</v>
      </c>
      <c r="BV24">
        <v>0</v>
      </c>
      <c r="BW24" s="102">
        <f>BU24+BV24</f>
        <v>75642.616822666663</v>
      </c>
      <c r="BY24" s="88">
        <f>BY23-CA24</f>
        <v>0</v>
      </c>
      <c r="BZ24" s="88">
        <f>BY23*$C$25</f>
        <v>0</v>
      </c>
      <c r="CA24">
        <v>0</v>
      </c>
      <c r="CB24" s="102">
        <f>BZ24+CA24</f>
        <v>0</v>
      </c>
      <c r="CD24" s="99">
        <f>V24+AA24+AP24+AU24+AZ24+BE24+BJ24+BO24+BT24+BY24</f>
        <v>1411906291</v>
      </c>
      <c r="CE24" s="88">
        <f>W24+AB24+AQ24+AG24+AV24+BA24+BF24+BK24+BP24+BU24+BZ24</f>
        <v>4443651.5039587496</v>
      </c>
      <c r="CF24" s="88">
        <f t="shared" ref="CF24:CF47" si="5">X24+AC24+AR24+AW24+BB24+BG24+BL24+BQ24+BV24+CA24</f>
        <v>0</v>
      </c>
      <c r="CG24" s="99">
        <f>CE24+CF24</f>
        <v>4443651.5039587496</v>
      </c>
      <c r="CH24" s="88">
        <f>S24-CG24+$AF$23*$C$17</f>
        <v>857731.94792425074</v>
      </c>
      <c r="CI24" s="102">
        <f>S24-CG24</f>
        <v>625563.18578925077</v>
      </c>
    </row>
    <row r="25" spans="1:87" x14ac:dyDescent="0.25">
      <c r="A25" s="97"/>
      <c r="B25" s="106"/>
      <c r="C25" s="108"/>
      <c r="D25" s="107"/>
      <c r="E25" s="138"/>
      <c r="F25" s="138"/>
      <c r="G25" s="138">
        <v>37069</v>
      </c>
      <c r="H25" s="64">
        <f t="shared" si="1"/>
        <v>2</v>
      </c>
      <c r="I25" s="38"/>
      <c r="L25" s="86">
        <f t="shared" ref="L25:L47" si="6">L24-N25-O25</f>
        <v>771922444</v>
      </c>
      <c r="M25" s="88">
        <f t="shared" ref="M25:M88" si="7">L24*($C$6/12)</f>
        <v>5076676.6067066668</v>
      </c>
      <c r="O25" s="89">
        <v>0</v>
      </c>
      <c r="P25" s="88">
        <f t="shared" ref="P25:P47" si="8">L24*($C$6/12)</f>
        <v>5076676.6067066668</v>
      </c>
      <c r="Q25" s="87">
        <f t="shared" ref="Q25:Q47" si="9">L24*($C$10/12)</f>
        <v>6432.6870333333336</v>
      </c>
      <c r="R25" s="87">
        <f t="shared" ref="R25:R47" si="10">L24*($C$11/12)</f>
        <v>1029.2299253333333</v>
      </c>
      <c r="S25" s="88">
        <f t="shared" ref="S25:S47" si="11">SUM(N25:P25)-Q25-R25</f>
        <v>5069214.6897480004</v>
      </c>
      <c r="T25" s="140">
        <f t="shared" ref="T25:T88" si="12">L25/$L$23</f>
        <v>1</v>
      </c>
      <c r="U25" s="64">
        <f t="shared" si="2"/>
        <v>2</v>
      </c>
      <c r="V25" s="99">
        <f t="shared" ref="V25:V47" si="13">V24-X25</f>
        <v>153230577</v>
      </c>
      <c r="W25" s="88">
        <f>V24*$C$14</f>
        <v>907763.4765775</v>
      </c>
      <c r="X25">
        <v>0</v>
      </c>
      <c r="Y25" s="102">
        <f t="shared" ref="Y25:Y47" si="14">W25+X25</f>
        <v>907763.4765775</v>
      </c>
      <c r="Z25" s="64">
        <f t="shared" si="3"/>
        <v>2</v>
      </c>
      <c r="AA25" s="99">
        <f t="shared" ref="AA25:AA47" si="15">AA24-AC25</f>
        <v>299000640</v>
      </c>
      <c r="AB25" s="88">
        <f t="shared" ref="AB25:AB47" si="16">AA24*$C$15</f>
        <v>1827143.0776</v>
      </c>
      <c r="AC25">
        <v>0</v>
      </c>
      <c r="AD25" s="102">
        <f t="shared" ref="AD25:AD47" si="17">AB25+AC25</f>
        <v>1827143.0776</v>
      </c>
      <c r="AE25" s="64">
        <f t="shared" si="4"/>
        <v>2</v>
      </c>
      <c r="AF25" s="88">
        <f t="shared" ref="AF25:AF88" si="18">CD25</f>
        <v>1411906291</v>
      </c>
      <c r="AG25" s="88">
        <f>CH25</f>
        <v>857731.94792425074</v>
      </c>
      <c r="AH25">
        <v>0</v>
      </c>
      <c r="AI25" s="102">
        <f t="shared" ref="AI25:AI47" si="19">AG25+AH25</f>
        <v>857731.94792425074</v>
      </c>
      <c r="AK25" s="88">
        <f t="shared" ref="AK25:AK88" si="20">CD25</f>
        <v>1411906291</v>
      </c>
      <c r="AP25" s="88">
        <f t="shared" ref="AP25:AP47" si="21">AP24-AR25</f>
        <v>55591451</v>
      </c>
      <c r="AQ25" s="88">
        <f t="shared" ref="AQ25:AQ47" si="22">AP24*$C$16</f>
        <v>315064.54854250001</v>
      </c>
      <c r="AR25">
        <v>0</v>
      </c>
      <c r="AS25" s="102">
        <f t="shared" ref="AS25:AS47" si="23">AQ25+AR25</f>
        <v>315064.54854250001</v>
      </c>
      <c r="AU25" s="88">
        <f t="shared" ref="AU25:AU47" si="24">AU24-AW25</f>
        <v>777179585</v>
      </c>
      <c r="AV25" s="88">
        <f t="shared" ref="AV25:AV47" si="25">AU24*$C$19</f>
        <v>354005.30096750002</v>
      </c>
      <c r="AW25">
        <v>0</v>
      </c>
      <c r="AX25" s="102">
        <f t="shared" ref="AX25:AX47" si="26">AV25+AW25</f>
        <v>354005.30096750002</v>
      </c>
      <c r="AZ25" s="88">
        <f t="shared" ref="AZ25:AZ47" si="27">AZ24-BB25</f>
        <v>40999766</v>
      </c>
      <c r="BA25" s="88">
        <f t="shared" ref="BA25:BA47" si="28">AZ24*$C$20</f>
        <v>256658.53516000003</v>
      </c>
      <c r="BB25">
        <v>0</v>
      </c>
      <c r="BC25" s="102">
        <f t="shared" ref="BC25:BC47" si="29">BA25+BB25</f>
        <v>256658.53516000003</v>
      </c>
      <c r="BE25" s="88">
        <f t="shared" ref="BE25:BE47" si="30">BE24-BG25</f>
        <v>35142657</v>
      </c>
      <c r="BF25" s="88">
        <f t="shared" ref="BF25:BF47" si="31">BE24*$C$21</f>
        <v>224063.72392250001</v>
      </c>
      <c r="BG25">
        <v>0</v>
      </c>
      <c r="BH25" s="102">
        <f t="shared" ref="BH25:BH47" si="32">BF25+BG25</f>
        <v>224063.72392250001</v>
      </c>
      <c r="BJ25" s="88">
        <f t="shared" ref="BJ25:BJ47" si="33">BJ24-BL25</f>
        <v>11714219</v>
      </c>
      <c r="BK25" s="88">
        <f t="shared" ref="BK25:BK47" si="34">BJ24*$C$22</f>
        <v>74642.027283083342</v>
      </c>
      <c r="BL25">
        <v>0</v>
      </c>
      <c r="BM25" s="102">
        <f t="shared" ref="BM25:BM47" si="35">BK25+BL25</f>
        <v>74642.027283083342</v>
      </c>
      <c r="BO25" s="88">
        <f t="shared" ref="BO25:BO47" si="36">BO24-BQ25</f>
        <v>27333177</v>
      </c>
      <c r="BP25" s="88">
        <f t="shared" ref="BP25:BP47" si="37">BO24*$C$23</f>
        <v>176499.43494800001</v>
      </c>
      <c r="BQ25">
        <v>0</v>
      </c>
      <c r="BR25" s="102">
        <f t="shared" ref="BR25:BR47" si="38">BP25+BQ25</f>
        <v>176499.43494800001</v>
      </c>
      <c r="BT25" s="88">
        <f t="shared" ref="BT25:BT47" si="39">BT24-BV25</f>
        <v>11714219</v>
      </c>
      <c r="BU25" s="88">
        <f t="shared" ref="BU25:BU47" si="40">BT24*$C$24</f>
        <v>75642.616822666663</v>
      </c>
      <c r="BV25">
        <v>0</v>
      </c>
      <c r="BW25" s="102">
        <f t="shared" ref="BW25:BW47" si="41">BU25+BV25</f>
        <v>75642.616822666663</v>
      </c>
      <c r="BY25" s="88">
        <f t="shared" ref="BY25:BY47" si="42">BY24-CA25</f>
        <v>0</v>
      </c>
      <c r="BZ25" s="88">
        <f t="shared" ref="BZ25:BZ47" si="43">BY24*$C$25</f>
        <v>0</v>
      </c>
      <c r="CA25">
        <v>0</v>
      </c>
      <c r="CB25" s="102">
        <f t="shared" ref="CB25:CB47" si="44">BZ25+CA25</f>
        <v>0</v>
      </c>
      <c r="CD25" s="99">
        <f t="shared" ref="CD25:CD47" si="45">V25+AA25+AP25+AU25+AZ25+BE25+BJ25+BO25+BT25+BY25</f>
        <v>1411906291</v>
      </c>
      <c r="CE25" s="88">
        <f>W25+AB25+AQ25+AV25+BA25+BF25+BK25+BP25+BU25+BZ25</f>
        <v>4211482.7418237496</v>
      </c>
      <c r="CF25" s="88">
        <f t="shared" si="5"/>
        <v>0</v>
      </c>
      <c r="CG25" s="99">
        <f t="shared" ref="CG25:CG47" si="46">CE25+CF25</f>
        <v>4211482.7418237496</v>
      </c>
      <c r="CH25" s="88">
        <f t="shared" ref="CH25:CH47" si="47">S25-CG25</f>
        <v>857731.94792425074</v>
      </c>
      <c r="CI25" s="102">
        <f>S25-CG25-AG25</f>
        <v>0</v>
      </c>
    </row>
    <row r="26" spans="1:87" x14ac:dyDescent="0.25">
      <c r="A26" s="97"/>
      <c r="E26" s="138"/>
      <c r="F26" s="138"/>
      <c r="G26" s="138">
        <v>37099</v>
      </c>
      <c r="H26" s="64">
        <f t="shared" si="1"/>
        <v>3</v>
      </c>
      <c r="I26" s="38"/>
      <c r="L26" s="86">
        <f t="shared" si="6"/>
        <v>771922444</v>
      </c>
      <c r="M26" s="88">
        <f t="shared" si="7"/>
        <v>5076676.6067066668</v>
      </c>
      <c r="O26" s="89">
        <v>0</v>
      </c>
      <c r="P26" s="88">
        <f t="shared" si="8"/>
        <v>5076676.6067066668</v>
      </c>
      <c r="Q26" s="87">
        <f t="shared" si="9"/>
        <v>6432.6870333333336</v>
      </c>
      <c r="R26" s="87">
        <f t="shared" si="10"/>
        <v>1029.2299253333333</v>
      </c>
      <c r="S26" s="88">
        <f t="shared" si="11"/>
        <v>5069214.6897480004</v>
      </c>
      <c r="T26" s="140">
        <f t="shared" si="12"/>
        <v>1</v>
      </c>
      <c r="U26" s="64">
        <f t="shared" si="2"/>
        <v>3</v>
      </c>
      <c r="V26" s="99">
        <f t="shared" si="13"/>
        <v>153230577</v>
      </c>
      <c r="W26" s="88">
        <f t="shared" ref="W26:W47" si="48">V25*$C$14</f>
        <v>907763.4765775</v>
      </c>
      <c r="X26">
        <v>0</v>
      </c>
      <c r="Y26" s="102">
        <f t="shared" si="14"/>
        <v>907763.4765775</v>
      </c>
      <c r="Z26" s="64">
        <f t="shared" si="3"/>
        <v>3</v>
      </c>
      <c r="AA26" s="99">
        <f t="shared" si="15"/>
        <v>299000640</v>
      </c>
      <c r="AB26" s="88">
        <f t="shared" si="16"/>
        <v>1827143.0776</v>
      </c>
      <c r="AC26">
        <v>0</v>
      </c>
      <c r="AD26" s="102">
        <f t="shared" si="17"/>
        <v>1827143.0776</v>
      </c>
      <c r="AE26" s="64">
        <f t="shared" si="4"/>
        <v>3</v>
      </c>
      <c r="AF26" s="88">
        <f t="shared" si="18"/>
        <v>1411906291</v>
      </c>
      <c r="AG26" s="88">
        <f t="shared" ref="AG26:AG89" si="49">CH26</f>
        <v>857731.94792425074</v>
      </c>
      <c r="AH26">
        <v>0</v>
      </c>
      <c r="AI26" s="102">
        <f t="shared" si="19"/>
        <v>857731.94792425074</v>
      </c>
      <c r="AK26" s="88">
        <f t="shared" si="20"/>
        <v>1411906291</v>
      </c>
      <c r="AP26" s="88">
        <f t="shared" si="21"/>
        <v>55591451</v>
      </c>
      <c r="AQ26" s="88">
        <f t="shared" si="22"/>
        <v>315064.54854250001</v>
      </c>
      <c r="AR26">
        <v>0</v>
      </c>
      <c r="AS26" s="102">
        <f t="shared" si="23"/>
        <v>315064.54854250001</v>
      </c>
      <c r="AU26" s="88">
        <f t="shared" si="24"/>
        <v>777179585</v>
      </c>
      <c r="AV26" s="88">
        <f t="shared" si="25"/>
        <v>354005.30096750002</v>
      </c>
      <c r="AW26">
        <v>0</v>
      </c>
      <c r="AX26" s="102">
        <f t="shared" si="26"/>
        <v>354005.30096750002</v>
      </c>
      <c r="AZ26" s="88">
        <f t="shared" si="27"/>
        <v>40999766</v>
      </c>
      <c r="BA26" s="88">
        <f t="shared" si="28"/>
        <v>256658.53516000003</v>
      </c>
      <c r="BB26">
        <v>0</v>
      </c>
      <c r="BC26" s="102">
        <f t="shared" si="29"/>
        <v>256658.53516000003</v>
      </c>
      <c r="BE26" s="88">
        <f t="shared" si="30"/>
        <v>35142657</v>
      </c>
      <c r="BF26" s="88">
        <f t="shared" si="31"/>
        <v>224063.72392250001</v>
      </c>
      <c r="BG26">
        <v>0</v>
      </c>
      <c r="BH26" s="102">
        <f t="shared" si="32"/>
        <v>224063.72392250001</v>
      </c>
      <c r="BJ26" s="88">
        <f t="shared" si="33"/>
        <v>11714219</v>
      </c>
      <c r="BK26" s="88">
        <f t="shared" si="34"/>
        <v>74642.027283083342</v>
      </c>
      <c r="BL26">
        <v>0</v>
      </c>
      <c r="BM26" s="102">
        <f t="shared" si="35"/>
        <v>74642.027283083342</v>
      </c>
      <c r="BO26" s="88">
        <f t="shared" si="36"/>
        <v>27333177</v>
      </c>
      <c r="BP26" s="88">
        <f t="shared" si="37"/>
        <v>176499.43494800001</v>
      </c>
      <c r="BQ26">
        <v>0</v>
      </c>
      <c r="BR26" s="102">
        <f t="shared" si="38"/>
        <v>176499.43494800001</v>
      </c>
      <c r="BT26" s="88">
        <f t="shared" si="39"/>
        <v>11714219</v>
      </c>
      <c r="BU26" s="88">
        <f t="shared" si="40"/>
        <v>75642.616822666663</v>
      </c>
      <c r="BV26">
        <v>0</v>
      </c>
      <c r="BW26" s="102">
        <f t="shared" si="41"/>
        <v>75642.616822666663</v>
      </c>
      <c r="BY26" s="88">
        <f t="shared" si="42"/>
        <v>0</v>
      </c>
      <c r="BZ26" s="88">
        <f t="shared" si="43"/>
        <v>0</v>
      </c>
      <c r="CA26">
        <v>0</v>
      </c>
      <c r="CB26" s="102">
        <f t="shared" si="44"/>
        <v>0</v>
      </c>
      <c r="CD26" s="99">
        <f t="shared" si="45"/>
        <v>1411906291</v>
      </c>
      <c r="CE26" s="88">
        <f t="shared" ref="CE26:CE89" si="50">W26+AB26+AQ26+AV26+BA26+BF26+BK26+BP26+BU26+BZ26</f>
        <v>4211482.7418237496</v>
      </c>
      <c r="CF26" s="88">
        <f t="shared" si="5"/>
        <v>0</v>
      </c>
      <c r="CG26" s="99">
        <f t="shared" si="46"/>
        <v>4211482.7418237496</v>
      </c>
      <c r="CH26" s="88">
        <f t="shared" si="47"/>
        <v>857731.94792425074</v>
      </c>
      <c r="CI26" s="102">
        <f t="shared" ref="CI26:CI89" si="51">S26-CG26-AG26</f>
        <v>0</v>
      </c>
    </row>
    <row r="27" spans="1:87" x14ac:dyDescent="0.25">
      <c r="A27" s="10"/>
      <c r="E27" s="138"/>
      <c r="F27" s="138"/>
      <c r="G27" s="138">
        <v>37130</v>
      </c>
      <c r="H27" s="64">
        <f t="shared" si="1"/>
        <v>4</v>
      </c>
      <c r="I27" s="38"/>
      <c r="L27" s="86">
        <f t="shared" si="6"/>
        <v>771922444</v>
      </c>
      <c r="M27" s="88">
        <f t="shared" si="7"/>
        <v>5076676.6067066668</v>
      </c>
      <c r="O27" s="89">
        <v>0</v>
      </c>
      <c r="P27" s="88">
        <f t="shared" si="8"/>
        <v>5076676.6067066668</v>
      </c>
      <c r="Q27" s="87">
        <f t="shared" si="9"/>
        <v>6432.6870333333336</v>
      </c>
      <c r="R27" s="87">
        <f t="shared" si="10"/>
        <v>1029.2299253333333</v>
      </c>
      <c r="S27" s="88">
        <f t="shared" si="11"/>
        <v>5069214.6897480004</v>
      </c>
      <c r="T27" s="140">
        <f t="shared" si="12"/>
        <v>1</v>
      </c>
      <c r="U27" s="64">
        <f t="shared" si="2"/>
        <v>4</v>
      </c>
      <c r="V27" s="99">
        <f t="shared" si="13"/>
        <v>153230577</v>
      </c>
      <c r="W27" s="88">
        <f t="shared" si="48"/>
        <v>907763.4765775</v>
      </c>
      <c r="X27">
        <v>0</v>
      </c>
      <c r="Y27" s="102">
        <f t="shared" si="14"/>
        <v>907763.4765775</v>
      </c>
      <c r="Z27" s="64">
        <f t="shared" si="3"/>
        <v>4</v>
      </c>
      <c r="AA27" s="99">
        <f t="shared" si="15"/>
        <v>299000640</v>
      </c>
      <c r="AB27" s="88">
        <f t="shared" si="16"/>
        <v>1827143.0776</v>
      </c>
      <c r="AC27">
        <v>0</v>
      </c>
      <c r="AD27" s="102">
        <f t="shared" si="17"/>
        <v>1827143.0776</v>
      </c>
      <c r="AE27" s="64">
        <f t="shared" si="4"/>
        <v>4</v>
      </c>
      <c r="AF27" s="88">
        <f t="shared" si="18"/>
        <v>1411906291</v>
      </c>
      <c r="AG27" s="88">
        <f t="shared" si="49"/>
        <v>857731.94792425074</v>
      </c>
      <c r="AH27">
        <v>0</v>
      </c>
      <c r="AI27" s="102">
        <f t="shared" si="19"/>
        <v>857731.94792425074</v>
      </c>
      <c r="AK27" s="88">
        <f t="shared" si="20"/>
        <v>1411906291</v>
      </c>
      <c r="AP27" s="88">
        <f t="shared" si="21"/>
        <v>55591451</v>
      </c>
      <c r="AQ27" s="88">
        <f t="shared" si="22"/>
        <v>315064.54854250001</v>
      </c>
      <c r="AR27">
        <v>0</v>
      </c>
      <c r="AS27" s="102">
        <f t="shared" si="23"/>
        <v>315064.54854250001</v>
      </c>
      <c r="AU27" s="88">
        <f t="shared" si="24"/>
        <v>777179585</v>
      </c>
      <c r="AV27" s="88">
        <f t="shared" si="25"/>
        <v>354005.30096750002</v>
      </c>
      <c r="AW27">
        <v>0</v>
      </c>
      <c r="AX27" s="102">
        <f t="shared" si="26"/>
        <v>354005.30096750002</v>
      </c>
      <c r="AZ27" s="88">
        <f t="shared" si="27"/>
        <v>40999766</v>
      </c>
      <c r="BA27" s="88">
        <f t="shared" si="28"/>
        <v>256658.53516000003</v>
      </c>
      <c r="BB27">
        <v>0</v>
      </c>
      <c r="BC27" s="102">
        <f t="shared" si="29"/>
        <v>256658.53516000003</v>
      </c>
      <c r="BE27" s="88">
        <f t="shared" si="30"/>
        <v>35142657</v>
      </c>
      <c r="BF27" s="88">
        <f t="shared" si="31"/>
        <v>224063.72392250001</v>
      </c>
      <c r="BG27">
        <v>0</v>
      </c>
      <c r="BH27" s="102">
        <f t="shared" si="32"/>
        <v>224063.72392250001</v>
      </c>
      <c r="BJ27" s="88">
        <f t="shared" si="33"/>
        <v>11714219</v>
      </c>
      <c r="BK27" s="88">
        <f t="shared" si="34"/>
        <v>74642.027283083342</v>
      </c>
      <c r="BL27">
        <v>0</v>
      </c>
      <c r="BM27" s="102">
        <f t="shared" si="35"/>
        <v>74642.027283083342</v>
      </c>
      <c r="BO27" s="88">
        <f t="shared" si="36"/>
        <v>27333177</v>
      </c>
      <c r="BP27" s="88">
        <f t="shared" si="37"/>
        <v>176499.43494800001</v>
      </c>
      <c r="BQ27">
        <v>0</v>
      </c>
      <c r="BR27" s="102">
        <f t="shared" si="38"/>
        <v>176499.43494800001</v>
      </c>
      <c r="BT27" s="88">
        <f t="shared" si="39"/>
        <v>11714219</v>
      </c>
      <c r="BU27" s="88">
        <f t="shared" si="40"/>
        <v>75642.616822666663</v>
      </c>
      <c r="BV27">
        <v>0</v>
      </c>
      <c r="BW27" s="102">
        <f t="shared" si="41"/>
        <v>75642.616822666663</v>
      </c>
      <c r="BY27" s="88">
        <f t="shared" si="42"/>
        <v>0</v>
      </c>
      <c r="BZ27" s="88">
        <f t="shared" si="43"/>
        <v>0</v>
      </c>
      <c r="CA27">
        <v>0</v>
      </c>
      <c r="CB27" s="102">
        <f t="shared" si="44"/>
        <v>0</v>
      </c>
      <c r="CD27" s="99">
        <f t="shared" si="45"/>
        <v>1411906291</v>
      </c>
      <c r="CE27" s="88">
        <f t="shared" si="50"/>
        <v>4211482.7418237496</v>
      </c>
      <c r="CF27" s="88">
        <f t="shared" si="5"/>
        <v>0</v>
      </c>
      <c r="CG27" s="99">
        <f t="shared" si="46"/>
        <v>4211482.7418237496</v>
      </c>
      <c r="CH27" s="88">
        <f t="shared" si="47"/>
        <v>857731.94792425074</v>
      </c>
      <c r="CI27" s="102">
        <f t="shared" si="51"/>
        <v>0</v>
      </c>
    </row>
    <row r="28" spans="1:87" x14ac:dyDescent="0.25">
      <c r="A28" s="10"/>
      <c r="E28" s="138"/>
      <c r="F28" s="138"/>
      <c r="G28" s="138">
        <v>37161</v>
      </c>
      <c r="H28" s="64">
        <f t="shared" si="1"/>
        <v>5</v>
      </c>
      <c r="I28" s="38"/>
      <c r="L28" s="86">
        <f t="shared" si="6"/>
        <v>771922444</v>
      </c>
      <c r="M28" s="88">
        <f t="shared" si="7"/>
        <v>5076676.6067066668</v>
      </c>
      <c r="O28" s="89">
        <v>0</v>
      </c>
      <c r="P28" s="88">
        <f t="shared" si="8"/>
        <v>5076676.6067066668</v>
      </c>
      <c r="Q28" s="87">
        <f t="shared" si="9"/>
        <v>6432.6870333333336</v>
      </c>
      <c r="R28" s="87">
        <f t="shared" si="10"/>
        <v>1029.2299253333333</v>
      </c>
      <c r="S28" s="88">
        <f t="shared" si="11"/>
        <v>5069214.6897480004</v>
      </c>
      <c r="T28" s="140">
        <f t="shared" si="12"/>
        <v>1</v>
      </c>
      <c r="U28" s="64">
        <f t="shared" si="2"/>
        <v>5</v>
      </c>
      <c r="V28" s="99">
        <f t="shared" si="13"/>
        <v>153230577</v>
      </c>
      <c r="W28" s="88">
        <f t="shared" si="48"/>
        <v>907763.4765775</v>
      </c>
      <c r="X28">
        <v>0</v>
      </c>
      <c r="Y28" s="102">
        <f t="shared" si="14"/>
        <v>907763.4765775</v>
      </c>
      <c r="Z28" s="64">
        <f t="shared" si="3"/>
        <v>5</v>
      </c>
      <c r="AA28" s="99">
        <f t="shared" si="15"/>
        <v>299000640</v>
      </c>
      <c r="AB28" s="88">
        <f t="shared" si="16"/>
        <v>1827143.0776</v>
      </c>
      <c r="AC28">
        <v>0</v>
      </c>
      <c r="AD28" s="102">
        <f t="shared" si="17"/>
        <v>1827143.0776</v>
      </c>
      <c r="AE28" s="64">
        <f t="shared" si="4"/>
        <v>5</v>
      </c>
      <c r="AF28" s="88">
        <f t="shared" si="18"/>
        <v>1411906291</v>
      </c>
      <c r="AG28" s="88">
        <f t="shared" si="49"/>
        <v>857731.94792425074</v>
      </c>
      <c r="AH28">
        <v>0</v>
      </c>
      <c r="AI28" s="102">
        <f t="shared" si="19"/>
        <v>857731.94792425074</v>
      </c>
      <c r="AK28" s="88">
        <f t="shared" si="20"/>
        <v>1411906291</v>
      </c>
      <c r="AP28" s="88">
        <f t="shared" si="21"/>
        <v>55591451</v>
      </c>
      <c r="AQ28" s="88">
        <f t="shared" si="22"/>
        <v>315064.54854250001</v>
      </c>
      <c r="AR28">
        <v>0</v>
      </c>
      <c r="AS28" s="102">
        <f t="shared" si="23"/>
        <v>315064.54854250001</v>
      </c>
      <c r="AU28" s="88">
        <f t="shared" si="24"/>
        <v>777179585</v>
      </c>
      <c r="AV28" s="88">
        <f t="shared" si="25"/>
        <v>354005.30096750002</v>
      </c>
      <c r="AW28">
        <v>0</v>
      </c>
      <c r="AX28" s="102">
        <f t="shared" si="26"/>
        <v>354005.30096750002</v>
      </c>
      <c r="AZ28" s="88">
        <f t="shared" si="27"/>
        <v>40999766</v>
      </c>
      <c r="BA28" s="88">
        <f t="shared" si="28"/>
        <v>256658.53516000003</v>
      </c>
      <c r="BB28">
        <v>0</v>
      </c>
      <c r="BC28" s="102">
        <f t="shared" si="29"/>
        <v>256658.53516000003</v>
      </c>
      <c r="BE28" s="88">
        <f t="shared" si="30"/>
        <v>35142657</v>
      </c>
      <c r="BF28" s="88">
        <f t="shared" si="31"/>
        <v>224063.72392250001</v>
      </c>
      <c r="BG28">
        <v>0</v>
      </c>
      <c r="BH28" s="102">
        <f t="shared" si="32"/>
        <v>224063.72392250001</v>
      </c>
      <c r="BJ28" s="88">
        <f t="shared" si="33"/>
        <v>11714219</v>
      </c>
      <c r="BK28" s="88">
        <f t="shared" si="34"/>
        <v>74642.027283083342</v>
      </c>
      <c r="BL28">
        <v>0</v>
      </c>
      <c r="BM28" s="102">
        <f t="shared" si="35"/>
        <v>74642.027283083342</v>
      </c>
      <c r="BO28" s="88">
        <f t="shared" si="36"/>
        <v>27333177</v>
      </c>
      <c r="BP28" s="88">
        <f t="shared" si="37"/>
        <v>176499.43494800001</v>
      </c>
      <c r="BQ28">
        <v>0</v>
      </c>
      <c r="BR28" s="102">
        <f t="shared" si="38"/>
        <v>176499.43494800001</v>
      </c>
      <c r="BT28" s="88">
        <f t="shared" si="39"/>
        <v>11714219</v>
      </c>
      <c r="BU28" s="88">
        <f t="shared" si="40"/>
        <v>75642.616822666663</v>
      </c>
      <c r="BV28">
        <v>0</v>
      </c>
      <c r="BW28" s="102">
        <f t="shared" si="41"/>
        <v>75642.616822666663</v>
      </c>
      <c r="BY28" s="88">
        <f t="shared" si="42"/>
        <v>0</v>
      </c>
      <c r="BZ28" s="88">
        <f t="shared" si="43"/>
        <v>0</v>
      </c>
      <c r="CA28">
        <v>0</v>
      </c>
      <c r="CB28" s="102">
        <f t="shared" si="44"/>
        <v>0</v>
      </c>
      <c r="CD28" s="99">
        <f t="shared" si="45"/>
        <v>1411906291</v>
      </c>
      <c r="CE28" s="88">
        <f t="shared" si="50"/>
        <v>4211482.7418237496</v>
      </c>
      <c r="CF28" s="88">
        <f t="shared" si="5"/>
        <v>0</v>
      </c>
      <c r="CG28" s="99">
        <f t="shared" si="46"/>
        <v>4211482.7418237496</v>
      </c>
      <c r="CH28" s="88">
        <f t="shared" si="47"/>
        <v>857731.94792425074</v>
      </c>
      <c r="CI28" s="102">
        <f t="shared" si="51"/>
        <v>0</v>
      </c>
    </row>
    <row r="29" spans="1:87" x14ac:dyDescent="0.25">
      <c r="E29" s="138"/>
      <c r="F29" s="138"/>
      <c r="G29" s="138">
        <v>37191</v>
      </c>
      <c r="H29" s="64">
        <f t="shared" si="1"/>
        <v>6</v>
      </c>
      <c r="I29" s="38"/>
      <c r="L29" s="86">
        <f t="shared" si="6"/>
        <v>771922444</v>
      </c>
      <c r="M29" s="88">
        <f t="shared" si="7"/>
        <v>5076676.6067066668</v>
      </c>
      <c r="O29" s="89">
        <v>0</v>
      </c>
      <c r="P29" s="88">
        <f t="shared" si="8"/>
        <v>5076676.6067066668</v>
      </c>
      <c r="Q29" s="87">
        <f t="shared" si="9"/>
        <v>6432.6870333333336</v>
      </c>
      <c r="R29" s="87">
        <f t="shared" si="10"/>
        <v>1029.2299253333333</v>
      </c>
      <c r="S29" s="88">
        <f t="shared" si="11"/>
        <v>5069214.6897480004</v>
      </c>
      <c r="T29" s="140">
        <f t="shared" si="12"/>
        <v>1</v>
      </c>
      <c r="U29" s="64">
        <f t="shared" si="2"/>
        <v>6</v>
      </c>
      <c r="V29" s="99">
        <f t="shared" si="13"/>
        <v>153230577</v>
      </c>
      <c r="W29" s="88">
        <f t="shared" si="48"/>
        <v>907763.4765775</v>
      </c>
      <c r="X29">
        <v>0</v>
      </c>
      <c r="Y29" s="102">
        <f t="shared" si="14"/>
        <v>907763.4765775</v>
      </c>
      <c r="Z29" s="64">
        <f t="shared" si="3"/>
        <v>6</v>
      </c>
      <c r="AA29" s="99">
        <f t="shared" si="15"/>
        <v>299000640</v>
      </c>
      <c r="AB29" s="88">
        <f t="shared" si="16"/>
        <v>1827143.0776</v>
      </c>
      <c r="AC29">
        <v>0</v>
      </c>
      <c r="AD29" s="102">
        <f t="shared" si="17"/>
        <v>1827143.0776</v>
      </c>
      <c r="AE29" s="64">
        <f t="shared" si="4"/>
        <v>6</v>
      </c>
      <c r="AF29" s="88">
        <f t="shared" si="18"/>
        <v>1411906291</v>
      </c>
      <c r="AG29" s="88">
        <f t="shared" si="49"/>
        <v>857731.94792425074</v>
      </c>
      <c r="AH29">
        <v>0</v>
      </c>
      <c r="AI29" s="102">
        <f t="shared" si="19"/>
        <v>857731.94792425074</v>
      </c>
      <c r="AK29" s="88">
        <f t="shared" si="20"/>
        <v>1411906291</v>
      </c>
      <c r="AP29" s="88">
        <f t="shared" si="21"/>
        <v>55591451</v>
      </c>
      <c r="AQ29" s="88">
        <f t="shared" si="22"/>
        <v>315064.54854250001</v>
      </c>
      <c r="AR29">
        <v>0</v>
      </c>
      <c r="AS29" s="102">
        <f t="shared" si="23"/>
        <v>315064.54854250001</v>
      </c>
      <c r="AU29" s="88">
        <f t="shared" si="24"/>
        <v>777179585</v>
      </c>
      <c r="AV29" s="88">
        <f t="shared" si="25"/>
        <v>354005.30096750002</v>
      </c>
      <c r="AW29">
        <v>0</v>
      </c>
      <c r="AX29" s="102">
        <f t="shared" si="26"/>
        <v>354005.30096750002</v>
      </c>
      <c r="AZ29" s="88">
        <f t="shared" si="27"/>
        <v>40999766</v>
      </c>
      <c r="BA29" s="88">
        <f t="shared" si="28"/>
        <v>256658.53516000003</v>
      </c>
      <c r="BB29">
        <v>0</v>
      </c>
      <c r="BC29" s="102">
        <f t="shared" si="29"/>
        <v>256658.53516000003</v>
      </c>
      <c r="BE29" s="88">
        <f t="shared" si="30"/>
        <v>35142657</v>
      </c>
      <c r="BF29" s="88">
        <f t="shared" si="31"/>
        <v>224063.72392250001</v>
      </c>
      <c r="BG29">
        <v>0</v>
      </c>
      <c r="BH29" s="102">
        <f t="shared" si="32"/>
        <v>224063.72392250001</v>
      </c>
      <c r="BJ29" s="88">
        <f t="shared" si="33"/>
        <v>11714219</v>
      </c>
      <c r="BK29" s="88">
        <f t="shared" si="34"/>
        <v>74642.027283083342</v>
      </c>
      <c r="BL29">
        <v>0</v>
      </c>
      <c r="BM29" s="102">
        <f t="shared" si="35"/>
        <v>74642.027283083342</v>
      </c>
      <c r="BO29" s="88">
        <f t="shared" si="36"/>
        <v>27333177</v>
      </c>
      <c r="BP29" s="88">
        <f t="shared" si="37"/>
        <v>176499.43494800001</v>
      </c>
      <c r="BQ29">
        <v>0</v>
      </c>
      <c r="BR29" s="102">
        <f t="shared" si="38"/>
        <v>176499.43494800001</v>
      </c>
      <c r="BT29" s="88">
        <f t="shared" si="39"/>
        <v>11714219</v>
      </c>
      <c r="BU29" s="88">
        <f t="shared" si="40"/>
        <v>75642.616822666663</v>
      </c>
      <c r="BV29">
        <v>0</v>
      </c>
      <c r="BW29" s="102">
        <f t="shared" si="41"/>
        <v>75642.616822666663</v>
      </c>
      <c r="BY29" s="88">
        <f t="shared" si="42"/>
        <v>0</v>
      </c>
      <c r="BZ29" s="88">
        <f t="shared" si="43"/>
        <v>0</v>
      </c>
      <c r="CA29">
        <v>0</v>
      </c>
      <c r="CB29" s="102">
        <f t="shared" si="44"/>
        <v>0</v>
      </c>
      <c r="CD29" s="99">
        <f t="shared" si="45"/>
        <v>1411906291</v>
      </c>
      <c r="CE29" s="88">
        <f t="shared" si="50"/>
        <v>4211482.7418237496</v>
      </c>
      <c r="CF29" s="88">
        <f t="shared" si="5"/>
        <v>0</v>
      </c>
      <c r="CG29" s="99">
        <f t="shared" si="46"/>
        <v>4211482.7418237496</v>
      </c>
      <c r="CH29" s="88">
        <f t="shared" si="47"/>
        <v>857731.94792425074</v>
      </c>
      <c r="CI29" s="102">
        <f t="shared" si="51"/>
        <v>0</v>
      </c>
    </row>
    <row r="30" spans="1:87" x14ac:dyDescent="0.25">
      <c r="E30" s="138"/>
      <c r="F30" s="138"/>
      <c r="G30" s="138">
        <v>37222</v>
      </c>
      <c r="H30" s="64">
        <f t="shared" si="1"/>
        <v>7</v>
      </c>
      <c r="I30" s="38"/>
      <c r="L30" s="86">
        <f t="shared" si="6"/>
        <v>771922444</v>
      </c>
      <c r="M30" s="88">
        <f t="shared" si="7"/>
        <v>5076676.6067066668</v>
      </c>
      <c r="O30" s="89">
        <v>0</v>
      </c>
      <c r="P30" s="88">
        <f t="shared" si="8"/>
        <v>5076676.6067066668</v>
      </c>
      <c r="Q30" s="87">
        <f t="shared" si="9"/>
        <v>6432.6870333333336</v>
      </c>
      <c r="R30" s="87">
        <f t="shared" si="10"/>
        <v>1029.2299253333333</v>
      </c>
      <c r="S30" s="88">
        <f t="shared" si="11"/>
        <v>5069214.6897480004</v>
      </c>
      <c r="T30" s="140">
        <f t="shared" si="12"/>
        <v>1</v>
      </c>
      <c r="U30" s="64">
        <f t="shared" si="2"/>
        <v>7</v>
      </c>
      <c r="V30" s="99">
        <f t="shared" si="13"/>
        <v>153230577</v>
      </c>
      <c r="W30" s="88">
        <f t="shared" si="48"/>
        <v>907763.4765775</v>
      </c>
      <c r="X30">
        <v>0</v>
      </c>
      <c r="Y30" s="102">
        <f t="shared" si="14"/>
        <v>907763.4765775</v>
      </c>
      <c r="Z30" s="64">
        <f t="shared" si="3"/>
        <v>7</v>
      </c>
      <c r="AA30" s="99">
        <f t="shared" si="15"/>
        <v>299000640</v>
      </c>
      <c r="AB30" s="88">
        <f t="shared" si="16"/>
        <v>1827143.0776</v>
      </c>
      <c r="AC30">
        <v>0</v>
      </c>
      <c r="AD30" s="102">
        <f t="shared" si="17"/>
        <v>1827143.0776</v>
      </c>
      <c r="AE30" s="64">
        <f t="shared" si="4"/>
        <v>7</v>
      </c>
      <c r="AF30" s="88">
        <f t="shared" si="18"/>
        <v>1411906291</v>
      </c>
      <c r="AG30" s="88">
        <f t="shared" si="49"/>
        <v>857731.94792425074</v>
      </c>
      <c r="AH30">
        <v>0</v>
      </c>
      <c r="AI30" s="102">
        <f t="shared" si="19"/>
        <v>857731.94792425074</v>
      </c>
      <c r="AK30" s="88">
        <f t="shared" si="20"/>
        <v>1411906291</v>
      </c>
      <c r="AP30" s="88">
        <f t="shared" si="21"/>
        <v>55591451</v>
      </c>
      <c r="AQ30" s="88">
        <f t="shared" si="22"/>
        <v>315064.54854250001</v>
      </c>
      <c r="AR30">
        <v>0</v>
      </c>
      <c r="AS30" s="102">
        <f t="shared" si="23"/>
        <v>315064.54854250001</v>
      </c>
      <c r="AU30" s="88">
        <f t="shared" si="24"/>
        <v>777179585</v>
      </c>
      <c r="AV30" s="88">
        <f t="shared" si="25"/>
        <v>354005.30096750002</v>
      </c>
      <c r="AW30">
        <v>0</v>
      </c>
      <c r="AX30" s="102">
        <f t="shared" si="26"/>
        <v>354005.30096750002</v>
      </c>
      <c r="AZ30" s="88">
        <f t="shared" si="27"/>
        <v>40999766</v>
      </c>
      <c r="BA30" s="88">
        <f t="shared" si="28"/>
        <v>256658.53516000003</v>
      </c>
      <c r="BB30">
        <v>0</v>
      </c>
      <c r="BC30" s="102">
        <f t="shared" si="29"/>
        <v>256658.53516000003</v>
      </c>
      <c r="BE30" s="88">
        <f t="shared" si="30"/>
        <v>35142657</v>
      </c>
      <c r="BF30" s="88">
        <f t="shared" si="31"/>
        <v>224063.72392250001</v>
      </c>
      <c r="BG30">
        <v>0</v>
      </c>
      <c r="BH30" s="102">
        <f t="shared" si="32"/>
        <v>224063.72392250001</v>
      </c>
      <c r="BJ30" s="88">
        <f t="shared" si="33"/>
        <v>11714219</v>
      </c>
      <c r="BK30" s="88">
        <f t="shared" si="34"/>
        <v>74642.027283083342</v>
      </c>
      <c r="BL30">
        <v>0</v>
      </c>
      <c r="BM30" s="102">
        <f t="shared" si="35"/>
        <v>74642.027283083342</v>
      </c>
      <c r="BO30" s="88">
        <f t="shared" si="36"/>
        <v>27333177</v>
      </c>
      <c r="BP30" s="88">
        <f t="shared" si="37"/>
        <v>176499.43494800001</v>
      </c>
      <c r="BQ30">
        <v>0</v>
      </c>
      <c r="BR30" s="102">
        <f t="shared" si="38"/>
        <v>176499.43494800001</v>
      </c>
      <c r="BT30" s="88">
        <f t="shared" si="39"/>
        <v>11714219</v>
      </c>
      <c r="BU30" s="88">
        <f t="shared" si="40"/>
        <v>75642.616822666663</v>
      </c>
      <c r="BV30">
        <v>0</v>
      </c>
      <c r="BW30" s="102">
        <f t="shared" si="41"/>
        <v>75642.616822666663</v>
      </c>
      <c r="BY30" s="88">
        <f t="shared" si="42"/>
        <v>0</v>
      </c>
      <c r="BZ30" s="88">
        <f t="shared" si="43"/>
        <v>0</v>
      </c>
      <c r="CA30">
        <v>0</v>
      </c>
      <c r="CB30" s="102">
        <f t="shared" si="44"/>
        <v>0</v>
      </c>
      <c r="CD30" s="99">
        <f t="shared" si="45"/>
        <v>1411906291</v>
      </c>
      <c r="CE30" s="88">
        <f t="shared" si="50"/>
        <v>4211482.7418237496</v>
      </c>
      <c r="CF30" s="88">
        <f t="shared" si="5"/>
        <v>0</v>
      </c>
      <c r="CG30" s="99">
        <f t="shared" si="46"/>
        <v>4211482.7418237496</v>
      </c>
      <c r="CH30" s="88">
        <f t="shared" si="47"/>
        <v>857731.94792425074</v>
      </c>
      <c r="CI30" s="102">
        <f t="shared" si="51"/>
        <v>0</v>
      </c>
    </row>
    <row r="31" spans="1:87" x14ac:dyDescent="0.25">
      <c r="E31" s="138"/>
      <c r="F31" s="138"/>
      <c r="G31" s="138">
        <v>37252</v>
      </c>
      <c r="H31" s="64">
        <f t="shared" si="1"/>
        <v>8</v>
      </c>
      <c r="I31" s="38"/>
      <c r="L31" s="86">
        <f t="shared" si="6"/>
        <v>771922444</v>
      </c>
      <c r="M31" s="88">
        <f t="shared" si="7"/>
        <v>5076676.6067066668</v>
      </c>
      <c r="O31" s="89">
        <v>0</v>
      </c>
      <c r="P31" s="88">
        <f t="shared" si="8"/>
        <v>5076676.6067066668</v>
      </c>
      <c r="Q31" s="87">
        <f t="shared" si="9"/>
        <v>6432.6870333333336</v>
      </c>
      <c r="R31" s="87">
        <f t="shared" si="10"/>
        <v>1029.2299253333333</v>
      </c>
      <c r="S31" s="88">
        <f t="shared" si="11"/>
        <v>5069214.6897480004</v>
      </c>
      <c r="T31" s="140">
        <f t="shared" si="12"/>
        <v>1</v>
      </c>
      <c r="U31" s="64">
        <f t="shared" si="2"/>
        <v>8</v>
      </c>
      <c r="V31" s="99">
        <f t="shared" si="13"/>
        <v>153230577</v>
      </c>
      <c r="W31" s="88">
        <f t="shared" si="48"/>
        <v>907763.4765775</v>
      </c>
      <c r="X31">
        <v>0</v>
      </c>
      <c r="Y31" s="102">
        <f t="shared" si="14"/>
        <v>907763.4765775</v>
      </c>
      <c r="Z31" s="64">
        <f t="shared" si="3"/>
        <v>8</v>
      </c>
      <c r="AA31" s="99">
        <f t="shared" si="15"/>
        <v>299000640</v>
      </c>
      <c r="AB31" s="88">
        <f t="shared" si="16"/>
        <v>1827143.0776</v>
      </c>
      <c r="AC31">
        <v>0</v>
      </c>
      <c r="AD31" s="102">
        <f t="shared" si="17"/>
        <v>1827143.0776</v>
      </c>
      <c r="AE31" s="64">
        <f t="shared" si="4"/>
        <v>8</v>
      </c>
      <c r="AF31" s="88">
        <f t="shared" si="18"/>
        <v>1411906291</v>
      </c>
      <c r="AG31" s="88">
        <f t="shared" si="49"/>
        <v>857731.94792425074</v>
      </c>
      <c r="AH31">
        <v>0</v>
      </c>
      <c r="AI31" s="102">
        <f t="shared" si="19"/>
        <v>857731.94792425074</v>
      </c>
      <c r="AK31" s="88">
        <f t="shared" si="20"/>
        <v>1411906291</v>
      </c>
      <c r="AP31" s="88">
        <f t="shared" si="21"/>
        <v>55591451</v>
      </c>
      <c r="AQ31" s="88">
        <f t="shared" si="22"/>
        <v>315064.54854250001</v>
      </c>
      <c r="AR31">
        <v>0</v>
      </c>
      <c r="AS31" s="102">
        <f t="shared" si="23"/>
        <v>315064.54854250001</v>
      </c>
      <c r="AU31" s="88">
        <f t="shared" si="24"/>
        <v>777179585</v>
      </c>
      <c r="AV31" s="88">
        <f t="shared" si="25"/>
        <v>354005.30096750002</v>
      </c>
      <c r="AW31">
        <v>0</v>
      </c>
      <c r="AX31" s="102">
        <f t="shared" si="26"/>
        <v>354005.30096750002</v>
      </c>
      <c r="AZ31" s="88">
        <f t="shared" si="27"/>
        <v>40999766</v>
      </c>
      <c r="BA31" s="88">
        <f t="shared" si="28"/>
        <v>256658.53516000003</v>
      </c>
      <c r="BB31">
        <v>0</v>
      </c>
      <c r="BC31" s="102">
        <f t="shared" si="29"/>
        <v>256658.53516000003</v>
      </c>
      <c r="BE31" s="88">
        <f t="shared" si="30"/>
        <v>35142657</v>
      </c>
      <c r="BF31" s="88">
        <f t="shared" si="31"/>
        <v>224063.72392250001</v>
      </c>
      <c r="BG31">
        <v>0</v>
      </c>
      <c r="BH31" s="102">
        <f t="shared" si="32"/>
        <v>224063.72392250001</v>
      </c>
      <c r="BJ31" s="88">
        <f t="shared" si="33"/>
        <v>11714219</v>
      </c>
      <c r="BK31" s="88">
        <f t="shared" si="34"/>
        <v>74642.027283083342</v>
      </c>
      <c r="BL31">
        <v>0</v>
      </c>
      <c r="BM31" s="102">
        <f t="shared" si="35"/>
        <v>74642.027283083342</v>
      </c>
      <c r="BO31" s="88">
        <f t="shared" si="36"/>
        <v>27333177</v>
      </c>
      <c r="BP31" s="88">
        <f t="shared" si="37"/>
        <v>176499.43494800001</v>
      </c>
      <c r="BQ31">
        <v>0</v>
      </c>
      <c r="BR31" s="102">
        <f t="shared" si="38"/>
        <v>176499.43494800001</v>
      </c>
      <c r="BT31" s="88">
        <f t="shared" si="39"/>
        <v>11714219</v>
      </c>
      <c r="BU31" s="88">
        <f t="shared" si="40"/>
        <v>75642.616822666663</v>
      </c>
      <c r="BV31">
        <v>0</v>
      </c>
      <c r="BW31" s="102">
        <f t="shared" si="41"/>
        <v>75642.616822666663</v>
      </c>
      <c r="BY31" s="88">
        <f t="shared" si="42"/>
        <v>0</v>
      </c>
      <c r="BZ31" s="88">
        <f t="shared" si="43"/>
        <v>0</v>
      </c>
      <c r="CA31">
        <v>0</v>
      </c>
      <c r="CB31" s="102">
        <f t="shared" si="44"/>
        <v>0</v>
      </c>
      <c r="CD31" s="99">
        <f t="shared" si="45"/>
        <v>1411906291</v>
      </c>
      <c r="CE31" s="88">
        <f t="shared" si="50"/>
        <v>4211482.7418237496</v>
      </c>
      <c r="CF31" s="88">
        <f t="shared" si="5"/>
        <v>0</v>
      </c>
      <c r="CG31" s="99">
        <f t="shared" si="46"/>
        <v>4211482.7418237496</v>
      </c>
      <c r="CH31" s="88">
        <f t="shared" si="47"/>
        <v>857731.94792425074</v>
      </c>
      <c r="CI31" s="102">
        <f t="shared" si="51"/>
        <v>0</v>
      </c>
    </row>
    <row r="32" spans="1:87" x14ac:dyDescent="0.25">
      <c r="E32" s="138"/>
      <c r="F32" s="138"/>
      <c r="G32" s="138">
        <v>37283</v>
      </c>
      <c r="H32" s="64">
        <f t="shared" si="1"/>
        <v>9</v>
      </c>
      <c r="I32" s="38"/>
      <c r="L32" s="86">
        <f t="shared" si="6"/>
        <v>771922444</v>
      </c>
      <c r="M32" s="88">
        <f t="shared" si="7"/>
        <v>5076676.6067066668</v>
      </c>
      <c r="O32" s="89">
        <v>0</v>
      </c>
      <c r="P32" s="88">
        <f t="shared" si="8"/>
        <v>5076676.6067066668</v>
      </c>
      <c r="Q32" s="87">
        <f t="shared" si="9"/>
        <v>6432.6870333333336</v>
      </c>
      <c r="R32" s="87">
        <f t="shared" si="10"/>
        <v>1029.2299253333333</v>
      </c>
      <c r="S32" s="88">
        <f t="shared" si="11"/>
        <v>5069214.6897480004</v>
      </c>
      <c r="T32" s="140">
        <f t="shared" si="12"/>
        <v>1</v>
      </c>
      <c r="U32" s="64">
        <f t="shared" si="2"/>
        <v>9</v>
      </c>
      <c r="V32" s="99">
        <f t="shared" si="13"/>
        <v>153230577</v>
      </c>
      <c r="W32" s="88">
        <f t="shared" si="48"/>
        <v>907763.4765775</v>
      </c>
      <c r="X32">
        <v>0</v>
      </c>
      <c r="Y32" s="102">
        <f t="shared" si="14"/>
        <v>907763.4765775</v>
      </c>
      <c r="Z32" s="64">
        <f t="shared" si="3"/>
        <v>9</v>
      </c>
      <c r="AA32" s="99">
        <f t="shared" si="15"/>
        <v>299000640</v>
      </c>
      <c r="AB32" s="88">
        <f t="shared" si="16"/>
        <v>1827143.0776</v>
      </c>
      <c r="AC32">
        <v>0</v>
      </c>
      <c r="AD32" s="102">
        <f t="shared" si="17"/>
        <v>1827143.0776</v>
      </c>
      <c r="AE32" s="64">
        <f t="shared" si="4"/>
        <v>9</v>
      </c>
      <c r="AF32" s="88">
        <f t="shared" si="18"/>
        <v>1411906291</v>
      </c>
      <c r="AG32" s="88">
        <f t="shared" si="49"/>
        <v>857731.94792425074</v>
      </c>
      <c r="AH32">
        <v>0</v>
      </c>
      <c r="AI32" s="102">
        <f t="shared" si="19"/>
        <v>857731.94792425074</v>
      </c>
      <c r="AK32" s="88">
        <f t="shared" si="20"/>
        <v>1411906291</v>
      </c>
      <c r="AP32" s="88">
        <f t="shared" si="21"/>
        <v>55591451</v>
      </c>
      <c r="AQ32" s="88">
        <f t="shared" si="22"/>
        <v>315064.54854250001</v>
      </c>
      <c r="AR32">
        <v>0</v>
      </c>
      <c r="AS32" s="102">
        <f t="shared" si="23"/>
        <v>315064.54854250001</v>
      </c>
      <c r="AU32" s="88">
        <f t="shared" si="24"/>
        <v>777179585</v>
      </c>
      <c r="AV32" s="88">
        <f t="shared" si="25"/>
        <v>354005.30096750002</v>
      </c>
      <c r="AW32">
        <v>0</v>
      </c>
      <c r="AX32" s="102">
        <f t="shared" si="26"/>
        <v>354005.30096750002</v>
      </c>
      <c r="AZ32" s="88">
        <f t="shared" si="27"/>
        <v>40999766</v>
      </c>
      <c r="BA32" s="88">
        <f t="shared" si="28"/>
        <v>256658.53516000003</v>
      </c>
      <c r="BB32">
        <v>0</v>
      </c>
      <c r="BC32" s="102">
        <f t="shared" si="29"/>
        <v>256658.53516000003</v>
      </c>
      <c r="BE32" s="88">
        <f t="shared" si="30"/>
        <v>35142657</v>
      </c>
      <c r="BF32" s="88">
        <f t="shared" si="31"/>
        <v>224063.72392250001</v>
      </c>
      <c r="BG32">
        <v>0</v>
      </c>
      <c r="BH32" s="102">
        <f t="shared" si="32"/>
        <v>224063.72392250001</v>
      </c>
      <c r="BJ32" s="88">
        <f t="shared" si="33"/>
        <v>11714219</v>
      </c>
      <c r="BK32" s="88">
        <f t="shared" si="34"/>
        <v>74642.027283083342</v>
      </c>
      <c r="BL32">
        <v>0</v>
      </c>
      <c r="BM32" s="102">
        <f t="shared" si="35"/>
        <v>74642.027283083342</v>
      </c>
      <c r="BO32" s="88">
        <f t="shared" si="36"/>
        <v>27333177</v>
      </c>
      <c r="BP32" s="88">
        <f t="shared" si="37"/>
        <v>176499.43494800001</v>
      </c>
      <c r="BQ32">
        <v>0</v>
      </c>
      <c r="BR32" s="102">
        <f t="shared" si="38"/>
        <v>176499.43494800001</v>
      </c>
      <c r="BT32" s="88">
        <f t="shared" si="39"/>
        <v>11714219</v>
      </c>
      <c r="BU32" s="88">
        <f t="shared" si="40"/>
        <v>75642.616822666663</v>
      </c>
      <c r="BV32">
        <v>0</v>
      </c>
      <c r="BW32" s="102">
        <f t="shared" si="41"/>
        <v>75642.616822666663</v>
      </c>
      <c r="BY32" s="88">
        <f t="shared" si="42"/>
        <v>0</v>
      </c>
      <c r="BZ32" s="88">
        <f t="shared" si="43"/>
        <v>0</v>
      </c>
      <c r="CA32">
        <v>0</v>
      </c>
      <c r="CB32" s="102">
        <f t="shared" si="44"/>
        <v>0</v>
      </c>
      <c r="CD32" s="99">
        <f t="shared" si="45"/>
        <v>1411906291</v>
      </c>
      <c r="CE32" s="88">
        <f t="shared" si="50"/>
        <v>4211482.7418237496</v>
      </c>
      <c r="CF32" s="88">
        <f t="shared" si="5"/>
        <v>0</v>
      </c>
      <c r="CG32" s="99">
        <f t="shared" si="46"/>
        <v>4211482.7418237496</v>
      </c>
      <c r="CH32" s="88">
        <f t="shared" si="47"/>
        <v>857731.94792425074</v>
      </c>
      <c r="CI32" s="102">
        <f t="shared" si="51"/>
        <v>0</v>
      </c>
    </row>
    <row r="33" spans="5:87" x14ac:dyDescent="0.25">
      <c r="E33" s="138"/>
      <c r="F33" s="138"/>
      <c r="G33" s="138">
        <v>37314</v>
      </c>
      <c r="H33" s="64">
        <f t="shared" si="1"/>
        <v>10</v>
      </c>
      <c r="I33" s="38"/>
      <c r="L33" s="86">
        <f t="shared" si="6"/>
        <v>771922444</v>
      </c>
      <c r="M33" s="88">
        <f t="shared" si="7"/>
        <v>5076676.6067066668</v>
      </c>
      <c r="O33" s="89">
        <v>0</v>
      </c>
      <c r="P33" s="88">
        <f t="shared" si="8"/>
        <v>5076676.6067066668</v>
      </c>
      <c r="Q33" s="87">
        <f t="shared" si="9"/>
        <v>6432.6870333333336</v>
      </c>
      <c r="R33" s="87">
        <f t="shared" si="10"/>
        <v>1029.2299253333333</v>
      </c>
      <c r="S33" s="88">
        <f t="shared" si="11"/>
        <v>5069214.6897480004</v>
      </c>
      <c r="T33" s="140">
        <f t="shared" si="12"/>
        <v>1</v>
      </c>
      <c r="U33" s="64">
        <f t="shared" si="2"/>
        <v>10</v>
      </c>
      <c r="V33" s="99">
        <f t="shared" si="13"/>
        <v>153230577</v>
      </c>
      <c r="W33" s="88">
        <f t="shared" si="48"/>
        <v>907763.4765775</v>
      </c>
      <c r="X33">
        <v>0</v>
      </c>
      <c r="Y33" s="102">
        <f t="shared" si="14"/>
        <v>907763.4765775</v>
      </c>
      <c r="Z33" s="64">
        <f t="shared" si="3"/>
        <v>10</v>
      </c>
      <c r="AA33" s="99">
        <f t="shared" si="15"/>
        <v>299000640</v>
      </c>
      <c r="AB33" s="88">
        <f t="shared" si="16"/>
        <v>1827143.0776</v>
      </c>
      <c r="AC33">
        <v>0</v>
      </c>
      <c r="AD33" s="102">
        <f t="shared" si="17"/>
        <v>1827143.0776</v>
      </c>
      <c r="AE33" s="64">
        <f t="shared" si="4"/>
        <v>10</v>
      </c>
      <c r="AF33" s="88">
        <f t="shared" si="18"/>
        <v>1411906291</v>
      </c>
      <c r="AG33" s="88">
        <f t="shared" si="49"/>
        <v>857731.94792425074</v>
      </c>
      <c r="AH33">
        <v>0</v>
      </c>
      <c r="AI33" s="102">
        <f t="shared" si="19"/>
        <v>857731.94792425074</v>
      </c>
      <c r="AK33" s="88">
        <f t="shared" si="20"/>
        <v>1411906291</v>
      </c>
      <c r="AP33" s="88">
        <f t="shared" si="21"/>
        <v>55591451</v>
      </c>
      <c r="AQ33" s="88">
        <f t="shared" si="22"/>
        <v>315064.54854250001</v>
      </c>
      <c r="AR33">
        <v>0</v>
      </c>
      <c r="AS33" s="102">
        <f t="shared" si="23"/>
        <v>315064.54854250001</v>
      </c>
      <c r="AU33" s="88">
        <f t="shared" si="24"/>
        <v>777179585</v>
      </c>
      <c r="AV33" s="88">
        <f t="shared" si="25"/>
        <v>354005.30096750002</v>
      </c>
      <c r="AW33">
        <v>0</v>
      </c>
      <c r="AX33" s="102">
        <f t="shared" si="26"/>
        <v>354005.30096750002</v>
      </c>
      <c r="AZ33" s="88">
        <f t="shared" si="27"/>
        <v>40999766</v>
      </c>
      <c r="BA33" s="88">
        <f t="shared" si="28"/>
        <v>256658.53516000003</v>
      </c>
      <c r="BB33">
        <v>0</v>
      </c>
      <c r="BC33" s="102">
        <f t="shared" si="29"/>
        <v>256658.53516000003</v>
      </c>
      <c r="BE33" s="88">
        <f t="shared" si="30"/>
        <v>35142657</v>
      </c>
      <c r="BF33" s="88">
        <f t="shared" si="31"/>
        <v>224063.72392250001</v>
      </c>
      <c r="BG33">
        <v>0</v>
      </c>
      <c r="BH33" s="102">
        <f t="shared" si="32"/>
        <v>224063.72392250001</v>
      </c>
      <c r="BJ33" s="88">
        <f t="shared" si="33"/>
        <v>11714219</v>
      </c>
      <c r="BK33" s="88">
        <f t="shared" si="34"/>
        <v>74642.027283083342</v>
      </c>
      <c r="BL33">
        <v>0</v>
      </c>
      <c r="BM33" s="102">
        <f t="shared" si="35"/>
        <v>74642.027283083342</v>
      </c>
      <c r="BO33" s="88">
        <f t="shared" si="36"/>
        <v>27333177</v>
      </c>
      <c r="BP33" s="88">
        <f t="shared" si="37"/>
        <v>176499.43494800001</v>
      </c>
      <c r="BQ33">
        <v>0</v>
      </c>
      <c r="BR33" s="102">
        <f t="shared" si="38"/>
        <v>176499.43494800001</v>
      </c>
      <c r="BT33" s="88">
        <f t="shared" si="39"/>
        <v>11714219</v>
      </c>
      <c r="BU33" s="88">
        <f t="shared" si="40"/>
        <v>75642.616822666663</v>
      </c>
      <c r="BV33">
        <v>0</v>
      </c>
      <c r="BW33" s="102">
        <f t="shared" si="41"/>
        <v>75642.616822666663</v>
      </c>
      <c r="BY33" s="88">
        <f t="shared" si="42"/>
        <v>0</v>
      </c>
      <c r="BZ33" s="88">
        <f t="shared" si="43"/>
        <v>0</v>
      </c>
      <c r="CA33">
        <v>0</v>
      </c>
      <c r="CB33" s="102">
        <f t="shared" si="44"/>
        <v>0</v>
      </c>
      <c r="CD33" s="99">
        <f t="shared" si="45"/>
        <v>1411906291</v>
      </c>
      <c r="CE33" s="88">
        <f t="shared" si="50"/>
        <v>4211482.7418237496</v>
      </c>
      <c r="CF33" s="88">
        <f t="shared" si="5"/>
        <v>0</v>
      </c>
      <c r="CG33" s="99">
        <f t="shared" si="46"/>
        <v>4211482.7418237496</v>
      </c>
      <c r="CH33" s="88">
        <f t="shared" si="47"/>
        <v>857731.94792425074</v>
      </c>
      <c r="CI33" s="102">
        <f t="shared" si="51"/>
        <v>0</v>
      </c>
    </row>
    <row r="34" spans="5:87" x14ac:dyDescent="0.25">
      <c r="E34" s="138"/>
      <c r="F34" s="138"/>
      <c r="G34" s="138">
        <v>37342</v>
      </c>
      <c r="H34" s="64">
        <f t="shared" si="1"/>
        <v>11</v>
      </c>
      <c r="I34" s="38"/>
      <c r="L34" s="86">
        <f t="shared" si="6"/>
        <v>771922444</v>
      </c>
      <c r="M34" s="88">
        <f t="shared" si="7"/>
        <v>5076676.6067066668</v>
      </c>
      <c r="O34" s="89">
        <v>0</v>
      </c>
      <c r="P34" s="88">
        <f t="shared" si="8"/>
        <v>5076676.6067066668</v>
      </c>
      <c r="Q34" s="87">
        <f t="shared" si="9"/>
        <v>6432.6870333333336</v>
      </c>
      <c r="R34" s="87">
        <f t="shared" si="10"/>
        <v>1029.2299253333333</v>
      </c>
      <c r="S34" s="88">
        <f t="shared" si="11"/>
        <v>5069214.6897480004</v>
      </c>
      <c r="T34" s="140">
        <f t="shared" si="12"/>
        <v>1</v>
      </c>
      <c r="U34" s="64">
        <f t="shared" si="2"/>
        <v>11</v>
      </c>
      <c r="V34" s="99">
        <f t="shared" si="13"/>
        <v>153230577</v>
      </c>
      <c r="W34" s="88">
        <f t="shared" si="48"/>
        <v>907763.4765775</v>
      </c>
      <c r="X34">
        <v>0</v>
      </c>
      <c r="Y34" s="102">
        <f t="shared" si="14"/>
        <v>907763.4765775</v>
      </c>
      <c r="Z34" s="64">
        <f t="shared" si="3"/>
        <v>11</v>
      </c>
      <c r="AA34" s="99">
        <f t="shared" si="15"/>
        <v>299000640</v>
      </c>
      <c r="AB34" s="88">
        <f t="shared" si="16"/>
        <v>1827143.0776</v>
      </c>
      <c r="AC34">
        <v>0</v>
      </c>
      <c r="AD34" s="102">
        <f t="shared" si="17"/>
        <v>1827143.0776</v>
      </c>
      <c r="AE34" s="64">
        <f t="shared" si="4"/>
        <v>11</v>
      </c>
      <c r="AF34" s="88">
        <f t="shared" si="18"/>
        <v>1411906291</v>
      </c>
      <c r="AG34" s="88">
        <f t="shared" si="49"/>
        <v>857731.94792425074</v>
      </c>
      <c r="AH34">
        <v>0</v>
      </c>
      <c r="AI34" s="102">
        <f t="shared" si="19"/>
        <v>857731.94792425074</v>
      </c>
      <c r="AK34" s="88">
        <f t="shared" si="20"/>
        <v>1411906291</v>
      </c>
      <c r="AP34" s="88">
        <f t="shared" si="21"/>
        <v>55591451</v>
      </c>
      <c r="AQ34" s="88">
        <f t="shared" si="22"/>
        <v>315064.54854250001</v>
      </c>
      <c r="AR34">
        <v>0</v>
      </c>
      <c r="AS34" s="102">
        <f t="shared" si="23"/>
        <v>315064.54854250001</v>
      </c>
      <c r="AU34" s="88">
        <f t="shared" si="24"/>
        <v>777179585</v>
      </c>
      <c r="AV34" s="88">
        <f t="shared" si="25"/>
        <v>354005.30096750002</v>
      </c>
      <c r="AW34">
        <v>0</v>
      </c>
      <c r="AX34" s="102">
        <f t="shared" si="26"/>
        <v>354005.30096750002</v>
      </c>
      <c r="AZ34" s="88">
        <f t="shared" si="27"/>
        <v>40999766</v>
      </c>
      <c r="BA34" s="88">
        <f t="shared" si="28"/>
        <v>256658.53516000003</v>
      </c>
      <c r="BB34">
        <v>0</v>
      </c>
      <c r="BC34" s="102">
        <f t="shared" si="29"/>
        <v>256658.53516000003</v>
      </c>
      <c r="BE34" s="88">
        <f t="shared" si="30"/>
        <v>35142657</v>
      </c>
      <c r="BF34" s="88">
        <f t="shared" si="31"/>
        <v>224063.72392250001</v>
      </c>
      <c r="BG34">
        <v>0</v>
      </c>
      <c r="BH34" s="102">
        <f t="shared" si="32"/>
        <v>224063.72392250001</v>
      </c>
      <c r="BJ34" s="88">
        <f t="shared" si="33"/>
        <v>11714219</v>
      </c>
      <c r="BK34" s="88">
        <f t="shared" si="34"/>
        <v>74642.027283083342</v>
      </c>
      <c r="BL34">
        <v>0</v>
      </c>
      <c r="BM34" s="102">
        <f t="shared" si="35"/>
        <v>74642.027283083342</v>
      </c>
      <c r="BO34" s="88">
        <f t="shared" si="36"/>
        <v>27333177</v>
      </c>
      <c r="BP34" s="88">
        <f t="shared" si="37"/>
        <v>176499.43494800001</v>
      </c>
      <c r="BQ34">
        <v>0</v>
      </c>
      <c r="BR34" s="102">
        <f t="shared" si="38"/>
        <v>176499.43494800001</v>
      </c>
      <c r="BT34" s="88">
        <f t="shared" si="39"/>
        <v>11714219</v>
      </c>
      <c r="BU34" s="88">
        <f t="shared" si="40"/>
        <v>75642.616822666663</v>
      </c>
      <c r="BV34">
        <v>0</v>
      </c>
      <c r="BW34" s="102">
        <f t="shared" si="41"/>
        <v>75642.616822666663</v>
      </c>
      <c r="BY34" s="88">
        <f t="shared" si="42"/>
        <v>0</v>
      </c>
      <c r="BZ34" s="88">
        <f t="shared" si="43"/>
        <v>0</v>
      </c>
      <c r="CA34">
        <v>0</v>
      </c>
      <c r="CB34" s="102">
        <f t="shared" si="44"/>
        <v>0</v>
      </c>
      <c r="CD34" s="99">
        <f t="shared" si="45"/>
        <v>1411906291</v>
      </c>
      <c r="CE34" s="88">
        <f t="shared" si="50"/>
        <v>4211482.7418237496</v>
      </c>
      <c r="CF34" s="88">
        <f t="shared" si="5"/>
        <v>0</v>
      </c>
      <c r="CG34" s="99">
        <f t="shared" si="46"/>
        <v>4211482.7418237496</v>
      </c>
      <c r="CH34" s="88">
        <f t="shared" si="47"/>
        <v>857731.94792425074</v>
      </c>
      <c r="CI34" s="102">
        <f t="shared" si="51"/>
        <v>0</v>
      </c>
    </row>
    <row r="35" spans="5:87" x14ac:dyDescent="0.25">
      <c r="E35" s="138"/>
      <c r="F35" s="138"/>
      <c r="G35" s="138">
        <v>37373</v>
      </c>
      <c r="H35" s="64">
        <f t="shared" si="1"/>
        <v>12</v>
      </c>
      <c r="I35" s="38"/>
      <c r="L35" s="86">
        <f t="shared" si="6"/>
        <v>771922444</v>
      </c>
      <c r="M35" s="88">
        <f t="shared" si="7"/>
        <v>5076676.6067066668</v>
      </c>
      <c r="O35" s="89">
        <v>0</v>
      </c>
      <c r="P35" s="88">
        <f t="shared" si="8"/>
        <v>5076676.6067066668</v>
      </c>
      <c r="Q35" s="87">
        <f t="shared" si="9"/>
        <v>6432.6870333333336</v>
      </c>
      <c r="R35" s="87">
        <f t="shared" si="10"/>
        <v>1029.2299253333333</v>
      </c>
      <c r="S35" s="88">
        <f t="shared" si="11"/>
        <v>5069214.6897480004</v>
      </c>
      <c r="T35" s="140">
        <f t="shared" si="12"/>
        <v>1</v>
      </c>
      <c r="U35" s="64">
        <f t="shared" si="2"/>
        <v>12</v>
      </c>
      <c r="V35" s="99">
        <f t="shared" si="13"/>
        <v>153230577</v>
      </c>
      <c r="W35" s="88">
        <f t="shared" si="48"/>
        <v>907763.4765775</v>
      </c>
      <c r="X35">
        <v>0</v>
      </c>
      <c r="Y35" s="102">
        <f t="shared" si="14"/>
        <v>907763.4765775</v>
      </c>
      <c r="Z35" s="64">
        <f t="shared" si="3"/>
        <v>12</v>
      </c>
      <c r="AA35" s="99">
        <f t="shared" si="15"/>
        <v>299000640</v>
      </c>
      <c r="AB35" s="88">
        <f t="shared" si="16"/>
        <v>1827143.0776</v>
      </c>
      <c r="AC35">
        <v>0</v>
      </c>
      <c r="AD35" s="102">
        <f t="shared" si="17"/>
        <v>1827143.0776</v>
      </c>
      <c r="AE35" s="64">
        <f t="shared" si="4"/>
        <v>12</v>
      </c>
      <c r="AF35" s="88">
        <f t="shared" si="18"/>
        <v>1411906291</v>
      </c>
      <c r="AG35" s="88">
        <f t="shared" si="49"/>
        <v>857731.94792425074</v>
      </c>
      <c r="AH35">
        <v>0</v>
      </c>
      <c r="AI35" s="102">
        <f t="shared" si="19"/>
        <v>857731.94792425074</v>
      </c>
      <c r="AK35" s="88">
        <f t="shared" si="20"/>
        <v>1411906291</v>
      </c>
      <c r="AP35" s="88">
        <f t="shared" si="21"/>
        <v>55591451</v>
      </c>
      <c r="AQ35" s="88">
        <f t="shared" si="22"/>
        <v>315064.54854250001</v>
      </c>
      <c r="AR35">
        <v>0</v>
      </c>
      <c r="AS35" s="102">
        <f t="shared" si="23"/>
        <v>315064.54854250001</v>
      </c>
      <c r="AU35" s="88">
        <f t="shared" si="24"/>
        <v>777179585</v>
      </c>
      <c r="AV35" s="88">
        <f t="shared" si="25"/>
        <v>354005.30096750002</v>
      </c>
      <c r="AW35">
        <v>0</v>
      </c>
      <c r="AX35" s="102">
        <f t="shared" si="26"/>
        <v>354005.30096750002</v>
      </c>
      <c r="AZ35" s="88">
        <f t="shared" si="27"/>
        <v>40999766</v>
      </c>
      <c r="BA35" s="88">
        <f t="shared" si="28"/>
        <v>256658.53516000003</v>
      </c>
      <c r="BB35">
        <v>0</v>
      </c>
      <c r="BC35" s="102">
        <f t="shared" si="29"/>
        <v>256658.53516000003</v>
      </c>
      <c r="BE35" s="88">
        <f t="shared" si="30"/>
        <v>35142657</v>
      </c>
      <c r="BF35" s="88">
        <f t="shared" si="31"/>
        <v>224063.72392250001</v>
      </c>
      <c r="BG35">
        <v>0</v>
      </c>
      <c r="BH35" s="102">
        <f t="shared" si="32"/>
        <v>224063.72392250001</v>
      </c>
      <c r="BJ35" s="88">
        <f t="shared" si="33"/>
        <v>11714219</v>
      </c>
      <c r="BK35" s="88">
        <f t="shared" si="34"/>
        <v>74642.027283083342</v>
      </c>
      <c r="BL35">
        <v>0</v>
      </c>
      <c r="BM35" s="102">
        <f t="shared" si="35"/>
        <v>74642.027283083342</v>
      </c>
      <c r="BO35" s="88">
        <f t="shared" si="36"/>
        <v>27333177</v>
      </c>
      <c r="BP35" s="88">
        <f t="shared" si="37"/>
        <v>176499.43494800001</v>
      </c>
      <c r="BQ35">
        <v>0</v>
      </c>
      <c r="BR35" s="102">
        <f t="shared" si="38"/>
        <v>176499.43494800001</v>
      </c>
      <c r="BT35" s="88">
        <f t="shared" si="39"/>
        <v>11714219</v>
      </c>
      <c r="BU35" s="88">
        <f t="shared" si="40"/>
        <v>75642.616822666663</v>
      </c>
      <c r="BV35">
        <v>0</v>
      </c>
      <c r="BW35" s="102">
        <f t="shared" si="41"/>
        <v>75642.616822666663</v>
      </c>
      <c r="BY35" s="88">
        <f t="shared" si="42"/>
        <v>0</v>
      </c>
      <c r="BZ35" s="88">
        <f t="shared" si="43"/>
        <v>0</v>
      </c>
      <c r="CA35">
        <v>0</v>
      </c>
      <c r="CB35" s="102">
        <f t="shared" si="44"/>
        <v>0</v>
      </c>
      <c r="CD35" s="99">
        <f t="shared" si="45"/>
        <v>1411906291</v>
      </c>
      <c r="CE35" s="88">
        <f t="shared" si="50"/>
        <v>4211482.7418237496</v>
      </c>
      <c r="CF35" s="88">
        <f t="shared" si="5"/>
        <v>0</v>
      </c>
      <c r="CG35" s="99">
        <f t="shared" si="46"/>
        <v>4211482.7418237496</v>
      </c>
      <c r="CH35" s="88">
        <f t="shared" si="47"/>
        <v>857731.94792425074</v>
      </c>
      <c r="CI35" s="102">
        <f t="shared" si="51"/>
        <v>0</v>
      </c>
    </row>
    <row r="36" spans="5:87" x14ac:dyDescent="0.25">
      <c r="E36" s="138"/>
      <c r="F36" s="138"/>
      <c r="G36" s="138">
        <v>37403</v>
      </c>
      <c r="H36" s="64">
        <f t="shared" si="1"/>
        <v>13</v>
      </c>
      <c r="I36" s="38"/>
      <c r="L36" s="86">
        <f t="shared" si="6"/>
        <v>771922444</v>
      </c>
      <c r="M36" s="88">
        <f t="shared" si="7"/>
        <v>5076676.6067066668</v>
      </c>
      <c r="O36" s="89">
        <v>0</v>
      </c>
      <c r="P36" s="88">
        <f t="shared" si="8"/>
        <v>5076676.6067066668</v>
      </c>
      <c r="Q36" s="87">
        <f t="shared" si="9"/>
        <v>6432.6870333333336</v>
      </c>
      <c r="R36" s="87">
        <f t="shared" si="10"/>
        <v>1029.2299253333333</v>
      </c>
      <c r="S36" s="88">
        <f t="shared" si="11"/>
        <v>5069214.6897480004</v>
      </c>
      <c r="T36" s="140">
        <f t="shared" si="12"/>
        <v>1</v>
      </c>
      <c r="U36" s="64">
        <f t="shared" si="2"/>
        <v>13</v>
      </c>
      <c r="V36" s="99">
        <f t="shared" si="13"/>
        <v>153230577</v>
      </c>
      <c r="W36" s="88">
        <f t="shared" si="48"/>
        <v>907763.4765775</v>
      </c>
      <c r="X36">
        <v>0</v>
      </c>
      <c r="Y36" s="102">
        <f t="shared" si="14"/>
        <v>907763.4765775</v>
      </c>
      <c r="Z36" s="64">
        <f t="shared" si="3"/>
        <v>13</v>
      </c>
      <c r="AA36" s="99">
        <f t="shared" si="15"/>
        <v>299000640</v>
      </c>
      <c r="AB36" s="88">
        <f t="shared" si="16"/>
        <v>1827143.0776</v>
      </c>
      <c r="AC36">
        <v>0</v>
      </c>
      <c r="AD36" s="102">
        <f t="shared" si="17"/>
        <v>1827143.0776</v>
      </c>
      <c r="AE36" s="64">
        <f t="shared" si="4"/>
        <v>13</v>
      </c>
      <c r="AF36" s="88">
        <f t="shared" si="18"/>
        <v>1411906291</v>
      </c>
      <c r="AG36" s="88">
        <f t="shared" si="49"/>
        <v>857731.94792425074</v>
      </c>
      <c r="AH36">
        <v>0</v>
      </c>
      <c r="AI36" s="102">
        <f t="shared" si="19"/>
        <v>857731.94792425074</v>
      </c>
      <c r="AK36" s="88">
        <f t="shared" si="20"/>
        <v>1411906291</v>
      </c>
      <c r="AP36" s="88">
        <f t="shared" si="21"/>
        <v>55591451</v>
      </c>
      <c r="AQ36" s="88">
        <f t="shared" si="22"/>
        <v>315064.54854250001</v>
      </c>
      <c r="AR36">
        <v>0</v>
      </c>
      <c r="AS36" s="102">
        <f t="shared" si="23"/>
        <v>315064.54854250001</v>
      </c>
      <c r="AU36" s="88">
        <f t="shared" si="24"/>
        <v>777179585</v>
      </c>
      <c r="AV36" s="88">
        <f t="shared" si="25"/>
        <v>354005.30096750002</v>
      </c>
      <c r="AW36">
        <v>0</v>
      </c>
      <c r="AX36" s="102">
        <f t="shared" si="26"/>
        <v>354005.30096750002</v>
      </c>
      <c r="AZ36" s="88">
        <f t="shared" si="27"/>
        <v>40999766</v>
      </c>
      <c r="BA36" s="88">
        <f t="shared" si="28"/>
        <v>256658.53516000003</v>
      </c>
      <c r="BB36">
        <v>0</v>
      </c>
      <c r="BC36" s="102">
        <f t="shared" si="29"/>
        <v>256658.53516000003</v>
      </c>
      <c r="BE36" s="88">
        <f t="shared" si="30"/>
        <v>35142657</v>
      </c>
      <c r="BF36" s="88">
        <f t="shared" si="31"/>
        <v>224063.72392250001</v>
      </c>
      <c r="BG36">
        <v>0</v>
      </c>
      <c r="BH36" s="102">
        <f t="shared" si="32"/>
        <v>224063.72392250001</v>
      </c>
      <c r="BJ36" s="88">
        <f t="shared" si="33"/>
        <v>11714219</v>
      </c>
      <c r="BK36" s="88">
        <f t="shared" si="34"/>
        <v>74642.027283083342</v>
      </c>
      <c r="BL36">
        <v>0</v>
      </c>
      <c r="BM36" s="102">
        <f t="shared" si="35"/>
        <v>74642.027283083342</v>
      </c>
      <c r="BO36" s="88">
        <f t="shared" si="36"/>
        <v>27333177</v>
      </c>
      <c r="BP36" s="88">
        <f t="shared" si="37"/>
        <v>176499.43494800001</v>
      </c>
      <c r="BQ36">
        <v>0</v>
      </c>
      <c r="BR36" s="102">
        <f t="shared" si="38"/>
        <v>176499.43494800001</v>
      </c>
      <c r="BT36" s="88">
        <f t="shared" si="39"/>
        <v>11714219</v>
      </c>
      <c r="BU36" s="88">
        <f t="shared" si="40"/>
        <v>75642.616822666663</v>
      </c>
      <c r="BV36">
        <v>0</v>
      </c>
      <c r="BW36" s="102">
        <f t="shared" si="41"/>
        <v>75642.616822666663</v>
      </c>
      <c r="BY36" s="88">
        <f t="shared" si="42"/>
        <v>0</v>
      </c>
      <c r="BZ36" s="88">
        <f t="shared" si="43"/>
        <v>0</v>
      </c>
      <c r="CA36">
        <v>0</v>
      </c>
      <c r="CB36" s="102">
        <f t="shared" si="44"/>
        <v>0</v>
      </c>
      <c r="CD36" s="99">
        <f t="shared" si="45"/>
        <v>1411906291</v>
      </c>
      <c r="CE36" s="88">
        <f t="shared" si="50"/>
        <v>4211482.7418237496</v>
      </c>
      <c r="CF36" s="88">
        <f t="shared" si="5"/>
        <v>0</v>
      </c>
      <c r="CG36" s="99">
        <f t="shared" si="46"/>
        <v>4211482.7418237496</v>
      </c>
      <c r="CH36" s="88">
        <f t="shared" si="47"/>
        <v>857731.94792425074</v>
      </c>
      <c r="CI36" s="102">
        <f t="shared" si="51"/>
        <v>0</v>
      </c>
    </row>
    <row r="37" spans="5:87" x14ac:dyDescent="0.25">
      <c r="E37" s="138"/>
      <c r="F37" s="138"/>
      <c r="G37" s="138">
        <v>37434</v>
      </c>
      <c r="H37" s="64">
        <f t="shared" si="1"/>
        <v>14</v>
      </c>
      <c r="I37" s="38"/>
      <c r="L37" s="86">
        <f t="shared" si="6"/>
        <v>771922444</v>
      </c>
      <c r="M37" s="88">
        <f t="shared" si="7"/>
        <v>5076676.6067066668</v>
      </c>
      <c r="O37" s="89">
        <v>0</v>
      </c>
      <c r="P37" s="88">
        <f t="shared" si="8"/>
        <v>5076676.6067066668</v>
      </c>
      <c r="Q37" s="87">
        <f t="shared" si="9"/>
        <v>6432.6870333333336</v>
      </c>
      <c r="R37" s="87">
        <f t="shared" si="10"/>
        <v>1029.2299253333333</v>
      </c>
      <c r="S37" s="88">
        <f t="shared" si="11"/>
        <v>5069214.6897480004</v>
      </c>
      <c r="T37" s="140">
        <f t="shared" si="12"/>
        <v>1</v>
      </c>
      <c r="U37" s="64">
        <f t="shared" si="2"/>
        <v>14</v>
      </c>
      <c r="V37" s="99">
        <f t="shared" si="13"/>
        <v>153230577</v>
      </c>
      <c r="W37" s="88">
        <f t="shared" si="48"/>
        <v>907763.4765775</v>
      </c>
      <c r="X37">
        <v>0</v>
      </c>
      <c r="Y37" s="102">
        <f t="shared" si="14"/>
        <v>907763.4765775</v>
      </c>
      <c r="Z37" s="64">
        <f t="shared" si="3"/>
        <v>14</v>
      </c>
      <c r="AA37" s="99">
        <f t="shared" si="15"/>
        <v>299000640</v>
      </c>
      <c r="AB37" s="88">
        <f t="shared" si="16"/>
        <v>1827143.0776</v>
      </c>
      <c r="AC37">
        <v>0</v>
      </c>
      <c r="AD37" s="102">
        <f t="shared" si="17"/>
        <v>1827143.0776</v>
      </c>
      <c r="AE37" s="64">
        <f t="shared" si="4"/>
        <v>14</v>
      </c>
      <c r="AF37" s="88">
        <f t="shared" si="18"/>
        <v>1411906291</v>
      </c>
      <c r="AG37" s="88">
        <f t="shared" si="49"/>
        <v>857731.94792425074</v>
      </c>
      <c r="AH37">
        <v>0</v>
      </c>
      <c r="AI37" s="102">
        <f t="shared" si="19"/>
        <v>857731.94792425074</v>
      </c>
      <c r="AK37" s="88">
        <f t="shared" si="20"/>
        <v>1411906291</v>
      </c>
      <c r="AP37" s="88">
        <f t="shared" si="21"/>
        <v>55591451</v>
      </c>
      <c r="AQ37" s="88">
        <f t="shared" si="22"/>
        <v>315064.54854250001</v>
      </c>
      <c r="AR37">
        <v>0</v>
      </c>
      <c r="AS37" s="102">
        <f t="shared" si="23"/>
        <v>315064.54854250001</v>
      </c>
      <c r="AU37" s="88">
        <f t="shared" si="24"/>
        <v>777179585</v>
      </c>
      <c r="AV37" s="88">
        <f t="shared" si="25"/>
        <v>354005.30096750002</v>
      </c>
      <c r="AW37">
        <v>0</v>
      </c>
      <c r="AX37" s="102">
        <f t="shared" si="26"/>
        <v>354005.30096750002</v>
      </c>
      <c r="AZ37" s="88">
        <f t="shared" si="27"/>
        <v>40999766</v>
      </c>
      <c r="BA37" s="88">
        <f t="shared" si="28"/>
        <v>256658.53516000003</v>
      </c>
      <c r="BB37">
        <v>0</v>
      </c>
      <c r="BC37" s="102">
        <f t="shared" si="29"/>
        <v>256658.53516000003</v>
      </c>
      <c r="BE37" s="88">
        <f t="shared" si="30"/>
        <v>35142657</v>
      </c>
      <c r="BF37" s="88">
        <f t="shared" si="31"/>
        <v>224063.72392250001</v>
      </c>
      <c r="BG37">
        <v>0</v>
      </c>
      <c r="BH37" s="102">
        <f t="shared" si="32"/>
        <v>224063.72392250001</v>
      </c>
      <c r="BJ37" s="88">
        <f t="shared" si="33"/>
        <v>11714219</v>
      </c>
      <c r="BK37" s="88">
        <f t="shared" si="34"/>
        <v>74642.027283083342</v>
      </c>
      <c r="BL37">
        <v>0</v>
      </c>
      <c r="BM37" s="102">
        <f t="shared" si="35"/>
        <v>74642.027283083342</v>
      </c>
      <c r="BO37" s="88">
        <f t="shared" si="36"/>
        <v>27333177</v>
      </c>
      <c r="BP37" s="88">
        <f t="shared" si="37"/>
        <v>176499.43494800001</v>
      </c>
      <c r="BQ37">
        <v>0</v>
      </c>
      <c r="BR37" s="102">
        <f t="shared" si="38"/>
        <v>176499.43494800001</v>
      </c>
      <c r="BT37" s="88">
        <f t="shared" si="39"/>
        <v>11714219</v>
      </c>
      <c r="BU37" s="88">
        <f t="shared" si="40"/>
        <v>75642.616822666663</v>
      </c>
      <c r="BV37">
        <v>0</v>
      </c>
      <c r="BW37" s="102">
        <f t="shared" si="41"/>
        <v>75642.616822666663</v>
      </c>
      <c r="BY37" s="88">
        <f t="shared" si="42"/>
        <v>0</v>
      </c>
      <c r="BZ37" s="88">
        <f t="shared" si="43"/>
        <v>0</v>
      </c>
      <c r="CA37">
        <v>0</v>
      </c>
      <c r="CB37" s="102">
        <f t="shared" si="44"/>
        <v>0</v>
      </c>
      <c r="CD37" s="99">
        <f t="shared" si="45"/>
        <v>1411906291</v>
      </c>
      <c r="CE37" s="88">
        <f t="shared" si="50"/>
        <v>4211482.7418237496</v>
      </c>
      <c r="CF37" s="88">
        <f t="shared" si="5"/>
        <v>0</v>
      </c>
      <c r="CG37" s="99">
        <f t="shared" si="46"/>
        <v>4211482.7418237496</v>
      </c>
      <c r="CH37" s="88">
        <f t="shared" si="47"/>
        <v>857731.94792425074</v>
      </c>
      <c r="CI37" s="102">
        <f t="shared" si="51"/>
        <v>0</v>
      </c>
    </row>
    <row r="38" spans="5:87" x14ac:dyDescent="0.25">
      <c r="E38" s="138"/>
      <c r="F38" s="138"/>
      <c r="G38" s="138">
        <v>37464</v>
      </c>
      <c r="H38" s="64">
        <f t="shared" si="1"/>
        <v>15</v>
      </c>
      <c r="I38" s="38"/>
      <c r="L38" s="86">
        <f t="shared" si="6"/>
        <v>771922444</v>
      </c>
      <c r="M38" s="88">
        <f t="shared" si="7"/>
        <v>5076676.6067066668</v>
      </c>
      <c r="O38" s="89">
        <v>0</v>
      </c>
      <c r="P38" s="88">
        <f t="shared" si="8"/>
        <v>5076676.6067066668</v>
      </c>
      <c r="Q38" s="87">
        <f t="shared" si="9"/>
        <v>6432.6870333333336</v>
      </c>
      <c r="R38" s="87">
        <f t="shared" si="10"/>
        <v>1029.2299253333333</v>
      </c>
      <c r="S38" s="88">
        <f t="shared" si="11"/>
        <v>5069214.6897480004</v>
      </c>
      <c r="T38" s="140">
        <f t="shared" si="12"/>
        <v>1</v>
      </c>
      <c r="U38" s="64">
        <f t="shared" si="2"/>
        <v>15</v>
      </c>
      <c r="V38" s="99">
        <f t="shared" si="13"/>
        <v>153230577</v>
      </c>
      <c r="W38" s="88">
        <f t="shared" si="48"/>
        <v>907763.4765775</v>
      </c>
      <c r="X38">
        <v>0</v>
      </c>
      <c r="Y38" s="102">
        <f t="shared" si="14"/>
        <v>907763.4765775</v>
      </c>
      <c r="Z38" s="64">
        <f t="shared" si="3"/>
        <v>15</v>
      </c>
      <c r="AA38" s="99">
        <f t="shared" si="15"/>
        <v>299000640</v>
      </c>
      <c r="AB38" s="88">
        <f t="shared" si="16"/>
        <v>1827143.0776</v>
      </c>
      <c r="AC38">
        <v>0</v>
      </c>
      <c r="AD38" s="102">
        <f t="shared" si="17"/>
        <v>1827143.0776</v>
      </c>
      <c r="AE38" s="64">
        <f t="shared" si="4"/>
        <v>15</v>
      </c>
      <c r="AF38" s="88">
        <f t="shared" si="18"/>
        <v>1411906291</v>
      </c>
      <c r="AG38" s="88">
        <f t="shared" si="49"/>
        <v>857731.94792425074</v>
      </c>
      <c r="AH38">
        <v>0</v>
      </c>
      <c r="AI38" s="102">
        <f t="shared" si="19"/>
        <v>857731.94792425074</v>
      </c>
      <c r="AK38" s="88">
        <f t="shared" si="20"/>
        <v>1411906291</v>
      </c>
      <c r="AP38" s="88">
        <f t="shared" si="21"/>
        <v>55591451</v>
      </c>
      <c r="AQ38" s="88">
        <f t="shared" si="22"/>
        <v>315064.54854250001</v>
      </c>
      <c r="AR38">
        <v>0</v>
      </c>
      <c r="AS38" s="102">
        <f t="shared" si="23"/>
        <v>315064.54854250001</v>
      </c>
      <c r="AU38" s="88">
        <f t="shared" si="24"/>
        <v>777179585</v>
      </c>
      <c r="AV38" s="88">
        <f t="shared" si="25"/>
        <v>354005.30096750002</v>
      </c>
      <c r="AW38">
        <v>0</v>
      </c>
      <c r="AX38" s="102">
        <f t="shared" si="26"/>
        <v>354005.30096750002</v>
      </c>
      <c r="AZ38" s="88">
        <f t="shared" si="27"/>
        <v>40999766</v>
      </c>
      <c r="BA38" s="88">
        <f t="shared" si="28"/>
        <v>256658.53516000003</v>
      </c>
      <c r="BB38">
        <v>0</v>
      </c>
      <c r="BC38" s="102">
        <f t="shared" si="29"/>
        <v>256658.53516000003</v>
      </c>
      <c r="BE38" s="88">
        <f t="shared" si="30"/>
        <v>35142657</v>
      </c>
      <c r="BF38" s="88">
        <f t="shared" si="31"/>
        <v>224063.72392250001</v>
      </c>
      <c r="BG38">
        <v>0</v>
      </c>
      <c r="BH38" s="102">
        <f t="shared" si="32"/>
        <v>224063.72392250001</v>
      </c>
      <c r="BJ38" s="88">
        <f t="shared" si="33"/>
        <v>11714219</v>
      </c>
      <c r="BK38" s="88">
        <f t="shared" si="34"/>
        <v>74642.027283083342</v>
      </c>
      <c r="BL38">
        <v>0</v>
      </c>
      <c r="BM38" s="102">
        <f t="shared" si="35"/>
        <v>74642.027283083342</v>
      </c>
      <c r="BO38" s="88">
        <f t="shared" si="36"/>
        <v>27333177</v>
      </c>
      <c r="BP38" s="88">
        <f t="shared" si="37"/>
        <v>176499.43494800001</v>
      </c>
      <c r="BQ38">
        <v>0</v>
      </c>
      <c r="BR38" s="102">
        <f t="shared" si="38"/>
        <v>176499.43494800001</v>
      </c>
      <c r="BT38" s="88">
        <f t="shared" si="39"/>
        <v>11714219</v>
      </c>
      <c r="BU38" s="88">
        <f t="shared" si="40"/>
        <v>75642.616822666663</v>
      </c>
      <c r="BV38">
        <v>0</v>
      </c>
      <c r="BW38" s="102">
        <f t="shared" si="41"/>
        <v>75642.616822666663</v>
      </c>
      <c r="BY38" s="88">
        <f t="shared" si="42"/>
        <v>0</v>
      </c>
      <c r="BZ38" s="88">
        <f t="shared" si="43"/>
        <v>0</v>
      </c>
      <c r="CA38">
        <v>0</v>
      </c>
      <c r="CB38" s="102">
        <f t="shared" si="44"/>
        <v>0</v>
      </c>
      <c r="CD38" s="99">
        <f t="shared" si="45"/>
        <v>1411906291</v>
      </c>
      <c r="CE38" s="88">
        <f t="shared" si="50"/>
        <v>4211482.7418237496</v>
      </c>
      <c r="CF38" s="88">
        <f t="shared" si="5"/>
        <v>0</v>
      </c>
      <c r="CG38" s="99">
        <f t="shared" si="46"/>
        <v>4211482.7418237496</v>
      </c>
      <c r="CH38" s="88">
        <f t="shared" si="47"/>
        <v>857731.94792425074</v>
      </c>
      <c r="CI38" s="102">
        <f t="shared" si="51"/>
        <v>0</v>
      </c>
    </row>
    <row r="39" spans="5:87" x14ac:dyDescent="0.25">
      <c r="E39" s="138"/>
      <c r="F39" s="138"/>
      <c r="G39" s="138">
        <v>37495</v>
      </c>
      <c r="H39" s="64">
        <f t="shared" si="1"/>
        <v>16</v>
      </c>
      <c r="I39" s="38"/>
      <c r="L39" s="86">
        <f t="shared" si="6"/>
        <v>771922444</v>
      </c>
      <c r="M39" s="88">
        <f t="shared" si="7"/>
        <v>5076676.6067066668</v>
      </c>
      <c r="O39" s="89">
        <v>0</v>
      </c>
      <c r="P39" s="88">
        <f t="shared" si="8"/>
        <v>5076676.6067066668</v>
      </c>
      <c r="Q39" s="87">
        <f t="shared" si="9"/>
        <v>6432.6870333333336</v>
      </c>
      <c r="R39" s="87">
        <f t="shared" si="10"/>
        <v>1029.2299253333333</v>
      </c>
      <c r="S39" s="88">
        <f t="shared" si="11"/>
        <v>5069214.6897480004</v>
      </c>
      <c r="T39" s="140">
        <f t="shared" si="12"/>
        <v>1</v>
      </c>
      <c r="U39" s="64">
        <f t="shared" si="2"/>
        <v>16</v>
      </c>
      <c r="V39" s="99">
        <f t="shared" si="13"/>
        <v>153230577</v>
      </c>
      <c r="W39" s="88">
        <f t="shared" si="48"/>
        <v>907763.4765775</v>
      </c>
      <c r="X39">
        <v>0</v>
      </c>
      <c r="Y39" s="102">
        <f t="shared" si="14"/>
        <v>907763.4765775</v>
      </c>
      <c r="Z39" s="64">
        <f t="shared" si="3"/>
        <v>16</v>
      </c>
      <c r="AA39" s="99">
        <f t="shared" si="15"/>
        <v>299000640</v>
      </c>
      <c r="AB39" s="88">
        <f t="shared" si="16"/>
        <v>1827143.0776</v>
      </c>
      <c r="AC39">
        <v>0</v>
      </c>
      <c r="AD39" s="102">
        <f t="shared" si="17"/>
        <v>1827143.0776</v>
      </c>
      <c r="AE39" s="64">
        <f t="shared" si="4"/>
        <v>16</v>
      </c>
      <c r="AF39" s="88">
        <f t="shared" si="18"/>
        <v>1411906291</v>
      </c>
      <c r="AG39" s="88">
        <f t="shared" si="49"/>
        <v>857731.94792425074</v>
      </c>
      <c r="AH39">
        <v>0</v>
      </c>
      <c r="AI39" s="102">
        <f t="shared" si="19"/>
        <v>857731.94792425074</v>
      </c>
      <c r="AK39" s="88">
        <f t="shared" si="20"/>
        <v>1411906291</v>
      </c>
      <c r="AP39" s="88">
        <f t="shared" si="21"/>
        <v>55591451</v>
      </c>
      <c r="AQ39" s="88">
        <f t="shared" si="22"/>
        <v>315064.54854250001</v>
      </c>
      <c r="AR39">
        <v>0</v>
      </c>
      <c r="AS39" s="102">
        <f t="shared" si="23"/>
        <v>315064.54854250001</v>
      </c>
      <c r="AU39" s="88">
        <f t="shared" si="24"/>
        <v>777179585</v>
      </c>
      <c r="AV39" s="88">
        <f t="shared" si="25"/>
        <v>354005.30096750002</v>
      </c>
      <c r="AW39">
        <v>0</v>
      </c>
      <c r="AX39" s="102">
        <f t="shared" si="26"/>
        <v>354005.30096750002</v>
      </c>
      <c r="AZ39" s="88">
        <f t="shared" si="27"/>
        <v>40999766</v>
      </c>
      <c r="BA39" s="88">
        <f t="shared" si="28"/>
        <v>256658.53516000003</v>
      </c>
      <c r="BB39">
        <v>0</v>
      </c>
      <c r="BC39" s="102">
        <f t="shared" si="29"/>
        <v>256658.53516000003</v>
      </c>
      <c r="BE39" s="88">
        <f t="shared" si="30"/>
        <v>35142657</v>
      </c>
      <c r="BF39" s="88">
        <f t="shared" si="31"/>
        <v>224063.72392250001</v>
      </c>
      <c r="BG39">
        <v>0</v>
      </c>
      <c r="BH39" s="102">
        <f t="shared" si="32"/>
        <v>224063.72392250001</v>
      </c>
      <c r="BJ39" s="88">
        <f t="shared" si="33"/>
        <v>11714219</v>
      </c>
      <c r="BK39" s="88">
        <f t="shared" si="34"/>
        <v>74642.027283083342</v>
      </c>
      <c r="BL39">
        <v>0</v>
      </c>
      <c r="BM39" s="102">
        <f t="shared" si="35"/>
        <v>74642.027283083342</v>
      </c>
      <c r="BO39" s="88">
        <f t="shared" si="36"/>
        <v>27333177</v>
      </c>
      <c r="BP39" s="88">
        <f t="shared" si="37"/>
        <v>176499.43494800001</v>
      </c>
      <c r="BQ39">
        <v>0</v>
      </c>
      <c r="BR39" s="102">
        <f t="shared" si="38"/>
        <v>176499.43494800001</v>
      </c>
      <c r="BT39" s="88">
        <f t="shared" si="39"/>
        <v>11714219</v>
      </c>
      <c r="BU39" s="88">
        <f t="shared" si="40"/>
        <v>75642.616822666663</v>
      </c>
      <c r="BV39">
        <v>0</v>
      </c>
      <c r="BW39" s="102">
        <f t="shared" si="41"/>
        <v>75642.616822666663</v>
      </c>
      <c r="BY39" s="88">
        <f t="shared" si="42"/>
        <v>0</v>
      </c>
      <c r="BZ39" s="88">
        <f t="shared" si="43"/>
        <v>0</v>
      </c>
      <c r="CA39">
        <v>0</v>
      </c>
      <c r="CB39" s="102">
        <f t="shared" si="44"/>
        <v>0</v>
      </c>
      <c r="CD39" s="99">
        <f t="shared" si="45"/>
        <v>1411906291</v>
      </c>
      <c r="CE39" s="88">
        <f t="shared" si="50"/>
        <v>4211482.7418237496</v>
      </c>
      <c r="CF39" s="88">
        <f t="shared" si="5"/>
        <v>0</v>
      </c>
      <c r="CG39" s="99">
        <f t="shared" si="46"/>
        <v>4211482.7418237496</v>
      </c>
      <c r="CH39" s="88">
        <f t="shared" si="47"/>
        <v>857731.94792425074</v>
      </c>
      <c r="CI39" s="102">
        <f t="shared" si="51"/>
        <v>0</v>
      </c>
    </row>
    <row r="40" spans="5:87" x14ac:dyDescent="0.25">
      <c r="E40" s="138"/>
      <c r="F40" s="138"/>
      <c r="G40" s="138">
        <v>37526</v>
      </c>
      <c r="H40" s="64">
        <f t="shared" si="1"/>
        <v>17</v>
      </c>
      <c r="I40" s="38"/>
      <c r="L40" s="86">
        <f t="shared" si="6"/>
        <v>771922444</v>
      </c>
      <c r="M40" s="88">
        <f t="shared" si="7"/>
        <v>5076676.6067066668</v>
      </c>
      <c r="O40" s="89">
        <v>0</v>
      </c>
      <c r="P40" s="88">
        <f t="shared" si="8"/>
        <v>5076676.6067066668</v>
      </c>
      <c r="Q40" s="87">
        <f t="shared" si="9"/>
        <v>6432.6870333333336</v>
      </c>
      <c r="R40" s="87">
        <f t="shared" si="10"/>
        <v>1029.2299253333333</v>
      </c>
      <c r="S40" s="88">
        <f t="shared" si="11"/>
        <v>5069214.6897480004</v>
      </c>
      <c r="T40" s="140">
        <f t="shared" si="12"/>
        <v>1</v>
      </c>
      <c r="U40" s="64">
        <f t="shared" si="2"/>
        <v>17</v>
      </c>
      <c r="V40" s="99">
        <f t="shared" si="13"/>
        <v>153230577</v>
      </c>
      <c r="W40" s="88">
        <f t="shared" si="48"/>
        <v>907763.4765775</v>
      </c>
      <c r="X40">
        <v>0</v>
      </c>
      <c r="Y40" s="102">
        <f t="shared" si="14"/>
        <v>907763.4765775</v>
      </c>
      <c r="Z40" s="64">
        <f t="shared" si="3"/>
        <v>17</v>
      </c>
      <c r="AA40" s="99">
        <f t="shared" si="15"/>
        <v>299000640</v>
      </c>
      <c r="AB40" s="88">
        <f t="shared" si="16"/>
        <v>1827143.0776</v>
      </c>
      <c r="AC40">
        <v>0</v>
      </c>
      <c r="AD40" s="102">
        <f t="shared" si="17"/>
        <v>1827143.0776</v>
      </c>
      <c r="AE40" s="64">
        <f t="shared" si="4"/>
        <v>17</v>
      </c>
      <c r="AF40" s="88">
        <f t="shared" si="18"/>
        <v>1411906291</v>
      </c>
      <c r="AG40" s="88">
        <f t="shared" si="49"/>
        <v>857731.94792425074</v>
      </c>
      <c r="AH40">
        <v>0</v>
      </c>
      <c r="AI40" s="102">
        <f t="shared" si="19"/>
        <v>857731.94792425074</v>
      </c>
      <c r="AK40" s="88">
        <f t="shared" si="20"/>
        <v>1411906291</v>
      </c>
      <c r="AP40" s="88">
        <f t="shared" si="21"/>
        <v>55591451</v>
      </c>
      <c r="AQ40" s="88">
        <f t="shared" si="22"/>
        <v>315064.54854250001</v>
      </c>
      <c r="AR40">
        <v>0</v>
      </c>
      <c r="AS40" s="102">
        <f t="shared" si="23"/>
        <v>315064.54854250001</v>
      </c>
      <c r="AU40" s="88">
        <f t="shared" si="24"/>
        <v>777179585</v>
      </c>
      <c r="AV40" s="88">
        <f t="shared" si="25"/>
        <v>354005.30096750002</v>
      </c>
      <c r="AW40">
        <v>0</v>
      </c>
      <c r="AX40" s="102">
        <f t="shared" si="26"/>
        <v>354005.30096750002</v>
      </c>
      <c r="AZ40" s="88">
        <f t="shared" si="27"/>
        <v>40999766</v>
      </c>
      <c r="BA40" s="88">
        <f t="shared" si="28"/>
        <v>256658.53516000003</v>
      </c>
      <c r="BB40">
        <v>0</v>
      </c>
      <c r="BC40" s="102">
        <f t="shared" si="29"/>
        <v>256658.53516000003</v>
      </c>
      <c r="BE40" s="88">
        <f t="shared" si="30"/>
        <v>35142657</v>
      </c>
      <c r="BF40" s="88">
        <f t="shared" si="31"/>
        <v>224063.72392250001</v>
      </c>
      <c r="BG40">
        <v>0</v>
      </c>
      <c r="BH40" s="102">
        <f t="shared" si="32"/>
        <v>224063.72392250001</v>
      </c>
      <c r="BJ40" s="88">
        <f t="shared" si="33"/>
        <v>11714219</v>
      </c>
      <c r="BK40" s="88">
        <f t="shared" si="34"/>
        <v>74642.027283083342</v>
      </c>
      <c r="BL40">
        <v>0</v>
      </c>
      <c r="BM40" s="102">
        <f t="shared" si="35"/>
        <v>74642.027283083342</v>
      </c>
      <c r="BO40" s="88">
        <f t="shared" si="36"/>
        <v>27333177</v>
      </c>
      <c r="BP40" s="88">
        <f t="shared" si="37"/>
        <v>176499.43494800001</v>
      </c>
      <c r="BQ40">
        <v>0</v>
      </c>
      <c r="BR40" s="102">
        <f t="shared" si="38"/>
        <v>176499.43494800001</v>
      </c>
      <c r="BT40" s="88">
        <f t="shared" si="39"/>
        <v>11714219</v>
      </c>
      <c r="BU40" s="88">
        <f t="shared" si="40"/>
        <v>75642.616822666663</v>
      </c>
      <c r="BV40">
        <v>0</v>
      </c>
      <c r="BW40" s="102">
        <f t="shared" si="41"/>
        <v>75642.616822666663</v>
      </c>
      <c r="BY40" s="88">
        <f t="shared" si="42"/>
        <v>0</v>
      </c>
      <c r="BZ40" s="88">
        <f t="shared" si="43"/>
        <v>0</v>
      </c>
      <c r="CA40">
        <v>0</v>
      </c>
      <c r="CB40" s="102">
        <f t="shared" si="44"/>
        <v>0</v>
      </c>
      <c r="CD40" s="99">
        <f t="shared" si="45"/>
        <v>1411906291</v>
      </c>
      <c r="CE40" s="88">
        <f t="shared" si="50"/>
        <v>4211482.7418237496</v>
      </c>
      <c r="CF40" s="88">
        <f t="shared" si="5"/>
        <v>0</v>
      </c>
      <c r="CG40" s="99">
        <f t="shared" si="46"/>
        <v>4211482.7418237496</v>
      </c>
      <c r="CH40" s="88">
        <f t="shared" si="47"/>
        <v>857731.94792425074</v>
      </c>
      <c r="CI40" s="102">
        <f t="shared" si="51"/>
        <v>0</v>
      </c>
    </row>
    <row r="41" spans="5:87" x14ac:dyDescent="0.25">
      <c r="E41" s="138"/>
      <c r="F41" s="138"/>
      <c r="G41" s="138">
        <v>37556</v>
      </c>
      <c r="H41" s="64">
        <f t="shared" si="1"/>
        <v>18</v>
      </c>
      <c r="I41" s="38"/>
      <c r="L41" s="86">
        <f t="shared" si="6"/>
        <v>771922444</v>
      </c>
      <c r="M41" s="88">
        <f t="shared" si="7"/>
        <v>5076676.6067066668</v>
      </c>
      <c r="O41" s="89">
        <v>0</v>
      </c>
      <c r="P41" s="88">
        <f t="shared" si="8"/>
        <v>5076676.6067066668</v>
      </c>
      <c r="Q41" s="87">
        <f t="shared" si="9"/>
        <v>6432.6870333333336</v>
      </c>
      <c r="R41" s="87">
        <f t="shared" si="10"/>
        <v>1029.2299253333333</v>
      </c>
      <c r="S41" s="88">
        <f t="shared" si="11"/>
        <v>5069214.6897480004</v>
      </c>
      <c r="T41" s="140">
        <f t="shared" si="12"/>
        <v>1</v>
      </c>
      <c r="U41" s="64">
        <f t="shared" si="2"/>
        <v>18</v>
      </c>
      <c r="V41" s="99">
        <f t="shared" si="13"/>
        <v>153230577</v>
      </c>
      <c r="W41" s="88">
        <f t="shared" si="48"/>
        <v>907763.4765775</v>
      </c>
      <c r="X41">
        <v>0</v>
      </c>
      <c r="Y41" s="102">
        <f t="shared" si="14"/>
        <v>907763.4765775</v>
      </c>
      <c r="Z41" s="64">
        <f t="shared" si="3"/>
        <v>18</v>
      </c>
      <c r="AA41" s="99">
        <f t="shared" si="15"/>
        <v>299000640</v>
      </c>
      <c r="AB41" s="88">
        <f t="shared" si="16"/>
        <v>1827143.0776</v>
      </c>
      <c r="AC41">
        <v>0</v>
      </c>
      <c r="AD41" s="102">
        <f t="shared" si="17"/>
        <v>1827143.0776</v>
      </c>
      <c r="AE41" s="64">
        <f t="shared" si="4"/>
        <v>18</v>
      </c>
      <c r="AF41" s="88">
        <f t="shared" si="18"/>
        <v>1411906291</v>
      </c>
      <c r="AG41" s="88">
        <f t="shared" si="49"/>
        <v>857731.94792425074</v>
      </c>
      <c r="AH41">
        <v>0</v>
      </c>
      <c r="AI41" s="102">
        <f t="shared" si="19"/>
        <v>857731.94792425074</v>
      </c>
      <c r="AK41" s="88">
        <f t="shared" si="20"/>
        <v>1411906291</v>
      </c>
      <c r="AP41" s="88">
        <f t="shared" si="21"/>
        <v>55591451</v>
      </c>
      <c r="AQ41" s="88">
        <f t="shared" si="22"/>
        <v>315064.54854250001</v>
      </c>
      <c r="AR41">
        <v>0</v>
      </c>
      <c r="AS41" s="102">
        <f t="shared" si="23"/>
        <v>315064.54854250001</v>
      </c>
      <c r="AU41" s="88">
        <f t="shared" si="24"/>
        <v>777179585</v>
      </c>
      <c r="AV41" s="88">
        <f t="shared" si="25"/>
        <v>354005.30096750002</v>
      </c>
      <c r="AW41">
        <v>0</v>
      </c>
      <c r="AX41" s="102">
        <f t="shared" si="26"/>
        <v>354005.30096750002</v>
      </c>
      <c r="AZ41" s="88">
        <f t="shared" si="27"/>
        <v>40999766</v>
      </c>
      <c r="BA41" s="88">
        <f t="shared" si="28"/>
        <v>256658.53516000003</v>
      </c>
      <c r="BB41">
        <v>0</v>
      </c>
      <c r="BC41" s="102">
        <f t="shared" si="29"/>
        <v>256658.53516000003</v>
      </c>
      <c r="BE41" s="88">
        <f t="shared" si="30"/>
        <v>35142657</v>
      </c>
      <c r="BF41" s="88">
        <f t="shared" si="31"/>
        <v>224063.72392250001</v>
      </c>
      <c r="BG41">
        <v>0</v>
      </c>
      <c r="BH41" s="102">
        <f t="shared" si="32"/>
        <v>224063.72392250001</v>
      </c>
      <c r="BJ41" s="88">
        <f t="shared" si="33"/>
        <v>11714219</v>
      </c>
      <c r="BK41" s="88">
        <f t="shared" si="34"/>
        <v>74642.027283083342</v>
      </c>
      <c r="BL41">
        <v>0</v>
      </c>
      <c r="BM41" s="102">
        <f t="shared" si="35"/>
        <v>74642.027283083342</v>
      </c>
      <c r="BO41" s="88">
        <f t="shared" si="36"/>
        <v>27333177</v>
      </c>
      <c r="BP41" s="88">
        <f t="shared" si="37"/>
        <v>176499.43494800001</v>
      </c>
      <c r="BQ41">
        <v>0</v>
      </c>
      <c r="BR41" s="102">
        <f t="shared" si="38"/>
        <v>176499.43494800001</v>
      </c>
      <c r="BT41" s="88">
        <f t="shared" si="39"/>
        <v>11714219</v>
      </c>
      <c r="BU41" s="88">
        <f t="shared" si="40"/>
        <v>75642.616822666663</v>
      </c>
      <c r="BV41">
        <v>0</v>
      </c>
      <c r="BW41" s="102">
        <f t="shared" si="41"/>
        <v>75642.616822666663</v>
      </c>
      <c r="BY41" s="88">
        <f t="shared" si="42"/>
        <v>0</v>
      </c>
      <c r="BZ41" s="88">
        <f t="shared" si="43"/>
        <v>0</v>
      </c>
      <c r="CA41">
        <v>0</v>
      </c>
      <c r="CB41" s="102">
        <f t="shared" si="44"/>
        <v>0</v>
      </c>
      <c r="CD41" s="99">
        <f t="shared" si="45"/>
        <v>1411906291</v>
      </c>
      <c r="CE41" s="88">
        <f t="shared" si="50"/>
        <v>4211482.7418237496</v>
      </c>
      <c r="CF41" s="88">
        <f t="shared" si="5"/>
        <v>0</v>
      </c>
      <c r="CG41" s="99">
        <f t="shared" si="46"/>
        <v>4211482.7418237496</v>
      </c>
      <c r="CH41" s="88">
        <f t="shared" si="47"/>
        <v>857731.94792425074</v>
      </c>
      <c r="CI41" s="102">
        <f t="shared" si="51"/>
        <v>0</v>
      </c>
    </row>
    <row r="42" spans="5:87" x14ac:dyDescent="0.25">
      <c r="E42" s="138"/>
      <c r="F42" s="138"/>
      <c r="G42" s="138">
        <v>37587</v>
      </c>
      <c r="H42" s="64">
        <f t="shared" si="1"/>
        <v>19</v>
      </c>
      <c r="I42" s="38"/>
      <c r="L42" s="86">
        <f t="shared" si="6"/>
        <v>771922444</v>
      </c>
      <c r="M42" s="88">
        <f t="shared" si="7"/>
        <v>5076676.6067066668</v>
      </c>
      <c r="O42" s="89">
        <v>0</v>
      </c>
      <c r="P42" s="88">
        <f t="shared" si="8"/>
        <v>5076676.6067066668</v>
      </c>
      <c r="Q42" s="87">
        <f t="shared" si="9"/>
        <v>6432.6870333333336</v>
      </c>
      <c r="R42" s="87">
        <f t="shared" si="10"/>
        <v>1029.2299253333333</v>
      </c>
      <c r="S42" s="88">
        <f t="shared" si="11"/>
        <v>5069214.6897480004</v>
      </c>
      <c r="T42" s="140">
        <f t="shared" si="12"/>
        <v>1</v>
      </c>
      <c r="U42" s="64">
        <f t="shared" si="2"/>
        <v>19</v>
      </c>
      <c r="V42" s="99">
        <f t="shared" si="13"/>
        <v>153230577</v>
      </c>
      <c r="W42" s="88">
        <f t="shared" si="48"/>
        <v>907763.4765775</v>
      </c>
      <c r="X42">
        <v>0</v>
      </c>
      <c r="Y42" s="102">
        <f t="shared" si="14"/>
        <v>907763.4765775</v>
      </c>
      <c r="Z42" s="64">
        <f t="shared" si="3"/>
        <v>19</v>
      </c>
      <c r="AA42" s="99">
        <f t="shared" si="15"/>
        <v>299000640</v>
      </c>
      <c r="AB42" s="88">
        <f t="shared" si="16"/>
        <v>1827143.0776</v>
      </c>
      <c r="AC42">
        <v>0</v>
      </c>
      <c r="AD42" s="102">
        <f t="shared" si="17"/>
        <v>1827143.0776</v>
      </c>
      <c r="AE42" s="64">
        <f t="shared" si="4"/>
        <v>19</v>
      </c>
      <c r="AF42" s="88">
        <f t="shared" si="18"/>
        <v>1411906291</v>
      </c>
      <c r="AG42" s="88">
        <f t="shared" si="49"/>
        <v>857731.94792425074</v>
      </c>
      <c r="AH42">
        <v>0</v>
      </c>
      <c r="AI42" s="102">
        <f t="shared" si="19"/>
        <v>857731.94792425074</v>
      </c>
      <c r="AK42" s="88">
        <f t="shared" si="20"/>
        <v>1411906291</v>
      </c>
      <c r="AP42" s="88">
        <f t="shared" si="21"/>
        <v>55591451</v>
      </c>
      <c r="AQ42" s="88">
        <f t="shared" si="22"/>
        <v>315064.54854250001</v>
      </c>
      <c r="AR42">
        <v>0</v>
      </c>
      <c r="AS42" s="102">
        <f t="shared" si="23"/>
        <v>315064.54854250001</v>
      </c>
      <c r="AU42" s="88">
        <f t="shared" si="24"/>
        <v>777179585</v>
      </c>
      <c r="AV42" s="88">
        <f t="shared" si="25"/>
        <v>354005.30096750002</v>
      </c>
      <c r="AW42">
        <v>0</v>
      </c>
      <c r="AX42" s="102">
        <f t="shared" si="26"/>
        <v>354005.30096750002</v>
      </c>
      <c r="AZ42" s="88">
        <f t="shared" si="27"/>
        <v>40999766</v>
      </c>
      <c r="BA42" s="88">
        <f t="shared" si="28"/>
        <v>256658.53516000003</v>
      </c>
      <c r="BB42">
        <v>0</v>
      </c>
      <c r="BC42" s="102">
        <f t="shared" si="29"/>
        <v>256658.53516000003</v>
      </c>
      <c r="BE42" s="88">
        <f t="shared" si="30"/>
        <v>35142657</v>
      </c>
      <c r="BF42" s="88">
        <f t="shared" si="31"/>
        <v>224063.72392250001</v>
      </c>
      <c r="BG42">
        <v>0</v>
      </c>
      <c r="BH42" s="102">
        <f t="shared" si="32"/>
        <v>224063.72392250001</v>
      </c>
      <c r="BJ42" s="88">
        <f t="shared" si="33"/>
        <v>11714219</v>
      </c>
      <c r="BK42" s="88">
        <f t="shared" si="34"/>
        <v>74642.027283083342</v>
      </c>
      <c r="BL42">
        <v>0</v>
      </c>
      <c r="BM42" s="102">
        <f t="shared" si="35"/>
        <v>74642.027283083342</v>
      </c>
      <c r="BO42" s="88">
        <f t="shared" si="36"/>
        <v>27333177</v>
      </c>
      <c r="BP42" s="88">
        <f t="shared" si="37"/>
        <v>176499.43494800001</v>
      </c>
      <c r="BQ42">
        <v>0</v>
      </c>
      <c r="BR42" s="102">
        <f t="shared" si="38"/>
        <v>176499.43494800001</v>
      </c>
      <c r="BT42" s="88">
        <f t="shared" si="39"/>
        <v>11714219</v>
      </c>
      <c r="BU42" s="88">
        <f t="shared" si="40"/>
        <v>75642.616822666663</v>
      </c>
      <c r="BV42">
        <v>0</v>
      </c>
      <c r="BW42" s="102">
        <f t="shared" si="41"/>
        <v>75642.616822666663</v>
      </c>
      <c r="BY42" s="88">
        <f t="shared" si="42"/>
        <v>0</v>
      </c>
      <c r="BZ42" s="88">
        <f t="shared" si="43"/>
        <v>0</v>
      </c>
      <c r="CA42">
        <v>0</v>
      </c>
      <c r="CB42" s="102">
        <f t="shared" si="44"/>
        <v>0</v>
      </c>
      <c r="CD42" s="99">
        <f t="shared" si="45"/>
        <v>1411906291</v>
      </c>
      <c r="CE42" s="88">
        <f t="shared" si="50"/>
        <v>4211482.7418237496</v>
      </c>
      <c r="CF42" s="88">
        <f t="shared" si="5"/>
        <v>0</v>
      </c>
      <c r="CG42" s="99">
        <f t="shared" si="46"/>
        <v>4211482.7418237496</v>
      </c>
      <c r="CH42" s="88">
        <f t="shared" si="47"/>
        <v>857731.94792425074</v>
      </c>
      <c r="CI42" s="102">
        <f t="shared" si="51"/>
        <v>0</v>
      </c>
    </row>
    <row r="43" spans="5:87" x14ac:dyDescent="0.25">
      <c r="E43" s="138"/>
      <c r="F43" s="138"/>
      <c r="G43" s="138">
        <v>37617</v>
      </c>
      <c r="H43" s="64">
        <f t="shared" si="1"/>
        <v>20</v>
      </c>
      <c r="I43" s="38"/>
      <c r="L43" s="86">
        <f t="shared" si="6"/>
        <v>771922444</v>
      </c>
      <c r="M43" s="88">
        <f t="shared" si="7"/>
        <v>5076676.6067066668</v>
      </c>
      <c r="O43" s="89">
        <v>0</v>
      </c>
      <c r="P43" s="88">
        <f t="shared" si="8"/>
        <v>5076676.6067066668</v>
      </c>
      <c r="Q43" s="87">
        <f t="shared" si="9"/>
        <v>6432.6870333333336</v>
      </c>
      <c r="R43" s="87">
        <f t="shared" si="10"/>
        <v>1029.2299253333333</v>
      </c>
      <c r="S43" s="88">
        <f t="shared" si="11"/>
        <v>5069214.6897480004</v>
      </c>
      <c r="T43" s="140">
        <f t="shared" si="12"/>
        <v>1</v>
      </c>
      <c r="U43" s="64">
        <f t="shared" si="2"/>
        <v>20</v>
      </c>
      <c r="V43" s="99">
        <f t="shared" si="13"/>
        <v>153230577</v>
      </c>
      <c r="W43" s="88">
        <f t="shared" si="48"/>
        <v>907763.4765775</v>
      </c>
      <c r="X43">
        <v>0</v>
      </c>
      <c r="Y43" s="102">
        <f t="shared" si="14"/>
        <v>907763.4765775</v>
      </c>
      <c r="Z43" s="64">
        <f t="shared" si="3"/>
        <v>20</v>
      </c>
      <c r="AA43" s="99">
        <f t="shared" si="15"/>
        <v>299000640</v>
      </c>
      <c r="AB43" s="88">
        <f t="shared" si="16"/>
        <v>1827143.0776</v>
      </c>
      <c r="AC43">
        <v>0</v>
      </c>
      <c r="AD43" s="102">
        <f t="shared" si="17"/>
        <v>1827143.0776</v>
      </c>
      <c r="AE43" s="64">
        <f t="shared" si="4"/>
        <v>20</v>
      </c>
      <c r="AF43" s="88">
        <f t="shared" si="18"/>
        <v>1411906291</v>
      </c>
      <c r="AG43" s="88">
        <f t="shared" si="49"/>
        <v>857731.94792425074</v>
      </c>
      <c r="AH43">
        <v>0</v>
      </c>
      <c r="AI43" s="102">
        <f t="shared" si="19"/>
        <v>857731.94792425074</v>
      </c>
      <c r="AK43" s="88">
        <f t="shared" si="20"/>
        <v>1411906291</v>
      </c>
      <c r="AP43" s="88">
        <f t="shared" si="21"/>
        <v>55591451</v>
      </c>
      <c r="AQ43" s="88">
        <f t="shared" si="22"/>
        <v>315064.54854250001</v>
      </c>
      <c r="AR43">
        <v>0</v>
      </c>
      <c r="AS43" s="102">
        <f t="shared" si="23"/>
        <v>315064.54854250001</v>
      </c>
      <c r="AU43" s="88">
        <f t="shared" si="24"/>
        <v>777179585</v>
      </c>
      <c r="AV43" s="88">
        <f t="shared" si="25"/>
        <v>354005.30096750002</v>
      </c>
      <c r="AW43">
        <v>0</v>
      </c>
      <c r="AX43" s="102">
        <f t="shared" si="26"/>
        <v>354005.30096750002</v>
      </c>
      <c r="AZ43" s="88">
        <f t="shared" si="27"/>
        <v>40999766</v>
      </c>
      <c r="BA43" s="88">
        <f t="shared" si="28"/>
        <v>256658.53516000003</v>
      </c>
      <c r="BB43">
        <v>0</v>
      </c>
      <c r="BC43" s="102">
        <f t="shared" si="29"/>
        <v>256658.53516000003</v>
      </c>
      <c r="BE43" s="88">
        <f t="shared" si="30"/>
        <v>35142657</v>
      </c>
      <c r="BF43" s="88">
        <f t="shared" si="31"/>
        <v>224063.72392250001</v>
      </c>
      <c r="BG43">
        <v>0</v>
      </c>
      <c r="BH43" s="102">
        <f t="shared" si="32"/>
        <v>224063.72392250001</v>
      </c>
      <c r="BJ43" s="88">
        <f t="shared" si="33"/>
        <v>11714219</v>
      </c>
      <c r="BK43" s="88">
        <f t="shared" si="34"/>
        <v>74642.027283083342</v>
      </c>
      <c r="BL43">
        <v>0</v>
      </c>
      <c r="BM43" s="102">
        <f t="shared" si="35"/>
        <v>74642.027283083342</v>
      </c>
      <c r="BO43" s="88">
        <f t="shared" si="36"/>
        <v>27333177</v>
      </c>
      <c r="BP43" s="88">
        <f t="shared" si="37"/>
        <v>176499.43494800001</v>
      </c>
      <c r="BQ43">
        <v>0</v>
      </c>
      <c r="BR43" s="102">
        <f t="shared" si="38"/>
        <v>176499.43494800001</v>
      </c>
      <c r="BT43" s="88">
        <f t="shared" si="39"/>
        <v>11714219</v>
      </c>
      <c r="BU43" s="88">
        <f t="shared" si="40"/>
        <v>75642.616822666663</v>
      </c>
      <c r="BV43">
        <v>0</v>
      </c>
      <c r="BW43" s="102">
        <f t="shared" si="41"/>
        <v>75642.616822666663</v>
      </c>
      <c r="BY43" s="88">
        <f t="shared" si="42"/>
        <v>0</v>
      </c>
      <c r="BZ43" s="88">
        <f t="shared" si="43"/>
        <v>0</v>
      </c>
      <c r="CA43">
        <v>0</v>
      </c>
      <c r="CB43" s="102">
        <f t="shared" si="44"/>
        <v>0</v>
      </c>
      <c r="CD43" s="99">
        <f t="shared" si="45"/>
        <v>1411906291</v>
      </c>
      <c r="CE43" s="88">
        <f t="shared" si="50"/>
        <v>4211482.7418237496</v>
      </c>
      <c r="CF43" s="88">
        <f t="shared" si="5"/>
        <v>0</v>
      </c>
      <c r="CG43" s="99">
        <f t="shared" si="46"/>
        <v>4211482.7418237496</v>
      </c>
      <c r="CH43" s="88">
        <f t="shared" si="47"/>
        <v>857731.94792425074</v>
      </c>
      <c r="CI43" s="102">
        <f t="shared" si="51"/>
        <v>0</v>
      </c>
    </row>
    <row r="44" spans="5:87" x14ac:dyDescent="0.25">
      <c r="E44" s="138"/>
      <c r="F44" s="138"/>
      <c r="G44" s="138">
        <v>37648</v>
      </c>
      <c r="H44" s="64">
        <f t="shared" si="1"/>
        <v>21</v>
      </c>
      <c r="I44" s="38"/>
      <c r="L44" s="86">
        <f t="shared" si="6"/>
        <v>771922444</v>
      </c>
      <c r="M44" s="88">
        <f t="shared" si="7"/>
        <v>5076676.6067066668</v>
      </c>
      <c r="O44" s="89">
        <v>0</v>
      </c>
      <c r="P44" s="88">
        <f t="shared" si="8"/>
        <v>5076676.6067066668</v>
      </c>
      <c r="Q44" s="87">
        <f t="shared" si="9"/>
        <v>6432.6870333333336</v>
      </c>
      <c r="R44" s="87">
        <f t="shared" si="10"/>
        <v>1029.2299253333333</v>
      </c>
      <c r="S44" s="88">
        <f t="shared" si="11"/>
        <v>5069214.6897480004</v>
      </c>
      <c r="T44" s="140">
        <f t="shared" si="12"/>
        <v>1</v>
      </c>
      <c r="U44" s="64">
        <f t="shared" si="2"/>
        <v>21</v>
      </c>
      <c r="V44" s="99">
        <f t="shared" si="13"/>
        <v>153230577</v>
      </c>
      <c r="W44" s="88">
        <f t="shared" si="48"/>
        <v>907763.4765775</v>
      </c>
      <c r="X44">
        <v>0</v>
      </c>
      <c r="Y44" s="102">
        <f t="shared" si="14"/>
        <v>907763.4765775</v>
      </c>
      <c r="Z44" s="64">
        <f t="shared" si="3"/>
        <v>21</v>
      </c>
      <c r="AA44" s="99">
        <f t="shared" si="15"/>
        <v>299000640</v>
      </c>
      <c r="AB44" s="88">
        <f t="shared" si="16"/>
        <v>1827143.0776</v>
      </c>
      <c r="AC44">
        <v>0</v>
      </c>
      <c r="AD44" s="102">
        <f t="shared" si="17"/>
        <v>1827143.0776</v>
      </c>
      <c r="AE44" s="64">
        <f t="shared" si="4"/>
        <v>21</v>
      </c>
      <c r="AF44" s="88">
        <f t="shared" si="18"/>
        <v>1411906291</v>
      </c>
      <c r="AG44" s="88">
        <f t="shared" si="49"/>
        <v>857731.94792425074</v>
      </c>
      <c r="AH44">
        <v>0</v>
      </c>
      <c r="AI44" s="102">
        <f t="shared" si="19"/>
        <v>857731.94792425074</v>
      </c>
      <c r="AK44" s="88">
        <f t="shared" si="20"/>
        <v>1411906291</v>
      </c>
      <c r="AP44" s="88">
        <f t="shared" si="21"/>
        <v>55591451</v>
      </c>
      <c r="AQ44" s="88">
        <f t="shared" si="22"/>
        <v>315064.54854250001</v>
      </c>
      <c r="AR44">
        <v>0</v>
      </c>
      <c r="AS44" s="102">
        <f t="shared" si="23"/>
        <v>315064.54854250001</v>
      </c>
      <c r="AU44" s="88">
        <f t="shared" si="24"/>
        <v>777179585</v>
      </c>
      <c r="AV44" s="88">
        <f t="shared" si="25"/>
        <v>354005.30096750002</v>
      </c>
      <c r="AW44">
        <v>0</v>
      </c>
      <c r="AX44" s="102">
        <f t="shared" si="26"/>
        <v>354005.30096750002</v>
      </c>
      <c r="AZ44" s="88">
        <f t="shared" si="27"/>
        <v>40999766</v>
      </c>
      <c r="BA44" s="88">
        <f t="shared" si="28"/>
        <v>256658.53516000003</v>
      </c>
      <c r="BB44">
        <v>0</v>
      </c>
      <c r="BC44" s="102">
        <f t="shared" si="29"/>
        <v>256658.53516000003</v>
      </c>
      <c r="BE44" s="88">
        <f t="shared" si="30"/>
        <v>35142657</v>
      </c>
      <c r="BF44" s="88">
        <f t="shared" si="31"/>
        <v>224063.72392250001</v>
      </c>
      <c r="BG44">
        <v>0</v>
      </c>
      <c r="BH44" s="102">
        <f t="shared" si="32"/>
        <v>224063.72392250001</v>
      </c>
      <c r="BJ44" s="88">
        <f t="shared" si="33"/>
        <v>11714219</v>
      </c>
      <c r="BK44" s="88">
        <f t="shared" si="34"/>
        <v>74642.027283083342</v>
      </c>
      <c r="BL44">
        <v>0</v>
      </c>
      <c r="BM44" s="102">
        <f t="shared" si="35"/>
        <v>74642.027283083342</v>
      </c>
      <c r="BO44" s="88">
        <f t="shared" si="36"/>
        <v>27333177</v>
      </c>
      <c r="BP44" s="88">
        <f t="shared" si="37"/>
        <v>176499.43494800001</v>
      </c>
      <c r="BQ44">
        <v>0</v>
      </c>
      <c r="BR44" s="102">
        <f t="shared" si="38"/>
        <v>176499.43494800001</v>
      </c>
      <c r="BT44" s="88">
        <f t="shared" si="39"/>
        <v>11714219</v>
      </c>
      <c r="BU44" s="88">
        <f t="shared" si="40"/>
        <v>75642.616822666663</v>
      </c>
      <c r="BV44">
        <v>0</v>
      </c>
      <c r="BW44" s="102">
        <f t="shared" si="41"/>
        <v>75642.616822666663</v>
      </c>
      <c r="BY44" s="88">
        <f t="shared" si="42"/>
        <v>0</v>
      </c>
      <c r="BZ44" s="88">
        <f t="shared" si="43"/>
        <v>0</v>
      </c>
      <c r="CA44">
        <v>0</v>
      </c>
      <c r="CB44" s="102">
        <f t="shared" si="44"/>
        <v>0</v>
      </c>
      <c r="CD44" s="99">
        <f t="shared" si="45"/>
        <v>1411906291</v>
      </c>
      <c r="CE44" s="88">
        <f t="shared" si="50"/>
        <v>4211482.7418237496</v>
      </c>
      <c r="CF44" s="88">
        <f t="shared" si="5"/>
        <v>0</v>
      </c>
      <c r="CG44" s="99">
        <f t="shared" si="46"/>
        <v>4211482.7418237496</v>
      </c>
      <c r="CH44" s="88">
        <f t="shared" si="47"/>
        <v>857731.94792425074</v>
      </c>
      <c r="CI44" s="102">
        <f t="shared" si="51"/>
        <v>0</v>
      </c>
    </row>
    <row r="45" spans="5:87" x14ac:dyDescent="0.25">
      <c r="E45" s="138"/>
      <c r="F45" s="138"/>
      <c r="G45" s="138">
        <v>37679</v>
      </c>
      <c r="H45" s="64">
        <f t="shared" si="1"/>
        <v>22</v>
      </c>
      <c r="I45" s="38"/>
      <c r="L45" s="86">
        <f t="shared" si="6"/>
        <v>771922444</v>
      </c>
      <c r="M45" s="88">
        <f t="shared" si="7"/>
        <v>5076676.6067066668</v>
      </c>
      <c r="O45" s="89">
        <v>0</v>
      </c>
      <c r="P45" s="88">
        <f t="shared" si="8"/>
        <v>5076676.6067066668</v>
      </c>
      <c r="Q45" s="87">
        <f t="shared" si="9"/>
        <v>6432.6870333333336</v>
      </c>
      <c r="R45" s="87">
        <f t="shared" si="10"/>
        <v>1029.2299253333333</v>
      </c>
      <c r="S45" s="88">
        <f t="shared" si="11"/>
        <v>5069214.6897480004</v>
      </c>
      <c r="T45" s="140">
        <f t="shared" si="12"/>
        <v>1</v>
      </c>
      <c r="U45" s="64">
        <f t="shared" si="2"/>
        <v>22</v>
      </c>
      <c r="V45" s="99">
        <f t="shared" si="13"/>
        <v>153230577</v>
      </c>
      <c r="W45" s="88">
        <f t="shared" si="48"/>
        <v>907763.4765775</v>
      </c>
      <c r="X45">
        <v>0</v>
      </c>
      <c r="Y45" s="102">
        <f t="shared" si="14"/>
        <v>907763.4765775</v>
      </c>
      <c r="Z45" s="64">
        <f t="shared" si="3"/>
        <v>22</v>
      </c>
      <c r="AA45" s="99">
        <f t="shared" si="15"/>
        <v>299000640</v>
      </c>
      <c r="AB45" s="88">
        <f t="shared" si="16"/>
        <v>1827143.0776</v>
      </c>
      <c r="AC45">
        <v>0</v>
      </c>
      <c r="AD45" s="102">
        <f t="shared" si="17"/>
        <v>1827143.0776</v>
      </c>
      <c r="AE45" s="64">
        <f t="shared" si="4"/>
        <v>22</v>
      </c>
      <c r="AF45" s="88">
        <f t="shared" si="18"/>
        <v>1411906291</v>
      </c>
      <c r="AG45" s="88">
        <f t="shared" si="49"/>
        <v>857731.94792425074</v>
      </c>
      <c r="AH45">
        <v>0</v>
      </c>
      <c r="AI45" s="102">
        <f t="shared" si="19"/>
        <v>857731.94792425074</v>
      </c>
      <c r="AK45" s="88">
        <f t="shared" si="20"/>
        <v>1411906291</v>
      </c>
      <c r="AP45" s="88">
        <f t="shared" si="21"/>
        <v>55591451</v>
      </c>
      <c r="AQ45" s="88">
        <f t="shared" si="22"/>
        <v>315064.54854250001</v>
      </c>
      <c r="AR45">
        <v>0</v>
      </c>
      <c r="AS45" s="102">
        <f t="shared" si="23"/>
        <v>315064.54854250001</v>
      </c>
      <c r="AU45" s="88">
        <f t="shared" si="24"/>
        <v>777179585</v>
      </c>
      <c r="AV45" s="88">
        <f t="shared" si="25"/>
        <v>354005.30096750002</v>
      </c>
      <c r="AW45">
        <v>0</v>
      </c>
      <c r="AX45" s="102">
        <f t="shared" si="26"/>
        <v>354005.30096750002</v>
      </c>
      <c r="AZ45" s="88">
        <f t="shared" si="27"/>
        <v>40999766</v>
      </c>
      <c r="BA45" s="88">
        <f t="shared" si="28"/>
        <v>256658.53516000003</v>
      </c>
      <c r="BB45">
        <v>0</v>
      </c>
      <c r="BC45" s="102">
        <f t="shared" si="29"/>
        <v>256658.53516000003</v>
      </c>
      <c r="BE45" s="88">
        <f t="shared" si="30"/>
        <v>35142657</v>
      </c>
      <c r="BF45" s="88">
        <f t="shared" si="31"/>
        <v>224063.72392250001</v>
      </c>
      <c r="BG45">
        <v>0</v>
      </c>
      <c r="BH45" s="102">
        <f t="shared" si="32"/>
        <v>224063.72392250001</v>
      </c>
      <c r="BJ45" s="88">
        <f t="shared" si="33"/>
        <v>11714219</v>
      </c>
      <c r="BK45" s="88">
        <f t="shared" si="34"/>
        <v>74642.027283083342</v>
      </c>
      <c r="BL45">
        <v>0</v>
      </c>
      <c r="BM45" s="102">
        <f t="shared" si="35"/>
        <v>74642.027283083342</v>
      </c>
      <c r="BO45" s="88">
        <f t="shared" si="36"/>
        <v>27333177</v>
      </c>
      <c r="BP45" s="88">
        <f t="shared" si="37"/>
        <v>176499.43494800001</v>
      </c>
      <c r="BQ45">
        <v>0</v>
      </c>
      <c r="BR45" s="102">
        <f t="shared" si="38"/>
        <v>176499.43494800001</v>
      </c>
      <c r="BT45" s="88">
        <f t="shared" si="39"/>
        <v>11714219</v>
      </c>
      <c r="BU45" s="88">
        <f t="shared" si="40"/>
        <v>75642.616822666663</v>
      </c>
      <c r="BV45">
        <v>0</v>
      </c>
      <c r="BW45" s="102">
        <f t="shared" si="41"/>
        <v>75642.616822666663</v>
      </c>
      <c r="BY45" s="88">
        <f t="shared" si="42"/>
        <v>0</v>
      </c>
      <c r="BZ45" s="88">
        <f t="shared" si="43"/>
        <v>0</v>
      </c>
      <c r="CA45">
        <v>0</v>
      </c>
      <c r="CB45" s="102">
        <f t="shared" si="44"/>
        <v>0</v>
      </c>
      <c r="CD45" s="99">
        <f t="shared" si="45"/>
        <v>1411906291</v>
      </c>
      <c r="CE45" s="88">
        <f t="shared" si="50"/>
        <v>4211482.7418237496</v>
      </c>
      <c r="CF45" s="88">
        <f t="shared" si="5"/>
        <v>0</v>
      </c>
      <c r="CG45" s="99">
        <f t="shared" si="46"/>
        <v>4211482.7418237496</v>
      </c>
      <c r="CH45" s="88">
        <f t="shared" si="47"/>
        <v>857731.94792425074</v>
      </c>
      <c r="CI45" s="102">
        <f t="shared" si="51"/>
        <v>0</v>
      </c>
    </row>
    <row r="46" spans="5:87" x14ac:dyDescent="0.25">
      <c r="E46" s="138"/>
      <c r="F46" s="138"/>
      <c r="G46" s="138">
        <v>37707</v>
      </c>
      <c r="H46" s="64">
        <f t="shared" si="1"/>
        <v>23</v>
      </c>
      <c r="I46" s="38"/>
      <c r="L46" s="86">
        <f t="shared" si="6"/>
        <v>771922444</v>
      </c>
      <c r="M46" s="88">
        <f t="shared" si="7"/>
        <v>5076676.6067066668</v>
      </c>
      <c r="O46" s="89">
        <v>0</v>
      </c>
      <c r="P46" s="88">
        <f t="shared" si="8"/>
        <v>5076676.6067066668</v>
      </c>
      <c r="Q46" s="87">
        <f t="shared" si="9"/>
        <v>6432.6870333333336</v>
      </c>
      <c r="R46" s="87">
        <f t="shared" si="10"/>
        <v>1029.2299253333333</v>
      </c>
      <c r="S46" s="88">
        <f t="shared" si="11"/>
        <v>5069214.6897480004</v>
      </c>
      <c r="T46" s="140">
        <f t="shared" si="12"/>
        <v>1</v>
      </c>
      <c r="U46" s="64">
        <f t="shared" si="2"/>
        <v>23</v>
      </c>
      <c r="V46" s="99">
        <f t="shared" si="13"/>
        <v>153230577</v>
      </c>
      <c r="W46" s="88">
        <f t="shared" si="48"/>
        <v>907763.4765775</v>
      </c>
      <c r="X46">
        <v>0</v>
      </c>
      <c r="Y46" s="102">
        <f t="shared" si="14"/>
        <v>907763.4765775</v>
      </c>
      <c r="Z46" s="64">
        <f t="shared" si="3"/>
        <v>23</v>
      </c>
      <c r="AA46" s="99">
        <f t="shared" si="15"/>
        <v>299000640</v>
      </c>
      <c r="AB46" s="88">
        <f t="shared" si="16"/>
        <v>1827143.0776</v>
      </c>
      <c r="AC46">
        <v>0</v>
      </c>
      <c r="AD46" s="102">
        <f t="shared" si="17"/>
        <v>1827143.0776</v>
      </c>
      <c r="AE46" s="64">
        <f t="shared" si="4"/>
        <v>23</v>
      </c>
      <c r="AF46" s="88">
        <f t="shared" si="18"/>
        <v>1411906291</v>
      </c>
      <c r="AG46" s="88">
        <f t="shared" si="49"/>
        <v>857731.94792425074</v>
      </c>
      <c r="AH46">
        <v>0</v>
      </c>
      <c r="AI46" s="102">
        <f t="shared" si="19"/>
        <v>857731.94792425074</v>
      </c>
      <c r="AK46" s="88">
        <f t="shared" si="20"/>
        <v>1411906291</v>
      </c>
      <c r="AP46" s="88">
        <f t="shared" si="21"/>
        <v>55591451</v>
      </c>
      <c r="AQ46" s="88">
        <f t="shared" si="22"/>
        <v>315064.54854250001</v>
      </c>
      <c r="AR46">
        <v>0</v>
      </c>
      <c r="AS46" s="102">
        <f t="shared" si="23"/>
        <v>315064.54854250001</v>
      </c>
      <c r="AU46" s="88">
        <f t="shared" si="24"/>
        <v>777179585</v>
      </c>
      <c r="AV46" s="88">
        <f t="shared" si="25"/>
        <v>354005.30096750002</v>
      </c>
      <c r="AW46">
        <v>0</v>
      </c>
      <c r="AX46" s="102">
        <f t="shared" si="26"/>
        <v>354005.30096750002</v>
      </c>
      <c r="AZ46" s="88">
        <f t="shared" si="27"/>
        <v>40999766</v>
      </c>
      <c r="BA46" s="88">
        <f t="shared" si="28"/>
        <v>256658.53516000003</v>
      </c>
      <c r="BB46">
        <v>0</v>
      </c>
      <c r="BC46" s="102">
        <f t="shared" si="29"/>
        <v>256658.53516000003</v>
      </c>
      <c r="BE46" s="88">
        <f t="shared" si="30"/>
        <v>35142657</v>
      </c>
      <c r="BF46" s="88">
        <f t="shared" si="31"/>
        <v>224063.72392250001</v>
      </c>
      <c r="BG46">
        <v>0</v>
      </c>
      <c r="BH46" s="102">
        <f t="shared" si="32"/>
        <v>224063.72392250001</v>
      </c>
      <c r="BJ46" s="88">
        <f t="shared" si="33"/>
        <v>11714219</v>
      </c>
      <c r="BK46" s="88">
        <f t="shared" si="34"/>
        <v>74642.027283083342</v>
      </c>
      <c r="BL46">
        <v>0</v>
      </c>
      <c r="BM46" s="102">
        <f t="shared" si="35"/>
        <v>74642.027283083342</v>
      </c>
      <c r="BO46" s="88">
        <f t="shared" si="36"/>
        <v>27333177</v>
      </c>
      <c r="BP46" s="88">
        <f t="shared" si="37"/>
        <v>176499.43494800001</v>
      </c>
      <c r="BQ46">
        <v>0</v>
      </c>
      <c r="BR46" s="102">
        <f t="shared" si="38"/>
        <v>176499.43494800001</v>
      </c>
      <c r="BT46" s="88">
        <f t="shared" si="39"/>
        <v>11714219</v>
      </c>
      <c r="BU46" s="88">
        <f t="shared" si="40"/>
        <v>75642.616822666663</v>
      </c>
      <c r="BV46">
        <v>0</v>
      </c>
      <c r="BW46" s="102">
        <f t="shared" si="41"/>
        <v>75642.616822666663</v>
      </c>
      <c r="BY46" s="88">
        <f t="shared" si="42"/>
        <v>0</v>
      </c>
      <c r="BZ46" s="88">
        <f t="shared" si="43"/>
        <v>0</v>
      </c>
      <c r="CA46">
        <v>0</v>
      </c>
      <c r="CB46" s="102">
        <f t="shared" si="44"/>
        <v>0</v>
      </c>
      <c r="CD46" s="99">
        <f t="shared" si="45"/>
        <v>1411906291</v>
      </c>
      <c r="CE46" s="88">
        <f t="shared" si="50"/>
        <v>4211482.7418237496</v>
      </c>
      <c r="CF46" s="88">
        <f t="shared" si="5"/>
        <v>0</v>
      </c>
      <c r="CG46" s="99">
        <f t="shared" si="46"/>
        <v>4211482.7418237496</v>
      </c>
      <c r="CH46" s="88">
        <f t="shared" si="47"/>
        <v>857731.94792425074</v>
      </c>
      <c r="CI46" s="102">
        <f t="shared" si="51"/>
        <v>0</v>
      </c>
    </row>
    <row r="47" spans="5:87" s="3" customFormat="1" x14ac:dyDescent="0.25">
      <c r="E47" s="138"/>
      <c r="F47" s="138"/>
      <c r="G47" s="138">
        <v>37738</v>
      </c>
      <c r="H47" s="79">
        <f t="shared" si="1"/>
        <v>24</v>
      </c>
      <c r="I47" s="80"/>
      <c r="L47" s="86">
        <f t="shared" si="6"/>
        <v>771922444</v>
      </c>
      <c r="M47" s="90">
        <f t="shared" si="7"/>
        <v>5076676.6067066668</v>
      </c>
      <c r="O47" s="91">
        <v>0</v>
      </c>
      <c r="P47" s="90">
        <f t="shared" si="8"/>
        <v>5076676.6067066668</v>
      </c>
      <c r="Q47" s="87">
        <f t="shared" si="9"/>
        <v>6432.6870333333336</v>
      </c>
      <c r="R47" s="87">
        <f t="shared" si="10"/>
        <v>1029.2299253333333</v>
      </c>
      <c r="S47" s="88">
        <f t="shared" si="11"/>
        <v>5069214.6897480004</v>
      </c>
      <c r="T47" s="140">
        <f t="shared" si="12"/>
        <v>1</v>
      </c>
      <c r="U47" s="79">
        <f t="shared" si="2"/>
        <v>24</v>
      </c>
      <c r="V47" s="99">
        <f t="shared" si="13"/>
        <v>153230577</v>
      </c>
      <c r="W47" s="88">
        <f t="shared" si="48"/>
        <v>907763.4765775</v>
      </c>
      <c r="X47">
        <v>0</v>
      </c>
      <c r="Y47" s="102">
        <f t="shared" si="14"/>
        <v>907763.4765775</v>
      </c>
      <c r="Z47" s="79">
        <f t="shared" si="3"/>
        <v>24</v>
      </c>
      <c r="AA47" s="99">
        <f t="shared" si="15"/>
        <v>299000640</v>
      </c>
      <c r="AB47" s="88">
        <f t="shared" si="16"/>
        <v>1827143.0776</v>
      </c>
      <c r="AC47">
        <v>0</v>
      </c>
      <c r="AD47" s="102">
        <f t="shared" si="17"/>
        <v>1827143.0776</v>
      </c>
      <c r="AE47" s="79">
        <f t="shared" si="4"/>
        <v>24</v>
      </c>
      <c r="AF47" s="88">
        <f t="shared" si="18"/>
        <v>1411906291</v>
      </c>
      <c r="AG47" s="88">
        <f t="shared" si="49"/>
        <v>857731.94792425074</v>
      </c>
      <c r="AH47">
        <v>0</v>
      </c>
      <c r="AI47" s="102">
        <f t="shared" si="19"/>
        <v>857731.94792425074</v>
      </c>
      <c r="AK47" s="88">
        <f t="shared" si="20"/>
        <v>1411906291</v>
      </c>
      <c r="AP47" s="88">
        <f t="shared" si="21"/>
        <v>55591451</v>
      </c>
      <c r="AQ47" s="88">
        <f t="shared" si="22"/>
        <v>315064.54854250001</v>
      </c>
      <c r="AR47">
        <v>0</v>
      </c>
      <c r="AS47" s="102">
        <f t="shared" si="23"/>
        <v>315064.54854250001</v>
      </c>
      <c r="AU47" s="88">
        <f t="shared" si="24"/>
        <v>777179585</v>
      </c>
      <c r="AV47" s="88">
        <f t="shared" si="25"/>
        <v>354005.30096750002</v>
      </c>
      <c r="AW47">
        <v>0</v>
      </c>
      <c r="AX47" s="102">
        <f t="shared" si="26"/>
        <v>354005.30096750002</v>
      </c>
      <c r="AZ47" s="88">
        <f t="shared" si="27"/>
        <v>40999766</v>
      </c>
      <c r="BA47" s="88">
        <f t="shared" si="28"/>
        <v>256658.53516000003</v>
      </c>
      <c r="BB47">
        <v>0</v>
      </c>
      <c r="BC47" s="102">
        <f t="shared" si="29"/>
        <v>256658.53516000003</v>
      </c>
      <c r="BE47" s="88">
        <f t="shared" si="30"/>
        <v>35142657</v>
      </c>
      <c r="BF47" s="88">
        <f t="shared" si="31"/>
        <v>224063.72392250001</v>
      </c>
      <c r="BG47">
        <v>0</v>
      </c>
      <c r="BH47" s="102">
        <f t="shared" si="32"/>
        <v>224063.72392250001</v>
      </c>
      <c r="BJ47" s="88">
        <f t="shared" si="33"/>
        <v>11714219</v>
      </c>
      <c r="BK47" s="88">
        <f t="shared" si="34"/>
        <v>74642.027283083342</v>
      </c>
      <c r="BL47">
        <v>0</v>
      </c>
      <c r="BM47" s="102">
        <f t="shared" si="35"/>
        <v>74642.027283083342</v>
      </c>
      <c r="BO47" s="88">
        <f t="shared" si="36"/>
        <v>27333177</v>
      </c>
      <c r="BP47" s="88">
        <f t="shared" si="37"/>
        <v>176499.43494800001</v>
      </c>
      <c r="BQ47">
        <v>0</v>
      </c>
      <c r="BR47" s="102">
        <f t="shared" si="38"/>
        <v>176499.43494800001</v>
      </c>
      <c r="BT47" s="88">
        <f t="shared" si="39"/>
        <v>11714219</v>
      </c>
      <c r="BU47" s="88">
        <f t="shared" si="40"/>
        <v>75642.616822666663</v>
      </c>
      <c r="BV47">
        <v>0</v>
      </c>
      <c r="BW47" s="102">
        <f t="shared" si="41"/>
        <v>75642.616822666663</v>
      </c>
      <c r="BY47" s="88">
        <f t="shared" si="42"/>
        <v>0</v>
      </c>
      <c r="BZ47" s="88">
        <f t="shared" si="43"/>
        <v>0</v>
      </c>
      <c r="CA47">
        <v>0</v>
      </c>
      <c r="CB47" s="102">
        <f t="shared" si="44"/>
        <v>0</v>
      </c>
      <c r="CD47" s="99">
        <f t="shared" si="45"/>
        <v>1411906291</v>
      </c>
      <c r="CE47" s="88">
        <f t="shared" si="50"/>
        <v>4211482.7418237496</v>
      </c>
      <c r="CF47" s="88">
        <f t="shared" si="5"/>
        <v>0</v>
      </c>
      <c r="CG47" s="99">
        <f t="shared" si="46"/>
        <v>4211482.7418237496</v>
      </c>
      <c r="CH47" s="88">
        <f t="shared" si="47"/>
        <v>857731.94792425074</v>
      </c>
      <c r="CI47" s="102">
        <f t="shared" si="51"/>
        <v>0</v>
      </c>
    </row>
    <row r="48" spans="5:87" x14ac:dyDescent="0.25">
      <c r="E48" s="138"/>
      <c r="F48" s="138"/>
      <c r="G48" s="138">
        <v>37768</v>
      </c>
      <c r="H48" s="64">
        <f t="shared" si="1"/>
        <v>25</v>
      </c>
      <c r="I48" s="38"/>
      <c r="L48" s="86">
        <f>L47-O48</f>
        <v>771922444</v>
      </c>
      <c r="M48" s="90">
        <f t="shared" si="7"/>
        <v>5076676.6067066668</v>
      </c>
      <c r="N48" s="89"/>
      <c r="O48" s="68">
        <f>M48-P48</f>
        <v>0</v>
      </c>
      <c r="P48" s="106">
        <f t="shared" ref="P48:P79" si="52">($C$6/12*L47)</f>
        <v>5076676.6067066668</v>
      </c>
      <c r="Q48" s="87">
        <f t="shared" ref="Q48:Q55" si="53">L47*($C$10/12)</f>
        <v>6432.6870333333336</v>
      </c>
      <c r="R48" s="87">
        <f t="shared" ref="R48:R55" si="54">L47*($C$11/12)</f>
        <v>1029.2299253333333</v>
      </c>
      <c r="S48" s="106">
        <f t="shared" ref="S48:S55" si="55">SUM(N48:P48)-Q48-R48</f>
        <v>5069214.6897480004</v>
      </c>
      <c r="T48" s="140">
        <f t="shared" si="12"/>
        <v>1</v>
      </c>
      <c r="U48" s="64">
        <f t="shared" ref="U48:U55" si="56">U47+1</f>
        <v>25</v>
      </c>
      <c r="V48" s="99">
        <f t="shared" ref="V48:V88" si="57">MAXA(V47-X48,0)</f>
        <v>153230577</v>
      </c>
      <c r="W48" s="106">
        <f t="shared" ref="W48:W87" si="58">V47*$C$14</f>
        <v>907763.4765775</v>
      </c>
      <c r="X48">
        <f t="shared" ref="X48:X111" si="59">MINA(IF(V47&gt;0,O48,0),V47)</f>
        <v>0</v>
      </c>
      <c r="Y48" s="102">
        <f>W48+X48</f>
        <v>907763.4765775</v>
      </c>
      <c r="Z48" s="64">
        <f t="shared" si="3"/>
        <v>25</v>
      </c>
      <c r="AA48" s="99">
        <f t="shared" ref="AA48:AA111" si="60">AA47-AC48</f>
        <v>299000640</v>
      </c>
      <c r="AB48" s="88">
        <f t="shared" ref="AB48:AB111" si="61">AA47*$C$15</f>
        <v>1827143.0776</v>
      </c>
      <c r="AC48">
        <f t="shared" ref="AC48:AC111" si="62">IF(AA47&gt;0,O48-X48,0)</f>
        <v>0</v>
      </c>
      <c r="AD48" s="102">
        <f t="shared" ref="AD48:AD111" si="63">AB48+AC48</f>
        <v>1827143.0776</v>
      </c>
      <c r="AE48" s="64">
        <f t="shared" si="4"/>
        <v>25</v>
      </c>
      <c r="AF48" s="88">
        <f t="shared" si="18"/>
        <v>1411906291</v>
      </c>
      <c r="AG48" s="88">
        <f t="shared" si="49"/>
        <v>857731.94792425074</v>
      </c>
      <c r="AH48">
        <v>0</v>
      </c>
      <c r="AI48" s="102">
        <f t="shared" ref="AI48:AI111" si="64">AG48+AH48</f>
        <v>857731.94792425074</v>
      </c>
      <c r="AJ48" s="3"/>
      <c r="AK48" s="88">
        <f t="shared" si="20"/>
        <v>1411906291</v>
      </c>
      <c r="AL48" s="3"/>
      <c r="AM48" s="3"/>
      <c r="AN48" s="3"/>
      <c r="AO48" s="3"/>
      <c r="AP48" s="88">
        <f t="shared" ref="AP48:AP111" si="65">AP47-AR48</f>
        <v>55591451</v>
      </c>
      <c r="AQ48" s="88">
        <f t="shared" ref="AQ48:AQ111" si="66">AP47*$C$16</f>
        <v>315064.54854250001</v>
      </c>
      <c r="AR48">
        <v>0</v>
      </c>
      <c r="AS48" s="102">
        <f t="shared" ref="AS48:AS111" si="67">AQ48+AR48</f>
        <v>315064.54854250001</v>
      </c>
      <c r="AT48" s="3"/>
      <c r="AU48" s="88">
        <f t="shared" ref="AU48:AU111" si="68">AU47-AW48</f>
        <v>777179585</v>
      </c>
      <c r="AV48" s="88">
        <f t="shared" ref="AV48:AV111" si="69">AU47*$C$19</f>
        <v>354005.30096750002</v>
      </c>
      <c r="AW48">
        <v>0</v>
      </c>
      <c r="AX48" s="102">
        <f t="shared" ref="AX48:AX111" si="70">AV48+AW48</f>
        <v>354005.30096750002</v>
      </c>
      <c r="AY48" s="3"/>
      <c r="AZ48" s="88">
        <f t="shared" ref="AZ48:AZ111" si="71">AZ47-BB48</f>
        <v>40999766</v>
      </c>
      <c r="BA48" s="88">
        <f t="shared" ref="BA48:BA111" si="72">AZ47*$C$20</f>
        <v>256658.53516000003</v>
      </c>
      <c r="BB48">
        <v>0</v>
      </c>
      <c r="BC48" s="102">
        <f t="shared" ref="BC48:BC111" si="73">BA48+BB48</f>
        <v>256658.53516000003</v>
      </c>
      <c r="BD48" s="3"/>
      <c r="BE48" s="88">
        <f t="shared" ref="BE48:BE111" si="74">BE47-BG48</f>
        <v>35142657</v>
      </c>
      <c r="BF48" s="88">
        <f t="shared" ref="BF48:BF111" si="75">BE47*$C$21</f>
        <v>224063.72392250001</v>
      </c>
      <c r="BG48">
        <v>0</v>
      </c>
      <c r="BH48" s="102">
        <f t="shared" ref="BH48:BH111" si="76">BF48+BG48</f>
        <v>224063.72392250001</v>
      </c>
      <c r="BI48" s="3"/>
      <c r="BJ48" s="88">
        <f t="shared" ref="BJ48:BJ111" si="77">BJ47-BL48</f>
        <v>11714219</v>
      </c>
      <c r="BK48" s="88">
        <f t="shared" ref="BK48:BK111" si="78">BJ47*$C$22</f>
        <v>74642.027283083342</v>
      </c>
      <c r="BL48">
        <v>0</v>
      </c>
      <c r="BM48" s="102">
        <f t="shared" ref="BM48:BM111" si="79">BK48+BL48</f>
        <v>74642.027283083342</v>
      </c>
      <c r="BN48" s="3"/>
      <c r="BO48" s="88">
        <f t="shared" ref="BO48:BO111" si="80">BO47-BQ48</f>
        <v>27333177</v>
      </c>
      <c r="BP48" s="88">
        <f t="shared" ref="BP48:BP111" si="81">BO47*$C$23</f>
        <v>176499.43494800001</v>
      </c>
      <c r="BQ48">
        <v>0</v>
      </c>
      <c r="BR48" s="102">
        <f t="shared" ref="BR48:BR111" si="82">BP48+BQ48</f>
        <v>176499.43494800001</v>
      </c>
      <c r="BS48" s="3"/>
      <c r="BT48" s="88">
        <f t="shared" ref="BT48:BT111" si="83">BT47-BV48</f>
        <v>11714219</v>
      </c>
      <c r="BU48" s="88">
        <f t="shared" ref="BU48:BU111" si="84">BT47*$C$24</f>
        <v>75642.616822666663</v>
      </c>
      <c r="BV48">
        <v>0</v>
      </c>
      <c r="BW48" s="102">
        <f t="shared" ref="BW48:BW111" si="85">BU48+BV48</f>
        <v>75642.616822666663</v>
      </c>
      <c r="BX48" s="3"/>
      <c r="BY48" s="88">
        <f t="shared" ref="BY48:BY111" si="86">BY47-CA48</f>
        <v>0</v>
      </c>
      <c r="BZ48" s="88">
        <f t="shared" ref="BZ48:BZ111" si="87">BY47*$C$25</f>
        <v>0</v>
      </c>
      <c r="CA48">
        <v>0</v>
      </c>
      <c r="CB48" s="102">
        <f t="shared" ref="CB48:CB111" si="88">BZ48+CA48</f>
        <v>0</v>
      </c>
      <c r="CC48" s="3"/>
      <c r="CD48" s="99">
        <f t="shared" ref="CD48:CD111" si="89">V48+AA48+AP48+AU48+AZ48+BE48+BJ48+BO48+BT48+BY48</f>
        <v>1411906291</v>
      </c>
      <c r="CE48" s="88">
        <f t="shared" si="50"/>
        <v>4211482.7418237496</v>
      </c>
      <c r="CF48" s="88">
        <f t="shared" ref="CF48:CF111" si="90">X48+AC48+AR48+AW48+BB48+BG48+BL48+BQ48+BV48+CA48</f>
        <v>0</v>
      </c>
      <c r="CG48" s="99">
        <f t="shared" ref="CG48:CG111" si="91">CE48+CF48</f>
        <v>4211482.7418237496</v>
      </c>
      <c r="CH48" s="88">
        <f t="shared" ref="CH48:CH111" si="92">S48-CG48</f>
        <v>857731.94792425074</v>
      </c>
      <c r="CI48" s="102">
        <f t="shared" si="51"/>
        <v>0</v>
      </c>
    </row>
    <row r="49" spans="5:87" x14ac:dyDescent="0.25">
      <c r="E49" s="138"/>
      <c r="F49" s="138"/>
      <c r="G49" s="138">
        <v>37799</v>
      </c>
      <c r="H49" s="64">
        <f t="shared" si="1"/>
        <v>26</v>
      </c>
      <c r="I49" s="38"/>
      <c r="L49" s="86">
        <f t="shared" ref="L49:L112" si="93">L48-O49</f>
        <v>771922444</v>
      </c>
      <c r="M49" s="90">
        <f t="shared" si="7"/>
        <v>5076676.6067066668</v>
      </c>
      <c r="N49" s="89"/>
      <c r="O49" s="68">
        <f t="shared" ref="O49:O112" si="94">M49-P49</f>
        <v>0</v>
      </c>
      <c r="P49" s="106">
        <f t="shared" si="52"/>
        <v>5076676.6067066668</v>
      </c>
      <c r="Q49" s="87">
        <f t="shared" si="53"/>
        <v>6432.6870333333336</v>
      </c>
      <c r="R49" s="87">
        <f t="shared" si="54"/>
        <v>1029.2299253333333</v>
      </c>
      <c r="S49" s="106">
        <f t="shared" si="55"/>
        <v>5069214.6897480004</v>
      </c>
      <c r="T49" s="140">
        <f t="shared" si="12"/>
        <v>1</v>
      </c>
      <c r="U49" s="64">
        <f t="shared" si="56"/>
        <v>26</v>
      </c>
      <c r="V49" s="99">
        <f t="shared" si="57"/>
        <v>153230577</v>
      </c>
      <c r="W49" s="106">
        <f t="shared" si="58"/>
        <v>907763.4765775</v>
      </c>
      <c r="X49">
        <f t="shared" si="59"/>
        <v>0</v>
      </c>
      <c r="Y49" s="102">
        <f t="shared" ref="Y49:Y112" si="95">W49+X49</f>
        <v>907763.4765775</v>
      </c>
      <c r="Z49" s="64">
        <f t="shared" si="3"/>
        <v>26</v>
      </c>
      <c r="AA49" s="99">
        <f t="shared" si="60"/>
        <v>299000640</v>
      </c>
      <c r="AB49" s="88">
        <f t="shared" si="61"/>
        <v>1827143.0776</v>
      </c>
      <c r="AC49">
        <f t="shared" si="62"/>
        <v>0</v>
      </c>
      <c r="AD49" s="102">
        <f t="shared" si="63"/>
        <v>1827143.0776</v>
      </c>
      <c r="AE49" s="64">
        <f t="shared" si="4"/>
        <v>26</v>
      </c>
      <c r="AF49" s="88">
        <f t="shared" si="18"/>
        <v>1411906291</v>
      </c>
      <c r="AG49" s="88">
        <f t="shared" si="49"/>
        <v>857731.94792425074</v>
      </c>
      <c r="AH49">
        <v>0</v>
      </c>
      <c r="AI49" s="102">
        <f t="shared" si="64"/>
        <v>857731.94792425074</v>
      </c>
      <c r="AJ49" s="3"/>
      <c r="AK49" s="88">
        <f t="shared" si="20"/>
        <v>1411906291</v>
      </c>
      <c r="AL49" s="3"/>
      <c r="AM49" s="3"/>
      <c r="AN49" s="3"/>
      <c r="AO49" s="3"/>
      <c r="AP49" s="88">
        <f t="shared" si="65"/>
        <v>55591451</v>
      </c>
      <c r="AQ49" s="88">
        <f t="shared" si="66"/>
        <v>315064.54854250001</v>
      </c>
      <c r="AR49">
        <v>0</v>
      </c>
      <c r="AS49" s="102">
        <f t="shared" si="67"/>
        <v>315064.54854250001</v>
      </c>
      <c r="AT49" s="3"/>
      <c r="AU49" s="88">
        <f t="shared" si="68"/>
        <v>777179585</v>
      </c>
      <c r="AV49" s="88">
        <f t="shared" si="69"/>
        <v>354005.30096750002</v>
      </c>
      <c r="AW49">
        <v>0</v>
      </c>
      <c r="AX49" s="102">
        <f t="shared" si="70"/>
        <v>354005.30096750002</v>
      </c>
      <c r="AY49" s="3"/>
      <c r="AZ49" s="88">
        <f t="shared" si="71"/>
        <v>40999766</v>
      </c>
      <c r="BA49" s="88">
        <f t="shared" si="72"/>
        <v>256658.53516000003</v>
      </c>
      <c r="BB49">
        <v>0</v>
      </c>
      <c r="BC49" s="102">
        <f t="shared" si="73"/>
        <v>256658.53516000003</v>
      </c>
      <c r="BD49" s="3"/>
      <c r="BE49" s="88">
        <f t="shared" si="74"/>
        <v>35142657</v>
      </c>
      <c r="BF49" s="88">
        <f t="shared" si="75"/>
        <v>224063.72392250001</v>
      </c>
      <c r="BG49">
        <v>0</v>
      </c>
      <c r="BH49" s="102">
        <f t="shared" si="76"/>
        <v>224063.72392250001</v>
      </c>
      <c r="BI49" s="3"/>
      <c r="BJ49" s="88">
        <f t="shared" si="77"/>
        <v>11714219</v>
      </c>
      <c r="BK49" s="88">
        <f t="shared" si="78"/>
        <v>74642.027283083342</v>
      </c>
      <c r="BL49">
        <v>0</v>
      </c>
      <c r="BM49" s="102">
        <f t="shared" si="79"/>
        <v>74642.027283083342</v>
      </c>
      <c r="BN49" s="3"/>
      <c r="BO49" s="88">
        <f t="shared" si="80"/>
        <v>27333177</v>
      </c>
      <c r="BP49" s="88">
        <f t="shared" si="81"/>
        <v>176499.43494800001</v>
      </c>
      <c r="BQ49">
        <v>0</v>
      </c>
      <c r="BR49" s="102">
        <f t="shared" si="82"/>
        <v>176499.43494800001</v>
      </c>
      <c r="BS49" s="3"/>
      <c r="BT49" s="88">
        <f t="shared" si="83"/>
        <v>11714219</v>
      </c>
      <c r="BU49" s="88">
        <f t="shared" si="84"/>
        <v>75642.616822666663</v>
      </c>
      <c r="BV49">
        <v>0</v>
      </c>
      <c r="BW49" s="102">
        <f t="shared" si="85"/>
        <v>75642.616822666663</v>
      </c>
      <c r="BX49" s="3"/>
      <c r="BY49" s="88">
        <f t="shared" si="86"/>
        <v>0</v>
      </c>
      <c r="BZ49" s="88">
        <f t="shared" si="87"/>
        <v>0</v>
      </c>
      <c r="CA49">
        <v>0</v>
      </c>
      <c r="CB49" s="102">
        <f t="shared" si="88"/>
        <v>0</v>
      </c>
      <c r="CC49" s="3"/>
      <c r="CD49" s="99">
        <f t="shared" si="89"/>
        <v>1411906291</v>
      </c>
      <c r="CE49" s="88">
        <f t="shared" si="50"/>
        <v>4211482.7418237496</v>
      </c>
      <c r="CF49" s="88">
        <f t="shared" si="90"/>
        <v>0</v>
      </c>
      <c r="CG49" s="99">
        <f t="shared" si="91"/>
        <v>4211482.7418237496</v>
      </c>
      <c r="CH49" s="88">
        <f t="shared" si="92"/>
        <v>857731.94792425074</v>
      </c>
      <c r="CI49" s="102">
        <f t="shared" si="51"/>
        <v>0</v>
      </c>
    </row>
    <row r="50" spans="5:87" x14ac:dyDescent="0.25">
      <c r="E50" s="138"/>
      <c r="F50" s="138"/>
      <c r="G50" s="138">
        <v>37829</v>
      </c>
      <c r="H50" s="64">
        <f t="shared" si="1"/>
        <v>27</v>
      </c>
      <c r="I50" s="38"/>
      <c r="L50" s="86">
        <f t="shared" si="93"/>
        <v>771922444</v>
      </c>
      <c r="M50" s="90">
        <f t="shared" si="7"/>
        <v>5076676.6067066668</v>
      </c>
      <c r="N50" s="89"/>
      <c r="O50" s="68">
        <f t="shared" si="94"/>
        <v>0</v>
      </c>
      <c r="P50" s="106">
        <f t="shared" si="52"/>
        <v>5076676.6067066668</v>
      </c>
      <c r="Q50" s="87">
        <f t="shared" si="53"/>
        <v>6432.6870333333336</v>
      </c>
      <c r="R50" s="87">
        <f t="shared" si="54"/>
        <v>1029.2299253333333</v>
      </c>
      <c r="S50" s="106">
        <f t="shared" si="55"/>
        <v>5069214.6897480004</v>
      </c>
      <c r="T50" s="140">
        <f t="shared" si="12"/>
        <v>1</v>
      </c>
      <c r="U50" s="64">
        <f t="shared" si="56"/>
        <v>27</v>
      </c>
      <c r="V50" s="99">
        <f t="shared" si="57"/>
        <v>153230577</v>
      </c>
      <c r="W50" s="106">
        <f t="shared" si="58"/>
        <v>907763.4765775</v>
      </c>
      <c r="X50">
        <f t="shared" si="59"/>
        <v>0</v>
      </c>
      <c r="Y50" s="102">
        <f t="shared" si="95"/>
        <v>907763.4765775</v>
      </c>
      <c r="Z50" s="64">
        <f t="shared" si="3"/>
        <v>27</v>
      </c>
      <c r="AA50" s="99">
        <f t="shared" si="60"/>
        <v>299000640</v>
      </c>
      <c r="AB50" s="88">
        <f t="shared" si="61"/>
        <v>1827143.0776</v>
      </c>
      <c r="AC50">
        <f t="shared" si="62"/>
        <v>0</v>
      </c>
      <c r="AD50" s="102">
        <f t="shared" si="63"/>
        <v>1827143.0776</v>
      </c>
      <c r="AE50" s="64">
        <f t="shared" si="4"/>
        <v>27</v>
      </c>
      <c r="AF50" s="88">
        <f t="shared" si="18"/>
        <v>1411906291</v>
      </c>
      <c r="AG50" s="88">
        <f t="shared" si="49"/>
        <v>857731.94792425074</v>
      </c>
      <c r="AH50">
        <v>0</v>
      </c>
      <c r="AI50" s="102">
        <f t="shared" si="64"/>
        <v>857731.94792425074</v>
      </c>
      <c r="AJ50" s="3"/>
      <c r="AK50" s="88">
        <f t="shared" si="20"/>
        <v>1411906291</v>
      </c>
      <c r="AL50" s="3"/>
      <c r="AM50" s="3"/>
      <c r="AN50" s="3"/>
      <c r="AO50" s="3"/>
      <c r="AP50" s="88">
        <f t="shared" si="65"/>
        <v>55591451</v>
      </c>
      <c r="AQ50" s="88">
        <f t="shared" si="66"/>
        <v>315064.54854250001</v>
      </c>
      <c r="AR50">
        <v>0</v>
      </c>
      <c r="AS50" s="102">
        <f t="shared" si="67"/>
        <v>315064.54854250001</v>
      </c>
      <c r="AT50" s="3"/>
      <c r="AU50" s="88">
        <f t="shared" si="68"/>
        <v>777179585</v>
      </c>
      <c r="AV50" s="88">
        <f t="shared" si="69"/>
        <v>354005.30096750002</v>
      </c>
      <c r="AW50">
        <v>0</v>
      </c>
      <c r="AX50" s="102">
        <f t="shared" si="70"/>
        <v>354005.30096750002</v>
      </c>
      <c r="AY50" s="3"/>
      <c r="AZ50" s="88">
        <f t="shared" si="71"/>
        <v>40999766</v>
      </c>
      <c r="BA50" s="88">
        <f t="shared" si="72"/>
        <v>256658.53516000003</v>
      </c>
      <c r="BB50">
        <v>0</v>
      </c>
      <c r="BC50" s="102">
        <f t="shared" si="73"/>
        <v>256658.53516000003</v>
      </c>
      <c r="BD50" s="3"/>
      <c r="BE50" s="88">
        <f t="shared" si="74"/>
        <v>35142657</v>
      </c>
      <c r="BF50" s="88">
        <f t="shared" si="75"/>
        <v>224063.72392250001</v>
      </c>
      <c r="BG50">
        <v>0</v>
      </c>
      <c r="BH50" s="102">
        <f t="shared" si="76"/>
        <v>224063.72392250001</v>
      </c>
      <c r="BI50" s="3"/>
      <c r="BJ50" s="88">
        <f t="shared" si="77"/>
        <v>11714219</v>
      </c>
      <c r="BK50" s="88">
        <f t="shared" si="78"/>
        <v>74642.027283083342</v>
      </c>
      <c r="BL50">
        <v>0</v>
      </c>
      <c r="BM50" s="102">
        <f t="shared" si="79"/>
        <v>74642.027283083342</v>
      </c>
      <c r="BN50" s="3"/>
      <c r="BO50" s="88">
        <f t="shared" si="80"/>
        <v>27333177</v>
      </c>
      <c r="BP50" s="88">
        <f t="shared" si="81"/>
        <v>176499.43494800001</v>
      </c>
      <c r="BQ50">
        <v>0</v>
      </c>
      <c r="BR50" s="102">
        <f t="shared" si="82"/>
        <v>176499.43494800001</v>
      </c>
      <c r="BS50" s="3"/>
      <c r="BT50" s="88">
        <f t="shared" si="83"/>
        <v>11714219</v>
      </c>
      <c r="BU50" s="88">
        <f t="shared" si="84"/>
        <v>75642.616822666663</v>
      </c>
      <c r="BV50">
        <v>0</v>
      </c>
      <c r="BW50" s="102">
        <f t="shared" si="85"/>
        <v>75642.616822666663</v>
      </c>
      <c r="BX50" s="3"/>
      <c r="BY50" s="88">
        <f t="shared" si="86"/>
        <v>0</v>
      </c>
      <c r="BZ50" s="88">
        <f t="shared" si="87"/>
        <v>0</v>
      </c>
      <c r="CA50">
        <v>0</v>
      </c>
      <c r="CB50" s="102">
        <f t="shared" si="88"/>
        <v>0</v>
      </c>
      <c r="CC50" s="3"/>
      <c r="CD50" s="99">
        <f t="shared" si="89"/>
        <v>1411906291</v>
      </c>
      <c r="CE50" s="88">
        <f t="shared" si="50"/>
        <v>4211482.7418237496</v>
      </c>
      <c r="CF50" s="88">
        <f t="shared" si="90"/>
        <v>0</v>
      </c>
      <c r="CG50" s="99">
        <f t="shared" si="91"/>
        <v>4211482.7418237496</v>
      </c>
      <c r="CH50" s="88">
        <f t="shared" si="92"/>
        <v>857731.94792425074</v>
      </c>
      <c r="CI50" s="102">
        <f t="shared" si="51"/>
        <v>0</v>
      </c>
    </row>
    <row r="51" spans="5:87" x14ac:dyDescent="0.25">
      <c r="E51" s="138"/>
      <c r="F51" s="138"/>
      <c r="G51" s="138">
        <v>37860</v>
      </c>
      <c r="H51" s="64">
        <f t="shared" si="1"/>
        <v>28</v>
      </c>
      <c r="I51" s="38"/>
      <c r="L51" s="86">
        <f t="shared" si="93"/>
        <v>771922444</v>
      </c>
      <c r="M51" s="90">
        <f t="shared" si="7"/>
        <v>5076676.6067066668</v>
      </c>
      <c r="N51" s="89"/>
      <c r="O51" s="68">
        <f t="shared" si="94"/>
        <v>0</v>
      </c>
      <c r="P51" s="106">
        <f t="shared" si="52"/>
        <v>5076676.6067066668</v>
      </c>
      <c r="Q51" s="87">
        <f t="shared" si="53"/>
        <v>6432.6870333333336</v>
      </c>
      <c r="R51" s="87">
        <f t="shared" si="54"/>
        <v>1029.2299253333333</v>
      </c>
      <c r="S51" s="106">
        <f t="shared" si="55"/>
        <v>5069214.6897480004</v>
      </c>
      <c r="T51" s="140">
        <f t="shared" si="12"/>
        <v>1</v>
      </c>
      <c r="U51" s="64">
        <f t="shared" si="56"/>
        <v>28</v>
      </c>
      <c r="V51" s="99">
        <f t="shared" si="57"/>
        <v>153230577</v>
      </c>
      <c r="W51" s="106">
        <f t="shared" si="58"/>
        <v>907763.4765775</v>
      </c>
      <c r="X51">
        <f t="shared" si="59"/>
        <v>0</v>
      </c>
      <c r="Y51" s="102">
        <f t="shared" si="95"/>
        <v>907763.4765775</v>
      </c>
      <c r="Z51" s="64">
        <f t="shared" si="3"/>
        <v>28</v>
      </c>
      <c r="AA51" s="99">
        <f t="shared" si="60"/>
        <v>299000640</v>
      </c>
      <c r="AB51" s="88">
        <f t="shared" si="61"/>
        <v>1827143.0776</v>
      </c>
      <c r="AC51">
        <f t="shared" si="62"/>
        <v>0</v>
      </c>
      <c r="AD51" s="102">
        <f t="shared" si="63"/>
        <v>1827143.0776</v>
      </c>
      <c r="AE51" s="64">
        <f t="shared" si="4"/>
        <v>28</v>
      </c>
      <c r="AF51" s="88">
        <f t="shared" si="18"/>
        <v>1411906291</v>
      </c>
      <c r="AG51" s="88">
        <f t="shared" si="49"/>
        <v>857731.94792425074</v>
      </c>
      <c r="AH51">
        <v>0</v>
      </c>
      <c r="AI51" s="102">
        <f t="shared" si="64"/>
        <v>857731.94792425074</v>
      </c>
      <c r="AJ51" s="3"/>
      <c r="AK51" s="88">
        <f t="shared" si="20"/>
        <v>1411906291</v>
      </c>
      <c r="AL51" s="3"/>
      <c r="AM51" s="3"/>
      <c r="AN51" s="3"/>
      <c r="AO51" s="3"/>
      <c r="AP51" s="88">
        <f t="shared" si="65"/>
        <v>55591451</v>
      </c>
      <c r="AQ51" s="88">
        <f t="shared" si="66"/>
        <v>315064.54854250001</v>
      </c>
      <c r="AR51">
        <v>0</v>
      </c>
      <c r="AS51" s="102">
        <f t="shared" si="67"/>
        <v>315064.54854250001</v>
      </c>
      <c r="AT51" s="3"/>
      <c r="AU51" s="88">
        <f t="shared" si="68"/>
        <v>777179585</v>
      </c>
      <c r="AV51" s="88">
        <f t="shared" si="69"/>
        <v>354005.30096750002</v>
      </c>
      <c r="AW51">
        <v>0</v>
      </c>
      <c r="AX51" s="102">
        <f t="shared" si="70"/>
        <v>354005.30096750002</v>
      </c>
      <c r="AY51" s="3"/>
      <c r="AZ51" s="88">
        <f t="shared" si="71"/>
        <v>40999766</v>
      </c>
      <c r="BA51" s="88">
        <f t="shared" si="72"/>
        <v>256658.53516000003</v>
      </c>
      <c r="BB51">
        <v>0</v>
      </c>
      <c r="BC51" s="102">
        <f t="shared" si="73"/>
        <v>256658.53516000003</v>
      </c>
      <c r="BD51" s="3"/>
      <c r="BE51" s="88">
        <f t="shared" si="74"/>
        <v>35142657</v>
      </c>
      <c r="BF51" s="88">
        <f t="shared" si="75"/>
        <v>224063.72392250001</v>
      </c>
      <c r="BG51">
        <v>0</v>
      </c>
      <c r="BH51" s="102">
        <f t="shared" si="76"/>
        <v>224063.72392250001</v>
      </c>
      <c r="BI51" s="3"/>
      <c r="BJ51" s="88">
        <f t="shared" si="77"/>
        <v>11714219</v>
      </c>
      <c r="BK51" s="88">
        <f t="shared" si="78"/>
        <v>74642.027283083342</v>
      </c>
      <c r="BL51">
        <v>0</v>
      </c>
      <c r="BM51" s="102">
        <f t="shared" si="79"/>
        <v>74642.027283083342</v>
      </c>
      <c r="BN51" s="3"/>
      <c r="BO51" s="88">
        <f t="shared" si="80"/>
        <v>27333177</v>
      </c>
      <c r="BP51" s="88">
        <f t="shared" si="81"/>
        <v>176499.43494800001</v>
      </c>
      <c r="BQ51">
        <v>0</v>
      </c>
      <c r="BR51" s="102">
        <f t="shared" si="82"/>
        <v>176499.43494800001</v>
      </c>
      <c r="BS51" s="3"/>
      <c r="BT51" s="88">
        <f t="shared" si="83"/>
        <v>11714219</v>
      </c>
      <c r="BU51" s="88">
        <f t="shared" si="84"/>
        <v>75642.616822666663</v>
      </c>
      <c r="BV51">
        <v>0</v>
      </c>
      <c r="BW51" s="102">
        <f t="shared" si="85"/>
        <v>75642.616822666663</v>
      </c>
      <c r="BX51" s="3"/>
      <c r="BY51" s="88">
        <f t="shared" si="86"/>
        <v>0</v>
      </c>
      <c r="BZ51" s="88">
        <f t="shared" si="87"/>
        <v>0</v>
      </c>
      <c r="CA51">
        <v>0</v>
      </c>
      <c r="CB51" s="102">
        <f t="shared" si="88"/>
        <v>0</v>
      </c>
      <c r="CC51" s="3"/>
      <c r="CD51" s="99">
        <f t="shared" si="89"/>
        <v>1411906291</v>
      </c>
      <c r="CE51" s="88">
        <f t="shared" si="50"/>
        <v>4211482.7418237496</v>
      </c>
      <c r="CF51" s="88">
        <f t="shared" si="90"/>
        <v>0</v>
      </c>
      <c r="CG51" s="99">
        <f t="shared" si="91"/>
        <v>4211482.7418237496</v>
      </c>
      <c r="CH51" s="88">
        <f t="shared" si="92"/>
        <v>857731.94792425074</v>
      </c>
      <c r="CI51" s="102">
        <f t="shared" si="51"/>
        <v>0</v>
      </c>
    </row>
    <row r="52" spans="5:87" x14ac:dyDescent="0.25">
      <c r="E52" s="138"/>
      <c r="F52" s="138"/>
      <c r="G52" s="138">
        <v>37891</v>
      </c>
      <c r="H52" s="64">
        <f t="shared" si="1"/>
        <v>29</v>
      </c>
      <c r="I52" s="38"/>
      <c r="L52" s="86">
        <f t="shared" si="93"/>
        <v>771922444</v>
      </c>
      <c r="M52" s="90">
        <f t="shared" si="7"/>
        <v>5076676.6067066668</v>
      </c>
      <c r="N52" s="89"/>
      <c r="O52" s="68">
        <f t="shared" si="94"/>
        <v>0</v>
      </c>
      <c r="P52" s="106">
        <f t="shared" si="52"/>
        <v>5076676.6067066668</v>
      </c>
      <c r="Q52" s="87">
        <f t="shared" si="53"/>
        <v>6432.6870333333336</v>
      </c>
      <c r="R52" s="87">
        <f t="shared" si="54"/>
        <v>1029.2299253333333</v>
      </c>
      <c r="S52" s="106">
        <f t="shared" si="55"/>
        <v>5069214.6897480004</v>
      </c>
      <c r="T52" s="140">
        <f t="shared" si="12"/>
        <v>1</v>
      </c>
      <c r="U52" s="64">
        <f t="shared" si="56"/>
        <v>29</v>
      </c>
      <c r="V52" s="99">
        <f t="shared" si="57"/>
        <v>153230577</v>
      </c>
      <c r="W52" s="106">
        <f t="shared" si="58"/>
        <v>907763.4765775</v>
      </c>
      <c r="X52">
        <f t="shared" si="59"/>
        <v>0</v>
      </c>
      <c r="Y52" s="102">
        <f t="shared" si="95"/>
        <v>907763.4765775</v>
      </c>
      <c r="Z52" s="64">
        <f t="shared" si="3"/>
        <v>29</v>
      </c>
      <c r="AA52" s="99">
        <f t="shared" si="60"/>
        <v>299000640</v>
      </c>
      <c r="AB52" s="88">
        <f t="shared" si="61"/>
        <v>1827143.0776</v>
      </c>
      <c r="AC52">
        <f t="shared" si="62"/>
        <v>0</v>
      </c>
      <c r="AD52" s="102">
        <f t="shared" si="63"/>
        <v>1827143.0776</v>
      </c>
      <c r="AE52" s="64">
        <f t="shared" si="4"/>
        <v>29</v>
      </c>
      <c r="AF52" s="88">
        <f t="shared" si="18"/>
        <v>1411906291</v>
      </c>
      <c r="AG52" s="88">
        <f t="shared" si="49"/>
        <v>857731.94792425074</v>
      </c>
      <c r="AH52">
        <v>0</v>
      </c>
      <c r="AI52" s="102">
        <f t="shared" si="64"/>
        <v>857731.94792425074</v>
      </c>
      <c r="AJ52" s="3"/>
      <c r="AK52" s="88">
        <f t="shared" si="20"/>
        <v>1411906291</v>
      </c>
      <c r="AL52" s="3"/>
      <c r="AM52" s="3"/>
      <c r="AN52" s="3"/>
      <c r="AO52" s="3"/>
      <c r="AP52" s="88">
        <f t="shared" si="65"/>
        <v>55591451</v>
      </c>
      <c r="AQ52" s="88">
        <f t="shared" si="66"/>
        <v>315064.54854250001</v>
      </c>
      <c r="AR52">
        <v>0</v>
      </c>
      <c r="AS52" s="102">
        <f t="shared" si="67"/>
        <v>315064.54854250001</v>
      </c>
      <c r="AT52" s="3"/>
      <c r="AU52" s="88">
        <f t="shared" si="68"/>
        <v>777179585</v>
      </c>
      <c r="AV52" s="88">
        <f t="shared" si="69"/>
        <v>354005.30096750002</v>
      </c>
      <c r="AW52">
        <v>0</v>
      </c>
      <c r="AX52" s="102">
        <f t="shared" si="70"/>
        <v>354005.30096750002</v>
      </c>
      <c r="AY52" s="3"/>
      <c r="AZ52" s="88">
        <f t="shared" si="71"/>
        <v>40999766</v>
      </c>
      <c r="BA52" s="88">
        <f t="shared" si="72"/>
        <v>256658.53516000003</v>
      </c>
      <c r="BB52">
        <v>0</v>
      </c>
      <c r="BC52" s="102">
        <f t="shared" si="73"/>
        <v>256658.53516000003</v>
      </c>
      <c r="BD52" s="3"/>
      <c r="BE52" s="88">
        <f t="shared" si="74"/>
        <v>35142657</v>
      </c>
      <c r="BF52" s="88">
        <f t="shared" si="75"/>
        <v>224063.72392250001</v>
      </c>
      <c r="BG52">
        <v>0</v>
      </c>
      <c r="BH52" s="102">
        <f t="shared" si="76"/>
        <v>224063.72392250001</v>
      </c>
      <c r="BI52" s="3"/>
      <c r="BJ52" s="88">
        <f t="shared" si="77"/>
        <v>11714219</v>
      </c>
      <c r="BK52" s="88">
        <f t="shared" si="78"/>
        <v>74642.027283083342</v>
      </c>
      <c r="BL52">
        <v>0</v>
      </c>
      <c r="BM52" s="102">
        <f t="shared" si="79"/>
        <v>74642.027283083342</v>
      </c>
      <c r="BN52" s="3"/>
      <c r="BO52" s="88">
        <f t="shared" si="80"/>
        <v>27333177</v>
      </c>
      <c r="BP52" s="88">
        <f t="shared" si="81"/>
        <v>176499.43494800001</v>
      </c>
      <c r="BQ52">
        <v>0</v>
      </c>
      <c r="BR52" s="102">
        <f t="shared" si="82"/>
        <v>176499.43494800001</v>
      </c>
      <c r="BS52" s="3"/>
      <c r="BT52" s="88">
        <f t="shared" si="83"/>
        <v>11714219</v>
      </c>
      <c r="BU52" s="88">
        <f t="shared" si="84"/>
        <v>75642.616822666663</v>
      </c>
      <c r="BV52">
        <v>0</v>
      </c>
      <c r="BW52" s="102">
        <f t="shared" si="85"/>
        <v>75642.616822666663</v>
      </c>
      <c r="BX52" s="3"/>
      <c r="BY52" s="88">
        <f t="shared" si="86"/>
        <v>0</v>
      </c>
      <c r="BZ52" s="88">
        <f t="shared" si="87"/>
        <v>0</v>
      </c>
      <c r="CA52">
        <v>0</v>
      </c>
      <c r="CB52" s="102">
        <f t="shared" si="88"/>
        <v>0</v>
      </c>
      <c r="CC52" s="3"/>
      <c r="CD52" s="99">
        <f t="shared" si="89"/>
        <v>1411906291</v>
      </c>
      <c r="CE52" s="88">
        <f t="shared" si="50"/>
        <v>4211482.7418237496</v>
      </c>
      <c r="CF52" s="88">
        <f t="shared" si="90"/>
        <v>0</v>
      </c>
      <c r="CG52" s="99">
        <f t="shared" si="91"/>
        <v>4211482.7418237496</v>
      </c>
      <c r="CH52" s="88">
        <f t="shared" si="92"/>
        <v>857731.94792425074</v>
      </c>
      <c r="CI52" s="102">
        <f t="shared" si="51"/>
        <v>0</v>
      </c>
    </row>
    <row r="53" spans="5:87" x14ac:dyDescent="0.25">
      <c r="E53" s="138"/>
      <c r="F53" s="138"/>
      <c r="G53" s="138">
        <v>37921</v>
      </c>
      <c r="H53" s="64">
        <f t="shared" si="1"/>
        <v>30</v>
      </c>
      <c r="I53" s="38"/>
      <c r="L53" s="86">
        <f t="shared" si="93"/>
        <v>771922444</v>
      </c>
      <c r="M53" s="90">
        <f t="shared" si="7"/>
        <v>5076676.6067066668</v>
      </c>
      <c r="N53" s="89"/>
      <c r="O53" s="68">
        <f t="shared" si="94"/>
        <v>0</v>
      </c>
      <c r="P53" s="106">
        <f t="shared" si="52"/>
        <v>5076676.6067066668</v>
      </c>
      <c r="Q53" s="87">
        <f t="shared" si="53"/>
        <v>6432.6870333333336</v>
      </c>
      <c r="R53" s="87">
        <f t="shared" si="54"/>
        <v>1029.2299253333333</v>
      </c>
      <c r="S53" s="106">
        <f t="shared" si="55"/>
        <v>5069214.6897480004</v>
      </c>
      <c r="T53" s="140">
        <f t="shared" si="12"/>
        <v>1</v>
      </c>
      <c r="U53" s="64">
        <f t="shared" si="56"/>
        <v>30</v>
      </c>
      <c r="V53" s="99">
        <f t="shared" si="57"/>
        <v>153230577</v>
      </c>
      <c r="W53" s="106">
        <f t="shared" si="58"/>
        <v>907763.4765775</v>
      </c>
      <c r="X53">
        <f t="shared" si="59"/>
        <v>0</v>
      </c>
      <c r="Y53" s="102">
        <f t="shared" si="95"/>
        <v>907763.4765775</v>
      </c>
      <c r="Z53" s="64">
        <f t="shared" si="3"/>
        <v>30</v>
      </c>
      <c r="AA53" s="99">
        <f t="shared" si="60"/>
        <v>299000640</v>
      </c>
      <c r="AB53" s="88">
        <f t="shared" si="61"/>
        <v>1827143.0776</v>
      </c>
      <c r="AC53">
        <f t="shared" si="62"/>
        <v>0</v>
      </c>
      <c r="AD53" s="102">
        <f t="shared" si="63"/>
        <v>1827143.0776</v>
      </c>
      <c r="AE53" s="64">
        <f t="shared" si="4"/>
        <v>30</v>
      </c>
      <c r="AF53" s="88">
        <f t="shared" si="18"/>
        <v>1411906291</v>
      </c>
      <c r="AG53" s="88">
        <f t="shared" si="49"/>
        <v>857731.94792425074</v>
      </c>
      <c r="AH53">
        <v>0</v>
      </c>
      <c r="AI53" s="102">
        <f t="shared" si="64"/>
        <v>857731.94792425074</v>
      </c>
      <c r="AJ53" s="3"/>
      <c r="AK53" s="88">
        <f t="shared" si="20"/>
        <v>1411906291</v>
      </c>
      <c r="AL53" s="3"/>
      <c r="AM53" s="3"/>
      <c r="AN53" s="3"/>
      <c r="AO53" s="3"/>
      <c r="AP53" s="88">
        <f t="shared" si="65"/>
        <v>55591451</v>
      </c>
      <c r="AQ53" s="88">
        <f t="shared" si="66"/>
        <v>315064.54854250001</v>
      </c>
      <c r="AR53">
        <v>0</v>
      </c>
      <c r="AS53" s="102">
        <f t="shared" si="67"/>
        <v>315064.54854250001</v>
      </c>
      <c r="AT53" s="3"/>
      <c r="AU53" s="88">
        <f t="shared" si="68"/>
        <v>777179585</v>
      </c>
      <c r="AV53" s="88">
        <f t="shared" si="69"/>
        <v>354005.30096750002</v>
      </c>
      <c r="AW53">
        <v>0</v>
      </c>
      <c r="AX53" s="102">
        <f t="shared" si="70"/>
        <v>354005.30096750002</v>
      </c>
      <c r="AY53" s="3"/>
      <c r="AZ53" s="88">
        <f t="shared" si="71"/>
        <v>40999766</v>
      </c>
      <c r="BA53" s="88">
        <f t="shared" si="72"/>
        <v>256658.53516000003</v>
      </c>
      <c r="BB53">
        <v>0</v>
      </c>
      <c r="BC53" s="102">
        <f t="shared" si="73"/>
        <v>256658.53516000003</v>
      </c>
      <c r="BD53" s="3"/>
      <c r="BE53" s="88">
        <f t="shared" si="74"/>
        <v>35142657</v>
      </c>
      <c r="BF53" s="88">
        <f t="shared" si="75"/>
        <v>224063.72392250001</v>
      </c>
      <c r="BG53">
        <v>0</v>
      </c>
      <c r="BH53" s="102">
        <f t="shared" si="76"/>
        <v>224063.72392250001</v>
      </c>
      <c r="BI53" s="3"/>
      <c r="BJ53" s="88">
        <f t="shared" si="77"/>
        <v>11714219</v>
      </c>
      <c r="BK53" s="88">
        <f t="shared" si="78"/>
        <v>74642.027283083342</v>
      </c>
      <c r="BL53">
        <v>0</v>
      </c>
      <c r="BM53" s="102">
        <f t="shared" si="79"/>
        <v>74642.027283083342</v>
      </c>
      <c r="BN53" s="3"/>
      <c r="BO53" s="88">
        <f t="shared" si="80"/>
        <v>27333177</v>
      </c>
      <c r="BP53" s="88">
        <f t="shared" si="81"/>
        <v>176499.43494800001</v>
      </c>
      <c r="BQ53">
        <v>0</v>
      </c>
      <c r="BR53" s="102">
        <f t="shared" si="82"/>
        <v>176499.43494800001</v>
      </c>
      <c r="BS53" s="3"/>
      <c r="BT53" s="88">
        <f t="shared" si="83"/>
        <v>11714219</v>
      </c>
      <c r="BU53" s="88">
        <f t="shared" si="84"/>
        <v>75642.616822666663</v>
      </c>
      <c r="BV53">
        <v>0</v>
      </c>
      <c r="BW53" s="102">
        <f t="shared" si="85"/>
        <v>75642.616822666663</v>
      </c>
      <c r="BX53" s="3"/>
      <c r="BY53" s="88">
        <f t="shared" si="86"/>
        <v>0</v>
      </c>
      <c r="BZ53" s="88">
        <f t="shared" si="87"/>
        <v>0</v>
      </c>
      <c r="CA53">
        <v>0</v>
      </c>
      <c r="CB53" s="102">
        <f t="shared" si="88"/>
        <v>0</v>
      </c>
      <c r="CC53" s="3"/>
      <c r="CD53" s="99">
        <f t="shared" si="89"/>
        <v>1411906291</v>
      </c>
      <c r="CE53" s="88">
        <f t="shared" si="50"/>
        <v>4211482.7418237496</v>
      </c>
      <c r="CF53" s="88">
        <f t="shared" si="90"/>
        <v>0</v>
      </c>
      <c r="CG53" s="99">
        <f t="shared" si="91"/>
        <v>4211482.7418237496</v>
      </c>
      <c r="CH53" s="88">
        <f t="shared" si="92"/>
        <v>857731.94792425074</v>
      </c>
      <c r="CI53" s="102">
        <f t="shared" si="51"/>
        <v>0</v>
      </c>
    </row>
    <row r="54" spans="5:87" x14ac:dyDescent="0.25">
      <c r="E54" s="138"/>
      <c r="F54" s="138"/>
      <c r="G54" s="138">
        <v>37952</v>
      </c>
      <c r="H54" s="64">
        <f t="shared" si="1"/>
        <v>31</v>
      </c>
      <c r="I54" s="38"/>
      <c r="L54" s="86">
        <f t="shared" si="93"/>
        <v>771922444</v>
      </c>
      <c r="M54" s="90">
        <f t="shared" si="7"/>
        <v>5076676.6067066668</v>
      </c>
      <c r="N54" s="89"/>
      <c r="O54" s="68">
        <f t="shared" si="94"/>
        <v>0</v>
      </c>
      <c r="P54" s="106">
        <f t="shared" si="52"/>
        <v>5076676.6067066668</v>
      </c>
      <c r="Q54" s="87">
        <f t="shared" si="53"/>
        <v>6432.6870333333336</v>
      </c>
      <c r="R54" s="87">
        <f t="shared" si="54"/>
        <v>1029.2299253333333</v>
      </c>
      <c r="S54" s="106">
        <f t="shared" si="55"/>
        <v>5069214.6897480004</v>
      </c>
      <c r="T54" s="140">
        <f t="shared" si="12"/>
        <v>1</v>
      </c>
      <c r="U54" s="64">
        <f t="shared" si="56"/>
        <v>31</v>
      </c>
      <c r="V54" s="99">
        <f t="shared" si="57"/>
        <v>153230577</v>
      </c>
      <c r="W54" s="106">
        <f t="shared" si="58"/>
        <v>907763.4765775</v>
      </c>
      <c r="X54">
        <f t="shared" si="59"/>
        <v>0</v>
      </c>
      <c r="Y54" s="102">
        <f t="shared" si="95"/>
        <v>907763.4765775</v>
      </c>
      <c r="Z54" s="64">
        <f t="shared" si="3"/>
        <v>31</v>
      </c>
      <c r="AA54" s="99">
        <f t="shared" si="60"/>
        <v>299000640</v>
      </c>
      <c r="AB54" s="88">
        <f t="shared" si="61"/>
        <v>1827143.0776</v>
      </c>
      <c r="AC54">
        <f t="shared" si="62"/>
        <v>0</v>
      </c>
      <c r="AD54" s="102">
        <f t="shared" si="63"/>
        <v>1827143.0776</v>
      </c>
      <c r="AE54" s="64">
        <f t="shared" si="4"/>
        <v>31</v>
      </c>
      <c r="AF54" s="88">
        <f t="shared" si="18"/>
        <v>1411906291</v>
      </c>
      <c r="AG54" s="88">
        <f t="shared" si="49"/>
        <v>857731.94792425074</v>
      </c>
      <c r="AH54">
        <v>0</v>
      </c>
      <c r="AI54" s="102">
        <f t="shared" si="64"/>
        <v>857731.94792425074</v>
      </c>
      <c r="AJ54" s="3"/>
      <c r="AK54" s="88">
        <f t="shared" si="20"/>
        <v>1411906291</v>
      </c>
      <c r="AL54" s="3"/>
      <c r="AM54" s="3"/>
      <c r="AN54" s="3"/>
      <c r="AO54" s="3"/>
      <c r="AP54" s="88">
        <f t="shared" si="65"/>
        <v>55591451</v>
      </c>
      <c r="AQ54" s="88">
        <f t="shared" si="66"/>
        <v>315064.54854250001</v>
      </c>
      <c r="AR54">
        <v>0</v>
      </c>
      <c r="AS54" s="102">
        <f t="shared" si="67"/>
        <v>315064.54854250001</v>
      </c>
      <c r="AT54" s="3"/>
      <c r="AU54" s="88">
        <f t="shared" si="68"/>
        <v>777179585</v>
      </c>
      <c r="AV54" s="88">
        <f t="shared" si="69"/>
        <v>354005.30096750002</v>
      </c>
      <c r="AW54">
        <v>0</v>
      </c>
      <c r="AX54" s="102">
        <f t="shared" si="70"/>
        <v>354005.30096750002</v>
      </c>
      <c r="AY54" s="3"/>
      <c r="AZ54" s="88">
        <f t="shared" si="71"/>
        <v>40999766</v>
      </c>
      <c r="BA54" s="88">
        <f t="shared" si="72"/>
        <v>256658.53516000003</v>
      </c>
      <c r="BB54">
        <v>0</v>
      </c>
      <c r="BC54" s="102">
        <f t="shared" si="73"/>
        <v>256658.53516000003</v>
      </c>
      <c r="BD54" s="3"/>
      <c r="BE54" s="88">
        <f t="shared" si="74"/>
        <v>35142657</v>
      </c>
      <c r="BF54" s="88">
        <f t="shared" si="75"/>
        <v>224063.72392250001</v>
      </c>
      <c r="BG54">
        <v>0</v>
      </c>
      <c r="BH54" s="102">
        <f t="shared" si="76"/>
        <v>224063.72392250001</v>
      </c>
      <c r="BI54" s="3"/>
      <c r="BJ54" s="88">
        <f t="shared" si="77"/>
        <v>11714219</v>
      </c>
      <c r="BK54" s="88">
        <f t="shared" si="78"/>
        <v>74642.027283083342</v>
      </c>
      <c r="BL54">
        <v>0</v>
      </c>
      <c r="BM54" s="102">
        <f t="shared" si="79"/>
        <v>74642.027283083342</v>
      </c>
      <c r="BN54" s="3"/>
      <c r="BO54" s="88">
        <f t="shared" si="80"/>
        <v>27333177</v>
      </c>
      <c r="BP54" s="88">
        <f t="shared" si="81"/>
        <v>176499.43494800001</v>
      </c>
      <c r="BQ54">
        <v>0</v>
      </c>
      <c r="BR54" s="102">
        <f t="shared" si="82"/>
        <v>176499.43494800001</v>
      </c>
      <c r="BS54" s="3"/>
      <c r="BT54" s="88">
        <f t="shared" si="83"/>
        <v>11714219</v>
      </c>
      <c r="BU54" s="88">
        <f t="shared" si="84"/>
        <v>75642.616822666663</v>
      </c>
      <c r="BV54">
        <v>0</v>
      </c>
      <c r="BW54" s="102">
        <f t="shared" si="85"/>
        <v>75642.616822666663</v>
      </c>
      <c r="BX54" s="3"/>
      <c r="BY54" s="88">
        <f t="shared" si="86"/>
        <v>0</v>
      </c>
      <c r="BZ54" s="88">
        <f t="shared" si="87"/>
        <v>0</v>
      </c>
      <c r="CA54">
        <v>0</v>
      </c>
      <c r="CB54" s="102">
        <f t="shared" si="88"/>
        <v>0</v>
      </c>
      <c r="CC54" s="3"/>
      <c r="CD54" s="99">
        <f t="shared" si="89"/>
        <v>1411906291</v>
      </c>
      <c r="CE54" s="88">
        <f t="shared" si="50"/>
        <v>4211482.7418237496</v>
      </c>
      <c r="CF54" s="88">
        <f t="shared" si="90"/>
        <v>0</v>
      </c>
      <c r="CG54" s="99">
        <f t="shared" si="91"/>
        <v>4211482.7418237496</v>
      </c>
      <c r="CH54" s="88">
        <f t="shared" si="92"/>
        <v>857731.94792425074</v>
      </c>
      <c r="CI54" s="102">
        <f t="shared" si="51"/>
        <v>0</v>
      </c>
    </row>
    <row r="55" spans="5:87" x14ac:dyDescent="0.25">
      <c r="E55" s="138"/>
      <c r="F55" s="138"/>
      <c r="G55" s="138">
        <v>37982</v>
      </c>
      <c r="H55" s="64">
        <f t="shared" si="1"/>
        <v>32</v>
      </c>
      <c r="I55" s="38"/>
      <c r="L55" s="86">
        <f t="shared" si="93"/>
        <v>771922444</v>
      </c>
      <c r="M55" s="90">
        <f t="shared" si="7"/>
        <v>5076676.6067066668</v>
      </c>
      <c r="N55" s="89"/>
      <c r="O55" s="68">
        <f t="shared" si="94"/>
        <v>0</v>
      </c>
      <c r="P55" s="106">
        <f t="shared" si="52"/>
        <v>5076676.6067066668</v>
      </c>
      <c r="Q55" s="87">
        <f t="shared" si="53"/>
        <v>6432.6870333333336</v>
      </c>
      <c r="R55" s="87">
        <f t="shared" si="54"/>
        <v>1029.2299253333333</v>
      </c>
      <c r="S55" s="106">
        <f t="shared" si="55"/>
        <v>5069214.6897480004</v>
      </c>
      <c r="T55" s="140">
        <f t="shared" si="12"/>
        <v>1</v>
      </c>
      <c r="U55" s="64">
        <f t="shared" si="56"/>
        <v>32</v>
      </c>
      <c r="V55" s="99">
        <f t="shared" si="57"/>
        <v>153230577</v>
      </c>
      <c r="W55" s="106">
        <f t="shared" si="58"/>
        <v>907763.4765775</v>
      </c>
      <c r="X55">
        <f t="shared" si="59"/>
        <v>0</v>
      </c>
      <c r="Y55" s="102">
        <f t="shared" si="95"/>
        <v>907763.4765775</v>
      </c>
      <c r="Z55" s="64">
        <f t="shared" si="3"/>
        <v>32</v>
      </c>
      <c r="AA55" s="99">
        <f t="shared" si="60"/>
        <v>299000640</v>
      </c>
      <c r="AB55" s="88">
        <f t="shared" si="61"/>
        <v>1827143.0776</v>
      </c>
      <c r="AC55">
        <f t="shared" si="62"/>
        <v>0</v>
      </c>
      <c r="AD55" s="102">
        <f t="shared" si="63"/>
        <v>1827143.0776</v>
      </c>
      <c r="AE55" s="64">
        <f t="shared" si="4"/>
        <v>32</v>
      </c>
      <c r="AF55" s="88">
        <f t="shared" si="18"/>
        <v>1411906291</v>
      </c>
      <c r="AG55" s="88">
        <f t="shared" si="49"/>
        <v>857731.94792425074</v>
      </c>
      <c r="AH55">
        <v>0</v>
      </c>
      <c r="AI55" s="102">
        <f t="shared" si="64"/>
        <v>857731.94792425074</v>
      </c>
      <c r="AJ55" s="3"/>
      <c r="AK55" s="88">
        <f t="shared" si="20"/>
        <v>1411906291</v>
      </c>
      <c r="AL55" s="3"/>
      <c r="AM55" s="3"/>
      <c r="AN55" s="3"/>
      <c r="AO55" s="3"/>
      <c r="AP55" s="88">
        <f t="shared" si="65"/>
        <v>55591451</v>
      </c>
      <c r="AQ55" s="88">
        <f t="shared" si="66"/>
        <v>315064.54854250001</v>
      </c>
      <c r="AR55">
        <v>0</v>
      </c>
      <c r="AS55" s="102">
        <f t="shared" si="67"/>
        <v>315064.54854250001</v>
      </c>
      <c r="AT55" s="3"/>
      <c r="AU55" s="88">
        <f t="shared" si="68"/>
        <v>777179585</v>
      </c>
      <c r="AV55" s="88">
        <f t="shared" si="69"/>
        <v>354005.30096750002</v>
      </c>
      <c r="AW55">
        <v>0</v>
      </c>
      <c r="AX55" s="102">
        <f t="shared" si="70"/>
        <v>354005.30096750002</v>
      </c>
      <c r="AY55" s="3"/>
      <c r="AZ55" s="88">
        <f t="shared" si="71"/>
        <v>40999766</v>
      </c>
      <c r="BA55" s="88">
        <f t="shared" si="72"/>
        <v>256658.53516000003</v>
      </c>
      <c r="BB55">
        <v>0</v>
      </c>
      <c r="BC55" s="102">
        <f t="shared" si="73"/>
        <v>256658.53516000003</v>
      </c>
      <c r="BD55" s="3"/>
      <c r="BE55" s="88">
        <f t="shared" si="74"/>
        <v>35142657</v>
      </c>
      <c r="BF55" s="88">
        <f t="shared" si="75"/>
        <v>224063.72392250001</v>
      </c>
      <c r="BG55">
        <v>0</v>
      </c>
      <c r="BH55" s="102">
        <f t="shared" si="76"/>
        <v>224063.72392250001</v>
      </c>
      <c r="BI55" s="3"/>
      <c r="BJ55" s="88">
        <f t="shared" si="77"/>
        <v>11714219</v>
      </c>
      <c r="BK55" s="88">
        <f t="shared" si="78"/>
        <v>74642.027283083342</v>
      </c>
      <c r="BL55">
        <v>0</v>
      </c>
      <c r="BM55" s="102">
        <f t="shared" si="79"/>
        <v>74642.027283083342</v>
      </c>
      <c r="BN55" s="3"/>
      <c r="BO55" s="88">
        <f t="shared" si="80"/>
        <v>27333177</v>
      </c>
      <c r="BP55" s="88">
        <f t="shared" si="81"/>
        <v>176499.43494800001</v>
      </c>
      <c r="BQ55">
        <v>0</v>
      </c>
      <c r="BR55" s="102">
        <f t="shared" si="82"/>
        <v>176499.43494800001</v>
      </c>
      <c r="BS55" s="3"/>
      <c r="BT55" s="88">
        <f t="shared" si="83"/>
        <v>11714219</v>
      </c>
      <c r="BU55" s="88">
        <f t="shared" si="84"/>
        <v>75642.616822666663</v>
      </c>
      <c r="BV55">
        <v>0</v>
      </c>
      <c r="BW55" s="102">
        <f t="shared" si="85"/>
        <v>75642.616822666663</v>
      </c>
      <c r="BX55" s="3"/>
      <c r="BY55" s="88">
        <f t="shared" si="86"/>
        <v>0</v>
      </c>
      <c r="BZ55" s="88">
        <f t="shared" si="87"/>
        <v>0</v>
      </c>
      <c r="CA55">
        <v>0</v>
      </c>
      <c r="CB55" s="102">
        <f t="shared" si="88"/>
        <v>0</v>
      </c>
      <c r="CC55" s="3"/>
      <c r="CD55" s="99">
        <f t="shared" si="89"/>
        <v>1411906291</v>
      </c>
      <c r="CE55" s="88">
        <f t="shared" si="50"/>
        <v>4211482.7418237496</v>
      </c>
      <c r="CF55" s="88">
        <f t="shared" si="90"/>
        <v>0</v>
      </c>
      <c r="CG55" s="99">
        <f t="shared" si="91"/>
        <v>4211482.7418237496</v>
      </c>
      <c r="CH55" s="88">
        <f t="shared" si="92"/>
        <v>857731.94792425074</v>
      </c>
      <c r="CI55" s="102">
        <f t="shared" si="51"/>
        <v>0</v>
      </c>
    </row>
    <row r="56" spans="5:87" x14ac:dyDescent="0.25">
      <c r="E56" s="138"/>
      <c r="F56" s="138"/>
      <c r="G56" s="138">
        <v>38013</v>
      </c>
      <c r="H56" s="64">
        <f t="shared" ref="H56:H87" si="96">H55+1</f>
        <v>33</v>
      </c>
      <c r="I56" s="38"/>
      <c r="L56" s="86">
        <f t="shared" si="93"/>
        <v>771922444</v>
      </c>
      <c r="M56" s="90">
        <f t="shared" si="7"/>
        <v>5076676.6067066668</v>
      </c>
      <c r="N56" s="89"/>
      <c r="O56" s="68">
        <f t="shared" si="94"/>
        <v>0</v>
      </c>
      <c r="P56" s="106">
        <f t="shared" si="52"/>
        <v>5076676.6067066668</v>
      </c>
      <c r="Q56" s="87">
        <f t="shared" ref="Q56:Q87" si="97">L55*($C$10/12)</f>
        <v>6432.6870333333336</v>
      </c>
      <c r="R56" s="87">
        <f t="shared" ref="R56:R87" si="98">L55*($C$11/12)</f>
        <v>1029.2299253333333</v>
      </c>
      <c r="S56" s="106">
        <f t="shared" ref="S56:S87" si="99">SUM(N56:P56)-Q56-R56</f>
        <v>5069214.6897480004</v>
      </c>
      <c r="T56" s="140">
        <f t="shared" si="12"/>
        <v>1</v>
      </c>
      <c r="U56" s="64">
        <f t="shared" ref="U56:U87" si="100">U55+1</f>
        <v>33</v>
      </c>
      <c r="V56" s="99">
        <f t="shared" si="57"/>
        <v>153230577</v>
      </c>
      <c r="W56" s="106">
        <f t="shared" si="58"/>
        <v>907763.4765775</v>
      </c>
      <c r="X56">
        <f t="shared" si="59"/>
        <v>0</v>
      </c>
      <c r="Y56" s="102">
        <f t="shared" si="95"/>
        <v>907763.4765775</v>
      </c>
      <c r="Z56" s="64">
        <f t="shared" si="3"/>
        <v>33</v>
      </c>
      <c r="AA56" s="99">
        <f t="shared" si="60"/>
        <v>299000640</v>
      </c>
      <c r="AB56" s="88">
        <f t="shared" si="61"/>
        <v>1827143.0776</v>
      </c>
      <c r="AC56">
        <f t="shared" si="62"/>
        <v>0</v>
      </c>
      <c r="AD56" s="102">
        <f t="shared" si="63"/>
        <v>1827143.0776</v>
      </c>
      <c r="AE56" s="64">
        <f t="shared" si="4"/>
        <v>33</v>
      </c>
      <c r="AF56" s="88">
        <f t="shared" si="18"/>
        <v>1411906291</v>
      </c>
      <c r="AG56" s="88">
        <f t="shared" si="49"/>
        <v>857731.94792425074</v>
      </c>
      <c r="AH56">
        <v>0</v>
      </c>
      <c r="AI56" s="102">
        <f t="shared" si="64"/>
        <v>857731.94792425074</v>
      </c>
      <c r="AJ56" s="3"/>
      <c r="AK56" s="88">
        <f t="shared" si="20"/>
        <v>1411906291</v>
      </c>
      <c r="AL56" s="3"/>
      <c r="AM56" s="3"/>
      <c r="AN56" s="3"/>
      <c r="AO56" s="3"/>
      <c r="AP56" s="88">
        <f t="shared" si="65"/>
        <v>55591451</v>
      </c>
      <c r="AQ56" s="88">
        <f t="shared" si="66"/>
        <v>315064.54854250001</v>
      </c>
      <c r="AR56">
        <v>0</v>
      </c>
      <c r="AS56" s="102">
        <f t="shared" si="67"/>
        <v>315064.54854250001</v>
      </c>
      <c r="AT56" s="3"/>
      <c r="AU56" s="88">
        <f t="shared" si="68"/>
        <v>777179585</v>
      </c>
      <c r="AV56" s="88">
        <f t="shared" si="69"/>
        <v>354005.30096750002</v>
      </c>
      <c r="AW56">
        <v>0</v>
      </c>
      <c r="AX56" s="102">
        <f t="shared" si="70"/>
        <v>354005.30096750002</v>
      </c>
      <c r="AY56" s="3"/>
      <c r="AZ56" s="88">
        <f t="shared" si="71"/>
        <v>40999766</v>
      </c>
      <c r="BA56" s="88">
        <f t="shared" si="72"/>
        <v>256658.53516000003</v>
      </c>
      <c r="BB56">
        <v>0</v>
      </c>
      <c r="BC56" s="102">
        <f t="shared" si="73"/>
        <v>256658.53516000003</v>
      </c>
      <c r="BD56" s="3"/>
      <c r="BE56" s="88">
        <f t="shared" si="74"/>
        <v>35142657</v>
      </c>
      <c r="BF56" s="88">
        <f t="shared" si="75"/>
        <v>224063.72392250001</v>
      </c>
      <c r="BG56">
        <v>0</v>
      </c>
      <c r="BH56" s="102">
        <f t="shared" si="76"/>
        <v>224063.72392250001</v>
      </c>
      <c r="BI56" s="3"/>
      <c r="BJ56" s="88">
        <f t="shared" si="77"/>
        <v>11714219</v>
      </c>
      <c r="BK56" s="88">
        <f t="shared" si="78"/>
        <v>74642.027283083342</v>
      </c>
      <c r="BL56">
        <v>0</v>
      </c>
      <c r="BM56" s="102">
        <f t="shared" si="79"/>
        <v>74642.027283083342</v>
      </c>
      <c r="BN56" s="3"/>
      <c r="BO56" s="88">
        <f t="shared" si="80"/>
        <v>27333177</v>
      </c>
      <c r="BP56" s="88">
        <f t="shared" si="81"/>
        <v>176499.43494800001</v>
      </c>
      <c r="BQ56">
        <v>0</v>
      </c>
      <c r="BR56" s="102">
        <f t="shared" si="82"/>
        <v>176499.43494800001</v>
      </c>
      <c r="BS56" s="3"/>
      <c r="BT56" s="88">
        <f t="shared" si="83"/>
        <v>11714219</v>
      </c>
      <c r="BU56" s="88">
        <f t="shared" si="84"/>
        <v>75642.616822666663</v>
      </c>
      <c r="BV56">
        <v>0</v>
      </c>
      <c r="BW56" s="102">
        <f t="shared" si="85"/>
        <v>75642.616822666663</v>
      </c>
      <c r="BX56" s="3"/>
      <c r="BY56" s="88">
        <f t="shared" si="86"/>
        <v>0</v>
      </c>
      <c r="BZ56" s="88">
        <f t="shared" si="87"/>
        <v>0</v>
      </c>
      <c r="CA56">
        <v>0</v>
      </c>
      <c r="CB56" s="102">
        <f t="shared" si="88"/>
        <v>0</v>
      </c>
      <c r="CC56" s="3"/>
      <c r="CD56" s="99">
        <f t="shared" si="89"/>
        <v>1411906291</v>
      </c>
      <c r="CE56" s="88">
        <f t="shared" si="50"/>
        <v>4211482.7418237496</v>
      </c>
      <c r="CF56" s="88">
        <f t="shared" si="90"/>
        <v>0</v>
      </c>
      <c r="CG56" s="99">
        <f t="shared" si="91"/>
        <v>4211482.7418237496</v>
      </c>
      <c r="CH56" s="88">
        <f t="shared" si="92"/>
        <v>857731.94792425074</v>
      </c>
      <c r="CI56" s="102">
        <f t="shared" si="51"/>
        <v>0</v>
      </c>
    </row>
    <row r="57" spans="5:87" x14ac:dyDescent="0.25">
      <c r="E57" s="138"/>
      <c r="F57" s="138"/>
      <c r="G57" s="138">
        <v>38044</v>
      </c>
      <c r="H57" s="64">
        <f t="shared" si="96"/>
        <v>34</v>
      </c>
      <c r="I57" s="38"/>
      <c r="L57" s="86">
        <f t="shared" si="93"/>
        <v>771922444</v>
      </c>
      <c r="M57" s="90">
        <f t="shared" si="7"/>
        <v>5076676.6067066668</v>
      </c>
      <c r="N57" s="89"/>
      <c r="O57" s="68">
        <f t="shared" si="94"/>
        <v>0</v>
      </c>
      <c r="P57" s="106">
        <f t="shared" si="52"/>
        <v>5076676.6067066668</v>
      </c>
      <c r="Q57" s="87">
        <f t="shared" si="97"/>
        <v>6432.6870333333336</v>
      </c>
      <c r="R57" s="87">
        <f t="shared" si="98"/>
        <v>1029.2299253333333</v>
      </c>
      <c r="S57" s="106">
        <f t="shared" si="99"/>
        <v>5069214.6897480004</v>
      </c>
      <c r="T57" s="140">
        <f t="shared" si="12"/>
        <v>1</v>
      </c>
      <c r="U57" s="64">
        <f t="shared" si="100"/>
        <v>34</v>
      </c>
      <c r="V57" s="99">
        <f t="shared" si="57"/>
        <v>153230577</v>
      </c>
      <c r="W57" s="106">
        <f t="shared" si="58"/>
        <v>907763.4765775</v>
      </c>
      <c r="X57">
        <f t="shared" si="59"/>
        <v>0</v>
      </c>
      <c r="Y57" s="102">
        <f t="shared" si="95"/>
        <v>907763.4765775</v>
      </c>
      <c r="Z57" s="64">
        <f t="shared" si="3"/>
        <v>34</v>
      </c>
      <c r="AA57" s="99">
        <f t="shared" si="60"/>
        <v>299000640</v>
      </c>
      <c r="AB57" s="88">
        <f t="shared" si="61"/>
        <v>1827143.0776</v>
      </c>
      <c r="AC57">
        <f t="shared" si="62"/>
        <v>0</v>
      </c>
      <c r="AD57" s="102">
        <f t="shared" si="63"/>
        <v>1827143.0776</v>
      </c>
      <c r="AE57" s="64">
        <f t="shared" si="4"/>
        <v>34</v>
      </c>
      <c r="AF57" s="88">
        <f t="shared" si="18"/>
        <v>1411906291</v>
      </c>
      <c r="AG57" s="88">
        <f t="shared" si="49"/>
        <v>857731.94792425074</v>
      </c>
      <c r="AH57">
        <v>0</v>
      </c>
      <c r="AI57" s="102">
        <f t="shared" si="64"/>
        <v>857731.94792425074</v>
      </c>
      <c r="AJ57" s="3"/>
      <c r="AK57" s="88">
        <f t="shared" si="20"/>
        <v>1411906291</v>
      </c>
      <c r="AL57" s="3"/>
      <c r="AM57" s="3"/>
      <c r="AN57" s="3"/>
      <c r="AO57" s="3"/>
      <c r="AP57" s="88">
        <f t="shared" si="65"/>
        <v>55591451</v>
      </c>
      <c r="AQ57" s="88">
        <f t="shared" si="66"/>
        <v>315064.54854250001</v>
      </c>
      <c r="AR57">
        <v>0</v>
      </c>
      <c r="AS57" s="102">
        <f t="shared" si="67"/>
        <v>315064.54854250001</v>
      </c>
      <c r="AT57" s="3"/>
      <c r="AU57" s="88">
        <f t="shared" si="68"/>
        <v>777179585</v>
      </c>
      <c r="AV57" s="88">
        <f t="shared" si="69"/>
        <v>354005.30096750002</v>
      </c>
      <c r="AW57">
        <v>0</v>
      </c>
      <c r="AX57" s="102">
        <f t="shared" si="70"/>
        <v>354005.30096750002</v>
      </c>
      <c r="AY57" s="3"/>
      <c r="AZ57" s="88">
        <f t="shared" si="71"/>
        <v>40999766</v>
      </c>
      <c r="BA57" s="88">
        <f t="shared" si="72"/>
        <v>256658.53516000003</v>
      </c>
      <c r="BB57">
        <v>0</v>
      </c>
      <c r="BC57" s="102">
        <f t="shared" si="73"/>
        <v>256658.53516000003</v>
      </c>
      <c r="BD57" s="3"/>
      <c r="BE57" s="88">
        <f t="shared" si="74"/>
        <v>35142657</v>
      </c>
      <c r="BF57" s="88">
        <f t="shared" si="75"/>
        <v>224063.72392250001</v>
      </c>
      <c r="BG57">
        <v>0</v>
      </c>
      <c r="BH57" s="102">
        <f t="shared" si="76"/>
        <v>224063.72392250001</v>
      </c>
      <c r="BI57" s="3"/>
      <c r="BJ57" s="88">
        <f t="shared" si="77"/>
        <v>11714219</v>
      </c>
      <c r="BK57" s="88">
        <f t="shared" si="78"/>
        <v>74642.027283083342</v>
      </c>
      <c r="BL57">
        <v>0</v>
      </c>
      <c r="BM57" s="102">
        <f t="shared" si="79"/>
        <v>74642.027283083342</v>
      </c>
      <c r="BN57" s="3"/>
      <c r="BO57" s="88">
        <f t="shared" si="80"/>
        <v>27333177</v>
      </c>
      <c r="BP57" s="88">
        <f t="shared" si="81"/>
        <v>176499.43494800001</v>
      </c>
      <c r="BQ57">
        <v>0</v>
      </c>
      <c r="BR57" s="102">
        <f t="shared" si="82"/>
        <v>176499.43494800001</v>
      </c>
      <c r="BS57" s="3"/>
      <c r="BT57" s="88">
        <f t="shared" si="83"/>
        <v>11714219</v>
      </c>
      <c r="BU57" s="88">
        <f t="shared" si="84"/>
        <v>75642.616822666663</v>
      </c>
      <c r="BV57">
        <v>0</v>
      </c>
      <c r="BW57" s="102">
        <f t="shared" si="85"/>
        <v>75642.616822666663</v>
      </c>
      <c r="BX57" s="3"/>
      <c r="BY57" s="88">
        <f t="shared" si="86"/>
        <v>0</v>
      </c>
      <c r="BZ57" s="88">
        <f t="shared" si="87"/>
        <v>0</v>
      </c>
      <c r="CA57">
        <v>0</v>
      </c>
      <c r="CB57" s="102">
        <f t="shared" si="88"/>
        <v>0</v>
      </c>
      <c r="CC57" s="3"/>
      <c r="CD57" s="99">
        <f t="shared" si="89"/>
        <v>1411906291</v>
      </c>
      <c r="CE57" s="88">
        <f t="shared" si="50"/>
        <v>4211482.7418237496</v>
      </c>
      <c r="CF57" s="88">
        <f t="shared" si="90"/>
        <v>0</v>
      </c>
      <c r="CG57" s="99">
        <f t="shared" si="91"/>
        <v>4211482.7418237496</v>
      </c>
      <c r="CH57" s="88">
        <f t="shared" si="92"/>
        <v>857731.94792425074</v>
      </c>
      <c r="CI57" s="102">
        <f t="shared" si="51"/>
        <v>0</v>
      </c>
    </row>
    <row r="58" spans="5:87" x14ac:dyDescent="0.25">
      <c r="E58" s="138"/>
      <c r="F58" s="138"/>
      <c r="G58" s="138">
        <v>38073</v>
      </c>
      <c r="H58" s="64">
        <f t="shared" si="96"/>
        <v>35</v>
      </c>
      <c r="I58" s="38"/>
      <c r="L58" s="86">
        <f t="shared" si="93"/>
        <v>771922444</v>
      </c>
      <c r="M58" s="90">
        <f t="shared" si="7"/>
        <v>5076676.6067066668</v>
      </c>
      <c r="N58" s="89"/>
      <c r="O58" s="68">
        <f t="shared" si="94"/>
        <v>0</v>
      </c>
      <c r="P58" s="106">
        <f t="shared" si="52"/>
        <v>5076676.6067066668</v>
      </c>
      <c r="Q58" s="87">
        <f t="shared" si="97"/>
        <v>6432.6870333333336</v>
      </c>
      <c r="R58" s="87">
        <f t="shared" si="98"/>
        <v>1029.2299253333333</v>
      </c>
      <c r="S58" s="106">
        <f t="shared" si="99"/>
        <v>5069214.6897480004</v>
      </c>
      <c r="T58" s="140">
        <f t="shared" si="12"/>
        <v>1</v>
      </c>
      <c r="U58" s="64">
        <f t="shared" si="100"/>
        <v>35</v>
      </c>
      <c r="V58" s="99">
        <f t="shared" si="57"/>
        <v>153230577</v>
      </c>
      <c r="W58" s="106">
        <f t="shared" si="58"/>
        <v>907763.4765775</v>
      </c>
      <c r="X58">
        <f t="shared" si="59"/>
        <v>0</v>
      </c>
      <c r="Y58" s="102">
        <f t="shared" si="95"/>
        <v>907763.4765775</v>
      </c>
      <c r="Z58" s="64">
        <f t="shared" si="3"/>
        <v>35</v>
      </c>
      <c r="AA58" s="99">
        <f t="shared" si="60"/>
        <v>299000640</v>
      </c>
      <c r="AB58" s="88">
        <f t="shared" si="61"/>
        <v>1827143.0776</v>
      </c>
      <c r="AC58">
        <f t="shared" si="62"/>
        <v>0</v>
      </c>
      <c r="AD58" s="102">
        <f t="shared" si="63"/>
        <v>1827143.0776</v>
      </c>
      <c r="AE58" s="64">
        <f t="shared" si="4"/>
        <v>35</v>
      </c>
      <c r="AF58" s="88">
        <f t="shared" si="18"/>
        <v>1411906291</v>
      </c>
      <c r="AG58" s="88">
        <f t="shared" si="49"/>
        <v>857731.94792425074</v>
      </c>
      <c r="AH58">
        <v>0</v>
      </c>
      <c r="AI58" s="102">
        <f t="shared" si="64"/>
        <v>857731.94792425074</v>
      </c>
      <c r="AJ58" s="3"/>
      <c r="AK58" s="88">
        <f t="shared" si="20"/>
        <v>1411906291</v>
      </c>
      <c r="AL58" s="3"/>
      <c r="AM58" s="3"/>
      <c r="AN58" s="3"/>
      <c r="AO58" s="3"/>
      <c r="AP58" s="88">
        <f t="shared" si="65"/>
        <v>55591451</v>
      </c>
      <c r="AQ58" s="88">
        <f t="shared" si="66"/>
        <v>315064.54854250001</v>
      </c>
      <c r="AR58">
        <v>0</v>
      </c>
      <c r="AS58" s="102">
        <f t="shared" si="67"/>
        <v>315064.54854250001</v>
      </c>
      <c r="AT58" s="3"/>
      <c r="AU58" s="88">
        <f t="shared" si="68"/>
        <v>777179585</v>
      </c>
      <c r="AV58" s="88">
        <f t="shared" si="69"/>
        <v>354005.30096750002</v>
      </c>
      <c r="AW58">
        <v>0</v>
      </c>
      <c r="AX58" s="102">
        <f t="shared" si="70"/>
        <v>354005.30096750002</v>
      </c>
      <c r="AY58" s="3"/>
      <c r="AZ58" s="88">
        <f t="shared" si="71"/>
        <v>40999766</v>
      </c>
      <c r="BA58" s="88">
        <f t="shared" si="72"/>
        <v>256658.53516000003</v>
      </c>
      <c r="BB58">
        <v>0</v>
      </c>
      <c r="BC58" s="102">
        <f t="shared" si="73"/>
        <v>256658.53516000003</v>
      </c>
      <c r="BD58" s="3"/>
      <c r="BE58" s="88">
        <f t="shared" si="74"/>
        <v>35142657</v>
      </c>
      <c r="BF58" s="88">
        <f t="shared" si="75"/>
        <v>224063.72392250001</v>
      </c>
      <c r="BG58">
        <v>0</v>
      </c>
      <c r="BH58" s="102">
        <f t="shared" si="76"/>
        <v>224063.72392250001</v>
      </c>
      <c r="BI58" s="3"/>
      <c r="BJ58" s="88">
        <f t="shared" si="77"/>
        <v>11714219</v>
      </c>
      <c r="BK58" s="88">
        <f t="shared" si="78"/>
        <v>74642.027283083342</v>
      </c>
      <c r="BL58">
        <v>0</v>
      </c>
      <c r="BM58" s="102">
        <f t="shared" si="79"/>
        <v>74642.027283083342</v>
      </c>
      <c r="BN58" s="3"/>
      <c r="BO58" s="88">
        <f t="shared" si="80"/>
        <v>27333177</v>
      </c>
      <c r="BP58" s="88">
        <f t="shared" si="81"/>
        <v>176499.43494800001</v>
      </c>
      <c r="BQ58">
        <v>0</v>
      </c>
      <c r="BR58" s="102">
        <f t="shared" si="82"/>
        <v>176499.43494800001</v>
      </c>
      <c r="BS58" s="3"/>
      <c r="BT58" s="88">
        <f t="shared" si="83"/>
        <v>11714219</v>
      </c>
      <c r="BU58" s="88">
        <f t="shared" si="84"/>
        <v>75642.616822666663</v>
      </c>
      <c r="BV58">
        <v>0</v>
      </c>
      <c r="BW58" s="102">
        <f t="shared" si="85"/>
        <v>75642.616822666663</v>
      </c>
      <c r="BX58" s="3"/>
      <c r="BY58" s="88">
        <f t="shared" si="86"/>
        <v>0</v>
      </c>
      <c r="BZ58" s="88">
        <f t="shared" si="87"/>
        <v>0</v>
      </c>
      <c r="CA58">
        <v>0</v>
      </c>
      <c r="CB58" s="102">
        <f t="shared" si="88"/>
        <v>0</v>
      </c>
      <c r="CC58" s="3"/>
      <c r="CD58" s="99">
        <f t="shared" si="89"/>
        <v>1411906291</v>
      </c>
      <c r="CE58" s="88">
        <f t="shared" si="50"/>
        <v>4211482.7418237496</v>
      </c>
      <c r="CF58" s="88">
        <f t="shared" si="90"/>
        <v>0</v>
      </c>
      <c r="CG58" s="99">
        <f t="shared" si="91"/>
        <v>4211482.7418237496</v>
      </c>
      <c r="CH58" s="88">
        <f t="shared" si="92"/>
        <v>857731.94792425074</v>
      </c>
      <c r="CI58" s="102">
        <f t="shared" si="51"/>
        <v>0</v>
      </c>
    </row>
    <row r="59" spans="5:87" x14ac:dyDescent="0.25">
      <c r="E59" s="138"/>
      <c r="F59" s="138"/>
      <c r="G59" s="138">
        <v>38104</v>
      </c>
      <c r="H59" s="64">
        <f t="shared" si="96"/>
        <v>36</v>
      </c>
      <c r="I59" s="38"/>
      <c r="L59" s="86">
        <f t="shared" si="93"/>
        <v>771922444</v>
      </c>
      <c r="M59" s="90">
        <f t="shared" si="7"/>
        <v>5076676.6067066668</v>
      </c>
      <c r="N59" s="89"/>
      <c r="O59" s="68">
        <f t="shared" si="94"/>
        <v>0</v>
      </c>
      <c r="P59" s="106">
        <f t="shared" si="52"/>
        <v>5076676.6067066668</v>
      </c>
      <c r="Q59" s="87">
        <f t="shared" si="97"/>
        <v>6432.6870333333336</v>
      </c>
      <c r="R59" s="87">
        <f t="shared" si="98"/>
        <v>1029.2299253333333</v>
      </c>
      <c r="S59" s="106">
        <f t="shared" si="99"/>
        <v>5069214.6897480004</v>
      </c>
      <c r="T59" s="140">
        <f t="shared" si="12"/>
        <v>1</v>
      </c>
      <c r="U59" s="64">
        <f t="shared" si="100"/>
        <v>36</v>
      </c>
      <c r="V59" s="99">
        <f t="shared" si="57"/>
        <v>153230577</v>
      </c>
      <c r="W59" s="106">
        <f t="shared" si="58"/>
        <v>907763.4765775</v>
      </c>
      <c r="X59">
        <f t="shared" si="59"/>
        <v>0</v>
      </c>
      <c r="Y59" s="102">
        <f t="shared" si="95"/>
        <v>907763.4765775</v>
      </c>
      <c r="Z59" s="64">
        <f t="shared" si="3"/>
        <v>36</v>
      </c>
      <c r="AA59" s="99">
        <f t="shared" si="60"/>
        <v>299000640</v>
      </c>
      <c r="AB59" s="88">
        <f t="shared" si="61"/>
        <v>1827143.0776</v>
      </c>
      <c r="AC59">
        <f t="shared" si="62"/>
        <v>0</v>
      </c>
      <c r="AD59" s="102">
        <f t="shared" si="63"/>
        <v>1827143.0776</v>
      </c>
      <c r="AE59" s="64">
        <f t="shared" si="4"/>
        <v>36</v>
      </c>
      <c r="AF59" s="88">
        <f t="shared" si="18"/>
        <v>1411906291</v>
      </c>
      <c r="AG59" s="88">
        <f t="shared" si="49"/>
        <v>857731.94792425074</v>
      </c>
      <c r="AH59">
        <v>0</v>
      </c>
      <c r="AI59" s="102">
        <f t="shared" si="64"/>
        <v>857731.94792425074</v>
      </c>
      <c r="AJ59" s="3"/>
      <c r="AK59" s="88">
        <f t="shared" si="20"/>
        <v>1411906291</v>
      </c>
      <c r="AL59" s="3"/>
      <c r="AM59" s="3"/>
      <c r="AN59" s="3"/>
      <c r="AO59" s="3"/>
      <c r="AP59" s="88">
        <f t="shared" si="65"/>
        <v>55591451</v>
      </c>
      <c r="AQ59" s="88">
        <f t="shared" si="66"/>
        <v>315064.54854250001</v>
      </c>
      <c r="AR59">
        <v>0</v>
      </c>
      <c r="AS59" s="102">
        <f t="shared" si="67"/>
        <v>315064.54854250001</v>
      </c>
      <c r="AT59" s="3"/>
      <c r="AU59" s="88">
        <f t="shared" si="68"/>
        <v>777179585</v>
      </c>
      <c r="AV59" s="88">
        <f t="shared" si="69"/>
        <v>354005.30096750002</v>
      </c>
      <c r="AW59">
        <v>0</v>
      </c>
      <c r="AX59" s="102">
        <f t="shared" si="70"/>
        <v>354005.30096750002</v>
      </c>
      <c r="AY59" s="3"/>
      <c r="AZ59" s="88">
        <f t="shared" si="71"/>
        <v>40999766</v>
      </c>
      <c r="BA59" s="88">
        <f t="shared" si="72"/>
        <v>256658.53516000003</v>
      </c>
      <c r="BB59">
        <v>0</v>
      </c>
      <c r="BC59" s="102">
        <f t="shared" si="73"/>
        <v>256658.53516000003</v>
      </c>
      <c r="BD59" s="3"/>
      <c r="BE59" s="88">
        <f t="shared" si="74"/>
        <v>35142657</v>
      </c>
      <c r="BF59" s="88">
        <f t="shared" si="75"/>
        <v>224063.72392250001</v>
      </c>
      <c r="BG59">
        <v>0</v>
      </c>
      <c r="BH59" s="102">
        <f t="shared" si="76"/>
        <v>224063.72392250001</v>
      </c>
      <c r="BI59" s="3"/>
      <c r="BJ59" s="88">
        <f t="shared" si="77"/>
        <v>11714219</v>
      </c>
      <c r="BK59" s="88">
        <f t="shared" si="78"/>
        <v>74642.027283083342</v>
      </c>
      <c r="BL59">
        <v>0</v>
      </c>
      <c r="BM59" s="102">
        <f t="shared" si="79"/>
        <v>74642.027283083342</v>
      </c>
      <c r="BN59" s="3"/>
      <c r="BO59" s="88">
        <f t="shared" si="80"/>
        <v>27333177</v>
      </c>
      <c r="BP59" s="88">
        <f t="shared" si="81"/>
        <v>176499.43494800001</v>
      </c>
      <c r="BQ59">
        <v>0</v>
      </c>
      <c r="BR59" s="102">
        <f t="shared" si="82"/>
        <v>176499.43494800001</v>
      </c>
      <c r="BS59" s="3"/>
      <c r="BT59" s="88">
        <f t="shared" si="83"/>
        <v>11714219</v>
      </c>
      <c r="BU59" s="88">
        <f t="shared" si="84"/>
        <v>75642.616822666663</v>
      </c>
      <c r="BV59">
        <v>0</v>
      </c>
      <c r="BW59" s="102">
        <f t="shared" si="85"/>
        <v>75642.616822666663</v>
      </c>
      <c r="BX59" s="3"/>
      <c r="BY59" s="88">
        <f t="shared" si="86"/>
        <v>0</v>
      </c>
      <c r="BZ59" s="88">
        <f t="shared" si="87"/>
        <v>0</v>
      </c>
      <c r="CA59">
        <v>0</v>
      </c>
      <c r="CB59" s="102">
        <f t="shared" si="88"/>
        <v>0</v>
      </c>
      <c r="CC59" s="3"/>
      <c r="CD59" s="99">
        <f t="shared" si="89"/>
        <v>1411906291</v>
      </c>
      <c r="CE59" s="88">
        <f t="shared" si="50"/>
        <v>4211482.7418237496</v>
      </c>
      <c r="CF59" s="88">
        <f t="shared" si="90"/>
        <v>0</v>
      </c>
      <c r="CG59" s="99">
        <f t="shared" si="91"/>
        <v>4211482.7418237496</v>
      </c>
      <c r="CH59" s="88">
        <f t="shared" si="92"/>
        <v>857731.94792425074</v>
      </c>
      <c r="CI59" s="102">
        <f t="shared" si="51"/>
        <v>0</v>
      </c>
    </row>
    <row r="60" spans="5:87" x14ac:dyDescent="0.25">
      <c r="E60" s="138"/>
      <c r="F60" s="138"/>
      <c r="G60" s="138">
        <v>38134</v>
      </c>
      <c r="H60" s="64">
        <f t="shared" si="96"/>
        <v>37</v>
      </c>
      <c r="I60" s="38"/>
      <c r="L60" s="86">
        <f t="shared" si="93"/>
        <v>771922444</v>
      </c>
      <c r="M60" s="90">
        <f t="shared" si="7"/>
        <v>5076676.6067066668</v>
      </c>
      <c r="N60" s="89"/>
      <c r="O60" s="68">
        <f t="shared" si="94"/>
        <v>0</v>
      </c>
      <c r="P60" s="106">
        <f t="shared" si="52"/>
        <v>5076676.6067066668</v>
      </c>
      <c r="Q60" s="87">
        <f t="shared" si="97"/>
        <v>6432.6870333333336</v>
      </c>
      <c r="R60" s="87">
        <f t="shared" si="98"/>
        <v>1029.2299253333333</v>
      </c>
      <c r="S60" s="106">
        <f t="shared" si="99"/>
        <v>5069214.6897480004</v>
      </c>
      <c r="T60" s="140">
        <f t="shared" si="12"/>
        <v>1</v>
      </c>
      <c r="U60" s="64">
        <f t="shared" si="100"/>
        <v>37</v>
      </c>
      <c r="V60" s="99">
        <f t="shared" si="57"/>
        <v>153230577</v>
      </c>
      <c r="W60" s="106">
        <f t="shared" si="58"/>
        <v>907763.4765775</v>
      </c>
      <c r="X60">
        <f t="shared" si="59"/>
        <v>0</v>
      </c>
      <c r="Y60" s="102">
        <f t="shared" si="95"/>
        <v>907763.4765775</v>
      </c>
      <c r="Z60" s="64">
        <f t="shared" si="3"/>
        <v>37</v>
      </c>
      <c r="AA60" s="99">
        <f t="shared" si="60"/>
        <v>299000640</v>
      </c>
      <c r="AB60" s="88">
        <f t="shared" si="61"/>
        <v>1827143.0776</v>
      </c>
      <c r="AC60">
        <f t="shared" si="62"/>
        <v>0</v>
      </c>
      <c r="AD60" s="102">
        <f t="shared" si="63"/>
        <v>1827143.0776</v>
      </c>
      <c r="AE60" s="64">
        <f t="shared" si="4"/>
        <v>37</v>
      </c>
      <c r="AF60" s="88">
        <f t="shared" si="18"/>
        <v>1411906291</v>
      </c>
      <c r="AG60" s="88">
        <f t="shared" si="49"/>
        <v>857731.94792425074</v>
      </c>
      <c r="AH60">
        <v>0</v>
      </c>
      <c r="AI60" s="102">
        <f t="shared" si="64"/>
        <v>857731.94792425074</v>
      </c>
      <c r="AJ60" s="3"/>
      <c r="AK60" s="88">
        <f t="shared" si="20"/>
        <v>1411906291</v>
      </c>
      <c r="AL60" s="3"/>
      <c r="AM60" s="3"/>
      <c r="AN60" s="3"/>
      <c r="AO60" s="3"/>
      <c r="AP60" s="88">
        <f t="shared" si="65"/>
        <v>55591451</v>
      </c>
      <c r="AQ60" s="88">
        <f t="shared" si="66"/>
        <v>315064.54854250001</v>
      </c>
      <c r="AR60">
        <v>0</v>
      </c>
      <c r="AS60" s="102">
        <f t="shared" si="67"/>
        <v>315064.54854250001</v>
      </c>
      <c r="AT60" s="3"/>
      <c r="AU60" s="88">
        <f t="shared" si="68"/>
        <v>777179585</v>
      </c>
      <c r="AV60" s="88">
        <f t="shared" si="69"/>
        <v>354005.30096750002</v>
      </c>
      <c r="AW60">
        <v>0</v>
      </c>
      <c r="AX60" s="102">
        <f t="shared" si="70"/>
        <v>354005.30096750002</v>
      </c>
      <c r="AY60" s="3"/>
      <c r="AZ60" s="88">
        <f t="shared" si="71"/>
        <v>40999766</v>
      </c>
      <c r="BA60" s="88">
        <f t="shared" si="72"/>
        <v>256658.53516000003</v>
      </c>
      <c r="BB60">
        <v>0</v>
      </c>
      <c r="BC60" s="102">
        <f t="shared" si="73"/>
        <v>256658.53516000003</v>
      </c>
      <c r="BD60" s="3"/>
      <c r="BE60" s="88">
        <f t="shared" si="74"/>
        <v>35142657</v>
      </c>
      <c r="BF60" s="88">
        <f t="shared" si="75"/>
        <v>224063.72392250001</v>
      </c>
      <c r="BG60">
        <v>0</v>
      </c>
      <c r="BH60" s="102">
        <f t="shared" si="76"/>
        <v>224063.72392250001</v>
      </c>
      <c r="BI60" s="3"/>
      <c r="BJ60" s="88">
        <f t="shared" si="77"/>
        <v>11714219</v>
      </c>
      <c r="BK60" s="88">
        <f t="shared" si="78"/>
        <v>74642.027283083342</v>
      </c>
      <c r="BL60">
        <v>0</v>
      </c>
      <c r="BM60" s="102">
        <f t="shared" si="79"/>
        <v>74642.027283083342</v>
      </c>
      <c r="BN60" s="3"/>
      <c r="BO60" s="88">
        <f t="shared" si="80"/>
        <v>27333177</v>
      </c>
      <c r="BP60" s="88">
        <f t="shared" si="81"/>
        <v>176499.43494800001</v>
      </c>
      <c r="BQ60">
        <v>0</v>
      </c>
      <c r="BR60" s="102">
        <f t="shared" si="82"/>
        <v>176499.43494800001</v>
      </c>
      <c r="BS60" s="3"/>
      <c r="BT60" s="88">
        <f t="shared" si="83"/>
        <v>11714219</v>
      </c>
      <c r="BU60" s="88">
        <f t="shared" si="84"/>
        <v>75642.616822666663</v>
      </c>
      <c r="BV60">
        <v>0</v>
      </c>
      <c r="BW60" s="102">
        <f t="shared" si="85"/>
        <v>75642.616822666663</v>
      </c>
      <c r="BX60" s="3"/>
      <c r="BY60" s="88">
        <f t="shared" si="86"/>
        <v>0</v>
      </c>
      <c r="BZ60" s="88">
        <f t="shared" si="87"/>
        <v>0</v>
      </c>
      <c r="CA60">
        <v>0</v>
      </c>
      <c r="CB60" s="102">
        <f t="shared" si="88"/>
        <v>0</v>
      </c>
      <c r="CC60" s="3"/>
      <c r="CD60" s="99">
        <f t="shared" si="89"/>
        <v>1411906291</v>
      </c>
      <c r="CE60" s="88">
        <f t="shared" si="50"/>
        <v>4211482.7418237496</v>
      </c>
      <c r="CF60" s="88">
        <f t="shared" si="90"/>
        <v>0</v>
      </c>
      <c r="CG60" s="99">
        <f t="shared" si="91"/>
        <v>4211482.7418237496</v>
      </c>
      <c r="CH60" s="88">
        <f t="shared" si="92"/>
        <v>857731.94792425074</v>
      </c>
      <c r="CI60" s="102">
        <f t="shared" si="51"/>
        <v>0</v>
      </c>
    </row>
    <row r="61" spans="5:87" x14ac:dyDescent="0.25">
      <c r="E61" s="138"/>
      <c r="F61" s="138"/>
      <c r="G61" s="138">
        <v>38165</v>
      </c>
      <c r="H61" s="64">
        <f t="shared" si="96"/>
        <v>38</v>
      </c>
      <c r="I61" s="38"/>
      <c r="L61" s="86">
        <f t="shared" si="93"/>
        <v>771922444</v>
      </c>
      <c r="M61" s="90">
        <f t="shared" si="7"/>
        <v>5076676.6067066668</v>
      </c>
      <c r="N61" s="89"/>
      <c r="O61" s="68">
        <f t="shared" si="94"/>
        <v>0</v>
      </c>
      <c r="P61" s="106">
        <f t="shared" si="52"/>
        <v>5076676.6067066668</v>
      </c>
      <c r="Q61" s="87">
        <f t="shared" si="97"/>
        <v>6432.6870333333336</v>
      </c>
      <c r="R61" s="87">
        <f t="shared" si="98"/>
        <v>1029.2299253333333</v>
      </c>
      <c r="S61" s="106">
        <f t="shared" si="99"/>
        <v>5069214.6897480004</v>
      </c>
      <c r="T61" s="140">
        <f t="shared" si="12"/>
        <v>1</v>
      </c>
      <c r="U61" s="64">
        <f t="shared" si="100"/>
        <v>38</v>
      </c>
      <c r="V61" s="99">
        <f t="shared" si="57"/>
        <v>153230577</v>
      </c>
      <c r="W61" s="106">
        <f t="shared" si="58"/>
        <v>907763.4765775</v>
      </c>
      <c r="X61">
        <f t="shared" si="59"/>
        <v>0</v>
      </c>
      <c r="Y61" s="102">
        <f t="shared" si="95"/>
        <v>907763.4765775</v>
      </c>
      <c r="Z61" s="64">
        <f t="shared" si="3"/>
        <v>38</v>
      </c>
      <c r="AA61" s="99">
        <f t="shared" si="60"/>
        <v>299000640</v>
      </c>
      <c r="AB61" s="88">
        <f t="shared" si="61"/>
        <v>1827143.0776</v>
      </c>
      <c r="AC61">
        <f t="shared" si="62"/>
        <v>0</v>
      </c>
      <c r="AD61" s="102">
        <f t="shared" si="63"/>
        <v>1827143.0776</v>
      </c>
      <c r="AE61" s="64">
        <f t="shared" si="4"/>
        <v>38</v>
      </c>
      <c r="AF61" s="88">
        <f t="shared" si="18"/>
        <v>1411906291</v>
      </c>
      <c r="AG61" s="88">
        <f t="shared" si="49"/>
        <v>857731.94792425074</v>
      </c>
      <c r="AH61">
        <v>0</v>
      </c>
      <c r="AI61" s="102">
        <f t="shared" si="64"/>
        <v>857731.94792425074</v>
      </c>
      <c r="AJ61" s="3"/>
      <c r="AK61" s="88">
        <f t="shared" si="20"/>
        <v>1411906291</v>
      </c>
      <c r="AL61" s="3"/>
      <c r="AM61" s="3"/>
      <c r="AN61" s="3"/>
      <c r="AO61" s="3"/>
      <c r="AP61" s="88">
        <f t="shared" si="65"/>
        <v>55591451</v>
      </c>
      <c r="AQ61" s="88">
        <f t="shared" si="66"/>
        <v>315064.54854250001</v>
      </c>
      <c r="AR61">
        <v>0</v>
      </c>
      <c r="AS61" s="102">
        <f t="shared" si="67"/>
        <v>315064.54854250001</v>
      </c>
      <c r="AT61" s="3"/>
      <c r="AU61" s="88">
        <f t="shared" si="68"/>
        <v>777179585</v>
      </c>
      <c r="AV61" s="88">
        <f t="shared" si="69"/>
        <v>354005.30096750002</v>
      </c>
      <c r="AW61">
        <v>0</v>
      </c>
      <c r="AX61" s="102">
        <f t="shared" si="70"/>
        <v>354005.30096750002</v>
      </c>
      <c r="AY61" s="3"/>
      <c r="AZ61" s="88">
        <f t="shared" si="71"/>
        <v>40999766</v>
      </c>
      <c r="BA61" s="88">
        <f t="shared" si="72"/>
        <v>256658.53516000003</v>
      </c>
      <c r="BB61">
        <v>0</v>
      </c>
      <c r="BC61" s="102">
        <f t="shared" si="73"/>
        <v>256658.53516000003</v>
      </c>
      <c r="BD61" s="3"/>
      <c r="BE61" s="88">
        <f t="shared" si="74"/>
        <v>35142657</v>
      </c>
      <c r="BF61" s="88">
        <f t="shared" si="75"/>
        <v>224063.72392250001</v>
      </c>
      <c r="BG61">
        <v>0</v>
      </c>
      <c r="BH61" s="102">
        <f t="shared" si="76"/>
        <v>224063.72392250001</v>
      </c>
      <c r="BI61" s="3"/>
      <c r="BJ61" s="88">
        <f t="shared" si="77"/>
        <v>11714219</v>
      </c>
      <c r="BK61" s="88">
        <f t="shared" si="78"/>
        <v>74642.027283083342</v>
      </c>
      <c r="BL61">
        <v>0</v>
      </c>
      <c r="BM61" s="102">
        <f t="shared" si="79"/>
        <v>74642.027283083342</v>
      </c>
      <c r="BN61" s="3"/>
      <c r="BO61" s="88">
        <f t="shared" si="80"/>
        <v>27333177</v>
      </c>
      <c r="BP61" s="88">
        <f t="shared" si="81"/>
        <v>176499.43494800001</v>
      </c>
      <c r="BQ61">
        <v>0</v>
      </c>
      <c r="BR61" s="102">
        <f t="shared" si="82"/>
        <v>176499.43494800001</v>
      </c>
      <c r="BS61" s="3"/>
      <c r="BT61" s="88">
        <f t="shared" si="83"/>
        <v>11714219</v>
      </c>
      <c r="BU61" s="88">
        <f t="shared" si="84"/>
        <v>75642.616822666663</v>
      </c>
      <c r="BV61">
        <v>0</v>
      </c>
      <c r="BW61" s="102">
        <f t="shared" si="85"/>
        <v>75642.616822666663</v>
      </c>
      <c r="BX61" s="3"/>
      <c r="BY61" s="88">
        <f t="shared" si="86"/>
        <v>0</v>
      </c>
      <c r="BZ61" s="88">
        <f t="shared" si="87"/>
        <v>0</v>
      </c>
      <c r="CA61">
        <v>0</v>
      </c>
      <c r="CB61" s="102">
        <f t="shared" si="88"/>
        <v>0</v>
      </c>
      <c r="CC61" s="3"/>
      <c r="CD61" s="99">
        <f t="shared" si="89"/>
        <v>1411906291</v>
      </c>
      <c r="CE61" s="88">
        <f t="shared" si="50"/>
        <v>4211482.7418237496</v>
      </c>
      <c r="CF61" s="88">
        <f t="shared" si="90"/>
        <v>0</v>
      </c>
      <c r="CG61" s="99">
        <f t="shared" si="91"/>
        <v>4211482.7418237496</v>
      </c>
      <c r="CH61" s="88">
        <f t="shared" si="92"/>
        <v>857731.94792425074</v>
      </c>
      <c r="CI61" s="102">
        <f t="shared" si="51"/>
        <v>0</v>
      </c>
    </row>
    <row r="62" spans="5:87" x14ac:dyDescent="0.25">
      <c r="E62" s="138"/>
      <c r="F62" s="138"/>
      <c r="G62" s="138">
        <v>38195</v>
      </c>
      <c r="H62" s="64">
        <f t="shared" si="96"/>
        <v>39</v>
      </c>
      <c r="I62" s="38"/>
      <c r="L62" s="86">
        <f t="shared" si="93"/>
        <v>771922444</v>
      </c>
      <c r="M62" s="90">
        <f t="shared" si="7"/>
        <v>5076676.6067066668</v>
      </c>
      <c r="N62" s="89"/>
      <c r="O62" s="68">
        <f t="shared" si="94"/>
        <v>0</v>
      </c>
      <c r="P62" s="106">
        <f t="shared" si="52"/>
        <v>5076676.6067066668</v>
      </c>
      <c r="Q62" s="87">
        <f t="shared" si="97"/>
        <v>6432.6870333333336</v>
      </c>
      <c r="R62" s="87">
        <f t="shared" si="98"/>
        <v>1029.2299253333333</v>
      </c>
      <c r="S62" s="106">
        <f t="shared" si="99"/>
        <v>5069214.6897480004</v>
      </c>
      <c r="T62" s="140">
        <f t="shared" si="12"/>
        <v>1</v>
      </c>
      <c r="U62" s="64">
        <f t="shared" si="100"/>
        <v>39</v>
      </c>
      <c r="V62" s="99">
        <f t="shared" si="57"/>
        <v>153230577</v>
      </c>
      <c r="W62" s="106">
        <f t="shared" si="58"/>
        <v>907763.4765775</v>
      </c>
      <c r="X62">
        <f t="shared" si="59"/>
        <v>0</v>
      </c>
      <c r="Y62" s="102">
        <f t="shared" si="95"/>
        <v>907763.4765775</v>
      </c>
      <c r="Z62" s="64">
        <f t="shared" si="3"/>
        <v>39</v>
      </c>
      <c r="AA62" s="99">
        <f t="shared" si="60"/>
        <v>299000640</v>
      </c>
      <c r="AB62" s="88">
        <f t="shared" si="61"/>
        <v>1827143.0776</v>
      </c>
      <c r="AC62">
        <f t="shared" si="62"/>
        <v>0</v>
      </c>
      <c r="AD62" s="102">
        <f t="shared" si="63"/>
        <v>1827143.0776</v>
      </c>
      <c r="AE62" s="64">
        <f t="shared" si="4"/>
        <v>39</v>
      </c>
      <c r="AF62" s="88">
        <f t="shared" si="18"/>
        <v>1411906291</v>
      </c>
      <c r="AG62" s="88">
        <f t="shared" si="49"/>
        <v>857731.94792425074</v>
      </c>
      <c r="AH62">
        <v>0</v>
      </c>
      <c r="AI62" s="102">
        <f t="shared" si="64"/>
        <v>857731.94792425074</v>
      </c>
      <c r="AJ62" s="3"/>
      <c r="AK62" s="88">
        <f t="shared" si="20"/>
        <v>1411906291</v>
      </c>
      <c r="AL62" s="3"/>
      <c r="AM62" s="3"/>
      <c r="AN62" s="3"/>
      <c r="AO62" s="3"/>
      <c r="AP62" s="88">
        <f t="shared" si="65"/>
        <v>55591451</v>
      </c>
      <c r="AQ62" s="88">
        <f t="shared" si="66"/>
        <v>315064.54854250001</v>
      </c>
      <c r="AR62">
        <v>0</v>
      </c>
      <c r="AS62" s="102">
        <f t="shared" si="67"/>
        <v>315064.54854250001</v>
      </c>
      <c r="AT62" s="3"/>
      <c r="AU62" s="88">
        <f t="shared" si="68"/>
        <v>777179585</v>
      </c>
      <c r="AV62" s="88">
        <f t="shared" si="69"/>
        <v>354005.30096750002</v>
      </c>
      <c r="AW62">
        <v>0</v>
      </c>
      <c r="AX62" s="102">
        <f t="shared" si="70"/>
        <v>354005.30096750002</v>
      </c>
      <c r="AY62" s="3"/>
      <c r="AZ62" s="88">
        <f t="shared" si="71"/>
        <v>40999766</v>
      </c>
      <c r="BA62" s="88">
        <f t="shared" si="72"/>
        <v>256658.53516000003</v>
      </c>
      <c r="BB62">
        <v>0</v>
      </c>
      <c r="BC62" s="102">
        <f t="shared" si="73"/>
        <v>256658.53516000003</v>
      </c>
      <c r="BD62" s="3"/>
      <c r="BE62" s="88">
        <f t="shared" si="74"/>
        <v>35142657</v>
      </c>
      <c r="BF62" s="88">
        <f t="shared" si="75"/>
        <v>224063.72392250001</v>
      </c>
      <c r="BG62">
        <v>0</v>
      </c>
      <c r="BH62" s="102">
        <f t="shared" si="76"/>
        <v>224063.72392250001</v>
      </c>
      <c r="BI62" s="3"/>
      <c r="BJ62" s="88">
        <f t="shared" si="77"/>
        <v>11714219</v>
      </c>
      <c r="BK62" s="88">
        <f t="shared" si="78"/>
        <v>74642.027283083342</v>
      </c>
      <c r="BL62">
        <v>0</v>
      </c>
      <c r="BM62" s="102">
        <f t="shared" si="79"/>
        <v>74642.027283083342</v>
      </c>
      <c r="BN62" s="3"/>
      <c r="BO62" s="88">
        <f t="shared" si="80"/>
        <v>27333177</v>
      </c>
      <c r="BP62" s="88">
        <f t="shared" si="81"/>
        <v>176499.43494800001</v>
      </c>
      <c r="BQ62">
        <v>0</v>
      </c>
      <c r="BR62" s="102">
        <f t="shared" si="82"/>
        <v>176499.43494800001</v>
      </c>
      <c r="BS62" s="3"/>
      <c r="BT62" s="88">
        <f t="shared" si="83"/>
        <v>11714219</v>
      </c>
      <c r="BU62" s="88">
        <f t="shared" si="84"/>
        <v>75642.616822666663</v>
      </c>
      <c r="BV62">
        <v>0</v>
      </c>
      <c r="BW62" s="102">
        <f t="shared" si="85"/>
        <v>75642.616822666663</v>
      </c>
      <c r="BX62" s="3"/>
      <c r="BY62" s="88">
        <f t="shared" si="86"/>
        <v>0</v>
      </c>
      <c r="BZ62" s="88">
        <f t="shared" si="87"/>
        <v>0</v>
      </c>
      <c r="CA62">
        <v>0</v>
      </c>
      <c r="CB62" s="102">
        <f t="shared" si="88"/>
        <v>0</v>
      </c>
      <c r="CC62" s="3"/>
      <c r="CD62" s="99">
        <f t="shared" si="89"/>
        <v>1411906291</v>
      </c>
      <c r="CE62" s="88">
        <f t="shared" si="50"/>
        <v>4211482.7418237496</v>
      </c>
      <c r="CF62" s="88">
        <f t="shared" si="90"/>
        <v>0</v>
      </c>
      <c r="CG62" s="99">
        <f t="shared" si="91"/>
        <v>4211482.7418237496</v>
      </c>
      <c r="CH62" s="88">
        <f t="shared" si="92"/>
        <v>857731.94792425074</v>
      </c>
      <c r="CI62" s="102">
        <f t="shared" si="51"/>
        <v>0</v>
      </c>
    </row>
    <row r="63" spans="5:87" x14ac:dyDescent="0.25">
      <c r="E63" s="138"/>
      <c r="F63" s="138"/>
      <c r="G63" s="138">
        <v>38226</v>
      </c>
      <c r="H63" s="64">
        <f t="shared" si="96"/>
        <v>40</v>
      </c>
      <c r="I63" s="38"/>
      <c r="L63" s="86">
        <f t="shared" si="93"/>
        <v>771922444</v>
      </c>
      <c r="M63" s="90">
        <f t="shared" si="7"/>
        <v>5076676.6067066668</v>
      </c>
      <c r="N63" s="89"/>
      <c r="O63" s="68">
        <f t="shared" si="94"/>
        <v>0</v>
      </c>
      <c r="P63" s="106">
        <f t="shared" si="52"/>
        <v>5076676.6067066668</v>
      </c>
      <c r="Q63" s="87">
        <f t="shared" si="97"/>
        <v>6432.6870333333336</v>
      </c>
      <c r="R63" s="87">
        <f t="shared" si="98"/>
        <v>1029.2299253333333</v>
      </c>
      <c r="S63" s="106">
        <f t="shared" si="99"/>
        <v>5069214.6897480004</v>
      </c>
      <c r="T63" s="140">
        <f t="shared" si="12"/>
        <v>1</v>
      </c>
      <c r="U63" s="64">
        <f t="shared" si="100"/>
        <v>40</v>
      </c>
      <c r="V63" s="99">
        <f t="shared" si="57"/>
        <v>153230577</v>
      </c>
      <c r="W63" s="106">
        <f t="shared" si="58"/>
        <v>907763.4765775</v>
      </c>
      <c r="X63">
        <f t="shared" si="59"/>
        <v>0</v>
      </c>
      <c r="Y63" s="102">
        <f t="shared" si="95"/>
        <v>907763.4765775</v>
      </c>
      <c r="Z63" s="64">
        <f t="shared" si="3"/>
        <v>40</v>
      </c>
      <c r="AA63" s="99">
        <f t="shared" si="60"/>
        <v>299000640</v>
      </c>
      <c r="AB63" s="88">
        <f t="shared" si="61"/>
        <v>1827143.0776</v>
      </c>
      <c r="AC63">
        <f t="shared" si="62"/>
        <v>0</v>
      </c>
      <c r="AD63" s="102">
        <f t="shared" si="63"/>
        <v>1827143.0776</v>
      </c>
      <c r="AE63" s="64">
        <f t="shared" si="4"/>
        <v>40</v>
      </c>
      <c r="AF63" s="88">
        <f t="shared" si="18"/>
        <v>1411906291</v>
      </c>
      <c r="AG63" s="88">
        <f t="shared" si="49"/>
        <v>857731.94792425074</v>
      </c>
      <c r="AH63">
        <v>0</v>
      </c>
      <c r="AI63" s="102">
        <f t="shared" si="64"/>
        <v>857731.94792425074</v>
      </c>
      <c r="AJ63" s="3"/>
      <c r="AK63" s="88">
        <f t="shared" si="20"/>
        <v>1411906291</v>
      </c>
      <c r="AL63" s="3"/>
      <c r="AM63" s="3"/>
      <c r="AN63" s="3"/>
      <c r="AO63" s="3"/>
      <c r="AP63" s="88">
        <f t="shared" si="65"/>
        <v>55591451</v>
      </c>
      <c r="AQ63" s="88">
        <f t="shared" si="66"/>
        <v>315064.54854250001</v>
      </c>
      <c r="AR63">
        <v>0</v>
      </c>
      <c r="AS63" s="102">
        <f t="shared" si="67"/>
        <v>315064.54854250001</v>
      </c>
      <c r="AT63" s="3"/>
      <c r="AU63" s="88">
        <f t="shared" si="68"/>
        <v>777179585</v>
      </c>
      <c r="AV63" s="88">
        <f t="shared" si="69"/>
        <v>354005.30096750002</v>
      </c>
      <c r="AW63">
        <v>0</v>
      </c>
      <c r="AX63" s="102">
        <f t="shared" si="70"/>
        <v>354005.30096750002</v>
      </c>
      <c r="AY63" s="3"/>
      <c r="AZ63" s="88">
        <f t="shared" si="71"/>
        <v>40999766</v>
      </c>
      <c r="BA63" s="88">
        <f t="shared" si="72"/>
        <v>256658.53516000003</v>
      </c>
      <c r="BB63">
        <v>0</v>
      </c>
      <c r="BC63" s="102">
        <f t="shared" si="73"/>
        <v>256658.53516000003</v>
      </c>
      <c r="BD63" s="3"/>
      <c r="BE63" s="88">
        <f t="shared" si="74"/>
        <v>35142657</v>
      </c>
      <c r="BF63" s="88">
        <f t="shared" si="75"/>
        <v>224063.72392250001</v>
      </c>
      <c r="BG63">
        <v>0</v>
      </c>
      <c r="BH63" s="102">
        <f t="shared" si="76"/>
        <v>224063.72392250001</v>
      </c>
      <c r="BI63" s="3"/>
      <c r="BJ63" s="88">
        <f t="shared" si="77"/>
        <v>11714219</v>
      </c>
      <c r="BK63" s="88">
        <f t="shared" si="78"/>
        <v>74642.027283083342</v>
      </c>
      <c r="BL63">
        <v>0</v>
      </c>
      <c r="BM63" s="102">
        <f t="shared" si="79"/>
        <v>74642.027283083342</v>
      </c>
      <c r="BN63" s="3"/>
      <c r="BO63" s="88">
        <f t="shared" si="80"/>
        <v>27333177</v>
      </c>
      <c r="BP63" s="88">
        <f t="shared" si="81"/>
        <v>176499.43494800001</v>
      </c>
      <c r="BQ63">
        <v>0</v>
      </c>
      <c r="BR63" s="102">
        <f t="shared" si="82"/>
        <v>176499.43494800001</v>
      </c>
      <c r="BS63" s="3"/>
      <c r="BT63" s="88">
        <f t="shared" si="83"/>
        <v>11714219</v>
      </c>
      <c r="BU63" s="88">
        <f t="shared" si="84"/>
        <v>75642.616822666663</v>
      </c>
      <c r="BV63">
        <v>0</v>
      </c>
      <c r="BW63" s="102">
        <f t="shared" si="85"/>
        <v>75642.616822666663</v>
      </c>
      <c r="BX63" s="3"/>
      <c r="BY63" s="88">
        <f t="shared" si="86"/>
        <v>0</v>
      </c>
      <c r="BZ63" s="88">
        <f t="shared" si="87"/>
        <v>0</v>
      </c>
      <c r="CA63">
        <v>0</v>
      </c>
      <c r="CB63" s="102">
        <f t="shared" si="88"/>
        <v>0</v>
      </c>
      <c r="CC63" s="3"/>
      <c r="CD63" s="99">
        <f t="shared" si="89"/>
        <v>1411906291</v>
      </c>
      <c r="CE63" s="88">
        <f t="shared" si="50"/>
        <v>4211482.7418237496</v>
      </c>
      <c r="CF63" s="88">
        <f t="shared" si="90"/>
        <v>0</v>
      </c>
      <c r="CG63" s="99">
        <f t="shared" si="91"/>
        <v>4211482.7418237496</v>
      </c>
      <c r="CH63" s="88">
        <f t="shared" si="92"/>
        <v>857731.94792425074</v>
      </c>
      <c r="CI63" s="102">
        <f t="shared" si="51"/>
        <v>0</v>
      </c>
    </row>
    <row r="64" spans="5:87" x14ac:dyDescent="0.25">
      <c r="E64" s="138"/>
      <c r="F64" s="138"/>
      <c r="G64" s="138">
        <v>38257</v>
      </c>
      <c r="H64" s="64">
        <f t="shared" si="96"/>
        <v>41</v>
      </c>
      <c r="I64" s="38"/>
      <c r="L64" s="86">
        <f t="shared" si="93"/>
        <v>771922444</v>
      </c>
      <c r="M64" s="90">
        <f t="shared" si="7"/>
        <v>5076676.6067066668</v>
      </c>
      <c r="N64" s="89"/>
      <c r="O64" s="68">
        <f t="shared" si="94"/>
        <v>0</v>
      </c>
      <c r="P64" s="106">
        <f t="shared" si="52"/>
        <v>5076676.6067066668</v>
      </c>
      <c r="Q64" s="87">
        <f t="shared" si="97"/>
        <v>6432.6870333333336</v>
      </c>
      <c r="R64" s="87">
        <f t="shared" si="98"/>
        <v>1029.2299253333333</v>
      </c>
      <c r="S64" s="106">
        <f t="shared" si="99"/>
        <v>5069214.6897480004</v>
      </c>
      <c r="T64" s="140">
        <f t="shared" si="12"/>
        <v>1</v>
      </c>
      <c r="U64" s="64">
        <f t="shared" si="100"/>
        <v>41</v>
      </c>
      <c r="V64" s="99">
        <f t="shared" si="57"/>
        <v>153230577</v>
      </c>
      <c r="W64" s="106">
        <f t="shared" si="58"/>
        <v>907763.4765775</v>
      </c>
      <c r="X64">
        <f t="shared" si="59"/>
        <v>0</v>
      </c>
      <c r="Y64" s="102">
        <f t="shared" si="95"/>
        <v>907763.4765775</v>
      </c>
      <c r="Z64" s="64">
        <f t="shared" si="3"/>
        <v>41</v>
      </c>
      <c r="AA64" s="99">
        <f t="shared" si="60"/>
        <v>299000640</v>
      </c>
      <c r="AB64" s="88">
        <f t="shared" si="61"/>
        <v>1827143.0776</v>
      </c>
      <c r="AC64">
        <f t="shared" si="62"/>
        <v>0</v>
      </c>
      <c r="AD64" s="102">
        <f t="shared" si="63"/>
        <v>1827143.0776</v>
      </c>
      <c r="AE64" s="64">
        <f t="shared" si="4"/>
        <v>41</v>
      </c>
      <c r="AF64" s="88">
        <f t="shared" si="18"/>
        <v>1411906291</v>
      </c>
      <c r="AG64" s="88">
        <f t="shared" si="49"/>
        <v>857731.94792425074</v>
      </c>
      <c r="AH64">
        <v>0</v>
      </c>
      <c r="AI64" s="102">
        <f t="shared" si="64"/>
        <v>857731.94792425074</v>
      </c>
      <c r="AJ64" s="3"/>
      <c r="AK64" s="88">
        <f t="shared" si="20"/>
        <v>1411906291</v>
      </c>
      <c r="AL64" s="3"/>
      <c r="AM64" s="3"/>
      <c r="AN64" s="3"/>
      <c r="AO64" s="3"/>
      <c r="AP64" s="88">
        <f t="shared" si="65"/>
        <v>55591451</v>
      </c>
      <c r="AQ64" s="88">
        <f t="shared" si="66"/>
        <v>315064.54854250001</v>
      </c>
      <c r="AR64">
        <v>0</v>
      </c>
      <c r="AS64" s="102">
        <f t="shared" si="67"/>
        <v>315064.54854250001</v>
      </c>
      <c r="AT64" s="3"/>
      <c r="AU64" s="88">
        <f t="shared" si="68"/>
        <v>777179585</v>
      </c>
      <c r="AV64" s="88">
        <f t="shared" si="69"/>
        <v>354005.30096750002</v>
      </c>
      <c r="AW64">
        <v>0</v>
      </c>
      <c r="AX64" s="102">
        <f t="shared" si="70"/>
        <v>354005.30096750002</v>
      </c>
      <c r="AY64" s="3"/>
      <c r="AZ64" s="88">
        <f t="shared" si="71"/>
        <v>40999766</v>
      </c>
      <c r="BA64" s="88">
        <f t="shared" si="72"/>
        <v>256658.53516000003</v>
      </c>
      <c r="BB64">
        <v>0</v>
      </c>
      <c r="BC64" s="102">
        <f t="shared" si="73"/>
        <v>256658.53516000003</v>
      </c>
      <c r="BD64" s="3"/>
      <c r="BE64" s="88">
        <f t="shared" si="74"/>
        <v>35142657</v>
      </c>
      <c r="BF64" s="88">
        <f t="shared" si="75"/>
        <v>224063.72392250001</v>
      </c>
      <c r="BG64">
        <v>0</v>
      </c>
      <c r="BH64" s="102">
        <f t="shared" si="76"/>
        <v>224063.72392250001</v>
      </c>
      <c r="BI64" s="3"/>
      <c r="BJ64" s="88">
        <f t="shared" si="77"/>
        <v>11714219</v>
      </c>
      <c r="BK64" s="88">
        <f t="shared" si="78"/>
        <v>74642.027283083342</v>
      </c>
      <c r="BL64">
        <v>0</v>
      </c>
      <c r="BM64" s="102">
        <f t="shared" si="79"/>
        <v>74642.027283083342</v>
      </c>
      <c r="BN64" s="3"/>
      <c r="BO64" s="88">
        <f t="shared" si="80"/>
        <v>27333177</v>
      </c>
      <c r="BP64" s="88">
        <f t="shared" si="81"/>
        <v>176499.43494800001</v>
      </c>
      <c r="BQ64">
        <v>0</v>
      </c>
      <c r="BR64" s="102">
        <f t="shared" si="82"/>
        <v>176499.43494800001</v>
      </c>
      <c r="BS64" s="3"/>
      <c r="BT64" s="88">
        <f t="shared" si="83"/>
        <v>11714219</v>
      </c>
      <c r="BU64" s="88">
        <f t="shared" si="84"/>
        <v>75642.616822666663</v>
      </c>
      <c r="BV64">
        <v>0</v>
      </c>
      <c r="BW64" s="102">
        <f t="shared" si="85"/>
        <v>75642.616822666663</v>
      </c>
      <c r="BX64" s="3"/>
      <c r="BY64" s="88">
        <f t="shared" si="86"/>
        <v>0</v>
      </c>
      <c r="BZ64" s="88">
        <f t="shared" si="87"/>
        <v>0</v>
      </c>
      <c r="CA64">
        <v>0</v>
      </c>
      <c r="CB64" s="102">
        <f t="shared" si="88"/>
        <v>0</v>
      </c>
      <c r="CC64" s="3"/>
      <c r="CD64" s="99">
        <f t="shared" si="89"/>
        <v>1411906291</v>
      </c>
      <c r="CE64" s="88">
        <f t="shared" si="50"/>
        <v>4211482.7418237496</v>
      </c>
      <c r="CF64" s="88">
        <f t="shared" si="90"/>
        <v>0</v>
      </c>
      <c r="CG64" s="99">
        <f t="shared" si="91"/>
        <v>4211482.7418237496</v>
      </c>
      <c r="CH64" s="88">
        <f t="shared" si="92"/>
        <v>857731.94792425074</v>
      </c>
      <c r="CI64" s="102">
        <f t="shared" si="51"/>
        <v>0</v>
      </c>
    </row>
    <row r="65" spans="5:87" x14ac:dyDescent="0.25">
      <c r="E65" s="138"/>
      <c r="F65" s="138"/>
      <c r="G65" s="138">
        <v>38287</v>
      </c>
      <c r="H65" s="64">
        <f t="shared" si="96"/>
        <v>42</v>
      </c>
      <c r="I65" s="38"/>
      <c r="L65" s="86">
        <f t="shared" si="93"/>
        <v>771922444</v>
      </c>
      <c r="M65" s="90">
        <f t="shared" si="7"/>
        <v>5076676.6067066668</v>
      </c>
      <c r="N65" s="89"/>
      <c r="O65" s="68">
        <f t="shared" si="94"/>
        <v>0</v>
      </c>
      <c r="P65" s="106">
        <f t="shared" si="52"/>
        <v>5076676.6067066668</v>
      </c>
      <c r="Q65" s="87">
        <f t="shared" si="97"/>
        <v>6432.6870333333336</v>
      </c>
      <c r="R65" s="87">
        <f t="shared" si="98"/>
        <v>1029.2299253333333</v>
      </c>
      <c r="S65" s="106">
        <f t="shared" si="99"/>
        <v>5069214.6897480004</v>
      </c>
      <c r="T65" s="140">
        <f t="shared" si="12"/>
        <v>1</v>
      </c>
      <c r="U65" s="64">
        <f t="shared" si="100"/>
        <v>42</v>
      </c>
      <c r="V65" s="99">
        <f t="shared" si="57"/>
        <v>153230577</v>
      </c>
      <c r="W65" s="106">
        <f t="shared" si="58"/>
        <v>907763.4765775</v>
      </c>
      <c r="X65">
        <f t="shared" si="59"/>
        <v>0</v>
      </c>
      <c r="Y65" s="102">
        <f t="shared" si="95"/>
        <v>907763.4765775</v>
      </c>
      <c r="Z65" s="64">
        <f t="shared" si="3"/>
        <v>42</v>
      </c>
      <c r="AA65" s="99">
        <f t="shared" si="60"/>
        <v>299000640</v>
      </c>
      <c r="AB65" s="88">
        <f t="shared" si="61"/>
        <v>1827143.0776</v>
      </c>
      <c r="AC65">
        <f t="shared" si="62"/>
        <v>0</v>
      </c>
      <c r="AD65" s="102">
        <f t="shared" si="63"/>
        <v>1827143.0776</v>
      </c>
      <c r="AE65" s="64">
        <f t="shared" si="4"/>
        <v>42</v>
      </c>
      <c r="AF65" s="88">
        <f t="shared" si="18"/>
        <v>1411906291</v>
      </c>
      <c r="AG65" s="88">
        <f t="shared" si="49"/>
        <v>857731.94792425074</v>
      </c>
      <c r="AH65">
        <v>0</v>
      </c>
      <c r="AI65" s="102">
        <f t="shared" si="64"/>
        <v>857731.94792425074</v>
      </c>
      <c r="AJ65" s="3"/>
      <c r="AK65" s="88">
        <f t="shared" si="20"/>
        <v>1411906291</v>
      </c>
      <c r="AL65" s="3"/>
      <c r="AM65" s="3"/>
      <c r="AN65" s="3"/>
      <c r="AO65" s="3"/>
      <c r="AP65" s="88">
        <f t="shared" si="65"/>
        <v>55591451</v>
      </c>
      <c r="AQ65" s="88">
        <f t="shared" si="66"/>
        <v>315064.54854250001</v>
      </c>
      <c r="AR65">
        <v>0</v>
      </c>
      <c r="AS65" s="102">
        <f t="shared" si="67"/>
        <v>315064.54854250001</v>
      </c>
      <c r="AT65" s="3"/>
      <c r="AU65" s="88">
        <f t="shared" si="68"/>
        <v>777179585</v>
      </c>
      <c r="AV65" s="88">
        <f t="shared" si="69"/>
        <v>354005.30096750002</v>
      </c>
      <c r="AW65">
        <v>0</v>
      </c>
      <c r="AX65" s="102">
        <f t="shared" si="70"/>
        <v>354005.30096750002</v>
      </c>
      <c r="AY65" s="3"/>
      <c r="AZ65" s="88">
        <f t="shared" si="71"/>
        <v>40999766</v>
      </c>
      <c r="BA65" s="88">
        <f t="shared" si="72"/>
        <v>256658.53516000003</v>
      </c>
      <c r="BB65">
        <v>0</v>
      </c>
      <c r="BC65" s="102">
        <f t="shared" si="73"/>
        <v>256658.53516000003</v>
      </c>
      <c r="BD65" s="3"/>
      <c r="BE65" s="88">
        <f t="shared" si="74"/>
        <v>35142657</v>
      </c>
      <c r="BF65" s="88">
        <f t="shared" si="75"/>
        <v>224063.72392250001</v>
      </c>
      <c r="BG65">
        <v>0</v>
      </c>
      <c r="BH65" s="102">
        <f t="shared" si="76"/>
        <v>224063.72392250001</v>
      </c>
      <c r="BI65" s="3"/>
      <c r="BJ65" s="88">
        <f t="shared" si="77"/>
        <v>11714219</v>
      </c>
      <c r="BK65" s="88">
        <f t="shared" si="78"/>
        <v>74642.027283083342</v>
      </c>
      <c r="BL65">
        <v>0</v>
      </c>
      <c r="BM65" s="102">
        <f t="shared" si="79"/>
        <v>74642.027283083342</v>
      </c>
      <c r="BN65" s="3"/>
      <c r="BO65" s="88">
        <f t="shared" si="80"/>
        <v>27333177</v>
      </c>
      <c r="BP65" s="88">
        <f t="shared" si="81"/>
        <v>176499.43494800001</v>
      </c>
      <c r="BQ65">
        <v>0</v>
      </c>
      <c r="BR65" s="102">
        <f t="shared" si="82"/>
        <v>176499.43494800001</v>
      </c>
      <c r="BS65" s="3"/>
      <c r="BT65" s="88">
        <f t="shared" si="83"/>
        <v>11714219</v>
      </c>
      <c r="BU65" s="88">
        <f t="shared" si="84"/>
        <v>75642.616822666663</v>
      </c>
      <c r="BV65">
        <v>0</v>
      </c>
      <c r="BW65" s="102">
        <f t="shared" si="85"/>
        <v>75642.616822666663</v>
      </c>
      <c r="BX65" s="3"/>
      <c r="BY65" s="88">
        <f t="shared" si="86"/>
        <v>0</v>
      </c>
      <c r="BZ65" s="88">
        <f t="shared" si="87"/>
        <v>0</v>
      </c>
      <c r="CA65">
        <v>0</v>
      </c>
      <c r="CB65" s="102">
        <f t="shared" si="88"/>
        <v>0</v>
      </c>
      <c r="CC65" s="3"/>
      <c r="CD65" s="99">
        <f t="shared" si="89"/>
        <v>1411906291</v>
      </c>
      <c r="CE65" s="88">
        <f t="shared" si="50"/>
        <v>4211482.7418237496</v>
      </c>
      <c r="CF65" s="88">
        <f t="shared" si="90"/>
        <v>0</v>
      </c>
      <c r="CG65" s="99">
        <f t="shared" si="91"/>
        <v>4211482.7418237496</v>
      </c>
      <c r="CH65" s="88">
        <f t="shared" si="92"/>
        <v>857731.94792425074</v>
      </c>
      <c r="CI65" s="102">
        <f t="shared" si="51"/>
        <v>0</v>
      </c>
    </row>
    <row r="66" spans="5:87" x14ac:dyDescent="0.25">
      <c r="E66" s="138"/>
      <c r="F66" s="138"/>
      <c r="G66" s="138">
        <v>38318</v>
      </c>
      <c r="H66" s="64">
        <f t="shared" si="96"/>
        <v>43</v>
      </c>
      <c r="I66" s="38"/>
      <c r="L66" s="86">
        <f t="shared" si="93"/>
        <v>771922444</v>
      </c>
      <c r="M66" s="90">
        <f t="shared" si="7"/>
        <v>5076676.6067066668</v>
      </c>
      <c r="N66" s="89"/>
      <c r="O66" s="68">
        <f t="shared" si="94"/>
        <v>0</v>
      </c>
      <c r="P66" s="106">
        <f t="shared" si="52"/>
        <v>5076676.6067066668</v>
      </c>
      <c r="Q66" s="87">
        <f t="shared" si="97"/>
        <v>6432.6870333333336</v>
      </c>
      <c r="R66" s="87">
        <f t="shared" si="98"/>
        <v>1029.2299253333333</v>
      </c>
      <c r="S66" s="106">
        <f t="shared" si="99"/>
        <v>5069214.6897480004</v>
      </c>
      <c r="T66" s="140">
        <f t="shared" si="12"/>
        <v>1</v>
      </c>
      <c r="U66" s="64">
        <f t="shared" si="100"/>
        <v>43</v>
      </c>
      <c r="V66" s="99">
        <f t="shared" si="57"/>
        <v>153230577</v>
      </c>
      <c r="W66" s="106">
        <f t="shared" si="58"/>
        <v>907763.4765775</v>
      </c>
      <c r="X66">
        <f t="shared" si="59"/>
        <v>0</v>
      </c>
      <c r="Y66" s="102">
        <f t="shared" si="95"/>
        <v>907763.4765775</v>
      </c>
      <c r="Z66" s="64">
        <f t="shared" si="3"/>
        <v>43</v>
      </c>
      <c r="AA66" s="99">
        <f t="shared" si="60"/>
        <v>299000640</v>
      </c>
      <c r="AB66" s="88">
        <f t="shared" si="61"/>
        <v>1827143.0776</v>
      </c>
      <c r="AC66">
        <f t="shared" si="62"/>
        <v>0</v>
      </c>
      <c r="AD66" s="102">
        <f t="shared" si="63"/>
        <v>1827143.0776</v>
      </c>
      <c r="AE66" s="64">
        <f t="shared" si="4"/>
        <v>43</v>
      </c>
      <c r="AF66" s="88">
        <f t="shared" si="18"/>
        <v>1411906291</v>
      </c>
      <c r="AG66" s="88">
        <f t="shared" si="49"/>
        <v>857731.94792425074</v>
      </c>
      <c r="AH66">
        <v>0</v>
      </c>
      <c r="AI66" s="102">
        <f t="shared" si="64"/>
        <v>857731.94792425074</v>
      </c>
      <c r="AJ66" s="3"/>
      <c r="AK66" s="88">
        <f t="shared" si="20"/>
        <v>1411906291</v>
      </c>
      <c r="AL66" s="3"/>
      <c r="AM66" s="3"/>
      <c r="AN66" s="3"/>
      <c r="AO66" s="3"/>
      <c r="AP66" s="88">
        <f t="shared" si="65"/>
        <v>55591451</v>
      </c>
      <c r="AQ66" s="88">
        <f t="shared" si="66"/>
        <v>315064.54854250001</v>
      </c>
      <c r="AR66">
        <v>0</v>
      </c>
      <c r="AS66" s="102">
        <f t="shared" si="67"/>
        <v>315064.54854250001</v>
      </c>
      <c r="AT66" s="3"/>
      <c r="AU66" s="88">
        <f t="shared" si="68"/>
        <v>777179585</v>
      </c>
      <c r="AV66" s="88">
        <f t="shared" si="69"/>
        <v>354005.30096750002</v>
      </c>
      <c r="AW66">
        <v>0</v>
      </c>
      <c r="AX66" s="102">
        <f t="shared" si="70"/>
        <v>354005.30096750002</v>
      </c>
      <c r="AY66" s="3"/>
      <c r="AZ66" s="88">
        <f t="shared" si="71"/>
        <v>40999766</v>
      </c>
      <c r="BA66" s="88">
        <f t="shared" si="72"/>
        <v>256658.53516000003</v>
      </c>
      <c r="BB66">
        <v>0</v>
      </c>
      <c r="BC66" s="102">
        <f t="shared" si="73"/>
        <v>256658.53516000003</v>
      </c>
      <c r="BD66" s="3"/>
      <c r="BE66" s="88">
        <f t="shared" si="74"/>
        <v>35142657</v>
      </c>
      <c r="BF66" s="88">
        <f t="shared" si="75"/>
        <v>224063.72392250001</v>
      </c>
      <c r="BG66">
        <v>0</v>
      </c>
      <c r="BH66" s="102">
        <f t="shared" si="76"/>
        <v>224063.72392250001</v>
      </c>
      <c r="BI66" s="3"/>
      <c r="BJ66" s="88">
        <f t="shared" si="77"/>
        <v>11714219</v>
      </c>
      <c r="BK66" s="88">
        <f t="shared" si="78"/>
        <v>74642.027283083342</v>
      </c>
      <c r="BL66">
        <v>0</v>
      </c>
      <c r="BM66" s="102">
        <f t="shared" si="79"/>
        <v>74642.027283083342</v>
      </c>
      <c r="BN66" s="3"/>
      <c r="BO66" s="88">
        <f t="shared" si="80"/>
        <v>27333177</v>
      </c>
      <c r="BP66" s="88">
        <f t="shared" si="81"/>
        <v>176499.43494800001</v>
      </c>
      <c r="BQ66">
        <v>0</v>
      </c>
      <c r="BR66" s="102">
        <f t="shared" si="82"/>
        <v>176499.43494800001</v>
      </c>
      <c r="BS66" s="3"/>
      <c r="BT66" s="88">
        <f t="shared" si="83"/>
        <v>11714219</v>
      </c>
      <c r="BU66" s="88">
        <f t="shared" si="84"/>
        <v>75642.616822666663</v>
      </c>
      <c r="BV66">
        <v>0</v>
      </c>
      <c r="BW66" s="102">
        <f t="shared" si="85"/>
        <v>75642.616822666663</v>
      </c>
      <c r="BX66" s="3"/>
      <c r="BY66" s="88">
        <f t="shared" si="86"/>
        <v>0</v>
      </c>
      <c r="BZ66" s="88">
        <f t="shared" si="87"/>
        <v>0</v>
      </c>
      <c r="CA66">
        <v>0</v>
      </c>
      <c r="CB66" s="102">
        <f t="shared" si="88"/>
        <v>0</v>
      </c>
      <c r="CC66" s="3"/>
      <c r="CD66" s="99">
        <f t="shared" si="89"/>
        <v>1411906291</v>
      </c>
      <c r="CE66" s="88">
        <f t="shared" si="50"/>
        <v>4211482.7418237496</v>
      </c>
      <c r="CF66" s="88">
        <f t="shared" si="90"/>
        <v>0</v>
      </c>
      <c r="CG66" s="99">
        <f t="shared" si="91"/>
        <v>4211482.7418237496</v>
      </c>
      <c r="CH66" s="88">
        <f t="shared" si="92"/>
        <v>857731.94792425074</v>
      </c>
      <c r="CI66" s="102">
        <f t="shared" si="51"/>
        <v>0</v>
      </c>
    </row>
    <row r="67" spans="5:87" x14ac:dyDescent="0.25">
      <c r="E67" s="138"/>
      <c r="F67" s="138"/>
      <c r="G67" s="138">
        <v>38348</v>
      </c>
      <c r="H67" s="64">
        <f t="shared" si="96"/>
        <v>44</v>
      </c>
      <c r="I67" s="38"/>
      <c r="L67" s="86">
        <f t="shared" si="93"/>
        <v>771922444</v>
      </c>
      <c r="M67" s="90">
        <f t="shared" si="7"/>
        <v>5076676.6067066668</v>
      </c>
      <c r="N67" s="89"/>
      <c r="O67" s="68">
        <f t="shared" si="94"/>
        <v>0</v>
      </c>
      <c r="P67" s="106">
        <f t="shared" si="52"/>
        <v>5076676.6067066668</v>
      </c>
      <c r="Q67" s="87">
        <f t="shared" si="97"/>
        <v>6432.6870333333336</v>
      </c>
      <c r="R67" s="87">
        <f t="shared" si="98"/>
        <v>1029.2299253333333</v>
      </c>
      <c r="S67" s="106">
        <f t="shared" si="99"/>
        <v>5069214.6897480004</v>
      </c>
      <c r="T67" s="140">
        <f t="shared" si="12"/>
        <v>1</v>
      </c>
      <c r="U67" s="64">
        <f t="shared" si="100"/>
        <v>44</v>
      </c>
      <c r="V67" s="99">
        <f t="shared" si="57"/>
        <v>153230577</v>
      </c>
      <c r="W67" s="106">
        <f t="shared" si="58"/>
        <v>907763.4765775</v>
      </c>
      <c r="X67">
        <f t="shared" si="59"/>
        <v>0</v>
      </c>
      <c r="Y67" s="102">
        <f t="shared" si="95"/>
        <v>907763.4765775</v>
      </c>
      <c r="Z67" s="64">
        <f t="shared" si="3"/>
        <v>44</v>
      </c>
      <c r="AA67" s="99">
        <f t="shared" si="60"/>
        <v>299000640</v>
      </c>
      <c r="AB67" s="88">
        <f t="shared" si="61"/>
        <v>1827143.0776</v>
      </c>
      <c r="AC67">
        <f t="shared" si="62"/>
        <v>0</v>
      </c>
      <c r="AD67" s="102">
        <f t="shared" si="63"/>
        <v>1827143.0776</v>
      </c>
      <c r="AE67" s="64">
        <f t="shared" si="4"/>
        <v>44</v>
      </c>
      <c r="AF67" s="88">
        <f t="shared" si="18"/>
        <v>1411906291</v>
      </c>
      <c r="AG67" s="88">
        <f t="shared" si="49"/>
        <v>857731.94792425074</v>
      </c>
      <c r="AH67">
        <v>0</v>
      </c>
      <c r="AI67" s="102">
        <f t="shared" si="64"/>
        <v>857731.94792425074</v>
      </c>
      <c r="AJ67" s="3"/>
      <c r="AK67" s="88">
        <f t="shared" si="20"/>
        <v>1411906291</v>
      </c>
      <c r="AL67" s="3"/>
      <c r="AM67" s="3"/>
      <c r="AN67" s="3"/>
      <c r="AO67" s="3"/>
      <c r="AP67" s="88">
        <f t="shared" si="65"/>
        <v>55591451</v>
      </c>
      <c r="AQ67" s="88">
        <f t="shared" si="66"/>
        <v>315064.54854250001</v>
      </c>
      <c r="AR67">
        <v>0</v>
      </c>
      <c r="AS67" s="102">
        <f t="shared" si="67"/>
        <v>315064.54854250001</v>
      </c>
      <c r="AT67" s="3"/>
      <c r="AU67" s="88">
        <f t="shared" si="68"/>
        <v>777179585</v>
      </c>
      <c r="AV67" s="88">
        <f t="shared" si="69"/>
        <v>354005.30096750002</v>
      </c>
      <c r="AW67">
        <v>0</v>
      </c>
      <c r="AX67" s="102">
        <f t="shared" si="70"/>
        <v>354005.30096750002</v>
      </c>
      <c r="AY67" s="3"/>
      <c r="AZ67" s="88">
        <f t="shared" si="71"/>
        <v>40999766</v>
      </c>
      <c r="BA67" s="88">
        <f t="shared" si="72"/>
        <v>256658.53516000003</v>
      </c>
      <c r="BB67">
        <v>0</v>
      </c>
      <c r="BC67" s="102">
        <f t="shared" si="73"/>
        <v>256658.53516000003</v>
      </c>
      <c r="BD67" s="3"/>
      <c r="BE67" s="88">
        <f t="shared" si="74"/>
        <v>35142657</v>
      </c>
      <c r="BF67" s="88">
        <f t="shared" si="75"/>
        <v>224063.72392250001</v>
      </c>
      <c r="BG67">
        <v>0</v>
      </c>
      <c r="BH67" s="102">
        <f t="shared" si="76"/>
        <v>224063.72392250001</v>
      </c>
      <c r="BI67" s="3"/>
      <c r="BJ67" s="88">
        <f t="shared" si="77"/>
        <v>11714219</v>
      </c>
      <c r="BK67" s="88">
        <f t="shared" si="78"/>
        <v>74642.027283083342</v>
      </c>
      <c r="BL67">
        <v>0</v>
      </c>
      <c r="BM67" s="102">
        <f t="shared" si="79"/>
        <v>74642.027283083342</v>
      </c>
      <c r="BN67" s="3"/>
      <c r="BO67" s="88">
        <f t="shared" si="80"/>
        <v>27333177</v>
      </c>
      <c r="BP67" s="88">
        <f t="shared" si="81"/>
        <v>176499.43494800001</v>
      </c>
      <c r="BQ67">
        <v>0</v>
      </c>
      <c r="BR67" s="102">
        <f t="shared" si="82"/>
        <v>176499.43494800001</v>
      </c>
      <c r="BS67" s="3"/>
      <c r="BT67" s="88">
        <f t="shared" si="83"/>
        <v>11714219</v>
      </c>
      <c r="BU67" s="88">
        <f t="shared" si="84"/>
        <v>75642.616822666663</v>
      </c>
      <c r="BV67">
        <v>0</v>
      </c>
      <c r="BW67" s="102">
        <f t="shared" si="85"/>
        <v>75642.616822666663</v>
      </c>
      <c r="BX67" s="3"/>
      <c r="BY67" s="88">
        <f t="shared" si="86"/>
        <v>0</v>
      </c>
      <c r="BZ67" s="88">
        <f t="shared" si="87"/>
        <v>0</v>
      </c>
      <c r="CA67">
        <v>0</v>
      </c>
      <c r="CB67" s="102">
        <f t="shared" si="88"/>
        <v>0</v>
      </c>
      <c r="CC67" s="3"/>
      <c r="CD67" s="99">
        <f t="shared" si="89"/>
        <v>1411906291</v>
      </c>
      <c r="CE67" s="88">
        <f t="shared" si="50"/>
        <v>4211482.7418237496</v>
      </c>
      <c r="CF67" s="88">
        <f t="shared" si="90"/>
        <v>0</v>
      </c>
      <c r="CG67" s="99">
        <f t="shared" si="91"/>
        <v>4211482.7418237496</v>
      </c>
      <c r="CH67" s="88">
        <f t="shared" si="92"/>
        <v>857731.94792425074</v>
      </c>
      <c r="CI67" s="102">
        <f t="shared" si="51"/>
        <v>0</v>
      </c>
    </row>
    <row r="68" spans="5:87" x14ac:dyDescent="0.25">
      <c r="E68" s="138"/>
      <c r="F68" s="138"/>
      <c r="G68" s="138">
        <v>38379</v>
      </c>
      <c r="H68" s="64">
        <f t="shared" si="96"/>
        <v>45</v>
      </c>
      <c r="I68" s="38"/>
      <c r="L68" s="86">
        <f t="shared" si="93"/>
        <v>771922444</v>
      </c>
      <c r="M68" s="90">
        <f t="shared" si="7"/>
        <v>5076676.6067066668</v>
      </c>
      <c r="N68" s="89"/>
      <c r="O68" s="68">
        <f t="shared" si="94"/>
        <v>0</v>
      </c>
      <c r="P68" s="106">
        <f t="shared" si="52"/>
        <v>5076676.6067066668</v>
      </c>
      <c r="Q68" s="87">
        <f t="shared" si="97"/>
        <v>6432.6870333333336</v>
      </c>
      <c r="R68" s="87">
        <f t="shared" si="98"/>
        <v>1029.2299253333333</v>
      </c>
      <c r="S68" s="106">
        <f t="shared" si="99"/>
        <v>5069214.6897480004</v>
      </c>
      <c r="T68" s="140">
        <f t="shared" si="12"/>
        <v>1</v>
      </c>
      <c r="U68" s="64">
        <f t="shared" si="100"/>
        <v>45</v>
      </c>
      <c r="V68" s="99">
        <f t="shared" si="57"/>
        <v>153230577</v>
      </c>
      <c r="W68" s="106">
        <f t="shared" si="58"/>
        <v>907763.4765775</v>
      </c>
      <c r="X68">
        <f t="shared" si="59"/>
        <v>0</v>
      </c>
      <c r="Y68" s="102">
        <f t="shared" si="95"/>
        <v>907763.4765775</v>
      </c>
      <c r="Z68" s="64">
        <f t="shared" si="3"/>
        <v>45</v>
      </c>
      <c r="AA68" s="99">
        <f t="shared" si="60"/>
        <v>299000640</v>
      </c>
      <c r="AB68" s="88">
        <f t="shared" si="61"/>
        <v>1827143.0776</v>
      </c>
      <c r="AC68">
        <f t="shared" si="62"/>
        <v>0</v>
      </c>
      <c r="AD68" s="102">
        <f t="shared" si="63"/>
        <v>1827143.0776</v>
      </c>
      <c r="AE68" s="64">
        <f t="shared" si="4"/>
        <v>45</v>
      </c>
      <c r="AF68" s="88">
        <f t="shared" si="18"/>
        <v>1411906291</v>
      </c>
      <c r="AG68" s="88">
        <f t="shared" si="49"/>
        <v>857731.94792425074</v>
      </c>
      <c r="AH68">
        <v>0</v>
      </c>
      <c r="AI68" s="102">
        <f t="shared" si="64"/>
        <v>857731.94792425074</v>
      </c>
      <c r="AJ68" s="3"/>
      <c r="AK68" s="88">
        <f t="shared" si="20"/>
        <v>1411906291</v>
      </c>
      <c r="AL68" s="3"/>
      <c r="AM68" s="3"/>
      <c r="AN68" s="3"/>
      <c r="AO68" s="3"/>
      <c r="AP68" s="88">
        <f t="shared" si="65"/>
        <v>55591451</v>
      </c>
      <c r="AQ68" s="88">
        <f t="shared" si="66"/>
        <v>315064.54854250001</v>
      </c>
      <c r="AR68">
        <v>0</v>
      </c>
      <c r="AS68" s="102">
        <f t="shared" si="67"/>
        <v>315064.54854250001</v>
      </c>
      <c r="AT68" s="3"/>
      <c r="AU68" s="88">
        <f t="shared" si="68"/>
        <v>777179585</v>
      </c>
      <c r="AV68" s="88">
        <f t="shared" si="69"/>
        <v>354005.30096750002</v>
      </c>
      <c r="AW68">
        <v>0</v>
      </c>
      <c r="AX68" s="102">
        <f t="shared" si="70"/>
        <v>354005.30096750002</v>
      </c>
      <c r="AY68" s="3"/>
      <c r="AZ68" s="88">
        <f t="shared" si="71"/>
        <v>40999766</v>
      </c>
      <c r="BA68" s="88">
        <f t="shared" si="72"/>
        <v>256658.53516000003</v>
      </c>
      <c r="BB68">
        <v>0</v>
      </c>
      <c r="BC68" s="102">
        <f t="shared" si="73"/>
        <v>256658.53516000003</v>
      </c>
      <c r="BD68" s="3"/>
      <c r="BE68" s="88">
        <f t="shared" si="74"/>
        <v>35142657</v>
      </c>
      <c r="BF68" s="88">
        <f t="shared" si="75"/>
        <v>224063.72392250001</v>
      </c>
      <c r="BG68">
        <v>0</v>
      </c>
      <c r="BH68" s="102">
        <f t="shared" si="76"/>
        <v>224063.72392250001</v>
      </c>
      <c r="BI68" s="3"/>
      <c r="BJ68" s="88">
        <f t="shared" si="77"/>
        <v>11714219</v>
      </c>
      <c r="BK68" s="88">
        <f t="shared" si="78"/>
        <v>74642.027283083342</v>
      </c>
      <c r="BL68">
        <v>0</v>
      </c>
      <c r="BM68" s="102">
        <f t="shared" si="79"/>
        <v>74642.027283083342</v>
      </c>
      <c r="BN68" s="3"/>
      <c r="BO68" s="88">
        <f t="shared" si="80"/>
        <v>27333177</v>
      </c>
      <c r="BP68" s="88">
        <f t="shared" si="81"/>
        <v>176499.43494800001</v>
      </c>
      <c r="BQ68">
        <v>0</v>
      </c>
      <c r="BR68" s="102">
        <f t="shared" si="82"/>
        <v>176499.43494800001</v>
      </c>
      <c r="BS68" s="3"/>
      <c r="BT68" s="88">
        <f t="shared" si="83"/>
        <v>11714219</v>
      </c>
      <c r="BU68" s="88">
        <f t="shared" si="84"/>
        <v>75642.616822666663</v>
      </c>
      <c r="BV68">
        <v>0</v>
      </c>
      <c r="BW68" s="102">
        <f t="shared" si="85"/>
        <v>75642.616822666663</v>
      </c>
      <c r="BX68" s="3"/>
      <c r="BY68" s="88">
        <f t="shared" si="86"/>
        <v>0</v>
      </c>
      <c r="BZ68" s="88">
        <f t="shared" si="87"/>
        <v>0</v>
      </c>
      <c r="CA68">
        <v>0</v>
      </c>
      <c r="CB68" s="102">
        <f t="shared" si="88"/>
        <v>0</v>
      </c>
      <c r="CC68" s="3"/>
      <c r="CD68" s="99">
        <f t="shared" si="89"/>
        <v>1411906291</v>
      </c>
      <c r="CE68" s="88">
        <f t="shared" si="50"/>
        <v>4211482.7418237496</v>
      </c>
      <c r="CF68" s="88">
        <f t="shared" si="90"/>
        <v>0</v>
      </c>
      <c r="CG68" s="99">
        <f t="shared" si="91"/>
        <v>4211482.7418237496</v>
      </c>
      <c r="CH68" s="88">
        <f t="shared" si="92"/>
        <v>857731.94792425074</v>
      </c>
      <c r="CI68" s="102">
        <f t="shared" si="51"/>
        <v>0</v>
      </c>
    </row>
    <row r="69" spans="5:87" x14ac:dyDescent="0.25">
      <c r="E69" s="138"/>
      <c r="F69" s="138"/>
      <c r="G69" s="138">
        <v>38410</v>
      </c>
      <c r="H69" s="64">
        <f t="shared" si="96"/>
        <v>46</v>
      </c>
      <c r="I69" s="38"/>
      <c r="L69" s="86">
        <f t="shared" si="93"/>
        <v>771922444</v>
      </c>
      <c r="M69" s="90">
        <f t="shared" si="7"/>
        <v>5076676.6067066668</v>
      </c>
      <c r="N69" s="89"/>
      <c r="O69" s="68">
        <f t="shared" si="94"/>
        <v>0</v>
      </c>
      <c r="P69" s="106">
        <f t="shared" si="52"/>
        <v>5076676.6067066668</v>
      </c>
      <c r="Q69" s="87">
        <f t="shared" si="97"/>
        <v>6432.6870333333336</v>
      </c>
      <c r="R69" s="87">
        <f t="shared" si="98"/>
        <v>1029.2299253333333</v>
      </c>
      <c r="S69" s="106">
        <f t="shared" si="99"/>
        <v>5069214.6897480004</v>
      </c>
      <c r="T69" s="140">
        <f t="shared" si="12"/>
        <v>1</v>
      </c>
      <c r="U69" s="64">
        <f t="shared" si="100"/>
        <v>46</v>
      </c>
      <c r="V69" s="99">
        <f t="shared" si="57"/>
        <v>153230577</v>
      </c>
      <c r="W69" s="106">
        <f t="shared" si="58"/>
        <v>907763.4765775</v>
      </c>
      <c r="X69">
        <f t="shared" si="59"/>
        <v>0</v>
      </c>
      <c r="Y69" s="102">
        <f t="shared" si="95"/>
        <v>907763.4765775</v>
      </c>
      <c r="Z69" s="64">
        <f t="shared" si="3"/>
        <v>46</v>
      </c>
      <c r="AA69" s="99">
        <f t="shared" si="60"/>
        <v>299000640</v>
      </c>
      <c r="AB69" s="88">
        <f t="shared" si="61"/>
        <v>1827143.0776</v>
      </c>
      <c r="AC69">
        <f t="shared" si="62"/>
        <v>0</v>
      </c>
      <c r="AD69" s="102">
        <f t="shared" si="63"/>
        <v>1827143.0776</v>
      </c>
      <c r="AE69" s="64">
        <f t="shared" si="4"/>
        <v>46</v>
      </c>
      <c r="AF69" s="88">
        <f t="shared" si="18"/>
        <v>1411906291</v>
      </c>
      <c r="AG69" s="88">
        <f t="shared" si="49"/>
        <v>857731.94792425074</v>
      </c>
      <c r="AH69">
        <v>0</v>
      </c>
      <c r="AI69" s="102">
        <f t="shared" si="64"/>
        <v>857731.94792425074</v>
      </c>
      <c r="AJ69" s="3"/>
      <c r="AK69" s="88">
        <f t="shared" si="20"/>
        <v>1411906291</v>
      </c>
      <c r="AL69" s="3"/>
      <c r="AM69" s="3"/>
      <c r="AN69" s="3"/>
      <c r="AO69" s="3"/>
      <c r="AP69" s="88">
        <f t="shared" si="65"/>
        <v>55591451</v>
      </c>
      <c r="AQ69" s="88">
        <f t="shared" si="66"/>
        <v>315064.54854250001</v>
      </c>
      <c r="AR69">
        <v>0</v>
      </c>
      <c r="AS69" s="102">
        <f t="shared" si="67"/>
        <v>315064.54854250001</v>
      </c>
      <c r="AT69" s="3"/>
      <c r="AU69" s="88">
        <f t="shared" si="68"/>
        <v>777179585</v>
      </c>
      <c r="AV69" s="88">
        <f t="shared" si="69"/>
        <v>354005.30096750002</v>
      </c>
      <c r="AW69">
        <v>0</v>
      </c>
      <c r="AX69" s="102">
        <f t="shared" si="70"/>
        <v>354005.30096750002</v>
      </c>
      <c r="AY69" s="3"/>
      <c r="AZ69" s="88">
        <f t="shared" si="71"/>
        <v>40999766</v>
      </c>
      <c r="BA69" s="88">
        <f t="shared" si="72"/>
        <v>256658.53516000003</v>
      </c>
      <c r="BB69">
        <v>0</v>
      </c>
      <c r="BC69" s="102">
        <f t="shared" si="73"/>
        <v>256658.53516000003</v>
      </c>
      <c r="BD69" s="3"/>
      <c r="BE69" s="88">
        <f t="shared" si="74"/>
        <v>35142657</v>
      </c>
      <c r="BF69" s="88">
        <f t="shared" si="75"/>
        <v>224063.72392250001</v>
      </c>
      <c r="BG69">
        <v>0</v>
      </c>
      <c r="BH69" s="102">
        <f t="shared" si="76"/>
        <v>224063.72392250001</v>
      </c>
      <c r="BI69" s="3"/>
      <c r="BJ69" s="88">
        <f t="shared" si="77"/>
        <v>11714219</v>
      </c>
      <c r="BK69" s="88">
        <f t="shared" si="78"/>
        <v>74642.027283083342</v>
      </c>
      <c r="BL69">
        <v>0</v>
      </c>
      <c r="BM69" s="102">
        <f t="shared" si="79"/>
        <v>74642.027283083342</v>
      </c>
      <c r="BN69" s="3"/>
      <c r="BO69" s="88">
        <f t="shared" si="80"/>
        <v>27333177</v>
      </c>
      <c r="BP69" s="88">
        <f t="shared" si="81"/>
        <v>176499.43494800001</v>
      </c>
      <c r="BQ69">
        <v>0</v>
      </c>
      <c r="BR69" s="102">
        <f t="shared" si="82"/>
        <v>176499.43494800001</v>
      </c>
      <c r="BS69" s="3"/>
      <c r="BT69" s="88">
        <f t="shared" si="83"/>
        <v>11714219</v>
      </c>
      <c r="BU69" s="88">
        <f t="shared" si="84"/>
        <v>75642.616822666663</v>
      </c>
      <c r="BV69">
        <v>0</v>
      </c>
      <c r="BW69" s="102">
        <f t="shared" si="85"/>
        <v>75642.616822666663</v>
      </c>
      <c r="BX69" s="3"/>
      <c r="BY69" s="88">
        <f t="shared" si="86"/>
        <v>0</v>
      </c>
      <c r="BZ69" s="88">
        <f t="shared" si="87"/>
        <v>0</v>
      </c>
      <c r="CA69">
        <v>0</v>
      </c>
      <c r="CB69" s="102">
        <f t="shared" si="88"/>
        <v>0</v>
      </c>
      <c r="CC69" s="3"/>
      <c r="CD69" s="99">
        <f t="shared" si="89"/>
        <v>1411906291</v>
      </c>
      <c r="CE69" s="88">
        <f t="shared" si="50"/>
        <v>4211482.7418237496</v>
      </c>
      <c r="CF69" s="88">
        <f t="shared" si="90"/>
        <v>0</v>
      </c>
      <c r="CG69" s="99">
        <f t="shared" si="91"/>
        <v>4211482.7418237496</v>
      </c>
      <c r="CH69" s="88">
        <f t="shared" si="92"/>
        <v>857731.94792425074</v>
      </c>
      <c r="CI69" s="102">
        <f t="shared" si="51"/>
        <v>0</v>
      </c>
    </row>
    <row r="70" spans="5:87" x14ac:dyDescent="0.25">
      <c r="E70" s="138"/>
      <c r="F70" s="138"/>
      <c r="G70" s="138">
        <v>38438</v>
      </c>
      <c r="H70" s="64">
        <f t="shared" si="96"/>
        <v>47</v>
      </c>
      <c r="I70" s="38"/>
      <c r="L70" s="86">
        <f t="shared" si="93"/>
        <v>771922444</v>
      </c>
      <c r="M70" s="90">
        <f t="shared" si="7"/>
        <v>5076676.6067066668</v>
      </c>
      <c r="N70" s="89"/>
      <c r="O70" s="68">
        <f t="shared" si="94"/>
        <v>0</v>
      </c>
      <c r="P70" s="106">
        <f t="shared" si="52"/>
        <v>5076676.6067066668</v>
      </c>
      <c r="Q70" s="87">
        <f t="shared" si="97"/>
        <v>6432.6870333333336</v>
      </c>
      <c r="R70" s="87">
        <f t="shared" si="98"/>
        <v>1029.2299253333333</v>
      </c>
      <c r="S70" s="106">
        <f t="shared" si="99"/>
        <v>5069214.6897480004</v>
      </c>
      <c r="T70" s="140">
        <f t="shared" si="12"/>
        <v>1</v>
      </c>
      <c r="U70" s="64">
        <f t="shared" si="100"/>
        <v>47</v>
      </c>
      <c r="V70" s="99">
        <f t="shared" si="57"/>
        <v>153230577</v>
      </c>
      <c r="W70" s="106">
        <f t="shared" si="58"/>
        <v>907763.4765775</v>
      </c>
      <c r="X70">
        <f t="shared" si="59"/>
        <v>0</v>
      </c>
      <c r="Y70" s="102">
        <f t="shared" si="95"/>
        <v>907763.4765775</v>
      </c>
      <c r="Z70" s="64">
        <f t="shared" si="3"/>
        <v>47</v>
      </c>
      <c r="AA70" s="99">
        <f t="shared" si="60"/>
        <v>299000640</v>
      </c>
      <c r="AB70" s="88">
        <f t="shared" si="61"/>
        <v>1827143.0776</v>
      </c>
      <c r="AC70">
        <f t="shared" si="62"/>
        <v>0</v>
      </c>
      <c r="AD70" s="102">
        <f t="shared" si="63"/>
        <v>1827143.0776</v>
      </c>
      <c r="AE70" s="64">
        <f t="shared" si="4"/>
        <v>47</v>
      </c>
      <c r="AF70" s="88">
        <f t="shared" si="18"/>
        <v>1411906291</v>
      </c>
      <c r="AG70" s="88">
        <f t="shared" si="49"/>
        <v>857731.94792425074</v>
      </c>
      <c r="AH70">
        <v>0</v>
      </c>
      <c r="AI70" s="102">
        <f t="shared" si="64"/>
        <v>857731.94792425074</v>
      </c>
      <c r="AJ70" s="3"/>
      <c r="AK70" s="88">
        <f t="shared" si="20"/>
        <v>1411906291</v>
      </c>
      <c r="AL70" s="3"/>
      <c r="AM70" s="3"/>
      <c r="AN70" s="3"/>
      <c r="AO70" s="3"/>
      <c r="AP70" s="88">
        <f t="shared" si="65"/>
        <v>55591451</v>
      </c>
      <c r="AQ70" s="88">
        <f t="shared" si="66"/>
        <v>315064.54854250001</v>
      </c>
      <c r="AR70">
        <v>0</v>
      </c>
      <c r="AS70" s="102">
        <f t="shared" si="67"/>
        <v>315064.54854250001</v>
      </c>
      <c r="AT70" s="3"/>
      <c r="AU70" s="88">
        <f t="shared" si="68"/>
        <v>777179585</v>
      </c>
      <c r="AV70" s="88">
        <f t="shared" si="69"/>
        <v>354005.30096750002</v>
      </c>
      <c r="AW70">
        <v>0</v>
      </c>
      <c r="AX70" s="102">
        <f t="shared" si="70"/>
        <v>354005.30096750002</v>
      </c>
      <c r="AY70" s="3"/>
      <c r="AZ70" s="88">
        <f t="shared" si="71"/>
        <v>40999766</v>
      </c>
      <c r="BA70" s="88">
        <f t="shared" si="72"/>
        <v>256658.53516000003</v>
      </c>
      <c r="BB70">
        <v>0</v>
      </c>
      <c r="BC70" s="102">
        <f t="shared" si="73"/>
        <v>256658.53516000003</v>
      </c>
      <c r="BD70" s="3"/>
      <c r="BE70" s="88">
        <f t="shared" si="74"/>
        <v>35142657</v>
      </c>
      <c r="BF70" s="88">
        <f t="shared" si="75"/>
        <v>224063.72392250001</v>
      </c>
      <c r="BG70">
        <v>0</v>
      </c>
      <c r="BH70" s="102">
        <f t="shared" si="76"/>
        <v>224063.72392250001</v>
      </c>
      <c r="BI70" s="3"/>
      <c r="BJ70" s="88">
        <f t="shared" si="77"/>
        <v>11714219</v>
      </c>
      <c r="BK70" s="88">
        <f t="shared" si="78"/>
        <v>74642.027283083342</v>
      </c>
      <c r="BL70">
        <v>0</v>
      </c>
      <c r="BM70" s="102">
        <f t="shared" si="79"/>
        <v>74642.027283083342</v>
      </c>
      <c r="BN70" s="3"/>
      <c r="BO70" s="88">
        <f t="shared" si="80"/>
        <v>27333177</v>
      </c>
      <c r="BP70" s="88">
        <f t="shared" si="81"/>
        <v>176499.43494800001</v>
      </c>
      <c r="BQ70">
        <v>0</v>
      </c>
      <c r="BR70" s="102">
        <f t="shared" si="82"/>
        <v>176499.43494800001</v>
      </c>
      <c r="BS70" s="3"/>
      <c r="BT70" s="88">
        <f t="shared" si="83"/>
        <v>11714219</v>
      </c>
      <c r="BU70" s="88">
        <f t="shared" si="84"/>
        <v>75642.616822666663</v>
      </c>
      <c r="BV70">
        <v>0</v>
      </c>
      <c r="BW70" s="102">
        <f t="shared" si="85"/>
        <v>75642.616822666663</v>
      </c>
      <c r="BX70" s="3"/>
      <c r="BY70" s="88">
        <f t="shared" si="86"/>
        <v>0</v>
      </c>
      <c r="BZ70" s="88">
        <f t="shared" si="87"/>
        <v>0</v>
      </c>
      <c r="CA70">
        <v>0</v>
      </c>
      <c r="CB70" s="102">
        <f t="shared" si="88"/>
        <v>0</v>
      </c>
      <c r="CC70" s="3"/>
      <c r="CD70" s="99">
        <f t="shared" si="89"/>
        <v>1411906291</v>
      </c>
      <c r="CE70" s="88">
        <f t="shared" si="50"/>
        <v>4211482.7418237496</v>
      </c>
      <c r="CF70" s="88">
        <f t="shared" si="90"/>
        <v>0</v>
      </c>
      <c r="CG70" s="99">
        <f t="shared" si="91"/>
        <v>4211482.7418237496</v>
      </c>
      <c r="CH70" s="88">
        <f t="shared" si="92"/>
        <v>857731.94792425074</v>
      </c>
      <c r="CI70" s="102">
        <f t="shared" si="51"/>
        <v>0</v>
      </c>
    </row>
    <row r="71" spans="5:87" x14ac:dyDescent="0.25">
      <c r="E71" s="138"/>
      <c r="F71" s="138"/>
      <c r="G71" s="138">
        <v>38469</v>
      </c>
      <c r="H71" s="64">
        <f t="shared" si="96"/>
        <v>48</v>
      </c>
      <c r="I71" s="38"/>
      <c r="L71" s="86">
        <f t="shared" si="93"/>
        <v>771922444</v>
      </c>
      <c r="M71" s="90">
        <f t="shared" si="7"/>
        <v>5076676.6067066668</v>
      </c>
      <c r="N71" s="89"/>
      <c r="O71" s="68">
        <f t="shared" si="94"/>
        <v>0</v>
      </c>
      <c r="P71" s="106">
        <f t="shared" si="52"/>
        <v>5076676.6067066668</v>
      </c>
      <c r="Q71" s="87">
        <f t="shared" si="97"/>
        <v>6432.6870333333336</v>
      </c>
      <c r="R71" s="87">
        <f t="shared" si="98"/>
        <v>1029.2299253333333</v>
      </c>
      <c r="S71" s="106">
        <f t="shared" si="99"/>
        <v>5069214.6897480004</v>
      </c>
      <c r="T71" s="140">
        <f t="shared" si="12"/>
        <v>1</v>
      </c>
      <c r="U71" s="64">
        <f t="shared" si="100"/>
        <v>48</v>
      </c>
      <c r="V71" s="99">
        <f t="shared" si="57"/>
        <v>153230577</v>
      </c>
      <c r="W71" s="106">
        <f t="shared" si="58"/>
        <v>907763.4765775</v>
      </c>
      <c r="X71">
        <f t="shared" si="59"/>
        <v>0</v>
      </c>
      <c r="Y71" s="102">
        <f t="shared" si="95"/>
        <v>907763.4765775</v>
      </c>
      <c r="Z71" s="64">
        <f t="shared" si="3"/>
        <v>48</v>
      </c>
      <c r="AA71" s="99">
        <f t="shared" si="60"/>
        <v>299000640</v>
      </c>
      <c r="AB71" s="88">
        <f t="shared" si="61"/>
        <v>1827143.0776</v>
      </c>
      <c r="AC71">
        <f t="shared" si="62"/>
        <v>0</v>
      </c>
      <c r="AD71" s="102">
        <f t="shared" si="63"/>
        <v>1827143.0776</v>
      </c>
      <c r="AE71" s="64">
        <f t="shared" si="4"/>
        <v>48</v>
      </c>
      <c r="AF71" s="88">
        <f t="shared" si="18"/>
        <v>1411906291</v>
      </c>
      <c r="AG71" s="88">
        <f t="shared" si="49"/>
        <v>857731.94792425074</v>
      </c>
      <c r="AH71">
        <v>0</v>
      </c>
      <c r="AI71" s="102">
        <f t="shared" si="64"/>
        <v>857731.94792425074</v>
      </c>
      <c r="AJ71" s="3"/>
      <c r="AK71" s="88">
        <f t="shared" si="20"/>
        <v>1411906291</v>
      </c>
      <c r="AL71" s="3"/>
      <c r="AM71" s="3"/>
      <c r="AN71" s="3"/>
      <c r="AO71" s="3"/>
      <c r="AP71" s="88">
        <f t="shared" si="65"/>
        <v>55591451</v>
      </c>
      <c r="AQ71" s="88">
        <f t="shared" si="66"/>
        <v>315064.54854250001</v>
      </c>
      <c r="AR71">
        <v>0</v>
      </c>
      <c r="AS71" s="102">
        <f t="shared" si="67"/>
        <v>315064.54854250001</v>
      </c>
      <c r="AT71" s="3"/>
      <c r="AU71" s="88">
        <f t="shared" si="68"/>
        <v>777179585</v>
      </c>
      <c r="AV71" s="88">
        <f t="shared" si="69"/>
        <v>354005.30096750002</v>
      </c>
      <c r="AW71">
        <v>0</v>
      </c>
      <c r="AX71" s="102">
        <f t="shared" si="70"/>
        <v>354005.30096750002</v>
      </c>
      <c r="AY71" s="3"/>
      <c r="AZ71" s="88">
        <f t="shared" si="71"/>
        <v>40999766</v>
      </c>
      <c r="BA71" s="88">
        <f t="shared" si="72"/>
        <v>256658.53516000003</v>
      </c>
      <c r="BB71">
        <v>0</v>
      </c>
      <c r="BC71" s="102">
        <f t="shared" si="73"/>
        <v>256658.53516000003</v>
      </c>
      <c r="BD71" s="3"/>
      <c r="BE71" s="88">
        <f t="shared" si="74"/>
        <v>35142657</v>
      </c>
      <c r="BF71" s="88">
        <f t="shared" si="75"/>
        <v>224063.72392250001</v>
      </c>
      <c r="BG71">
        <v>0</v>
      </c>
      <c r="BH71" s="102">
        <f t="shared" si="76"/>
        <v>224063.72392250001</v>
      </c>
      <c r="BI71" s="3"/>
      <c r="BJ71" s="88">
        <f t="shared" si="77"/>
        <v>11714219</v>
      </c>
      <c r="BK71" s="88">
        <f t="shared" si="78"/>
        <v>74642.027283083342</v>
      </c>
      <c r="BL71">
        <v>0</v>
      </c>
      <c r="BM71" s="102">
        <f t="shared" si="79"/>
        <v>74642.027283083342</v>
      </c>
      <c r="BN71" s="3"/>
      <c r="BO71" s="88">
        <f t="shared" si="80"/>
        <v>27333177</v>
      </c>
      <c r="BP71" s="88">
        <f t="shared" si="81"/>
        <v>176499.43494800001</v>
      </c>
      <c r="BQ71">
        <v>0</v>
      </c>
      <c r="BR71" s="102">
        <f t="shared" si="82"/>
        <v>176499.43494800001</v>
      </c>
      <c r="BS71" s="3"/>
      <c r="BT71" s="88">
        <f t="shared" si="83"/>
        <v>11714219</v>
      </c>
      <c r="BU71" s="88">
        <f t="shared" si="84"/>
        <v>75642.616822666663</v>
      </c>
      <c r="BV71">
        <v>0</v>
      </c>
      <c r="BW71" s="102">
        <f t="shared" si="85"/>
        <v>75642.616822666663</v>
      </c>
      <c r="BX71" s="3"/>
      <c r="BY71" s="88">
        <f t="shared" si="86"/>
        <v>0</v>
      </c>
      <c r="BZ71" s="88">
        <f t="shared" si="87"/>
        <v>0</v>
      </c>
      <c r="CA71">
        <v>0</v>
      </c>
      <c r="CB71" s="102">
        <f t="shared" si="88"/>
        <v>0</v>
      </c>
      <c r="CC71" s="3"/>
      <c r="CD71" s="99">
        <f t="shared" si="89"/>
        <v>1411906291</v>
      </c>
      <c r="CE71" s="88">
        <f t="shared" si="50"/>
        <v>4211482.7418237496</v>
      </c>
      <c r="CF71" s="88">
        <f t="shared" si="90"/>
        <v>0</v>
      </c>
      <c r="CG71" s="99">
        <f t="shared" si="91"/>
        <v>4211482.7418237496</v>
      </c>
      <c r="CH71" s="88">
        <f t="shared" si="92"/>
        <v>857731.94792425074</v>
      </c>
      <c r="CI71" s="102">
        <f t="shared" si="51"/>
        <v>0</v>
      </c>
    </row>
    <row r="72" spans="5:87" x14ac:dyDescent="0.25">
      <c r="E72" s="138"/>
      <c r="F72" s="138"/>
      <c r="G72" s="138">
        <v>38499</v>
      </c>
      <c r="H72" s="64">
        <f t="shared" si="96"/>
        <v>49</v>
      </c>
      <c r="I72" s="38"/>
      <c r="L72" s="86">
        <f t="shared" si="93"/>
        <v>771922444</v>
      </c>
      <c r="M72" s="90">
        <f t="shared" si="7"/>
        <v>5076676.6067066668</v>
      </c>
      <c r="N72" s="89"/>
      <c r="O72" s="68">
        <f t="shared" si="94"/>
        <v>0</v>
      </c>
      <c r="P72" s="106">
        <f t="shared" si="52"/>
        <v>5076676.6067066668</v>
      </c>
      <c r="Q72" s="87">
        <f t="shared" si="97"/>
        <v>6432.6870333333336</v>
      </c>
      <c r="R72" s="87">
        <f t="shared" si="98"/>
        <v>1029.2299253333333</v>
      </c>
      <c r="S72" s="106">
        <f t="shared" si="99"/>
        <v>5069214.6897480004</v>
      </c>
      <c r="T72" s="140">
        <f t="shared" si="12"/>
        <v>1</v>
      </c>
      <c r="U72" s="64">
        <f t="shared" si="100"/>
        <v>49</v>
      </c>
      <c r="V72" s="99">
        <f t="shared" si="57"/>
        <v>153230577</v>
      </c>
      <c r="W72" s="106">
        <f t="shared" si="58"/>
        <v>907763.4765775</v>
      </c>
      <c r="X72">
        <f t="shared" si="59"/>
        <v>0</v>
      </c>
      <c r="Y72" s="102">
        <f t="shared" si="95"/>
        <v>907763.4765775</v>
      </c>
      <c r="Z72" s="64">
        <f t="shared" si="3"/>
        <v>49</v>
      </c>
      <c r="AA72" s="99">
        <f t="shared" si="60"/>
        <v>299000640</v>
      </c>
      <c r="AB72" s="88">
        <f t="shared" si="61"/>
        <v>1827143.0776</v>
      </c>
      <c r="AC72">
        <f t="shared" si="62"/>
        <v>0</v>
      </c>
      <c r="AD72" s="102">
        <f t="shared" si="63"/>
        <v>1827143.0776</v>
      </c>
      <c r="AE72" s="64">
        <f t="shared" si="4"/>
        <v>49</v>
      </c>
      <c r="AF72" s="88">
        <f t="shared" si="18"/>
        <v>1411906291</v>
      </c>
      <c r="AG72" s="88">
        <f t="shared" si="49"/>
        <v>857731.94792425074</v>
      </c>
      <c r="AH72">
        <v>0</v>
      </c>
      <c r="AI72" s="102">
        <f t="shared" si="64"/>
        <v>857731.94792425074</v>
      </c>
      <c r="AJ72" s="3"/>
      <c r="AK72" s="88">
        <f t="shared" si="20"/>
        <v>1411906291</v>
      </c>
      <c r="AL72" s="3"/>
      <c r="AM72" s="3"/>
      <c r="AN72" s="3"/>
      <c r="AO72" s="3"/>
      <c r="AP72" s="88">
        <f t="shared" si="65"/>
        <v>55591451</v>
      </c>
      <c r="AQ72" s="88">
        <f t="shared" si="66"/>
        <v>315064.54854250001</v>
      </c>
      <c r="AR72">
        <v>0</v>
      </c>
      <c r="AS72" s="102">
        <f t="shared" si="67"/>
        <v>315064.54854250001</v>
      </c>
      <c r="AT72" s="3"/>
      <c r="AU72" s="88">
        <f t="shared" si="68"/>
        <v>777179585</v>
      </c>
      <c r="AV72" s="88">
        <f t="shared" si="69"/>
        <v>354005.30096750002</v>
      </c>
      <c r="AW72">
        <v>0</v>
      </c>
      <c r="AX72" s="102">
        <f t="shared" si="70"/>
        <v>354005.30096750002</v>
      </c>
      <c r="AY72" s="3"/>
      <c r="AZ72" s="88">
        <f t="shared" si="71"/>
        <v>40999766</v>
      </c>
      <c r="BA72" s="88">
        <f t="shared" si="72"/>
        <v>256658.53516000003</v>
      </c>
      <c r="BB72">
        <v>0</v>
      </c>
      <c r="BC72" s="102">
        <f t="shared" si="73"/>
        <v>256658.53516000003</v>
      </c>
      <c r="BD72" s="3"/>
      <c r="BE72" s="88">
        <f t="shared" si="74"/>
        <v>35142657</v>
      </c>
      <c r="BF72" s="88">
        <f t="shared" si="75"/>
        <v>224063.72392250001</v>
      </c>
      <c r="BG72">
        <v>0</v>
      </c>
      <c r="BH72" s="102">
        <f t="shared" si="76"/>
        <v>224063.72392250001</v>
      </c>
      <c r="BI72" s="3"/>
      <c r="BJ72" s="88">
        <f t="shared" si="77"/>
        <v>11714219</v>
      </c>
      <c r="BK72" s="88">
        <f t="shared" si="78"/>
        <v>74642.027283083342</v>
      </c>
      <c r="BL72">
        <v>0</v>
      </c>
      <c r="BM72" s="102">
        <f t="shared" si="79"/>
        <v>74642.027283083342</v>
      </c>
      <c r="BN72" s="3"/>
      <c r="BO72" s="88">
        <f t="shared" si="80"/>
        <v>27333177</v>
      </c>
      <c r="BP72" s="88">
        <f t="shared" si="81"/>
        <v>176499.43494800001</v>
      </c>
      <c r="BQ72">
        <v>0</v>
      </c>
      <c r="BR72" s="102">
        <f t="shared" si="82"/>
        <v>176499.43494800001</v>
      </c>
      <c r="BS72" s="3"/>
      <c r="BT72" s="88">
        <f t="shared" si="83"/>
        <v>11714219</v>
      </c>
      <c r="BU72" s="88">
        <f t="shared" si="84"/>
        <v>75642.616822666663</v>
      </c>
      <c r="BV72">
        <v>0</v>
      </c>
      <c r="BW72" s="102">
        <f t="shared" si="85"/>
        <v>75642.616822666663</v>
      </c>
      <c r="BX72" s="3"/>
      <c r="BY72" s="88">
        <f t="shared" si="86"/>
        <v>0</v>
      </c>
      <c r="BZ72" s="88">
        <f t="shared" si="87"/>
        <v>0</v>
      </c>
      <c r="CA72">
        <v>0</v>
      </c>
      <c r="CB72" s="102">
        <f t="shared" si="88"/>
        <v>0</v>
      </c>
      <c r="CC72" s="3"/>
      <c r="CD72" s="99">
        <f t="shared" si="89"/>
        <v>1411906291</v>
      </c>
      <c r="CE72" s="88">
        <f t="shared" si="50"/>
        <v>4211482.7418237496</v>
      </c>
      <c r="CF72" s="88">
        <f t="shared" si="90"/>
        <v>0</v>
      </c>
      <c r="CG72" s="99">
        <f t="shared" si="91"/>
        <v>4211482.7418237496</v>
      </c>
      <c r="CH72" s="88">
        <f t="shared" si="92"/>
        <v>857731.94792425074</v>
      </c>
      <c r="CI72" s="102">
        <f t="shared" si="51"/>
        <v>0</v>
      </c>
    </row>
    <row r="73" spans="5:87" x14ac:dyDescent="0.25">
      <c r="E73" s="138"/>
      <c r="F73" s="138"/>
      <c r="G73" s="138">
        <v>38530</v>
      </c>
      <c r="H73" s="64">
        <f t="shared" si="96"/>
        <v>50</v>
      </c>
      <c r="I73" s="38"/>
      <c r="L73" s="86">
        <f t="shared" si="93"/>
        <v>771922444</v>
      </c>
      <c r="M73" s="90">
        <f t="shared" si="7"/>
        <v>5076676.6067066668</v>
      </c>
      <c r="N73" s="89"/>
      <c r="O73" s="68">
        <f t="shared" si="94"/>
        <v>0</v>
      </c>
      <c r="P73" s="106">
        <f t="shared" si="52"/>
        <v>5076676.6067066668</v>
      </c>
      <c r="Q73" s="87">
        <f t="shared" si="97"/>
        <v>6432.6870333333336</v>
      </c>
      <c r="R73" s="87">
        <f t="shared" si="98"/>
        <v>1029.2299253333333</v>
      </c>
      <c r="S73" s="106">
        <f t="shared" si="99"/>
        <v>5069214.6897480004</v>
      </c>
      <c r="T73" s="140">
        <f t="shared" si="12"/>
        <v>1</v>
      </c>
      <c r="U73" s="64">
        <f t="shared" si="100"/>
        <v>50</v>
      </c>
      <c r="V73" s="99">
        <f t="shared" si="57"/>
        <v>153230577</v>
      </c>
      <c r="W73" s="106">
        <f t="shared" si="58"/>
        <v>907763.4765775</v>
      </c>
      <c r="X73">
        <f t="shared" si="59"/>
        <v>0</v>
      </c>
      <c r="Y73" s="102">
        <f t="shared" si="95"/>
        <v>907763.4765775</v>
      </c>
      <c r="Z73" s="64">
        <f t="shared" si="3"/>
        <v>50</v>
      </c>
      <c r="AA73" s="99">
        <f t="shared" si="60"/>
        <v>299000640</v>
      </c>
      <c r="AB73" s="88">
        <f t="shared" si="61"/>
        <v>1827143.0776</v>
      </c>
      <c r="AC73">
        <f t="shared" si="62"/>
        <v>0</v>
      </c>
      <c r="AD73" s="102">
        <f t="shared" si="63"/>
        <v>1827143.0776</v>
      </c>
      <c r="AE73" s="64">
        <f t="shared" si="4"/>
        <v>50</v>
      </c>
      <c r="AF73" s="88">
        <f t="shared" si="18"/>
        <v>1411906291</v>
      </c>
      <c r="AG73" s="88">
        <f t="shared" si="49"/>
        <v>857731.94792425074</v>
      </c>
      <c r="AH73">
        <v>0</v>
      </c>
      <c r="AI73" s="102">
        <f t="shared" si="64"/>
        <v>857731.94792425074</v>
      </c>
      <c r="AJ73" s="3"/>
      <c r="AK73" s="88">
        <f t="shared" si="20"/>
        <v>1411906291</v>
      </c>
      <c r="AL73" s="3"/>
      <c r="AM73" s="3"/>
      <c r="AN73" s="3"/>
      <c r="AO73" s="3"/>
      <c r="AP73" s="88">
        <f t="shared" si="65"/>
        <v>55591451</v>
      </c>
      <c r="AQ73" s="88">
        <f t="shared" si="66"/>
        <v>315064.54854250001</v>
      </c>
      <c r="AR73">
        <v>0</v>
      </c>
      <c r="AS73" s="102">
        <f t="shared" si="67"/>
        <v>315064.54854250001</v>
      </c>
      <c r="AT73" s="3"/>
      <c r="AU73" s="88">
        <f t="shared" si="68"/>
        <v>777179585</v>
      </c>
      <c r="AV73" s="88">
        <f t="shared" si="69"/>
        <v>354005.30096750002</v>
      </c>
      <c r="AW73">
        <v>0</v>
      </c>
      <c r="AX73" s="102">
        <f t="shared" si="70"/>
        <v>354005.30096750002</v>
      </c>
      <c r="AY73" s="3"/>
      <c r="AZ73" s="88">
        <f t="shared" si="71"/>
        <v>40999766</v>
      </c>
      <c r="BA73" s="88">
        <f t="shared" si="72"/>
        <v>256658.53516000003</v>
      </c>
      <c r="BB73">
        <v>0</v>
      </c>
      <c r="BC73" s="102">
        <f t="shared" si="73"/>
        <v>256658.53516000003</v>
      </c>
      <c r="BD73" s="3"/>
      <c r="BE73" s="88">
        <f t="shared" si="74"/>
        <v>35142657</v>
      </c>
      <c r="BF73" s="88">
        <f t="shared" si="75"/>
        <v>224063.72392250001</v>
      </c>
      <c r="BG73">
        <v>0</v>
      </c>
      <c r="BH73" s="102">
        <f t="shared" si="76"/>
        <v>224063.72392250001</v>
      </c>
      <c r="BI73" s="3"/>
      <c r="BJ73" s="88">
        <f t="shared" si="77"/>
        <v>11714219</v>
      </c>
      <c r="BK73" s="88">
        <f t="shared" si="78"/>
        <v>74642.027283083342</v>
      </c>
      <c r="BL73">
        <v>0</v>
      </c>
      <c r="BM73" s="102">
        <f t="shared" si="79"/>
        <v>74642.027283083342</v>
      </c>
      <c r="BN73" s="3"/>
      <c r="BO73" s="88">
        <f t="shared" si="80"/>
        <v>27333177</v>
      </c>
      <c r="BP73" s="88">
        <f t="shared" si="81"/>
        <v>176499.43494800001</v>
      </c>
      <c r="BQ73">
        <v>0</v>
      </c>
      <c r="BR73" s="102">
        <f t="shared" si="82"/>
        <v>176499.43494800001</v>
      </c>
      <c r="BS73" s="3"/>
      <c r="BT73" s="88">
        <f t="shared" si="83"/>
        <v>11714219</v>
      </c>
      <c r="BU73" s="88">
        <f t="shared" si="84"/>
        <v>75642.616822666663</v>
      </c>
      <c r="BV73">
        <v>0</v>
      </c>
      <c r="BW73" s="102">
        <f t="shared" si="85"/>
        <v>75642.616822666663</v>
      </c>
      <c r="BX73" s="3"/>
      <c r="BY73" s="88">
        <f t="shared" si="86"/>
        <v>0</v>
      </c>
      <c r="BZ73" s="88">
        <f t="shared" si="87"/>
        <v>0</v>
      </c>
      <c r="CA73">
        <v>0</v>
      </c>
      <c r="CB73" s="102">
        <f t="shared" si="88"/>
        <v>0</v>
      </c>
      <c r="CC73" s="3"/>
      <c r="CD73" s="99">
        <f t="shared" si="89"/>
        <v>1411906291</v>
      </c>
      <c r="CE73" s="88">
        <f t="shared" si="50"/>
        <v>4211482.7418237496</v>
      </c>
      <c r="CF73" s="88">
        <f t="shared" si="90"/>
        <v>0</v>
      </c>
      <c r="CG73" s="99">
        <f t="shared" si="91"/>
        <v>4211482.7418237496</v>
      </c>
      <c r="CH73" s="88">
        <f t="shared" si="92"/>
        <v>857731.94792425074</v>
      </c>
      <c r="CI73" s="102">
        <f t="shared" si="51"/>
        <v>0</v>
      </c>
    </row>
    <row r="74" spans="5:87" x14ac:dyDescent="0.25">
      <c r="E74" s="138"/>
      <c r="F74" s="138"/>
      <c r="G74" s="138">
        <v>38560</v>
      </c>
      <c r="H74" s="64">
        <f t="shared" si="96"/>
        <v>51</v>
      </c>
      <c r="I74" s="38"/>
      <c r="L74" s="86">
        <f t="shared" si="93"/>
        <v>771922444</v>
      </c>
      <c r="M74" s="90">
        <f t="shared" si="7"/>
        <v>5076676.6067066668</v>
      </c>
      <c r="N74" s="89"/>
      <c r="O74" s="68">
        <f t="shared" si="94"/>
        <v>0</v>
      </c>
      <c r="P74" s="106">
        <f t="shared" si="52"/>
        <v>5076676.6067066668</v>
      </c>
      <c r="Q74" s="87">
        <f t="shared" si="97"/>
        <v>6432.6870333333336</v>
      </c>
      <c r="R74" s="87">
        <f t="shared" si="98"/>
        <v>1029.2299253333333</v>
      </c>
      <c r="S74" s="106">
        <f t="shared" si="99"/>
        <v>5069214.6897480004</v>
      </c>
      <c r="T74" s="140">
        <f t="shared" si="12"/>
        <v>1</v>
      </c>
      <c r="U74" s="64">
        <f t="shared" si="100"/>
        <v>51</v>
      </c>
      <c r="V74" s="99">
        <f t="shared" si="57"/>
        <v>153230577</v>
      </c>
      <c r="W74" s="106">
        <f t="shared" si="58"/>
        <v>907763.4765775</v>
      </c>
      <c r="X74">
        <f t="shared" si="59"/>
        <v>0</v>
      </c>
      <c r="Y74" s="102">
        <f t="shared" si="95"/>
        <v>907763.4765775</v>
      </c>
      <c r="Z74" s="64">
        <f t="shared" si="3"/>
        <v>51</v>
      </c>
      <c r="AA74" s="99">
        <f t="shared" si="60"/>
        <v>299000640</v>
      </c>
      <c r="AB74" s="88">
        <f t="shared" si="61"/>
        <v>1827143.0776</v>
      </c>
      <c r="AC74">
        <f t="shared" si="62"/>
        <v>0</v>
      </c>
      <c r="AD74" s="102">
        <f t="shared" si="63"/>
        <v>1827143.0776</v>
      </c>
      <c r="AE74" s="64">
        <f t="shared" si="4"/>
        <v>51</v>
      </c>
      <c r="AF74" s="88">
        <f t="shared" si="18"/>
        <v>1411906291</v>
      </c>
      <c r="AG74" s="88">
        <f t="shared" si="49"/>
        <v>857731.94792425074</v>
      </c>
      <c r="AH74">
        <v>0</v>
      </c>
      <c r="AI74" s="102">
        <f t="shared" si="64"/>
        <v>857731.94792425074</v>
      </c>
      <c r="AJ74" s="3"/>
      <c r="AK74" s="88">
        <f t="shared" si="20"/>
        <v>1411906291</v>
      </c>
      <c r="AL74" s="3"/>
      <c r="AM74" s="3"/>
      <c r="AN74" s="3"/>
      <c r="AO74" s="3"/>
      <c r="AP74" s="88">
        <f t="shared" si="65"/>
        <v>55591451</v>
      </c>
      <c r="AQ74" s="88">
        <f t="shared" si="66"/>
        <v>315064.54854250001</v>
      </c>
      <c r="AR74">
        <v>0</v>
      </c>
      <c r="AS74" s="102">
        <f t="shared" si="67"/>
        <v>315064.54854250001</v>
      </c>
      <c r="AT74" s="3"/>
      <c r="AU74" s="88">
        <f t="shared" si="68"/>
        <v>777179585</v>
      </c>
      <c r="AV74" s="88">
        <f t="shared" si="69"/>
        <v>354005.30096750002</v>
      </c>
      <c r="AW74">
        <v>0</v>
      </c>
      <c r="AX74" s="102">
        <f t="shared" si="70"/>
        <v>354005.30096750002</v>
      </c>
      <c r="AY74" s="3"/>
      <c r="AZ74" s="88">
        <f t="shared" si="71"/>
        <v>40999766</v>
      </c>
      <c r="BA74" s="88">
        <f t="shared" si="72"/>
        <v>256658.53516000003</v>
      </c>
      <c r="BB74">
        <v>0</v>
      </c>
      <c r="BC74" s="102">
        <f t="shared" si="73"/>
        <v>256658.53516000003</v>
      </c>
      <c r="BD74" s="3"/>
      <c r="BE74" s="88">
        <f t="shared" si="74"/>
        <v>35142657</v>
      </c>
      <c r="BF74" s="88">
        <f t="shared" si="75"/>
        <v>224063.72392250001</v>
      </c>
      <c r="BG74">
        <v>0</v>
      </c>
      <c r="BH74" s="102">
        <f t="shared" si="76"/>
        <v>224063.72392250001</v>
      </c>
      <c r="BI74" s="3"/>
      <c r="BJ74" s="88">
        <f t="shared" si="77"/>
        <v>11714219</v>
      </c>
      <c r="BK74" s="88">
        <f t="shared" si="78"/>
        <v>74642.027283083342</v>
      </c>
      <c r="BL74">
        <v>0</v>
      </c>
      <c r="BM74" s="102">
        <f t="shared" si="79"/>
        <v>74642.027283083342</v>
      </c>
      <c r="BN74" s="3"/>
      <c r="BO74" s="88">
        <f t="shared" si="80"/>
        <v>27333177</v>
      </c>
      <c r="BP74" s="88">
        <f t="shared" si="81"/>
        <v>176499.43494800001</v>
      </c>
      <c r="BQ74">
        <v>0</v>
      </c>
      <c r="BR74" s="102">
        <f t="shared" si="82"/>
        <v>176499.43494800001</v>
      </c>
      <c r="BS74" s="3"/>
      <c r="BT74" s="88">
        <f t="shared" si="83"/>
        <v>11714219</v>
      </c>
      <c r="BU74" s="88">
        <f t="shared" si="84"/>
        <v>75642.616822666663</v>
      </c>
      <c r="BV74">
        <v>0</v>
      </c>
      <c r="BW74" s="102">
        <f t="shared" si="85"/>
        <v>75642.616822666663</v>
      </c>
      <c r="BX74" s="3"/>
      <c r="BY74" s="88">
        <f t="shared" si="86"/>
        <v>0</v>
      </c>
      <c r="BZ74" s="88">
        <f t="shared" si="87"/>
        <v>0</v>
      </c>
      <c r="CA74">
        <v>0</v>
      </c>
      <c r="CB74" s="102">
        <f t="shared" si="88"/>
        <v>0</v>
      </c>
      <c r="CC74" s="3"/>
      <c r="CD74" s="99">
        <f t="shared" si="89"/>
        <v>1411906291</v>
      </c>
      <c r="CE74" s="88">
        <f t="shared" si="50"/>
        <v>4211482.7418237496</v>
      </c>
      <c r="CF74" s="88">
        <f t="shared" si="90"/>
        <v>0</v>
      </c>
      <c r="CG74" s="99">
        <f t="shared" si="91"/>
        <v>4211482.7418237496</v>
      </c>
      <c r="CH74" s="88">
        <f t="shared" si="92"/>
        <v>857731.94792425074</v>
      </c>
      <c r="CI74" s="102">
        <f t="shared" si="51"/>
        <v>0</v>
      </c>
    </row>
    <row r="75" spans="5:87" x14ac:dyDescent="0.25">
      <c r="E75" s="138"/>
      <c r="F75" s="138"/>
      <c r="G75" s="138">
        <v>38591</v>
      </c>
      <c r="H75" s="64">
        <f t="shared" si="96"/>
        <v>52</v>
      </c>
      <c r="I75" s="38"/>
      <c r="L75" s="86">
        <f t="shared" si="93"/>
        <v>771922444</v>
      </c>
      <c r="M75" s="90">
        <f t="shared" si="7"/>
        <v>5076676.6067066668</v>
      </c>
      <c r="N75" s="89"/>
      <c r="O75" s="68">
        <f t="shared" si="94"/>
        <v>0</v>
      </c>
      <c r="P75" s="106">
        <f t="shared" si="52"/>
        <v>5076676.6067066668</v>
      </c>
      <c r="Q75" s="87">
        <f t="shared" si="97"/>
        <v>6432.6870333333336</v>
      </c>
      <c r="R75" s="87">
        <f t="shared" si="98"/>
        <v>1029.2299253333333</v>
      </c>
      <c r="S75" s="106">
        <f t="shared" si="99"/>
        <v>5069214.6897480004</v>
      </c>
      <c r="T75" s="140">
        <f t="shared" si="12"/>
        <v>1</v>
      </c>
      <c r="U75" s="64">
        <f t="shared" si="100"/>
        <v>52</v>
      </c>
      <c r="V75" s="99">
        <f t="shared" si="57"/>
        <v>153230577</v>
      </c>
      <c r="W75" s="106">
        <f t="shared" si="58"/>
        <v>907763.4765775</v>
      </c>
      <c r="X75">
        <f t="shared" si="59"/>
        <v>0</v>
      </c>
      <c r="Y75" s="102">
        <f t="shared" si="95"/>
        <v>907763.4765775</v>
      </c>
      <c r="Z75" s="64">
        <f t="shared" si="3"/>
        <v>52</v>
      </c>
      <c r="AA75" s="99">
        <f t="shared" si="60"/>
        <v>299000640</v>
      </c>
      <c r="AB75" s="88">
        <f t="shared" si="61"/>
        <v>1827143.0776</v>
      </c>
      <c r="AC75">
        <f t="shared" si="62"/>
        <v>0</v>
      </c>
      <c r="AD75" s="102">
        <f t="shared" si="63"/>
        <v>1827143.0776</v>
      </c>
      <c r="AE75" s="64">
        <f t="shared" si="4"/>
        <v>52</v>
      </c>
      <c r="AF75" s="88">
        <f t="shared" si="18"/>
        <v>1411906291</v>
      </c>
      <c r="AG75" s="88">
        <f t="shared" si="49"/>
        <v>857731.94792425074</v>
      </c>
      <c r="AH75">
        <v>0</v>
      </c>
      <c r="AI75" s="102">
        <f t="shared" si="64"/>
        <v>857731.94792425074</v>
      </c>
      <c r="AJ75" s="3"/>
      <c r="AK75" s="88">
        <f t="shared" si="20"/>
        <v>1411906291</v>
      </c>
      <c r="AL75" s="3"/>
      <c r="AM75" s="3"/>
      <c r="AN75" s="3"/>
      <c r="AO75" s="3"/>
      <c r="AP75" s="88">
        <f t="shared" si="65"/>
        <v>55591451</v>
      </c>
      <c r="AQ75" s="88">
        <f t="shared" si="66"/>
        <v>315064.54854250001</v>
      </c>
      <c r="AR75">
        <v>0</v>
      </c>
      <c r="AS75" s="102">
        <f t="shared" si="67"/>
        <v>315064.54854250001</v>
      </c>
      <c r="AT75" s="3"/>
      <c r="AU75" s="88">
        <f t="shared" si="68"/>
        <v>777179585</v>
      </c>
      <c r="AV75" s="88">
        <f t="shared" si="69"/>
        <v>354005.30096750002</v>
      </c>
      <c r="AW75">
        <v>0</v>
      </c>
      <c r="AX75" s="102">
        <f t="shared" si="70"/>
        <v>354005.30096750002</v>
      </c>
      <c r="AY75" s="3"/>
      <c r="AZ75" s="88">
        <f t="shared" si="71"/>
        <v>40999766</v>
      </c>
      <c r="BA75" s="88">
        <f t="shared" si="72"/>
        <v>256658.53516000003</v>
      </c>
      <c r="BB75">
        <v>0</v>
      </c>
      <c r="BC75" s="102">
        <f t="shared" si="73"/>
        <v>256658.53516000003</v>
      </c>
      <c r="BD75" s="3"/>
      <c r="BE75" s="88">
        <f t="shared" si="74"/>
        <v>35142657</v>
      </c>
      <c r="BF75" s="88">
        <f t="shared" si="75"/>
        <v>224063.72392250001</v>
      </c>
      <c r="BG75">
        <v>0</v>
      </c>
      <c r="BH75" s="102">
        <f t="shared" si="76"/>
        <v>224063.72392250001</v>
      </c>
      <c r="BI75" s="3"/>
      <c r="BJ75" s="88">
        <f t="shared" si="77"/>
        <v>11714219</v>
      </c>
      <c r="BK75" s="88">
        <f t="shared" si="78"/>
        <v>74642.027283083342</v>
      </c>
      <c r="BL75">
        <v>0</v>
      </c>
      <c r="BM75" s="102">
        <f t="shared" si="79"/>
        <v>74642.027283083342</v>
      </c>
      <c r="BN75" s="3"/>
      <c r="BO75" s="88">
        <f t="shared" si="80"/>
        <v>27333177</v>
      </c>
      <c r="BP75" s="88">
        <f t="shared" si="81"/>
        <v>176499.43494800001</v>
      </c>
      <c r="BQ75">
        <v>0</v>
      </c>
      <c r="BR75" s="102">
        <f t="shared" si="82"/>
        <v>176499.43494800001</v>
      </c>
      <c r="BS75" s="3"/>
      <c r="BT75" s="88">
        <f t="shared" si="83"/>
        <v>11714219</v>
      </c>
      <c r="BU75" s="88">
        <f t="shared" si="84"/>
        <v>75642.616822666663</v>
      </c>
      <c r="BV75">
        <v>0</v>
      </c>
      <c r="BW75" s="102">
        <f t="shared" si="85"/>
        <v>75642.616822666663</v>
      </c>
      <c r="BX75" s="3"/>
      <c r="BY75" s="88">
        <f t="shared" si="86"/>
        <v>0</v>
      </c>
      <c r="BZ75" s="88">
        <f t="shared" si="87"/>
        <v>0</v>
      </c>
      <c r="CA75">
        <v>0</v>
      </c>
      <c r="CB75" s="102">
        <f t="shared" si="88"/>
        <v>0</v>
      </c>
      <c r="CC75" s="3"/>
      <c r="CD75" s="99">
        <f t="shared" si="89"/>
        <v>1411906291</v>
      </c>
      <c r="CE75" s="88">
        <f t="shared" si="50"/>
        <v>4211482.7418237496</v>
      </c>
      <c r="CF75" s="88">
        <f t="shared" si="90"/>
        <v>0</v>
      </c>
      <c r="CG75" s="99">
        <f t="shared" si="91"/>
        <v>4211482.7418237496</v>
      </c>
      <c r="CH75" s="88">
        <f t="shared" si="92"/>
        <v>857731.94792425074</v>
      </c>
      <c r="CI75" s="102">
        <f t="shared" si="51"/>
        <v>0</v>
      </c>
    </row>
    <row r="76" spans="5:87" x14ac:dyDescent="0.25">
      <c r="E76" s="138"/>
      <c r="F76" s="138"/>
      <c r="G76" s="138">
        <v>38622</v>
      </c>
      <c r="H76" s="64">
        <f t="shared" si="96"/>
        <v>53</v>
      </c>
      <c r="I76" s="38"/>
      <c r="L76" s="86">
        <f t="shared" si="93"/>
        <v>771922444</v>
      </c>
      <c r="M76" s="90">
        <f t="shared" si="7"/>
        <v>5076676.6067066668</v>
      </c>
      <c r="N76" s="89"/>
      <c r="O76" s="68">
        <f t="shared" si="94"/>
        <v>0</v>
      </c>
      <c r="P76" s="106">
        <f t="shared" si="52"/>
        <v>5076676.6067066668</v>
      </c>
      <c r="Q76" s="87">
        <f t="shared" si="97"/>
        <v>6432.6870333333336</v>
      </c>
      <c r="R76" s="87">
        <f t="shared" si="98"/>
        <v>1029.2299253333333</v>
      </c>
      <c r="S76" s="106">
        <f t="shared" si="99"/>
        <v>5069214.6897480004</v>
      </c>
      <c r="T76" s="140">
        <f t="shared" si="12"/>
        <v>1</v>
      </c>
      <c r="U76" s="64">
        <f t="shared" si="100"/>
        <v>53</v>
      </c>
      <c r="V76" s="99">
        <f t="shared" si="57"/>
        <v>153230577</v>
      </c>
      <c r="W76" s="106">
        <f t="shared" si="58"/>
        <v>907763.4765775</v>
      </c>
      <c r="X76">
        <f t="shared" si="59"/>
        <v>0</v>
      </c>
      <c r="Y76" s="102">
        <f t="shared" si="95"/>
        <v>907763.4765775</v>
      </c>
      <c r="Z76" s="64">
        <f t="shared" si="3"/>
        <v>53</v>
      </c>
      <c r="AA76" s="99">
        <f t="shared" si="60"/>
        <v>299000640</v>
      </c>
      <c r="AB76" s="88">
        <f t="shared" si="61"/>
        <v>1827143.0776</v>
      </c>
      <c r="AC76">
        <f t="shared" si="62"/>
        <v>0</v>
      </c>
      <c r="AD76" s="102">
        <f t="shared" si="63"/>
        <v>1827143.0776</v>
      </c>
      <c r="AE76" s="64">
        <f t="shared" si="4"/>
        <v>53</v>
      </c>
      <c r="AF76" s="88">
        <f t="shared" si="18"/>
        <v>1411906291</v>
      </c>
      <c r="AG76" s="88">
        <f t="shared" si="49"/>
        <v>857731.94792425074</v>
      </c>
      <c r="AH76">
        <v>0</v>
      </c>
      <c r="AI76" s="102">
        <f t="shared" si="64"/>
        <v>857731.94792425074</v>
      </c>
      <c r="AJ76" s="3"/>
      <c r="AK76" s="88">
        <f t="shared" si="20"/>
        <v>1411906291</v>
      </c>
      <c r="AL76" s="3"/>
      <c r="AM76" s="3"/>
      <c r="AN76" s="3"/>
      <c r="AO76" s="3"/>
      <c r="AP76" s="88">
        <f t="shared" si="65"/>
        <v>55591451</v>
      </c>
      <c r="AQ76" s="88">
        <f t="shared" si="66"/>
        <v>315064.54854250001</v>
      </c>
      <c r="AR76">
        <v>0</v>
      </c>
      <c r="AS76" s="102">
        <f t="shared" si="67"/>
        <v>315064.54854250001</v>
      </c>
      <c r="AT76" s="3"/>
      <c r="AU76" s="88">
        <f t="shared" si="68"/>
        <v>777179585</v>
      </c>
      <c r="AV76" s="88">
        <f t="shared" si="69"/>
        <v>354005.30096750002</v>
      </c>
      <c r="AW76">
        <v>0</v>
      </c>
      <c r="AX76" s="102">
        <f t="shared" si="70"/>
        <v>354005.30096750002</v>
      </c>
      <c r="AY76" s="3"/>
      <c r="AZ76" s="88">
        <f t="shared" si="71"/>
        <v>40999766</v>
      </c>
      <c r="BA76" s="88">
        <f t="shared" si="72"/>
        <v>256658.53516000003</v>
      </c>
      <c r="BB76">
        <v>0</v>
      </c>
      <c r="BC76" s="102">
        <f t="shared" si="73"/>
        <v>256658.53516000003</v>
      </c>
      <c r="BD76" s="3"/>
      <c r="BE76" s="88">
        <f t="shared" si="74"/>
        <v>35142657</v>
      </c>
      <c r="BF76" s="88">
        <f t="shared" si="75"/>
        <v>224063.72392250001</v>
      </c>
      <c r="BG76">
        <v>0</v>
      </c>
      <c r="BH76" s="102">
        <f t="shared" si="76"/>
        <v>224063.72392250001</v>
      </c>
      <c r="BI76" s="3"/>
      <c r="BJ76" s="88">
        <f t="shared" si="77"/>
        <v>11714219</v>
      </c>
      <c r="BK76" s="88">
        <f t="shared" si="78"/>
        <v>74642.027283083342</v>
      </c>
      <c r="BL76">
        <v>0</v>
      </c>
      <c r="BM76" s="102">
        <f t="shared" si="79"/>
        <v>74642.027283083342</v>
      </c>
      <c r="BN76" s="3"/>
      <c r="BO76" s="88">
        <f t="shared" si="80"/>
        <v>27333177</v>
      </c>
      <c r="BP76" s="88">
        <f t="shared" si="81"/>
        <v>176499.43494800001</v>
      </c>
      <c r="BQ76">
        <v>0</v>
      </c>
      <c r="BR76" s="102">
        <f t="shared" si="82"/>
        <v>176499.43494800001</v>
      </c>
      <c r="BS76" s="3"/>
      <c r="BT76" s="88">
        <f t="shared" si="83"/>
        <v>11714219</v>
      </c>
      <c r="BU76" s="88">
        <f t="shared" si="84"/>
        <v>75642.616822666663</v>
      </c>
      <c r="BV76">
        <v>0</v>
      </c>
      <c r="BW76" s="102">
        <f t="shared" si="85"/>
        <v>75642.616822666663</v>
      </c>
      <c r="BX76" s="3"/>
      <c r="BY76" s="88">
        <f t="shared" si="86"/>
        <v>0</v>
      </c>
      <c r="BZ76" s="88">
        <f t="shared" si="87"/>
        <v>0</v>
      </c>
      <c r="CA76">
        <v>0</v>
      </c>
      <c r="CB76" s="102">
        <f t="shared" si="88"/>
        <v>0</v>
      </c>
      <c r="CC76" s="3"/>
      <c r="CD76" s="99">
        <f t="shared" si="89"/>
        <v>1411906291</v>
      </c>
      <c r="CE76" s="88">
        <f t="shared" si="50"/>
        <v>4211482.7418237496</v>
      </c>
      <c r="CF76" s="88">
        <f t="shared" si="90"/>
        <v>0</v>
      </c>
      <c r="CG76" s="99">
        <f t="shared" si="91"/>
        <v>4211482.7418237496</v>
      </c>
      <c r="CH76" s="88">
        <f t="shared" si="92"/>
        <v>857731.94792425074</v>
      </c>
      <c r="CI76" s="102">
        <f t="shared" si="51"/>
        <v>0</v>
      </c>
    </row>
    <row r="77" spans="5:87" x14ac:dyDescent="0.25">
      <c r="E77" s="138"/>
      <c r="F77" s="138"/>
      <c r="G77" s="138">
        <v>38652</v>
      </c>
      <c r="H77" s="64">
        <f t="shared" si="96"/>
        <v>54</v>
      </c>
      <c r="I77" s="38"/>
      <c r="L77" s="86">
        <f t="shared" si="93"/>
        <v>771922444</v>
      </c>
      <c r="M77" s="90">
        <f t="shared" si="7"/>
        <v>5076676.6067066668</v>
      </c>
      <c r="N77" s="89"/>
      <c r="O77" s="68">
        <f t="shared" si="94"/>
        <v>0</v>
      </c>
      <c r="P77" s="106">
        <f t="shared" si="52"/>
        <v>5076676.6067066668</v>
      </c>
      <c r="Q77" s="87">
        <f t="shared" si="97"/>
        <v>6432.6870333333336</v>
      </c>
      <c r="R77" s="87">
        <f t="shared" si="98"/>
        <v>1029.2299253333333</v>
      </c>
      <c r="S77" s="106">
        <f t="shared" si="99"/>
        <v>5069214.6897480004</v>
      </c>
      <c r="T77" s="140">
        <f t="shared" si="12"/>
        <v>1</v>
      </c>
      <c r="U77" s="64">
        <f t="shared" si="100"/>
        <v>54</v>
      </c>
      <c r="V77" s="99">
        <f t="shared" si="57"/>
        <v>153230577</v>
      </c>
      <c r="W77" s="106">
        <f t="shared" si="58"/>
        <v>907763.4765775</v>
      </c>
      <c r="X77">
        <f t="shared" si="59"/>
        <v>0</v>
      </c>
      <c r="Y77" s="102">
        <f t="shared" si="95"/>
        <v>907763.4765775</v>
      </c>
      <c r="Z77" s="64">
        <f t="shared" si="3"/>
        <v>54</v>
      </c>
      <c r="AA77" s="99">
        <f t="shared" si="60"/>
        <v>299000640</v>
      </c>
      <c r="AB77" s="88">
        <f t="shared" si="61"/>
        <v>1827143.0776</v>
      </c>
      <c r="AC77">
        <f t="shared" si="62"/>
        <v>0</v>
      </c>
      <c r="AD77" s="102">
        <f t="shared" si="63"/>
        <v>1827143.0776</v>
      </c>
      <c r="AE77" s="64">
        <f t="shared" si="4"/>
        <v>54</v>
      </c>
      <c r="AF77" s="88">
        <f t="shared" si="18"/>
        <v>1411906291</v>
      </c>
      <c r="AG77" s="88">
        <f t="shared" si="49"/>
        <v>857731.94792425074</v>
      </c>
      <c r="AH77">
        <v>0</v>
      </c>
      <c r="AI77" s="102">
        <f t="shared" si="64"/>
        <v>857731.94792425074</v>
      </c>
      <c r="AJ77" s="3"/>
      <c r="AK77" s="88">
        <f t="shared" si="20"/>
        <v>1411906291</v>
      </c>
      <c r="AL77" s="3"/>
      <c r="AM77" s="3"/>
      <c r="AN77" s="3"/>
      <c r="AO77" s="3"/>
      <c r="AP77" s="88">
        <f t="shared" si="65"/>
        <v>55591451</v>
      </c>
      <c r="AQ77" s="88">
        <f t="shared" si="66"/>
        <v>315064.54854250001</v>
      </c>
      <c r="AR77">
        <v>0</v>
      </c>
      <c r="AS77" s="102">
        <f t="shared" si="67"/>
        <v>315064.54854250001</v>
      </c>
      <c r="AT77" s="3"/>
      <c r="AU77" s="88">
        <f t="shared" si="68"/>
        <v>777179585</v>
      </c>
      <c r="AV77" s="88">
        <f t="shared" si="69"/>
        <v>354005.30096750002</v>
      </c>
      <c r="AW77">
        <v>0</v>
      </c>
      <c r="AX77" s="102">
        <f t="shared" si="70"/>
        <v>354005.30096750002</v>
      </c>
      <c r="AY77" s="3"/>
      <c r="AZ77" s="88">
        <f t="shared" si="71"/>
        <v>40999766</v>
      </c>
      <c r="BA77" s="88">
        <f t="shared" si="72"/>
        <v>256658.53516000003</v>
      </c>
      <c r="BB77">
        <v>0</v>
      </c>
      <c r="BC77" s="102">
        <f t="shared" si="73"/>
        <v>256658.53516000003</v>
      </c>
      <c r="BD77" s="3"/>
      <c r="BE77" s="88">
        <f t="shared" si="74"/>
        <v>35142657</v>
      </c>
      <c r="BF77" s="88">
        <f t="shared" si="75"/>
        <v>224063.72392250001</v>
      </c>
      <c r="BG77">
        <v>0</v>
      </c>
      <c r="BH77" s="102">
        <f t="shared" si="76"/>
        <v>224063.72392250001</v>
      </c>
      <c r="BI77" s="3"/>
      <c r="BJ77" s="88">
        <f t="shared" si="77"/>
        <v>11714219</v>
      </c>
      <c r="BK77" s="88">
        <f t="shared" si="78"/>
        <v>74642.027283083342</v>
      </c>
      <c r="BL77">
        <v>0</v>
      </c>
      <c r="BM77" s="102">
        <f t="shared" si="79"/>
        <v>74642.027283083342</v>
      </c>
      <c r="BN77" s="3"/>
      <c r="BO77" s="88">
        <f t="shared" si="80"/>
        <v>27333177</v>
      </c>
      <c r="BP77" s="88">
        <f t="shared" si="81"/>
        <v>176499.43494800001</v>
      </c>
      <c r="BQ77">
        <v>0</v>
      </c>
      <c r="BR77" s="102">
        <f t="shared" si="82"/>
        <v>176499.43494800001</v>
      </c>
      <c r="BS77" s="3"/>
      <c r="BT77" s="88">
        <f t="shared" si="83"/>
        <v>11714219</v>
      </c>
      <c r="BU77" s="88">
        <f t="shared" si="84"/>
        <v>75642.616822666663</v>
      </c>
      <c r="BV77">
        <v>0</v>
      </c>
      <c r="BW77" s="102">
        <f t="shared" si="85"/>
        <v>75642.616822666663</v>
      </c>
      <c r="BX77" s="3"/>
      <c r="BY77" s="88">
        <f t="shared" si="86"/>
        <v>0</v>
      </c>
      <c r="BZ77" s="88">
        <f t="shared" si="87"/>
        <v>0</v>
      </c>
      <c r="CA77">
        <v>0</v>
      </c>
      <c r="CB77" s="102">
        <f t="shared" si="88"/>
        <v>0</v>
      </c>
      <c r="CC77" s="3"/>
      <c r="CD77" s="99">
        <f t="shared" si="89"/>
        <v>1411906291</v>
      </c>
      <c r="CE77" s="88">
        <f t="shared" si="50"/>
        <v>4211482.7418237496</v>
      </c>
      <c r="CF77" s="88">
        <f t="shared" si="90"/>
        <v>0</v>
      </c>
      <c r="CG77" s="99">
        <f t="shared" si="91"/>
        <v>4211482.7418237496</v>
      </c>
      <c r="CH77" s="88">
        <f t="shared" si="92"/>
        <v>857731.94792425074</v>
      </c>
      <c r="CI77" s="102">
        <f t="shared" si="51"/>
        <v>0</v>
      </c>
    </row>
    <row r="78" spans="5:87" x14ac:dyDescent="0.25">
      <c r="E78" s="138"/>
      <c r="F78" s="138"/>
      <c r="G78" s="138">
        <v>38683</v>
      </c>
      <c r="H78" s="64">
        <f t="shared" si="96"/>
        <v>55</v>
      </c>
      <c r="I78" s="38"/>
      <c r="L78" s="86">
        <f t="shared" si="93"/>
        <v>771922444</v>
      </c>
      <c r="M78" s="90">
        <f t="shared" si="7"/>
        <v>5076676.6067066668</v>
      </c>
      <c r="N78" s="89"/>
      <c r="O78" s="68">
        <f t="shared" si="94"/>
        <v>0</v>
      </c>
      <c r="P78" s="106">
        <f t="shared" si="52"/>
        <v>5076676.6067066668</v>
      </c>
      <c r="Q78" s="87">
        <f t="shared" si="97"/>
        <v>6432.6870333333336</v>
      </c>
      <c r="R78" s="87">
        <f t="shared" si="98"/>
        <v>1029.2299253333333</v>
      </c>
      <c r="S78" s="106">
        <f t="shared" si="99"/>
        <v>5069214.6897480004</v>
      </c>
      <c r="T78" s="140">
        <f t="shared" si="12"/>
        <v>1</v>
      </c>
      <c r="U78" s="64">
        <f t="shared" si="100"/>
        <v>55</v>
      </c>
      <c r="V78" s="99">
        <f t="shared" si="57"/>
        <v>153230577</v>
      </c>
      <c r="W78" s="106">
        <f t="shared" si="58"/>
        <v>907763.4765775</v>
      </c>
      <c r="X78">
        <f t="shared" si="59"/>
        <v>0</v>
      </c>
      <c r="Y78" s="102">
        <f t="shared" si="95"/>
        <v>907763.4765775</v>
      </c>
      <c r="Z78" s="64">
        <f t="shared" si="3"/>
        <v>55</v>
      </c>
      <c r="AA78" s="99">
        <f t="shared" si="60"/>
        <v>299000640</v>
      </c>
      <c r="AB78" s="88">
        <f t="shared" si="61"/>
        <v>1827143.0776</v>
      </c>
      <c r="AC78">
        <f t="shared" si="62"/>
        <v>0</v>
      </c>
      <c r="AD78" s="102">
        <f t="shared" si="63"/>
        <v>1827143.0776</v>
      </c>
      <c r="AE78" s="64">
        <f t="shared" si="4"/>
        <v>55</v>
      </c>
      <c r="AF78" s="88">
        <f t="shared" si="18"/>
        <v>1411906291</v>
      </c>
      <c r="AG78" s="88">
        <f t="shared" si="49"/>
        <v>857731.94792425074</v>
      </c>
      <c r="AH78">
        <v>0</v>
      </c>
      <c r="AI78" s="102">
        <f t="shared" si="64"/>
        <v>857731.94792425074</v>
      </c>
      <c r="AJ78" s="3"/>
      <c r="AK78" s="88">
        <f t="shared" si="20"/>
        <v>1411906291</v>
      </c>
      <c r="AL78" s="3"/>
      <c r="AM78" s="3"/>
      <c r="AN78" s="3"/>
      <c r="AO78" s="3"/>
      <c r="AP78" s="88">
        <f t="shared" si="65"/>
        <v>55591451</v>
      </c>
      <c r="AQ78" s="88">
        <f t="shared" si="66"/>
        <v>315064.54854250001</v>
      </c>
      <c r="AR78">
        <v>0</v>
      </c>
      <c r="AS78" s="102">
        <f t="shared" si="67"/>
        <v>315064.54854250001</v>
      </c>
      <c r="AT78" s="3"/>
      <c r="AU78" s="88">
        <f t="shared" si="68"/>
        <v>777179585</v>
      </c>
      <c r="AV78" s="88">
        <f t="shared" si="69"/>
        <v>354005.30096750002</v>
      </c>
      <c r="AW78">
        <v>0</v>
      </c>
      <c r="AX78" s="102">
        <f t="shared" si="70"/>
        <v>354005.30096750002</v>
      </c>
      <c r="AY78" s="3"/>
      <c r="AZ78" s="88">
        <f t="shared" si="71"/>
        <v>40999766</v>
      </c>
      <c r="BA78" s="88">
        <f t="shared" si="72"/>
        <v>256658.53516000003</v>
      </c>
      <c r="BB78">
        <v>0</v>
      </c>
      <c r="BC78" s="102">
        <f t="shared" si="73"/>
        <v>256658.53516000003</v>
      </c>
      <c r="BD78" s="3"/>
      <c r="BE78" s="88">
        <f t="shared" si="74"/>
        <v>35142657</v>
      </c>
      <c r="BF78" s="88">
        <f t="shared" si="75"/>
        <v>224063.72392250001</v>
      </c>
      <c r="BG78">
        <v>0</v>
      </c>
      <c r="BH78" s="102">
        <f t="shared" si="76"/>
        <v>224063.72392250001</v>
      </c>
      <c r="BI78" s="3"/>
      <c r="BJ78" s="88">
        <f t="shared" si="77"/>
        <v>11714219</v>
      </c>
      <c r="BK78" s="88">
        <f t="shared" si="78"/>
        <v>74642.027283083342</v>
      </c>
      <c r="BL78">
        <v>0</v>
      </c>
      <c r="BM78" s="102">
        <f t="shared" si="79"/>
        <v>74642.027283083342</v>
      </c>
      <c r="BN78" s="3"/>
      <c r="BO78" s="88">
        <f t="shared" si="80"/>
        <v>27333177</v>
      </c>
      <c r="BP78" s="88">
        <f t="shared" si="81"/>
        <v>176499.43494800001</v>
      </c>
      <c r="BQ78">
        <v>0</v>
      </c>
      <c r="BR78" s="102">
        <f t="shared" si="82"/>
        <v>176499.43494800001</v>
      </c>
      <c r="BS78" s="3"/>
      <c r="BT78" s="88">
        <f t="shared" si="83"/>
        <v>11714219</v>
      </c>
      <c r="BU78" s="88">
        <f t="shared" si="84"/>
        <v>75642.616822666663</v>
      </c>
      <c r="BV78">
        <v>0</v>
      </c>
      <c r="BW78" s="102">
        <f t="shared" si="85"/>
        <v>75642.616822666663</v>
      </c>
      <c r="BX78" s="3"/>
      <c r="BY78" s="88">
        <f t="shared" si="86"/>
        <v>0</v>
      </c>
      <c r="BZ78" s="88">
        <f t="shared" si="87"/>
        <v>0</v>
      </c>
      <c r="CA78">
        <v>0</v>
      </c>
      <c r="CB78" s="102">
        <f t="shared" si="88"/>
        <v>0</v>
      </c>
      <c r="CC78" s="3"/>
      <c r="CD78" s="99">
        <f t="shared" si="89"/>
        <v>1411906291</v>
      </c>
      <c r="CE78" s="88">
        <f t="shared" si="50"/>
        <v>4211482.7418237496</v>
      </c>
      <c r="CF78" s="88">
        <f t="shared" si="90"/>
        <v>0</v>
      </c>
      <c r="CG78" s="99">
        <f t="shared" si="91"/>
        <v>4211482.7418237496</v>
      </c>
      <c r="CH78" s="88">
        <f t="shared" si="92"/>
        <v>857731.94792425074</v>
      </c>
      <c r="CI78" s="102">
        <f t="shared" si="51"/>
        <v>0</v>
      </c>
    </row>
    <row r="79" spans="5:87" x14ac:dyDescent="0.25">
      <c r="E79" s="138"/>
      <c r="F79" s="138"/>
      <c r="G79" s="138">
        <v>38713</v>
      </c>
      <c r="H79" s="64">
        <f t="shared" si="96"/>
        <v>56</v>
      </c>
      <c r="I79" s="38"/>
      <c r="L79" s="86">
        <f t="shared" si="93"/>
        <v>771922444</v>
      </c>
      <c r="M79" s="90">
        <f t="shared" si="7"/>
        <v>5076676.6067066668</v>
      </c>
      <c r="N79" s="89"/>
      <c r="O79" s="68">
        <f t="shared" si="94"/>
        <v>0</v>
      </c>
      <c r="P79" s="106">
        <f t="shared" si="52"/>
        <v>5076676.6067066668</v>
      </c>
      <c r="Q79" s="87">
        <f t="shared" si="97"/>
        <v>6432.6870333333336</v>
      </c>
      <c r="R79" s="87">
        <f t="shared" si="98"/>
        <v>1029.2299253333333</v>
      </c>
      <c r="S79" s="106">
        <f t="shared" si="99"/>
        <v>5069214.6897480004</v>
      </c>
      <c r="T79" s="140">
        <f t="shared" si="12"/>
        <v>1</v>
      </c>
      <c r="U79" s="64">
        <f t="shared" si="100"/>
        <v>56</v>
      </c>
      <c r="V79" s="99">
        <f t="shared" si="57"/>
        <v>153230577</v>
      </c>
      <c r="W79" s="106">
        <f t="shared" si="58"/>
        <v>907763.4765775</v>
      </c>
      <c r="X79">
        <f t="shared" si="59"/>
        <v>0</v>
      </c>
      <c r="Y79" s="102">
        <f t="shared" si="95"/>
        <v>907763.4765775</v>
      </c>
      <c r="Z79" s="64">
        <f t="shared" si="3"/>
        <v>56</v>
      </c>
      <c r="AA79" s="99">
        <f t="shared" si="60"/>
        <v>299000640</v>
      </c>
      <c r="AB79" s="88">
        <f t="shared" si="61"/>
        <v>1827143.0776</v>
      </c>
      <c r="AC79">
        <f t="shared" si="62"/>
        <v>0</v>
      </c>
      <c r="AD79" s="102">
        <f t="shared" si="63"/>
        <v>1827143.0776</v>
      </c>
      <c r="AE79" s="64">
        <f t="shared" si="4"/>
        <v>56</v>
      </c>
      <c r="AF79" s="88">
        <f t="shared" si="18"/>
        <v>1411906291</v>
      </c>
      <c r="AG79" s="88">
        <f t="shared" si="49"/>
        <v>857731.94792425074</v>
      </c>
      <c r="AH79">
        <v>0</v>
      </c>
      <c r="AI79" s="102">
        <f t="shared" si="64"/>
        <v>857731.94792425074</v>
      </c>
      <c r="AJ79" s="3"/>
      <c r="AK79" s="88">
        <f t="shared" si="20"/>
        <v>1411906291</v>
      </c>
      <c r="AL79" s="3"/>
      <c r="AM79" s="3"/>
      <c r="AN79" s="3"/>
      <c r="AO79" s="3"/>
      <c r="AP79" s="88">
        <f t="shared" si="65"/>
        <v>55591451</v>
      </c>
      <c r="AQ79" s="88">
        <f t="shared" si="66"/>
        <v>315064.54854250001</v>
      </c>
      <c r="AR79">
        <v>0</v>
      </c>
      <c r="AS79" s="102">
        <f t="shared" si="67"/>
        <v>315064.54854250001</v>
      </c>
      <c r="AT79" s="3"/>
      <c r="AU79" s="88">
        <f t="shared" si="68"/>
        <v>777179585</v>
      </c>
      <c r="AV79" s="88">
        <f t="shared" si="69"/>
        <v>354005.30096750002</v>
      </c>
      <c r="AW79">
        <v>0</v>
      </c>
      <c r="AX79" s="102">
        <f t="shared" si="70"/>
        <v>354005.30096750002</v>
      </c>
      <c r="AY79" s="3"/>
      <c r="AZ79" s="88">
        <f t="shared" si="71"/>
        <v>40999766</v>
      </c>
      <c r="BA79" s="88">
        <f t="shared" si="72"/>
        <v>256658.53516000003</v>
      </c>
      <c r="BB79">
        <v>0</v>
      </c>
      <c r="BC79" s="102">
        <f t="shared" si="73"/>
        <v>256658.53516000003</v>
      </c>
      <c r="BD79" s="3"/>
      <c r="BE79" s="88">
        <f t="shared" si="74"/>
        <v>35142657</v>
      </c>
      <c r="BF79" s="88">
        <f t="shared" si="75"/>
        <v>224063.72392250001</v>
      </c>
      <c r="BG79">
        <v>0</v>
      </c>
      <c r="BH79" s="102">
        <f t="shared" si="76"/>
        <v>224063.72392250001</v>
      </c>
      <c r="BI79" s="3"/>
      <c r="BJ79" s="88">
        <f t="shared" si="77"/>
        <v>11714219</v>
      </c>
      <c r="BK79" s="88">
        <f t="shared" si="78"/>
        <v>74642.027283083342</v>
      </c>
      <c r="BL79">
        <v>0</v>
      </c>
      <c r="BM79" s="102">
        <f t="shared" si="79"/>
        <v>74642.027283083342</v>
      </c>
      <c r="BN79" s="3"/>
      <c r="BO79" s="88">
        <f t="shared" si="80"/>
        <v>27333177</v>
      </c>
      <c r="BP79" s="88">
        <f t="shared" si="81"/>
        <v>176499.43494800001</v>
      </c>
      <c r="BQ79">
        <v>0</v>
      </c>
      <c r="BR79" s="102">
        <f t="shared" si="82"/>
        <v>176499.43494800001</v>
      </c>
      <c r="BS79" s="3"/>
      <c r="BT79" s="88">
        <f t="shared" si="83"/>
        <v>11714219</v>
      </c>
      <c r="BU79" s="88">
        <f t="shared" si="84"/>
        <v>75642.616822666663</v>
      </c>
      <c r="BV79">
        <v>0</v>
      </c>
      <c r="BW79" s="102">
        <f t="shared" si="85"/>
        <v>75642.616822666663</v>
      </c>
      <c r="BX79" s="3"/>
      <c r="BY79" s="88">
        <f t="shared" si="86"/>
        <v>0</v>
      </c>
      <c r="BZ79" s="88">
        <f t="shared" si="87"/>
        <v>0</v>
      </c>
      <c r="CA79">
        <v>0</v>
      </c>
      <c r="CB79" s="102">
        <f t="shared" si="88"/>
        <v>0</v>
      </c>
      <c r="CC79" s="3"/>
      <c r="CD79" s="99">
        <f t="shared" si="89"/>
        <v>1411906291</v>
      </c>
      <c r="CE79" s="88">
        <f t="shared" si="50"/>
        <v>4211482.7418237496</v>
      </c>
      <c r="CF79" s="88">
        <f t="shared" si="90"/>
        <v>0</v>
      </c>
      <c r="CG79" s="99">
        <f t="shared" si="91"/>
        <v>4211482.7418237496</v>
      </c>
      <c r="CH79" s="88">
        <f t="shared" si="92"/>
        <v>857731.94792425074</v>
      </c>
      <c r="CI79" s="102">
        <f t="shared" si="51"/>
        <v>0</v>
      </c>
    </row>
    <row r="80" spans="5:87" x14ac:dyDescent="0.25">
      <c r="E80" s="138"/>
      <c r="F80" s="138"/>
      <c r="G80" s="138">
        <v>38744</v>
      </c>
      <c r="H80" s="64">
        <f t="shared" si="96"/>
        <v>57</v>
      </c>
      <c r="I80" s="38"/>
      <c r="L80" s="86">
        <f t="shared" si="93"/>
        <v>771922444</v>
      </c>
      <c r="M80" s="90">
        <f t="shared" si="7"/>
        <v>5076676.6067066668</v>
      </c>
      <c r="N80" s="89"/>
      <c r="O80" s="68">
        <f t="shared" si="94"/>
        <v>0</v>
      </c>
      <c r="P80" s="106">
        <f t="shared" ref="P80:P111" si="101">($C$6/12*L79)</f>
        <v>5076676.6067066668</v>
      </c>
      <c r="Q80" s="87">
        <f t="shared" si="97"/>
        <v>6432.6870333333336</v>
      </c>
      <c r="R80" s="87">
        <f t="shared" si="98"/>
        <v>1029.2299253333333</v>
      </c>
      <c r="S80" s="106">
        <f t="shared" si="99"/>
        <v>5069214.6897480004</v>
      </c>
      <c r="T80" s="140">
        <f t="shared" si="12"/>
        <v>1</v>
      </c>
      <c r="U80" s="64">
        <f t="shared" si="100"/>
        <v>57</v>
      </c>
      <c r="V80" s="99">
        <f t="shared" si="57"/>
        <v>153230577</v>
      </c>
      <c r="W80" s="106">
        <f t="shared" si="58"/>
        <v>907763.4765775</v>
      </c>
      <c r="X80">
        <f t="shared" si="59"/>
        <v>0</v>
      </c>
      <c r="Y80" s="102">
        <f t="shared" si="95"/>
        <v>907763.4765775</v>
      </c>
      <c r="Z80" s="64">
        <f t="shared" si="3"/>
        <v>57</v>
      </c>
      <c r="AA80" s="99">
        <f t="shared" si="60"/>
        <v>299000640</v>
      </c>
      <c r="AB80" s="88">
        <f t="shared" si="61"/>
        <v>1827143.0776</v>
      </c>
      <c r="AC80">
        <f t="shared" si="62"/>
        <v>0</v>
      </c>
      <c r="AD80" s="102">
        <f t="shared" si="63"/>
        <v>1827143.0776</v>
      </c>
      <c r="AE80" s="64">
        <f t="shared" si="4"/>
        <v>57</v>
      </c>
      <c r="AF80" s="88">
        <f t="shared" si="18"/>
        <v>1411906291</v>
      </c>
      <c r="AG80" s="88">
        <f t="shared" si="49"/>
        <v>857731.94792425074</v>
      </c>
      <c r="AH80">
        <v>0</v>
      </c>
      <c r="AI80" s="102">
        <f t="shared" si="64"/>
        <v>857731.94792425074</v>
      </c>
      <c r="AJ80" s="3"/>
      <c r="AK80" s="88">
        <f t="shared" si="20"/>
        <v>1411906291</v>
      </c>
      <c r="AL80" s="3"/>
      <c r="AM80" s="3"/>
      <c r="AN80" s="3"/>
      <c r="AO80" s="3"/>
      <c r="AP80" s="88">
        <f t="shared" si="65"/>
        <v>55591451</v>
      </c>
      <c r="AQ80" s="88">
        <f t="shared" si="66"/>
        <v>315064.54854250001</v>
      </c>
      <c r="AR80">
        <v>0</v>
      </c>
      <c r="AS80" s="102">
        <f t="shared" si="67"/>
        <v>315064.54854250001</v>
      </c>
      <c r="AT80" s="3"/>
      <c r="AU80" s="88">
        <f t="shared" si="68"/>
        <v>777179585</v>
      </c>
      <c r="AV80" s="88">
        <f t="shared" si="69"/>
        <v>354005.30096750002</v>
      </c>
      <c r="AW80">
        <v>0</v>
      </c>
      <c r="AX80" s="102">
        <f t="shared" si="70"/>
        <v>354005.30096750002</v>
      </c>
      <c r="AY80" s="3"/>
      <c r="AZ80" s="88">
        <f t="shared" si="71"/>
        <v>40999766</v>
      </c>
      <c r="BA80" s="88">
        <f t="shared" si="72"/>
        <v>256658.53516000003</v>
      </c>
      <c r="BB80">
        <v>0</v>
      </c>
      <c r="BC80" s="102">
        <f t="shared" si="73"/>
        <v>256658.53516000003</v>
      </c>
      <c r="BD80" s="3"/>
      <c r="BE80" s="88">
        <f t="shared" si="74"/>
        <v>35142657</v>
      </c>
      <c r="BF80" s="88">
        <f t="shared" si="75"/>
        <v>224063.72392250001</v>
      </c>
      <c r="BG80">
        <v>0</v>
      </c>
      <c r="BH80" s="102">
        <f t="shared" si="76"/>
        <v>224063.72392250001</v>
      </c>
      <c r="BI80" s="3"/>
      <c r="BJ80" s="88">
        <f t="shared" si="77"/>
        <v>11714219</v>
      </c>
      <c r="BK80" s="88">
        <f t="shared" si="78"/>
        <v>74642.027283083342</v>
      </c>
      <c r="BL80">
        <v>0</v>
      </c>
      <c r="BM80" s="102">
        <f t="shared" si="79"/>
        <v>74642.027283083342</v>
      </c>
      <c r="BN80" s="3"/>
      <c r="BO80" s="88">
        <f t="shared" si="80"/>
        <v>27333177</v>
      </c>
      <c r="BP80" s="88">
        <f t="shared" si="81"/>
        <v>176499.43494800001</v>
      </c>
      <c r="BQ80">
        <v>0</v>
      </c>
      <c r="BR80" s="102">
        <f t="shared" si="82"/>
        <v>176499.43494800001</v>
      </c>
      <c r="BS80" s="3"/>
      <c r="BT80" s="88">
        <f t="shared" si="83"/>
        <v>11714219</v>
      </c>
      <c r="BU80" s="88">
        <f t="shared" si="84"/>
        <v>75642.616822666663</v>
      </c>
      <c r="BV80">
        <v>0</v>
      </c>
      <c r="BW80" s="102">
        <f t="shared" si="85"/>
        <v>75642.616822666663</v>
      </c>
      <c r="BX80" s="3"/>
      <c r="BY80" s="88">
        <f t="shared" si="86"/>
        <v>0</v>
      </c>
      <c r="BZ80" s="88">
        <f t="shared" si="87"/>
        <v>0</v>
      </c>
      <c r="CA80">
        <v>0</v>
      </c>
      <c r="CB80" s="102">
        <f t="shared" si="88"/>
        <v>0</v>
      </c>
      <c r="CC80" s="3"/>
      <c r="CD80" s="99">
        <f t="shared" si="89"/>
        <v>1411906291</v>
      </c>
      <c r="CE80" s="88">
        <f t="shared" si="50"/>
        <v>4211482.7418237496</v>
      </c>
      <c r="CF80" s="88">
        <f t="shared" si="90"/>
        <v>0</v>
      </c>
      <c r="CG80" s="99">
        <f t="shared" si="91"/>
        <v>4211482.7418237496</v>
      </c>
      <c r="CH80" s="88">
        <f t="shared" si="92"/>
        <v>857731.94792425074</v>
      </c>
      <c r="CI80" s="102">
        <f t="shared" si="51"/>
        <v>0</v>
      </c>
    </row>
    <row r="81" spans="5:87" x14ac:dyDescent="0.25">
      <c r="E81" s="138"/>
      <c r="F81" s="138"/>
      <c r="G81" s="138">
        <v>38775</v>
      </c>
      <c r="H81" s="64">
        <f t="shared" si="96"/>
        <v>58</v>
      </c>
      <c r="I81" s="38"/>
      <c r="L81" s="86">
        <f t="shared" si="93"/>
        <v>771922444</v>
      </c>
      <c r="M81" s="90">
        <f t="shared" si="7"/>
        <v>5076676.6067066668</v>
      </c>
      <c r="N81" s="89"/>
      <c r="O81" s="68">
        <f t="shared" si="94"/>
        <v>0</v>
      </c>
      <c r="P81" s="106">
        <f t="shared" si="101"/>
        <v>5076676.6067066668</v>
      </c>
      <c r="Q81" s="87">
        <f t="shared" si="97"/>
        <v>6432.6870333333336</v>
      </c>
      <c r="R81" s="87">
        <f t="shared" si="98"/>
        <v>1029.2299253333333</v>
      </c>
      <c r="S81" s="106">
        <f t="shared" si="99"/>
        <v>5069214.6897480004</v>
      </c>
      <c r="T81" s="140">
        <f t="shared" si="12"/>
        <v>1</v>
      </c>
      <c r="U81" s="64">
        <f t="shared" si="100"/>
        <v>58</v>
      </c>
      <c r="V81" s="99">
        <f t="shared" si="57"/>
        <v>153230577</v>
      </c>
      <c r="W81" s="106">
        <f t="shared" si="58"/>
        <v>907763.4765775</v>
      </c>
      <c r="X81">
        <f t="shared" si="59"/>
        <v>0</v>
      </c>
      <c r="Y81" s="102">
        <f t="shared" si="95"/>
        <v>907763.4765775</v>
      </c>
      <c r="Z81" s="64">
        <f t="shared" si="3"/>
        <v>58</v>
      </c>
      <c r="AA81" s="99">
        <f t="shared" si="60"/>
        <v>299000640</v>
      </c>
      <c r="AB81" s="88">
        <f t="shared" si="61"/>
        <v>1827143.0776</v>
      </c>
      <c r="AC81">
        <f t="shared" si="62"/>
        <v>0</v>
      </c>
      <c r="AD81" s="102">
        <f t="shared" si="63"/>
        <v>1827143.0776</v>
      </c>
      <c r="AE81" s="64">
        <f t="shared" si="4"/>
        <v>58</v>
      </c>
      <c r="AF81" s="88">
        <f t="shared" si="18"/>
        <v>1411906291</v>
      </c>
      <c r="AG81" s="88">
        <f t="shared" si="49"/>
        <v>857731.94792425074</v>
      </c>
      <c r="AH81">
        <v>0</v>
      </c>
      <c r="AI81" s="102">
        <f t="shared" si="64"/>
        <v>857731.94792425074</v>
      </c>
      <c r="AJ81" s="3"/>
      <c r="AK81" s="88">
        <f t="shared" si="20"/>
        <v>1411906291</v>
      </c>
      <c r="AL81" s="3"/>
      <c r="AM81" s="3"/>
      <c r="AN81" s="3"/>
      <c r="AO81" s="3"/>
      <c r="AP81" s="88">
        <f t="shared" si="65"/>
        <v>55591451</v>
      </c>
      <c r="AQ81" s="88">
        <f t="shared" si="66"/>
        <v>315064.54854250001</v>
      </c>
      <c r="AR81">
        <v>0</v>
      </c>
      <c r="AS81" s="102">
        <f t="shared" si="67"/>
        <v>315064.54854250001</v>
      </c>
      <c r="AT81" s="3"/>
      <c r="AU81" s="88">
        <f t="shared" si="68"/>
        <v>777179585</v>
      </c>
      <c r="AV81" s="88">
        <f t="shared" si="69"/>
        <v>354005.30096750002</v>
      </c>
      <c r="AW81">
        <v>0</v>
      </c>
      <c r="AX81" s="102">
        <f t="shared" si="70"/>
        <v>354005.30096750002</v>
      </c>
      <c r="AY81" s="3"/>
      <c r="AZ81" s="88">
        <f t="shared" si="71"/>
        <v>40999766</v>
      </c>
      <c r="BA81" s="88">
        <f t="shared" si="72"/>
        <v>256658.53516000003</v>
      </c>
      <c r="BB81">
        <v>0</v>
      </c>
      <c r="BC81" s="102">
        <f t="shared" si="73"/>
        <v>256658.53516000003</v>
      </c>
      <c r="BD81" s="3"/>
      <c r="BE81" s="88">
        <f t="shared" si="74"/>
        <v>35142657</v>
      </c>
      <c r="BF81" s="88">
        <f t="shared" si="75"/>
        <v>224063.72392250001</v>
      </c>
      <c r="BG81">
        <v>0</v>
      </c>
      <c r="BH81" s="102">
        <f t="shared" si="76"/>
        <v>224063.72392250001</v>
      </c>
      <c r="BI81" s="3"/>
      <c r="BJ81" s="88">
        <f t="shared" si="77"/>
        <v>11714219</v>
      </c>
      <c r="BK81" s="88">
        <f t="shared" si="78"/>
        <v>74642.027283083342</v>
      </c>
      <c r="BL81">
        <v>0</v>
      </c>
      <c r="BM81" s="102">
        <f t="shared" si="79"/>
        <v>74642.027283083342</v>
      </c>
      <c r="BN81" s="3"/>
      <c r="BO81" s="88">
        <f t="shared" si="80"/>
        <v>27333177</v>
      </c>
      <c r="BP81" s="88">
        <f t="shared" si="81"/>
        <v>176499.43494800001</v>
      </c>
      <c r="BQ81">
        <v>0</v>
      </c>
      <c r="BR81" s="102">
        <f t="shared" si="82"/>
        <v>176499.43494800001</v>
      </c>
      <c r="BS81" s="3"/>
      <c r="BT81" s="88">
        <f t="shared" si="83"/>
        <v>11714219</v>
      </c>
      <c r="BU81" s="88">
        <f t="shared" si="84"/>
        <v>75642.616822666663</v>
      </c>
      <c r="BV81">
        <v>0</v>
      </c>
      <c r="BW81" s="102">
        <f t="shared" si="85"/>
        <v>75642.616822666663</v>
      </c>
      <c r="BX81" s="3"/>
      <c r="BY81" s="88">
        <f t="shared" si="86"/>
        <v>0</v>
      </c>
      <c r="BZ81" s="88">
        <f t="shared" si="87"/>
        <v>0</v>
      </c>
      <c r="CA81">
        <v>0</v>
      </c>
      <c r="CB81" s="102">
        <f t="shared" si="88"/>
        <v>0</v>
      </c>
      <c r="CC81" s="3"/>
      <c r="CD81" s="99">
        <f t="shared" si="89"/>
        <v>1411906291</v>
      </c>
      <c r="CE81" s="88">
        <f t="shared" si="50"/>
        <v>4211482.7418237496</v>
      </c>
      <c r="CF81" s="88">
        <f t="shared" si="90"/>
        <v>0</v>
      </c>
      <c r="CG81" s="99">
        <f t="shared" si="91"/>
        <v>4211482.7418237496</v>
      </c>
      <c r="CH81" s="88">
        <f t="shared" si="92"/>
        <v>857731.94792425074</v>
      </c>
      <c r="CI81" s="102">
        <f t="shared" si="51"/>
        <v>0</v>
      </c>
    </row>
    <row r="82" spans="5:87" x14ac:dyDescent="0.25">
      <c r="E82" s="138"/>
      <c r="F82" s="138"/>
      <c r="G82" s="138">
        <v>38803</v>
      </c>
      <c r="H82" s="64">
        <f t="shared" si="96"/>
        <v>59</v>
      </c>
      <c r="I82" s="38"/>
      <c r="L82" s="86">
        <f t="shared" si="93"/>
        <v>771922444</v>
      </c>
      <c r="M82" s="90">
        <f t="shared" si="7"/>
        <v>5076676.6067066668</v>
      </c>
      <c r="N82" s="89"/>
      <c r="O82" s="68">
        <f t="shared" si="94"/>
        <v>0</v>
      </c>
      <c r="P82" s="106">
        <f t="shared" si="101"/>
        <v>5076676.6067066668</v>
      </c>
      <c r="Q82" s="87">
        <f t="shared" si="97"/>
        <v>6432.6870333333336</v>
      </c>
      <c r="R82" s="87">
        <f t="shared" si="98"/>
        <v>1029.2299253333333</v>
      </c>
      <c r="S82" s="106">
        <f t="shared" si="99"/>
        <v>5069214.6897480004</v>
      </c>
      <c r="T82" s="140">
        <f t="shared" si="12"/>
        <v>1</v>
      </c>
      <c r="U82" s="64">
        <f t="shared" si="100"/>
        <v>59</v>
      </c>
      <c r="V82" s="99">
        <f t="shared" si="57"/>
        <v>153230577</v>
      </c>
      <c r="W82" s="106">
        <f t="shared" si="58"/>
        <v>907763.4765775</v>
      </c>
      <c r="X82">
        <f t="shared" si="59"/>
        <v>0</v>
      </c>
      <c r="Y82" s="102">
        <f t="shared" si="95"/>
        <v>907763.4765775</v>
      </c>
      <c r="Z82" s="64">
        <f t="shared" si="3"/>
        <v>59</v>
      </c>
      <c r="AA82" s="99">
        <f t="shared" si="60"/>
        <v>299000640</v>
      </c>
      <c r="AB82" s="88">
        <f t="shared" si="61"/>
        <v>1827143.0776</v>
      </c>
      <c r="AC82">
        <f t="shared" si="62"/>
        <v>0</v>
      </c>
      <c r="AD82" s="102">
        <f t="shared" si="63"/>
        <v>1827143.0776</v>
      </c>
      <c r="AE82" s="64">
        <f t="shared" si="4"/>
        <v>59</v>
      </c>
      <c r="AF82" s="88">
        <f t="shared" si="18"/>
        <v>1411906291</v>
      </c>
      <c r="AG82" s="88">
        <f t="shared" si="49"/>
        <v>857731.94792425074</v>
      </c>
      <c r="AH82">
        <v>0</v>
      </c>
      <c r="AI82" s="102">
        <f t="shared" si="64"/>
        <v>857731.94792425074</v>
      </c>
      <c r="AJ82" s="3"/>
      <c r="AK82" s="88">
        <f t="shared" si="20"/>
        <v>1411906291</v>
      </c>
      <c r="AL82" s="3"/>
      <c r="AM82" s="3"/>
      <c r="AN82" s="3"/>
      <c r="AO82" s="3"/>
      <c r="AP82" s="88">
        <f t="shared" si="65"/>
        <v>55591451</v>
      </c>
      <c r="AQ82" s="88">
        <f t="shared" si="66"/>
        <v>315064.54854250001</v>
      </c>
      <c r="AR82">
        <v>0</v>
      </c>
      <c r="AS82" s="102">
        <f t="shared" si="67"/>
        <v>315064.54854250001</v>
      </c>
      <c r="AT82" s="3"/>
      <c r="AU82" s="88">
        <f t="shared" si="68"/>
        <v>777179585</v>
      </c>
      <c r="AV82" s="88">
        <f t="shared" si="69"/>
        <v>354005.30096750002</v>
      </c>
      <c r="AW82">
        <v>0</v>
      </c>
      <c r="AX82" s="102">
        <f t="shared" si="70"/>
        <v>354005.30096750002</v>
      </c>
      <c r="AY82" s="3"/>
      <c r="AZ82" s="88">
        <f t="shared" si="71"/>
        <v>40999766</v>
      </c>
      <c r="BA82" s="88">
        <f t="shared" si="72"/>
        <v>256658.53516000003</v>
      </c>
      <c r="BB82">
        <v>0</v>
      </c>
      <c r="BC82" s="102">
        <f t="shared" si="73"/>
        <v>256658.53516000003</v>
      </c>
      <c r="BD82" s="3"/>
      <c r="BE82" s="88">
        <f t="shared" si="74"/>
        <v>35142657</v>
      </c>
      <c r="BF82" s="88">
        <f t="shared" si="75"/>
        <v>224063.72392250001</v>
      </c>
      <c r="BG82">
        <v>0</v>
      </c>
      <c r="BH82" s="102">
        <f t="shared" si="76"/>
        <v>224063.72392250001</v>
      </c>
      <c r="BI82" s="3"/>
      <c r="BJ82" s="88">
        <f t="shared" si="77"/>
        <v>11714219</v>
      </c>
      <c r="BK82" s="88">
        <f t="shared" si="78"/>
        <v>74642.027283083342</v>
      </c>
      <c r="BL82">
        <v>0</v>
      </c>
      <c r="BM82" s="102">
        <f t="shared" si="79"/>
        <v>74642.027283083342</v>
      </c>
      <c r="BN82" s="3"/>
      <c r="BO82" s="88">
        <f t="shared" si="80"/>
        <v>27333177</v>
      </c>
      <c r="BP82" s="88">
        <f t="shared" si="81"/>
        <v>176499.43494800001</v>
      </c>
      <c r="BQ82">
        <v>0</v>
      </c>
      <c r="BR82" s="102">
        <f t="shared" si="82"/>
        <v>176499.43494800001</v>
      </c>
      <c r="BS82" s="3"/>
      <c r="BT82" s="88">
        <f t="shared" si="83"/>
        <v>11714219</v>
      </c>
      <c r="BU82" s="88">
        <f t="shared" si="84"/>
        <v>75642.616822666663</v>
      </c>
      <c r="BV82">
        <v>0</v>
      </c>
      <c r="BW82" s="102">
        <f t="shared" si="85"/>
        <v>75642.616822666663</v>
      </c>
      <c r="BX82" s="3"/>
      <c r="BY82" s="88">
        <f t="shared" si="86"/>
        <v>0</v>
      </c>
      <c r="BZ82" s="88">
        <f t="shared" si="87"/>
        <v>0</v>
      </c>
      <c r="CA82">
        <v>0</v>
      </c>
      <c r="CB82" s="102">
        <f t="shared" si="88"/>
        <v>0</v>
      </c>
      <c r="CC82" s="3"/>
      <c r="CD82" s="99">
        <f t="shared" si="89"/>
        <v>1411906291</v>
      </c>
      <c r="CE82" s="88">
        <f t="shared" si="50"/>
        <v>4211482.7418237496</v>
      </c>
      <c r="CF82" s="88">
        <f t="shared" si="90"/>
        <v>0</v>
      </c>
      <c r="CG82" s="99">
        <f t="shared" si="91"/>
        <v>4211482.7418237496</v>
      </c>
      <c r="CH82" s="88">
        <f t="shared" si="92"/>
        <v>857731.94792425074</v>
      </c>
      <c r="CI82" s="102">
        <f t="shared" si="51"/>
        <v>0</v>
      </c>
    </row>
    <row r="83" spans="5:87" x14ac:dyDescent="0.25">
      <c r="E83" s="138"/>
      <c r="F83" s="138"/>
      <c r="G83" s="138">
        <v>38834</v>
      </c>
      <c r="H83" s="64">
        <f t="shared" si="96"/>
        <v>60</v>
      </c>
      <c r="I83" s="38"/>
      <c r="L83" s="86">
        <f t="shared" si="93"/>
        <v>771922444</v>
      </c>
      <c r="M83" s="90">
        <f t="shared" si="7"/>
        <v>5076676.6067066668</v>
      </c>
      <c r="N83" s="89"/>
      <c r="O83" s="68">
        <f t="shared" si="94"/>
        <v>0</v>
      </c>
      <c r="P83" s="106">
        <f t="shared" si="101"/>
        <v>5076676.6067066668</v>
      </c>
      <c r="Q83" s="87">
        <f t="shared" si="97"/>
        <v>6432.6870333333336</v>
      </c>
      <c r="R83" s="87">
        <f t="shared" si="98"/>
        <v>1029.2299253333333</v>
      </c>
      <c r="S83" s="106">
        <f t="shared" si="99"/>
        <v>5069214.6897480004</v>
      </c>
      <c r="T83" s="140">
        <f t="shared" si="12"/>
        <v>1</v>
      </c>
      <c r="U83" s="64">
        <f t="shared" si="100"/>
        <v>60</v>
      </c>
      <c r="V83" s="99">
        <f t="shared" si="57"/>
        <v>153230577</v>
      </c>
      <c r="W83" s="106">
        <f t="shared" si="58"/>
        <v>907763.4765775</v>
      </c>
      <c r="X83">
        <f t="shared" si="59"/>
        <v>0</v>
      </c>
      <c r="Y83" s="102">
        <f t="shared" si="95"/>
        <v>907763.4765775</v>
      </c>
      <c r="Z83" s="64">
        <f t="shared" si="3"/>
        <v>60</v>
      </c>
      <c r="AA83" s="99">
        <f t="shared" si="60"/>
        <v>299000640</v>
      </c>
      <c r="AB83" s="88">
        <f t="shared" si="61"/>
        <v>1827143.0776</v>
      </c>
      <c r="AC83">
        <f t="shared" si="62"/>
        <v>0</v>
      </c>
      <c r="AD83" s="102">
        <f t="shared" si="63"/>
        <v>1827143.0776</v>
      </c>
      <c r="AE83" s="64">
        <f t="shared" si="4"/>
        <v>60</v>
      </c>
      <c r="AF83" s="88">
        <f t="shared" si="18"/>
        <v>1411906291</v>
      </c>
      <c r="AG83" s="88">
        <f t="shared" si="49"/>
        <v>857731.94792425074</v>
      </c>
      <c r="AH83">
        <v>0</v>
      </c>
      <c r="AI83" s="102">
        <f t="shared" si="64"/>
        <v>857731.94792425074</v>
      </c>
      <c r="AJ83" s="3"/>
      <c r="AK83" s="88">
        <f t="shared" si="20"/>
        <v>1411906291</v>
      </c>
      <c r="AL83" s="3"/>
      <c r="AM83" s="3"/>
      <c r="AN83" s="3"/>
      <c r="AO83" s="3"/>
      <c r="AP83" s="88">
        <f t="shared" si="65"/>
        <v>55591451</v>
      </c>
      <c r="AQ83" s="88">
        <f t="shared" si="66"/>
        <v>315064.54854250001</v>
      </c>
      <c r="AR83">
        <v>0</v>
      </c>
      <c r="AS83" s="102">
        <f t="shared" si="67"/>
        <v>315064.54854250001</v>
      </c>
      <c r="AT83" s="3"/>
      <c r="AU83" s="88">
        <f t="shared" si="68"/>
        <v>777179585</v>
      </c>
      <c r="AV83" s="88">
        <f t="shared" si="69"/>
        <v>354005.30096750002</v>
      </c>
      <c r="AW83">
        <v>0</v>
      </c>
      <c r="AX83" s="102">
        <f t="shared" si="70"/>
        <v>354005.30096750002</v>
      </c>
      <c r="AY83" s="3"/>
      <c r="AZ83" s="88">
        <f t="shared" si="71"/>
        <v>40999766</v>
      </c>
      <c r="BA83" s="88">
        <f t="shared" si="72"/>
        <v>256658.53516000003</v>
      </c>
      <c r="BB83">
        <v>0</v>
      </c>
      <c r="BC83" s="102">
        <f t="shared" si="73"/>
        <v>256658.53516000003</v>
      </c>
      <c r="BD83" s="3"/>
      <c r="BE83" s="88">
        <f t="shared" si="74"/>
        <v>35142657</v>
      </c>
      <c r="BF83" s="88">
        <f t="shared" si="75"/>
        <v>224063.72392250001</v>
      </c>
      <c r="BG83">
        <v>0</v>
      </c>
      <c r="BH83" s="102">
        <f t="shared" si="76"/>
        <v>224063.72392250001</v>
      </c>
      <c r="BI83" s="3"/>
      <c r="BJ83" s="88">
        <f t="shared" si="77"/>
        <v>11714219</v>
      </c>
      <c r="BK83" s="88">
        <f t="shared" si="78"/>
        <v>74642.027283083342</v>
      </c>
      <c r="BL83">
        <v>0</v>
      </c>
      <c r="BM83" s="102">
        <f t="shared" si="79"/>
        <v>74642.027283083342</v>
      </c>
      <c r="BN83" s="3"/>
      <c r="BO83" s="88">
        <f t="shared" si="80"/>
        <v>27333177</v>
      </c>
      <c r="BP83" s="88">
        <f t="shared" si="81"/>
        <v>176499.43494800001</v>
      </c>
      <c r="BQ83">
        <v>0</v>
      </c>
      <c r="BR83" s="102">
        <f t="shared" si="82"/>
        <v>176499.43494800001</v>
      </c>
      <c r="BS83" s="3"/>
      <c r="BT83" s="88">
        <f t="shared" si="83"/>
        <v>11714219</v>
      </c>
      <c r="BU83" s="88">
        <f t="shared" si="84"/>
        <v>75642.616822666663</v>
      </c>
      <c r="BV83">
        <v>0</v>
      </c>
      <c r="BW83" s="102">
        <f t="shared" si="85"/>
        <v>75642.616822666663</v>
      </c>
      <c r="BX83" s="3"/>
      <c r="BY83" s="88">
        <f t="shared" si="86"/>
        <v>0</v>
      </c>
      <c r="BZ83" s="88">
        <f t="shared" si="87"/>
        <v>0</v>
      </c>
      <c r="CA83">
        <v>0</v>
      </c>
      <c r="CB83" s="102">
        <f t="shared" si="88"/>
        <v>0</v>
      </c>
      <c r="CC83" s="3"/>
      <c r="CD83" s="99">
        <f t="shared" si="89"/>
        <v>1411906291</v>
      </c>
      <c r="CE83" s="88">
        <f t="shared" si="50"/>
        <v>4211482.7418237496</v>
      </c>
      <c r="CF83" s="88">
        <f t="shared" si="90"/>
        <v>0</v>
      </c>
      <c r="CG83" s="99">
        <f t="shared" si="91"/>
        <v>4211482.7418237496</v>
      </c>
      <c r="CH83" s="88">
        <f t="shared" si="92"/>
        <v>857731.94792425074</v>
      </c>
      <c r="CI83" s="102">
        <f t="shared" si="51"/>
        <v>0</v>
      </c>
    </row>
    <row r="84" spans="5:87" x14ac:dyDescent="0.25">
      <c r="E84" s="138"/>
      <c r="F84" s="138"/>
      <c r="G84" s="138">
        <v>38864</v>
      </c>
      <c r="H84" s="64">
        <f t="shared" si="96"/>
        <v>61</v>
      </c>
      <c r="I84" s="38"/>
      <c r="L84" s="86">
        <f t="shared" si="93"/>
        <v>771922444</v>
      </c>
      <c r="M84" s="90">
        <f t="shared" si="7"/>
        <v>5076676.6067066668</v>
      </c>
      <c r="N84" s="89"/>
      <c r="O84" s="68">
        <f t="shared" si="94"/>
        <v>0</v>
      </c>
      <c r="P84" s="106">
        <f t="shared" si="101"/>
        <v>5076676.6067066668</v>
      </c>
      <c r="Q84" s="87">
        <f t="shared" si="97"/>
        <v>6432.6870333333336</v>
      </c>
      <c r="R84" s="87">
        <f t="shared" si="98"/>
        <v>1029.2299253333333</v>
      </c>
      <c r="S84" s="106">
        <f t="shared" si="99"/>
        <v>5069214.6897480004</v>
      </c>
      <c r="T84" s="140">
        <f t="shared" si="12"/>
        <v>1</v>
      </c>
      <c r="U84" s="64">
        <f t="shared" si="100"/>
        <v>61</v>
      </c>
      <c r="V84" s="99">
        <f t="shared" si="57"/>
        <v>153230577</v>
      </c>
      <c r="W84" s="106">
        <f t="shared" si="58"/>
        <v>907763.4765775</v>
      </c>
      <c r="X84">
        <f t="shared" si="59"/>
        <v>0</v>
      </c>
      <c r="Y84" s="102">
        <f t="shared" si="95"/>
        <v>907763.4765775</v>
      </c>
      <c r="Z84" s="64">
        <f t="shared" si="3"/>
        <v>61</v>
      </c>
      <c r="AA84" s="99">
        <f t="shared" si="60"/>
        <v>299000640</v>
      </c>
      <c r="AB84" s="88">
        <f t="shared" si="61"/>
        <v>1827143.0776</v>
      </c>
      <c r="AC84">
        <f t="shared" si="62"/>
        <v>0</v>
      </c>
      <c r="AD84" s="102">
        <f t="shared" si="63"/>
        <v>1827143.0776</v>
      </c>
      <c r="AE84" s="64">
        <f t="shared" si="4"/>
        <v>61</v>
      </c>
      <c r="AF84" s="88">
        <f t="shared" si="18"/>
        <v>1411906291</v>
      </c>
      <c r="AG84" s="88">
        <f t="shared" si="49"/>
        <v>857731.94792425074</v>
      </c>
      <c r="AH84">
        <v>0</v>
      </c>
      <c r="AI84" s="102">
        <f t="shared" si="64"/>
        <v>857731.94792425074</v>
      </c>
      <c r="AJ84" s="3"/>
      <c r="AK84" s="88">
        <f t="shared" si="20"/>
        <v>1411906291</v>
      </c>
      <c r="AL84" s="3"/>
      <c r="AM84" s="3"/>
      <c r="AN84" s="3"/>
      <c r="AO84" s="3"/>
      <c r="AP84" s="88">
        <f t="shared" si="65"/>
        <v>55591451</v>
      </c>
      <c r="AQ84" s="88">
        <f t="shared" si="66"/>
        <v>315064.54854250001</v>
      </c>
      <c r="AR84">
        <v>0</v>
      </c>
      <c r="AS84" s="102">
        <f t="shared" si="67"/>
        <v>315064.54854250001</v>
      </c>
      <c r="AT84" s="3"/>
      <c r="AU84" s="88">
        <f t="shared" si="68"/>
        <v>777179585</v>
      </c>
      <c r="AV84" s="88">
        <f t="shared" si="69"/>
        <v>354005.30096750002</v>
      </c>
      <c r="AW84">
        <v>0</v>
      </c>
      <c r="AX84" s="102">
        <f t="shared" si="70"/>
        <v>354005.30096750002</v>
      </c>
      <c r="AY84" s="3"/>
      <c r="AZ84" s="88">
        <f t="shared" si="71"/>
        <v>40999766</v>
      </c>
      <c r="BA84" s="88">
        <f t="shared" si="72"/>
        <v>256658.53516000003</v>
      </c>
      <c r="BB84">
        <v>0</v>
      </c>
      <c r="BC84" s="102">
        <f t="shared" si="73"/>
        <v>256658.53516000003</v>
      </c>
      <c r="BD84" s="3"/>
      <c r="BE84" s="88">
        <f t="shared" si="74"/>
        <v>35142657</v>
      </c>
      <c r="BF84" s="88">
        <f t="shared" si="75"/>
        <v>224063.72392250001</v>
      </c>
      <c r="BG84">
        <v>0</v>
      </c>
      <c r="BH84" s="102">
        <f t="shared" si="76"/>
        <v>224063.72392250001</v>
      </c>
      <c r="BI84" s="3"/>
      <c r="BJ84" s="88">
        <f t="shared" si="77"/>
        <v>11714219</v>
      </c>
      <c r="BK84" s="88">
        <f t="shared" si="78"/>
        <v>74642.027283083342</v>
      </c>
      <c r="BL84">
        <v>0</v>
      </c>
      <c r="BM84" s="102">
        <f t="shared" si="79"/>
        <v>74642.027283083342</v>
      </c>
      <c r="BN84" s="3"/>
      <c r="BO84" s="88">
        <f t="shared" si="80"/>
        <v>27333177</v>
      </c>
      <c r="BP84" s="88">
        <f t="shared" si="81"/>
        <v>176499.43494800001</v>
      </c>
      <c r="BQ84">
        <v>0</v>
      </c>
      <c r="BR84" s="102">
        <f t="shared" si="82"/>
        <v>176499.43494800001</v>
      </c>
      <c r="BS84" s="3"/>
      <c r="BT84" s="88">
        <f t="shared" si="83"/>
        <v>11714219</v>
      </c>
      <c r="BU84" s="88">
        <f t="shared" si="84"/>
        <v>75642.616822666663</v>
      </c>
      <c r="BV84">
        <v>0</v>
      </c>
      <c r="BW84" s="102">
        <f t="shared" si="85"/>
        <v>75642.616822666663</v>
      </c>
      <c r="BX84" s="3"/>
      <c r="BY84" s="88">
        <f t="shared" si="86"/>
        <v>0</v>
      </c>
      <c r="BZ84" s="88">
        <f t="shared" si="87"/>
        <v>0</v>
      </c>
      <c r="CA84">
        <v>0</v>
      </c>
      <c r="CB84" s="102">
        <f t="shared" si="88"/>
        <v>0</v>
      </c>
      <c r="CC84" s="3"/>
      <c r="CD84" s="99">
        <f t="shared" si="89"/>
        <v>1411906291</v>
      </c>
      <c r="CE84" s="88">
        <f t="shared" si="50"/>
        <v>4211482.7418237496</v>
      </c>
      <c r="CF84" s="88">
        <f t="shared" si="90"/>
        <v>0</v>
      </c>
      <c r="CG84" s="99">
        <f t="shared" si="91"/>
        <v>4211482.7418237496</v>
      </c>
      <c r="CH84" s="88">
        <f t="shared" si="92"/>
        <v>857731.94792425074</v>
      </c>
      <c r="CI84" s="102">
        <f t="shared" si="51"/>
        <v>0</v>
      </c>
    </row>
    <row r="85" spans="5:87" x14ac:dyDescent="0.25">
      <c r="E85" s="138"/>
      <c r="F85" s="138"/>
      <c r="G85" s="138">
        <v>38895</v>
      </c>
      <c r="H85" s="64">
        <f t="shared" si="96"/>
        <v>62</v>
      </c>
      <c r="I85" s="38"/>
      <c r="L85" s="86">
        <f t="shared" si="93"/>
        <v>771922444</v>
      </c>
      <c r="M85" s="90">
        <f t="shared" si="7"/>
        <v>5076676.6067066668</v>
      </c>
      <c r="N85" s="89"/>
      <c r="O85" s="68">
        <f t="shared" si="94"/>
        <v>0</v>
      </c>
      <c r="P85" s="106">
        <f t="shared" si="101"/>
        <v>5076676.6067066668</v>
      </c>
      <c r="Q85" s="87">
        <f t="shared" si="97"/>
        <v>6432.6870333333336</v>
      </c>
      <c r="R85" s="87">
        <f t="shared" si="98"/>
        <v>1029.2299253333333</v>
      </c>
      <c r="S85" s="106">
        <f t="shared" si="99"/>
        <v>5069214.6897480004</v>
      </c>
      <c r="T85" s="140">
        <f t="shared" si="12"/>
        <v>1</v>
      </c>
      <c r="U85" s="64">
        <f t="shared" si="100"/>
        <v>62</v>
      </c>
      <c r="V85" s="99">
        <f t="shared" si="57"/>
        <v>153230577</v>
      </c>
      <c r="W85" s="106">
        <f t="shared" si="58"/>
        <v>907763.4765775</v>
      </c>
      <c r="X85">
        <f t="shared" si="59"/>
        <v>0</v>
      </c>
      <c r="Y85" s="102">
        <f t="shared" si="95"/>
        <v>907763.4765775</v>
      </c>
      <c r="Z85" s="64">
        <f t="shared" si="3"/>
        <v>62</v>
      </c>
      <c r="AA85" s="99">
        <f t="shared" si="60"/>
        <v>299000640</v>
      </c>
      <c r="AB85" s="88">
        <f t="shared" si="61"/>
        <v>1827143.0776</v>
      </c>
      <c r="AC85">
        <f t="shared" si="62"/>
        <v>0</v>
      </c>
      <c r="AD85" s="102">
        <f t="shared" si="63"/>
        <v>1827143.0776</v>
      </c>
      <c r="AE85" s="64">
        <f t="shared" si="4"/>
        <v>62</v>
      </c>
      <c r="AF85" s="88">
        <f t="shared" si="18"/>
        <v>1411906291</v>
      </c>
      <c r="AG85" s="88">
        <f t="shared" si="49"/>
        <v>857731.94792425074</v>
      </c>
      <c r="AH85">
        <v>0</v>
      </c>
      <c r="AI85" s="102">
        <f t="shared" si="64"/>
        <v>857731.94792425074</v>
      </c>
      <c r="AJ85" s="3"/>
      <c r="AK85" s="88">
        <f t="shared" si="20"/>
        <v>1411906291</v>
      </c>
      <c r="AL85" s="3"/>
      <c r="AM85" s="3"/>
      <c r="AN85" s="3"/>
      <c r="AO85" s="3"/>
      <c r="AP85" s="88">
        <f t="shared" si="65"/>
        <v>55591451</v>
      </c>
      <c r="AQ85" s="88">
        <f t="shared" si="66"/>
        <v>315064.54854250001</v>
      </c>
      <c r="AR85">
        <v>0</v>
      </c>
      <c r="AS85" s="102">
        <f t="shared" si="67"/>
        <v>315064.54854250001</v>
      </c>
      <c r="AT85" s="3"/>
      <c r="AU85" s="88">
        <f t="shared" si="68"/>
        <v>777179585</v>
      </c>
      <c r="AV85" s="88">
        <f t="shared" si="69"/>
        <v>354005.30096750002</v>
      </c>
      <c r="AW85">
        <v>0</v>
      </c>
      <c r="AX85" s="102">
        <f t="shared" si="70"/>
        <v>354005.30096750002</v>
      </c>
      <c r="AY85" s="3"/>
      <c r="AZ85" s="88">
        <f t="shared" si="71"/>
        <v>40999766</v>
      </c>
      <c r="BA85" s="88">
        <f t="shared" si="72"/>
        <v>256658.53516000003</v>
      </c>
      <c r="BB85">
        <v>0</v>
      </c>
      <c r="BC85" s="102">
        <f t="shared" si="73"/>
        <v>256658.53516000003</v>
      </c>
      <c r="BD85" s="3"/>
      <c r="BE85" s="88">
        <f t="shared" si="74"/>
        <v>35142657</v>
      </c>
      <c r="BF85" s="88">
        <f t="shared" si="75"/>
        <v>224063.72392250001</v>
      </c>
      <c r="BG85">
        <v>0</v>
      </c>
      <c r="BH85" s="102">
        <f t="shared" si="76"/>
        <v>224063.72392250001</v>
      </c>
      <c r="BI85" s="3"/>
      <c r="BJ85" s="88">
        <f t="shared" si="77"/>
        <v>11714219</v>
      </c>
      <c r="BK85" s="88">
        <f t="shared" si="78"/>
        <v>74642.027283083342</v>
      </c>
      <c r="BL85">
        <v>0</v>
      </c>
      <c r="BM85" s="102">
        <f t="shared" si="79"/>
        <v>74642.027283083342</v>
      </c>
      <c r="BN85" s="3"/>
      <c r="BO85" s="88">
        <f t="shared" si="80"/>
        <v>27333177</v>
      </c>
      <c r="BP85" s="88">
        <f t="shared" si="81"/>
        <v>176499.43494800001</v>
      </c>
      <c r="BQ85">
        <v>0</v>
      </c>
      <c r="BR85" s="102">
        <f t="shared" si="82"/>
        <v>176499.43494800001</v>
      </c>
      <c r="BS85" s="3"/>
      <c r="BT85" s="88">
        <f t="shared" si="83"/>
        <v>11714219</v>
      </c>
      <c r="BU85" s="88">
        <f t="shared" si="84"/>
        <v>75642.616822666663</v>
      </c>
      <c r="BV85">
        <v>0</v>
      </c>
      <c r="BW85" s="102">
        <f t="shared" si="85"/>
        <v>75642.616822666663</v>
      </c>
      <c r="BX85" s="3"/>
      <c r="BY85" s="88">
        <f t="shared" si="86"/>
        <v>0</v>
      </c>
      <c r="BZ85" s="88">
        <f t="shared" si="87"/>
        <v>0</v>
      </c>
      <c r="CA85">
        <v>0</v>
      </c>
      <c r="CB85" s="102">
        <f t="shared" si="88"/>
        <v>0</v>
      </c>
      <c r="CC85" s="3"/>
      <c r="CD85" s="99">
        <f t="shared" si="89"/>
        <v>1411906291</v>
      </c>
      <c r="CE85" s="88">
        <f t="shared" si="50"/>
        <v>4211482.7418237496</v>
      </c>
      <c r="CF85" s="88">
        <f t="shared" si="90"/>
        <v>0</v>
      </c>
      <c r="CG85" s="99">
        <f t="shared" si="91"/>
        <v>4211482.7418237496</v>
      </c>
      <c r="CH85" s="88">
        <f t="shared" si="92"/>
        <v>857731.94792425074</v>
      </c>
      <c r="CI85" s="102">
        <f t="shared" si="51"/>
        <v>0</v>
      </c>
    </row>
    <row r="86" spans="5:87" x14ac:dyDescent="0.25">
      <c r="E86" s="138"/>
      <c r="F86" s="138"/>
      <c r="G86" s="138">
        <v>38925</v>
      </c>
      <c r="H86" s="64">
        <f t="shared" si="96"/>
        <v>63</v>
      </c>
      <c r="I86" s="38"/>
      <c r="L86" s="86">
        <f t="shared" si="93"/>
        <v>771922444</v>
      </c>
      <c r="M86" s="90">
        <f t="shared" si="7"/>
        <v>5076676.6067066668</v>
      </c>
      <c r="N86" s="89"/>
      <c r="O86" s="68">
        <f t="shared" si="94"/>
        <v>0</v>
      </c>
      <c r="P86" s="106">
        <f t="shared" si="101"/>
        <v>5076676.6067066668</v>
      </c>
      <c r="Q86" s="87">
        <f t="shared" si="97"/>
        <v>6432.6870333333336</v>
      </c>
      <c r="R86" s="87">
        <f t="shared" si="98"/>
        <v>1029.2299253333333</v>
      </c>
      <c r="S86" s="106">
        <f t="shared" si="99"/>
        <v>5069214.6897480004</v>
      </c>
      <c r="T86" s="140">
        <f t="shared" si="12"/>
        <v>1</v>
      </c>
      <c r="U86" s="64">
        <f t="shared" si="100"/>
        <v>63</v>
      </c>
      <c r="V86" s="99">
        <f t="shared" si="57"/>
        <v>153230577</v>
      </c>
      <c r="W86" s="106">
        <f t="shared" si="58"/>
        <v>907763.4765775</v>
      </c>
      <c r="X86">
        <f t="shared" si="59"/>
        <v>0</v>
      </c>
      <c r="Y86" s="102">
        <f t="shared" si="95"/>
        <v>907763.4765775</v>
      </c>
      <c r="Z86" s="64">
        <f t="shared" si="3"/>
        <v>63</v>
      </c>
      <c r="AA86" s="99">
        <f t="shared" si="60"/>
        <v>299000640</v>
      </c>
      <c r="AB86" s="88">
        <f t="shared" si="61"/>
        <v>1827143.0776</v>
      </c>
      <c r="AC86">
        <f t="shared" si="62"/>
        <v>0</v>
      </c>
      <c r="AD86" s="102">
        <f t="shared" si="63"/>
        <v>1827143.0776</v>
      </c>
      <c r="AE86" s="64">
        <f t="shared" si="4"/>
        <v>63</v>
      </c>
      <c r="AF86" s="88">
        <f t="shared" si="18"/>
        <v>1411906291</v>
      </c>
      <c r="AG86" s="88">
        <f t="shared" si="49"/>
        <v>857731.94792425074</v>
      </c>
      <c r="AH86">
        <v>0</v>
      </c>
      <c r="AI86" s="102">
        <f t="shared" si="64"/>
        <v>857731.94792425074</v>
      </c>
      <c r="AJ86" s="3"/>
      <c r="AK86" s="88">
        <f t="shared" si="20"/>
        <v>1411906291</v>
      </c>
      <c r="AL86" s="3"/>
      <c r="AM86" s="3"/>
      <c r="AN86" s="3"/>
      <c r="AO86" s="3"/>
      <c r="AP86" s="88">
        <f t="shared" si="65"/>
        <v>55591451</v>
      </c>
      <c r="AQ86" s="88">
        <f t="shared" si="66"/>
        <v>315064.54854250001</v>
      </c>
      <c r="AR86">
        <v>0</v>
      </c>
      <c r="AS86" s="102">
        <f t="shared" si="67"/>
        <v>315064.54854250001</v>
      </c>
      <c r="AT86" s="3"/>
      <c r="AU86" s="88">
        <f t="shared" si="68"/>
        <v>777179585</v>
      </c>
      <c r="AV86" s="88">
        <f t="shared" si="69"/>
        <v>354005.30096750002</v>
      </c>
      <c r="AW86">
        <v>0</v>
      </c>
      <c r="AX86" s="102">
        <f t="shared" si="70"/>
        <v>354005.30096750002</v>
      </c>
      <c r="AY86" s="3"/>
      <c r="AZ86" s="88">
        <f t="shared" si="71"/>
        <v>40999766</v>
      </c>
      <c r="BA86" s="88">
        <f t="shared" si="72"/>
        <v>256658.53516000003</v>
      </c>
      <c r="BB86">
        <v>0</v>
      </c>
      <c r="BC86" s="102">
        <f t="shared" si="73"/>
        <v>256658.53516000003</v>
      </c>
      <c r="BD86" s="3"/>
      <c r="BE86" s="88">
        <f t="shared" si="74"/>
        <v>35142657</v>
      </c>
      <c r="BF86" s="88">
        <f t="shared" si="75"/>
        <v>224063.72392250001</v>
      </c>
      <c r="BG86">
        <v>0</v>
      </c>
      <c r="BH86" s="102">
        <f t="shared" si="76"/>
        <v>224063.72392250001</v>
      </c>
      <c r="BI86" s="3"/>
      <c r="BJ86" s="88">
        <f t="shared" si="77"/>
        <v>11714219</v>
      </c>
      <c r="BK86" s="88">
        <f t="shared" si="78"/>
        <v>74642.027283083342</v>
      </c>
      <c r="BL86">
        <v>0</v>
      </c>
      <c r="BM86" s="102">
        <f t="shared" si="79"/>
        <v>74642.027283083342</v>
      </c>
      <c r="BN86" s="3"/>
      <c r="BO86" s="88">
        <f t="shared" si="80"/>
        <v>27333177</v>
      </c>
      <c r="BP86" s="88">
        <f t="shared" si="81"/>
        <v>176499.43494800001</v>
      </c>
      <c r="BQ86">
        <v>0</v>
      </c>
      <c r="BR86" s="102">
        <f t="shared" si="82"/>
        <v>176499.43494800001</v>
      </c>
      <c r="BS86" s="3"/>
      <c r="BT86" s="88">
        <f t="shared" si="83"/>
        <v>11714219</v>
      </c>
      <c r="BU86" s="88">
        <f t="shared" si="84"/>
        <v>75642.616822666663</v>
      </c>
      <c r="BV86">
        <v>0</v>
      </c>
      <c r="BW86" s="102">
        <f t="shared" si="85"/>
        <v>75642.616822666663</v>
      </c>
      <c r="BX86" s="3"/>
      <c r="BY86" s="88">
        <f t="shared" si="86"/>
        <v>0</v>
      </c>
      <c r="BZ86" s="88">
        <f t="shared" si="87"/>
        <v>0</v>
      </c>
      <c r="CA86">
        <v>0</v>
      </c>
      <c r="CB86" s="102">
        <f t="shared" si="88"/>
        <v>0</v>
      </c>
      <c r="CC86" s="3"/>
      <c r="CD86" s="99">
        <f t="shared" si="89"/>
        <v>1411906291</v>
      </c>
      <c r="CE86" s="88">
        <f t="shared" si="50"/>
        <v>4211482.7418237496</v>
      </c>
      <c r="CF86" s="88">
        <f t="shared" si="90"/>
        <v>0</v>
      </c>
      <c r="CG86" s="99">
        <f t="shared" si="91"/>
        <v>4211482.7418237496</v>
      </c>
      <c r="CH86" s="88">
        <f t="shared" si="92"/>
        <v>857731.94792425074</v>
      </c>
      <c r="CI86" s="102">
        <f t="shared" si="51"/>
        <v>0</v>
      </c>
    </row>
    <row r="87" spans="5:87" x14ac:dyDescent="0.25">
      <c r="E87" s="138"/>
      <c r="F87" s="138"/>
      <c r="G87" s="138">
        <v>38956</v>
      </c>
      <c r="H87" s="64">
        <f t="shared" si="96"/>
        <v>64</v>
      </c>
      <c r="I87" s="38"/>
      <c r="L87" s="86">
        <f t="shared" si="93"/>
        <v>771922444</v>
      </c>
      <c r="M87" s="90">
        <f t="shared" si="7"/>
        <v>5076676.6067066668</v>
      </c>
      <c r="N87" s="89"/>
      <c r="O87" s="68">
        <f t="shared" si="94"/>
        <v>0</v>
      </c>
      <c r="P87" s="106">
        <f t="shared" si="101"/>
        <v>5076676.6067066668</v>
      </c>
      <c r="Q87" s="87">
        <f t="shared" si="97"/>
        <v>6432.6870333333336</v>
      </c>
      <c r="R87" s="87">
        <f t="shared" si="98"/>
        <v>1029.2299253333333</v>
      </c>
      <c r="S87" s="106">
        <f t="shared" si="99"/>
        <v>5069214.6897480004</v>
      </c>
      <c r="T87" s="140">
        <f t="shared" si="12"/>
        <v>1</v>
      </c>
      <c r="U87" s="64">
        <f t="shared" si="100"/>
        <v>64</v>
      </c>
      <c r="V87" s="99">
        <f t="shared" si="57"/>
        <v>153230577</v>
      </c>
      <c r="W87" s="106">
        <f t="shared" si="58"/>
        <v>907763.4765775</v>
      </c>
      <c r="X87">
        <f t="shared" si="59"/>
        <v>0</v>
      </c>
      <c r="Y87" s="102">
        <f t="shared" si="95"/>
        <v>907763.4765775</v>
      </c>
      <c r="Z87" s="64">
        <f t="shared" si="3"/>
        <v>64</v>
      </c>
      <c r="AA87" s="99">
        <f t="shared" si="60"/>
        <v>299000640</v>
      </c>
      <c r="AB87" s="88">
        <f t="shared" si="61"/>
        <v>1827143.0776</v>
      </c>
      <c r="AC87">
        <f t="shared" si="62"/>
        <v>0</v>
      </c>
      <c r="AD87" s="102">
        <f t="shared" si="63"/>
        <v>1827143.0776</v>
      </c>
      <c r="AE87" s="64">
        <f t="shared" si="4"/>
        <v>64</v>
      </c>
      <c r="AF87" s="88">
        <f t="shared" si="18"/>
        <v>1411906291</v>
      </c>
      <c r="AG87" s="88">
        <f t="shared" si="49"/>
        <v>857731.94792425074</v>
      </c>
      <c r="AH87">
        <v>0</v>
      </c>
      <c r="AI87" s="102">
        <f t="shared" si="64"/>
        <v>857731.94792425074</v>
      </c>
      <c r="AJ87" s="3"/>
      <c r="AK87" s="88">
        <f t="shared" si="20"/>
        <v>1411906291</v>
      </c>
      <c r="AL87" s="3"/>
      <c r="AM87" s="3"/>
      <c r="AN87" s="3"/>
      <c r="AO87" s="3"/>
      <c r="AP87" s="88">
        <f t="shared" si="65"/>
        <v>55591451</v>
      </c>
      <c r="AQ87" s="88">
        <f t="shared" si="66"/>
        <v>315064.54854250001</v>
      </c>
      <c r="AR87">
        <v>0</v>
      </c>
      <c r="AS87" s="102">
        <f t="shared" si="67"/>
        <v>315064.54854250001</v>
      </c>
      <c r="AT87" s="3"/>
      <c r="AU87" s="88">
        <f t="shared" si="68"/>
        <v>777179585</v>
      </c>
      <c r="AV87" s="88">
        <f t="shared" si="69"/>
        <v>354005.30096750002</v>
      </c>
      <c r="AW87">
        <v>0</v>
      </c>
      <c r="AX87" s="102">
        <f t="shared" si="70"/>
        <v>354005.30096750002</v>
      </c>
      <c r="AY87" s="3"/>
      <c r="AZ87" s="88">
        <f t="shared" si="71"/>
        <v>40999766</v>
      </c>
      <c r="BA87" s="88">
        <f t="shared" si="72"/>
        <v>256658.53516000003</v>
      </c>
      <c r="BB87">
        <v>0</v>
      </c>
      <c r="BC87" s="102">
        <f t="shared" si="73"/>
        <v>256658.53516000003</v>
      </c>
      <c r="BD87" s="3"/>
      <c r="BE87" s="88">
        <f t="shared" si="74"/>
        <v>35142657</v>
      </c>
      <c r="BF87" s="88">
        <f t="shared" si="75"/>
        <v>224063.72392250001</v>
      </c>
      <c r="BG87">
        <v>0</v>
      </c>
      <c r="BH87" s="102">
        <f t="shared" si="76"/>
        <v>224063.72392250001</v>
      </c>
      <c r="BI87" s="3"/>
      <c r="BJ87" s="88">
        <f t="shared" si="77"/>
        <v>11714219</v>
      </c>
      <c r="BK87" s="88">
        <f t="shared" si="78"/>
        <v>74642.027283083342</v>
      </c>
      <c r="BL87">
        <v>0</v>
      </c>
      <c r="BM87" s="102">
        <f t="shared" si="79"/>
        <v>74642.027283083342</v>
      </c>
      <c r="BN87" s="3"/>
      <c r="BO87" s="88">
        <f t="shared" si="80"/>
        <v>27333177</v>
      </c>
      <c r="BP87" s="88">
        <f t="shared" si="81"/>
        <v>176499.43494800001</v>
      </c>
      <c r="BQ87">
        <v>0</v>
      </c>
      <c r="BR87" s="102">
        <f t="shared" si="82"/>
        <v>176499.43494800001</v>
      </c>
      <c r="BS87" s="3"/>
      <c r="BT87" s="88">
        <f t="shared" si="83"/>
        <v>11714219</v>
      </c>
      <c r="BU87" s="88">
        <f t="shared" si="84"/>
        <v>75642.616822666663</v>
      </c>
      <c r="BV87">
        <v>0</v>
      </c>
      <c r="BW87" s="102">
        <f t="shared" si="85"/>
        <v>75642.616822666663</v>
      </c>
      <c r="BX87" s="3"/>
      <c r="BY87" s="88">
        <f t="shared" si="86"/>
        <v>0</v>
      </c>
      <c r="BZ87" s="88">
        <f t="shared" si="87"/>
        <v>0</v>
      </c>
      <c r="CA87">
        <v>0</v>
      </c>
      <c r="CB87" s="102">
        <f t="shared" si="88"/>
        <v>0</v>
      </c>
      <c r="CC87" s="3"/>
      <c r="CD87" s="99">
        <f t="shared" si="89"/>
        <v>1411906291</v>
      </c>
      <c r="CE87" s="88">
        <f t="shared" si="50"/>
        <v>4211482.7418237496</v>
      </c>
      <c r="CF87" s="88">
        <f t="shared" si="90"/>
        <v>0</v>
      </c>
      <c r="CG87" s="99">
        <f t="shared" si="91"/>
        <v>4211482.7418237496</v>
      </c>
      <c r="CH87" s="88">
        <f t="shared" si="92"/>
        <v>857731.94792425074</v>
      </c>
      <c r="CI87" s="102">
        <f t="shared" si="51"/>
        <v>0</v>
      </c>
    </row>
    <row r="88" spans="5:87" x14ac:dyDescent="0.25">
      <c r="E88" s="138"/>
      <c r="F88" s="138"/>
      <c r="G88" s="138">
        <v>38987</v>
      </c>
      <c r="H88" s="64">
        <f t="shared" ref="H88:H119" si="102">H87+1</f>
        <v>65</v>
      </c>
      <c r="I88" s="38"/>
      <c r="L88" s="86">
        <f t="shared" si="93"/>
        <v>771922444</v>
      </c>
      <c r="M88" s="90">
        <f t="shared" si="7"/>
        <v>5076676.6067066668</v>
      </c>
      <c r="N88" s="89"/>
      <c r="O88" s="68">
        <f t="shared" si="94"/>
        <v>0</v>
      </c>
      <c r="P88" s="106">
        <f t="shared" si="101"/>
        <v>5076676.6067066668</v>
      </c>
      <c r="Q88" s="87">
        <f t="shared" ref="Q88:Q119" si="103">L87*($C$10/12)</f>
        <v>6432.6870333333336</v>
      </c>
      <c r="R88" s="87">
        <f t="shared" ref="R88:R119" si="104">L87*($C$11/12)</f>
        <v>1029.2299253333333</v>
      </c>
      <c r="S88" s="106">
        <f t="shared" ref="S88:S119" si="105">SUM(N88:P88)-Q88-R88</f>
        <v>5069214.6897480004</v>
      </c>
      <c r="T88" s="140">
        <f t="shared" si="12"/>
        <v>1</v>
      </c>
      <c r="U88" s="64">
        <f t="shared" ref="U88:U119" si="106">U87+1</f>
        <v>65</v>
      </c>
      <c r="V88" s="99">
        <f t="shared" si="57"/>
        <v>153230577</v>
      </c>
      <c r="W88" s="106">
        <f t="shared" ref="W88:W143" si="107">V87*$C$14</f>
        <v>907763.4765775</v>
      </c>
      <c r="X88">
        <f t="shared" si="59"/>
        <v>0</v>
      </c>
      <c r="Y88" s="102">
        <f t="shared" si="95"/>
        <v>907763.4765775</v>
      </c>
      <c r="Z88" s="64">
        <f t="shared" ref="Z88:Z143" si="108">Z87+1</f>
        <v>65</v>
      </c>
      <c r="AA88" s="99">
        <f t="shared" si="60"/>
        <v>299000640</v>
      </c>
      <c r="AB88" s="88">
        <f t="shared" si="61"/>
        <v>1827143.0776</v>
      </c>
      <c r="AC88">
        <f t="shared" si="62"/>
        <v>0</v>
      </c>
      <c r="AD88" s="102">
        <f t="shared" si="63"/>
        <v>1827143.0776</v>
      </c>
      <c r="AE88" s="64">
        <f t="shared" ref="AE88:AE143" si="109">AE87+1</f>
        <v>65</v>
      </c>
      <c r="AF88" s="88">
        <f t="shared" si="18"/>
        <v>1411906291</v>
      </c>
      <c r="AG88" s="88">
        <f t="shared" si="49"/>
        <v>857731.94792425074</v>
      </c>
      <c r="AH88">
        <v>0</v>
      </c>
      <c r="AI88" s="102">
        <f t="shared" si="64"/>
        <v>857731.94792425074</v>
      </c>
      <c r="AJ88" s="3"/>
      <c r="AK88" s="88">
        <f t="shared" si="20"/>
        <v>1411906291</v>
      </c>
      <c r="AL88" s="3"/>
      <c r="AM88" s="3"/>
      <c r="AN88" s="3"/>
      <c r="AO88" s="3"/>
      <c r="AP88" s="88">
        <f t="shared" si="65"/>
        <v>55591451</v>
      </c>
      <c r="AQ88" s="88">
        <f t="shared" si="66"/>
        <v>315064.54854250001</v>
      </c>
      <c r="AR88">
        <v>0</v>
      </c>
      <c r="AS88" s="102">
        <f t="shared" si="67"/>
        <v>315064.54854250001</v>
      </c>
      <c r="AT88" s="3"/>
      <c r="AU88" s="88">
        <f t="shared" si="68"/>
        <v>777179585</v>
      </c>
      <c r="AV88" s="88">
        <f t="shared" si="69"/>
        <v>354005.30096750002</v>
      </c>
      <c r="AW88">
        <v>0</v>
      </c>
      <c r="AX88" s="102">
        <f t="shared" si="70"/>
        <v>354005.30096750002</v>
      </c>
      <c r="AY88" s="3"/>
      <c r="AZ88" s="88">
        <f t="shared" si="71"/>
        <v>40999766</v>
      </c>
      <c r="BA88" s="88">
        <f t="shared" si="72"/>
        <v>256658.53516000003</v>
      </c>
      <c r="BB88">
        <v>0</v>
      </c>
      <c r="BC88" s="102">
        <f t="shared" si="73"/>
        <v>256658.53516000003</v>
      </c>
      <c r="BD88" s="3"/>
      <c r="BE88" s="88">
        <f t="shared" si="74"/>
        <v>35142657</v>
      </c>
      <c r="BF88" s="88">
        <f t="shared" si="75"/>
        <v>224063.72392250001</v>
      </c>
      <c r="BG88">
        <v>0</v>
      </c>
      <c r="BH88" s="102">
        <f t="shared" si="76"/>
        <v>224063.72392250001</v>
      </c>
      <c r="BI88" s="3"/>
      <c r="BJ88" s="88">
        <f t="shared" si="77"/>
        <v>11714219</v>
      </c>
      <c r="BK88" s="88">
        <f t="shared" si="78"/>
        <v>74642.027283083342</v>
      </c>
      <c r="BL88">
        <v>0</v>
      </c>
      <c r="BM88" s="102">
        <f t="shared" si="79"/>
        <v>74642.027283083342</v>
      </c>
      <c r="BN88" s="3"/>
      <c r="BO88" s="88">
        <f t="shared" si="80"/>
        <v>27333177</v>
      </c>
      <c r="BP88" s="88">
        <f t="shared" si="81"/>
        <v>176499.43494800001</v>
      </c>
      <c r="BQ88">
        <v>0</v>
      </c>
      <c r="BR88" s="102">
        <f t="shared" si="82"/>
        <v>176499.43494800001</v>
      </c>
      <c r="BS88" s="3"/>
      <c r="BT88" s="88">
        <f t="shared" si="83"/>
        <v>11714219</v>
      </c>
      <c r="BU88" s="88">
        <f t="shared" si="84"/>
        <v>75642.616822666663</v>
      </c>
      <c r="BV88">
        <v>0</v>
      </c>
      <c r="BW88" s="102">
        <f t="shared" si="85"/>
        <v>75642.616822666663</v>
      </c>
      <c r="BX88" s="3"/>
      <c r="BY88" s="88">
        <f t="shared" si="86"/>
        <v>0</v>
      </c>
      <c r="BZ88" s="88">
        <f t="shared" si="87"/>
        <v>0</v>
      </c>
      <c r="CA88">
        <v>0</v>
      </c>
      <c r="CB88" s="102">
        <f t="shared" si="88"/>
        <v>0</v>
      </c>
      <c r="CC88" s="3"/>
      <c r="CD88" s="99">
        <f t="shared" si="89"/>
        <v>1411906291</v>
      </c>
      <c r="CE88" s="88">
        <f t="shared" si="50"/>
        <v>4211482.7418237496</v>
      </c>
      <c r="CF88" s="88">
        <f t="shared" si="90"/>
        <v>0</v>
      </c>
      <c r="CG88" s="99">
        <f t="shared" si="91"/>
        <v>4211482.7418237496</v>
      </c>
      <c r="CH88" s="88">
        <f t="shared" si="92"/>
        <v>857731.94792425074</v>
      </c>
      <c r="CI88" s="102">
        <f t="shared" si="51"/>
        <v>0</v>
      </c>
    </row>
    <row r="89" spans="5:87" x14ac:dyDescent="0.25">
      <c r="E89" s="138"/>
      <c r="F89" s="138"/>
      <c r="G89" s="138">
        <v>39017</v>
      </c>
      <c r="H89" s="64">
        <f t="shared" si="102"/>
        <v>66</v>
      </c>
      <c r="I89" s="38"/>
      <c r="L89" s="86">
        <f t="shared" si="93"/>
        <v>771922444</v>
      </c>
      <c r="M89" s="90">
        <f t="shared" ref="M89:M152" si="110">L88*($C$6/12)</f>
        <v>5076676.6067066668</v>
      </c>
      <c r="N89" s="89"/>
      <c r="O89" s="68">
        <f t="shared" si="94"/>
        <v>0</v>
      </c>
      <c r="P89" s="106">
        <f t="shared" si="101"/>
        <v>5076676.6067066668</v>
      </c>
      <c r="Q89" s="87">
        <f t="shared" si="103"/>
        <v>6432.6870333333336</v>
      </c>
      <c r="R89" s="87">
        <f t="shared" si="104"/>
        <v>1029.2299253333333</v>
      </c>
      <c r="S89" s="106">
        <f t="shared" si="105"/>
        <v>5069214.6897480004</v>
      </c>
      <c r="T89" s="140">
        <f t="shared" ref="T89:T143" si="111">L89/$L$23</f>
        <v>1</v>
      </c>
      <c r="U89" s="64">
        <f t="shared" si="106"/>
        <v>66</v>
      </c>
      <c r="V89" s="99">
        <f t="shared" ref="V89:V143" si="112">MAXA(V88-X89,0)</f>
        <v>153230577</v>
      </c>
      <c r="W89" s="106">
        <f t="shared" si="107"/>
        <v>907763.4765775</v>
      </c>
      <c r="X89">
        <f t="shared" si="59"/>
        <v>0</v>
      </c>
      <c r="Y89" s="102">
        <f t="shared" si="95"/>
        <v>907763.4765775</v>
      </c>
      <c r="Z89" s="64">
        <f t="shared" si="108"/>
        <v>66</v>
      </c>
      <c r="AA89" s="99">
        <f t="shared" si="60"/>
        <v>299000640</v>
      </c>
      <c r="AB89" s="88">
        <f t="shared" si="61"/>
        <v>1827143.0776</v>
      </c>
      <c r="AC89">
        <f t="shared" si="62"/>
        <v>0</v>
      </c>
      <c r="AD89" s="102">
        <f t="shared" si="63"/>
        <v>1827143.0776</v>
      </c>
      <c r="AE89" s="64">
        <f t="shared" si="109"/>
        <v>66</v>
      </c>
      <c r="AF89" s="88">
        <f t="shared" ref="AF89:AF143" si="113">CD89</f>
        <v>1411906291</v>
      </c>
      <c r="AG89" s="88">
        <f t="shared" si="49"/>
        <v>857731.94792425074</v>
      </c>
      <c r="AH89">
        <v>0</v>
      </c>
      <c r="AI89" s="102">
        <f t="shared" si="64"/>
        <v>857731.94792425074</v>
      </c>
      <c r="AJ89" s="3"/>
      <c r="AK89" s="88">
        <f t="shared" ref="AK89:AK143" si="114">CD89</f>
        <v>1411906291</v>
      </c>
      <c r="AL89" s="3"/>
      <c r="AM89" s="3"/>
      <c r="AN89" s="3"/>
      <c r="AO89" s="3"/>
      <c r="AP89" s="88">
        <f t="shared" si="65"/>
        <v>55591451</v>
      </c>
      <c r="AQ89" s="88">
        <f t="shared" si="66"/>
        <v>315064.54854250001</v>
      </c>
      <c r="AR89">
        <v>0</v>
      </c>
      <c r="AS89" s="102">
        <f t="shared" si="67"/>
        <v>315064.54854250001</v>
      </c>
      <c r="AT89" s="3"/>
      <c r="AU89" s="88">
        <f t="shared" si="68"/>
        <v>777179585</v>
      </c>
      <c r="AV89" s="88">
        <f t="shared" si="69"/>
        <v>354005.30096750002</v>
      </c>
      <c r="AW89">
        <v>0</v>
      </c>
      <c r="AX89" s="102">
        <f t="shared" si="70"/>
        <v>354005.30096750002</v>
      </c>
      <c r="AY89" s="3"/>
      <c r="AZ89" s="88">
        <f t="shared" si="71"/>
        <v>40999766</v>
      </c>
      <c r="BA89" s="88">
        <f t="shared" si="72"/>
        <v>256658.53516000003</v>
      </c>
      <c r="BB89">
        <v>0</v>
      </c>
      <c r="BC89" s="102">
        <f t="shared" si="73"/>
        <v>256658.53516000003</v>
      </c>
      <c r="BD89" s="3"/>
      <c r="BE89" s="88">
        <f t="shared" si="74"/>
        <v>35142657</v>
      </c>
      <c r="BF89" s="88">
        <f t="shared" si="75"/>
        <v>224063.72392250001</v>
      </c>
      <c r="BG89">
        <v>0</v>
      </c>
      <c r="BH89" s="102">
        <f t="shared" si="76"/>
        <v>224063.72392250001</v>
      </c>
      <c r="BI89" s="3"/>
      <c r="BJ89" s="88">
        <f t="shared" si="77"/>
        <v>11714219</v>
      </c>
      <c r="BK89" s="88">
        <f t="shared" si="78"/>
        <v>74642.027283083342</v>
      </c>
      <c r="BL89">
        <v>0</v>
      </c>
      <c r="BM89" s="102">
        <f t="shared" si="79"/>
        <v>74642.027283083342</v>
      </c>
      <c r="BN89" s="3"/>
      <c r="BO89" s="88">
        <f t="shared" si="80"/>
        <v>27333177</v>
      </c>
      <c r="BP89" s="88">
        <f t="shared" si="81"/>
        <v>176499.43494800001</v>
      </c>
      <c r="BQ89">
        <v>0</v>
      </c>
      <c r="BR89" s="102">
        <f t="shared" si="82"/>
        <v>176499.43494800001</v>
      </c>
      <c r="BS89" s="3"/>
      <c r="BT89" s="88">
        <f t="shared" si="83"/>
        <v>11714219</v>
      </c>
      <c r="BU89" s="88">
        <f t="shared" si="84"/>
        <v>75642.616822666663</v>
      </c>
      <c r="BV89">
        <v>0</v>
      </c>
      <c r="BW89" s="102">
        <f t="shared" si="85"/>
        <v>75642.616822666663</v>
      </c>
      <c r="BX89" s="3"/>
      <c r="BY89" s="88">
        <f t="shared" si="86"/>
        <v>0</v>
      </c>
      <c r="BZ89" s="88">
        <f t="shared" si="87"/>
        <v>0</v>
      </c>
      <c r="CA89">
        <v>0</v>
      </c>
      <c r="CB89" s="102">
        <f t="shared" si="88"/>
        <v>0</v>
      </c>
      <c r="CC89" s="3"/>
      <c r="CD89" s="99">
        <f t="shared" si="89"/>
        <v>1411906291</v>
      </c>
      <c r="CE89" s="88">
        <f t="shared" si="50"/>
        <v>4211482.7418237496</v>
      </c>
      <c r="CF89" s="88">
        <f t="shared" si="90"/>
        <v>0</v>
      </c>
      <c r="CG89" s="99">
        <f t="shared" si="91"/>
        <v>4211482.7418237496</v>
      </c>
      <c r="CH89" s="88">
        <f t="shared" si="92"/>
        <v>857731.94792425074</v>
      </c>
      <c r="CI89" s="102">
        <f t="shared" si="51"/>
        <v>0</v>
      </c>
    </row>
    <row r="90" spans="5:87" x14ac:dyDescent="0.25">
      <c r="E90" s="138"/>
      <c r="F90" s="138"/>
      <c r="G90" s="138">
        <v>39048</v>
      </c>
      <c r="H90" s="64">
        <f t="shared" si="102"/>
        <v>67</v>
      </c>
      <c r="I90" s="38"/>
      <c r="L90" s="86">
        <f t="shared" si="93"/>
        <v>771922444</v>
      </c>
      <c r="M90" s="90">
        <f t="shared" si="110"/>
        <v>5076676.6067066668</v>
      </c>
      <c r="N90" s="89"/>
      <c r="O90" s="68">
        <f t="shared" si="94"/>
        <v>0</v>
      </c>
      <c r="P90" s="106">
        <f t="shared" si="101"/>
        <v>5076676.6067066668</v>
      </c>
      <c r="Q90" s="87">
        <f t="shared" si="103"/>
        <v>6432.6870333333336</v>
      </c>
      <c r="R90" s="87">
        <f t="shared" si="104"/>
        <v>1029.2299253333333</v>
      </c>
      <c r="S90" s="106">
        <f t="shared" si="105"/>
        <v>5069214.6897480004</v>
      </c>
      <c r="T90" s="140">
        <f t="shared" si="111"/>
        <v>1</v>
      </c>
      <c r="U90" s="64">
        <f t="shared" si="106"/>
        <v>67</v>
      </c>
      <c r="V90" s="99">
        <f t="shared" si="112"/>
        <v>153230577</v>
      </c>
      <c r="W90" s="106">
        <f t="shared" si="107"/>
        <v>907763.4765775</v>
      </c>
      <c r="X90">
        <f t="shared" si="59"/>
        <v>0</v>
      </c>
      <c r="Y90" s="102">
        <f t="shared" si="95"/>
        <v>907763.4765775</v>
      </c>
      <c r="Z90" s="64">
        <f t="shared" si="108"/>
        <v>67</v>
      </c>
      <c r="AA90" s="99">
        <f t="shared" si="60"/>
        <v>299000640</v>
      </c>
      <c r="AB90" s="88">
        <f t="shared" si="61"/>
        <v>1827143.0776</v>
      </c>
      <c r="AC90">
        <f t="shared" si="62"/>
        <v>0</v>
      </c>
      <c r="AD90" s="102">
        <f t="shared" si="63"/>
        <v>1827143.0776</v>
      </c>
      <c r="AE90" s="64">
        <f t="shared" si="109"/>
        <v>67</v>
      </c>
      <c r="AF90" s="88">
        <f t="shared" si="113"/>
        <v>1411906291</v>
      </c>
      <c r="AG90" s="88">
        <f t="shared" ref="AG90:AG143" si="115">CH90</f>
        <v>857731.94792425074</v>
      </c>
      <c r="AH90">
        <v>0</v>
      </c>
      <c r="AI90" s="102">
        <f t="shared" si="64"/>
        <v>857731.94792425074</v>
      </c>
      <c r="AJ90" s="3"/>
      <c r="AK90" s="88">
        <f t="shared" si="114"/>
        <v>1411906291</v>
      </c>
      <c r="AL90" s="3"/>
      <c r="AM90" s="3"/>
      <c r="AN90" s="3"/>
      <c r="AO90" s="3"/>
      <c r="AP90" s="88">
        <f t="shared" si="65"/>
        <v>55591451</v>
      </c>
      <c r="AQ90" s="88">
        <f t="shared" si="66"/>
        <v>315064.54854250001</v>
      </c>
      <c r="AR90">
        <v>0</v>
      </c>
      <c r="AS90" s="102">
        <f t="shared" si="67"/>
        <v>315064.54854250001</v>
      </c>
      <c r="AT90" s="3"/>
      <c r="AU90" s="88">
        <f t="shared" si="68"/>
        <v>777179585</v>
      </c>
      <c r="AV90" s="88">
        <f t="shared" si="69"/>
        <v>354005.30096750002</v>
      </c>
      <c r="AW90">
        <v>0</v>
      </c>
      <c r="AX90" s="102">
        <f t="shared" si="70"/>
        <v>354005.30096750002</v>
      </c>
      <c r="AY90" s="3"/>
      <c r="AZ90" s="88">
        <f t="shared" si="71"/>
        <v>40999766</v>
      </c>
      <c r="BA90" s="88">
        <f t="shared" si="72"/>
        <v>256658.53516000003</v>
      </c>
      <c r="BB90">
        <v>0</v>
      </c>
      <c r="BC90" s="102">
        <f t="shared" si="73"/>
        <v>256658.53516000003</v>
      </c>
      <c r="BD90" s="3"/>
      <c r="BE90" s="88">
        <f t="shared" si="74"/>
        <v>35142657</v>
      </c>
      <c r="BF90" s="88">
        <f t="shared" si="75"/>
        <v>224063.72392250001</v>
      </c>
      <c r="BG90">
        <v>0</v>
      </c>
      <c r="BH90" s="102">
        <f t="shared" si="76"/>
        <v>224063.72392250001</v>
      </c>
      <c r="BI90" s="3"/>
      <c r="BJ90" s="88">
        <f t="shared" si="77"/>
        <v>11714219</v>
      </c>
      <c r="BK90" s="88">
        <f t="shared" si="78"/>
        <v>74642.027283083342</v>
      </c>
      <c r="BL90">
        <v>0</v>
      </c>
      <c r="BM90" s="102">
        <f t="shared" si="79"/>
        <v>74642.027283083342</v>
      </c>
      <c r="BN90" s="3"/>
      <c r="BO90" s="88">
        <f t="shared" si="80"/>
        <v>27333177</v>
      </c>
      <c r="BP90" s="88">
        <f t="shared" si="81"/>
        <v>176499.43494800001</v>
      </c>
      <c r="BQ90">
        <v>0</v>
      </c>
      <c r="BR90" s="102">
        <f t="shared" si="82"/>
        <v>176499.43494800001</v>
      </c>
      <c r="BS90" s="3"/>
      <c r="BT90" s="88">
        <f t="shared" si="83"/>
        <v>11714219</v>
      </c>
      <c r="BU90" s="88">
        <f t="shared" si="84"/>
        <v>75642.616822666663</v>
      </c>
      <c r="BV90">
        <v>0</v>
      </c>
      <c r="BW90" s="102">
        <f t="shared" si="85"/>
        <v>75642.616822666663</v>
      </c>
      <c r="BX90" s="3"/>
      <c r="BY90" s="88">
        <f t="shared" si="86"/>
        <v>0</v>
      </c>
      <c r="BZ90" s="88">
        <f t="shared" si="87"/>
        <v>0</v>
      </c>
      <c r="CA90">
        <v>0</v>
      </c>
      <c r="CB90" s="102">
        <f t="shared" si="88"/>
        <v>0</v>
      </c>
      <c r="CC90" s="3"/>
      <c r="CD90" s="99">
        <f t="shared" si="89"/>
        <v>1411906291</v>
      </c>
      <c r="CE90" s="88">
        <f t="shared" ref="CE90:CE143" si="116">W90+AB90+AQ90+AV90+BA90+BF90+BK90+BP90+BU90+BZ90</f>
        <v>4211482.7418237496</v>
      </c>
      <c r="CF90" s="88">
        <f t="shared" si="90"/>
        <v>0</v>
      </c>
      <c r="CG90" s="99">
        <f t="shared" si="91"/>
        <v>4211482.7418237496</v>
      </c>
      <c r="CH90" s="88">
        <f t="shared" si="92"/>
        <v>857731.94792425074</v>
      </c>
      <c r="CI90" s="102">
        <f t="shared" ref="CI90:CI143" si="117">S90-CG90-AG90</f>
        <v>0</v>
      </c>
    </row>
    <row r="91" spans="5:87" x14ac:dyDescent="0.25">
      <c r="E91" s="138"/>
      <c r="F91" s="138"/>
      <c r="G91" s="138">
        <v>39078</v>
      </c>
      <c r="H91" s="64">
        <f t="shared" si="102"/>
        <v>68</v>
      </c>
      <c r="I91" s="38"/>
      <c r="L91" s="86">
        <f t="shared" si="93"/>
        <v>771922444</v>
      </c>
      <c r="M91" s="90">
        <f t="shared" si="110"/>
        <v>5076676.6067066668</v>
      </c>
      <c r="N91" s="89"/>
      <c r="O91" s="68">
        <f t="shared" si="94"/>
        <v>0</v>
      </c>
      <c r="P91" s="106">
        <f t="shared" si="101"/>
        <v>5076676.6067066668</v>
      </c>
      <c r="Q91" s="87">
        <f t="shared" si="103"/>
        <v>6432.6870333333336</v>
      </c>
      <c r="R91" s="87">
        <f t="shared" si="104"/>
        <v>1029.2299253333333</v>
      </c>
      <c r="S91" s="106">
        <f t="shared" si="105"/>
        <v>5069214.6897480004</v>
      </c>
      <c r="T91" s="140">
        <f t="shared" si="111"/>
        <v>1</v>
      </c>
      <c r="U91" s="64">
        <f t="shared" si="106"/>
        <v>68</v>
      </c>
      <c r="V91" s="99">
        <f t="shared" si="112"/>
        <v>153230577</v>
      </c>
      <c r="W91" s="106">
        <f t="shared" si="107"/>
        <v>907763.4765775</v>
      </c>
      <c r="X91">
        <f t="shared" si="59"/>
        <v>0</v>
      </c>
      <c r="Y91" s="102">
        <f t="shared" si="95"/>
        <v>907763.4765775</v>
      </c>
      <c r="Z91" s="64">
        <f t="shared" si="108"/>
        <v>68</v>
      </c>
      <c r="AA91" s="99">
        <f t="shared" si="60"/>
        <v>299000640</v>
      </c>
      <c r="AB91" s="88">
        <f t="shared" si="61"/>
        <v>1827143.0776</v>
      </c>
      <c r="AC91">
        <f t="shared" si="62"/>
        <v>0</v>
      </c>
      <c r="AD91" s="102">
        <f t="shared" si="63"/>
        <v>1827143.0776</v>
      </c>
      <c r="AE91" s="64">
        <f t="shared" si="109"/>
        <v>68</v>
      </c>
      <c r="AF91" s="88">
        <f t="shared" si="113"/>
        <v>1411906291</v>
      </c>
      <c r="AG91" s="88">
        <f t="shared" si="115"/>
        <v>857731.94792425074</v>
      </c>
      <c r="AH91">
        <v>0</v>
      </c>
      <c r="AI91" s="102">
        <f t="shared" si="64"/>
        <v>857731.94792425074</v>
      </c>
      <c r="AJ91" s="3"/>
      <c r="AK91" s="88">
        <f t="shared" si="114"/>
        <v>1411906291</v>
      </c>
      <c r="AL91" s="3"/>
      <c r="AM91" s="3"/>
      <c r="AN91" s="3"/>
      <c r="AO91" s="3"/>
      <c r="AP91" s="88">
        <f t="shared" si="65"/>
        <v>55591451</v>
      </c>
      <c r="AQ91" s="88">
        <f t="shared" si="66"/>
        <v>315064.54854250001</v>
      </c>
      <c r="AR91">
        <v>0</v>
      </c>
      <c r="AS91" s="102">
        <f t="shared" si="67"/>
        <v>315064.54854250001</v>
      </c>
      <c r="AT91" s="3"/>
      <c r="AU91" s="88">
        <f t="shared" si="68"/>
        <v>777179585</v>
      </c>
      <c r="AV91" s="88">
        <f t="shared" si="69"/>
        <v>354005.30096750002</v>
      </c>
      <c r="AW91">
        <v>0</v>
      </c>
      <c r="AX91" s="102">
        <f t="shared" si="70"/>
        <v>354005.30096750002</v>
      </c>
      <c r="AY91" s="3"/>
      <c r="AZ91" s="88">
        <f t="shared" si="71"/>
        <v>40999766</v>
      </c>
      <c r="BA91" s="88">
        <f t="shared" si="72"/>
        <v>256658.53516000003</v>
      </c>
      <c r="BB91">
        <v>0</v>
      </c>
      <c r="BC91" s="102">
        <f t="shared" si="73"/>
        <v>256658.53516000003</v>
      </c>
      <c r="BD91" s="3"/>
      <c r="BE91" s="88">
        <f t="shared" si="74"/>
        <v>35142657</v>
      </c>
      <c r="BF91" s="88">
        <f t="shared" si="75"/>
        <v>224063.72392250001</v>
      </c>
      <c r="BG91">
        <v>0</v>
      </c>
      <c r="BH91" s="102">
        <f t="shared" si="76"/>
        <v>224063.72392250001</v>
      </c>
      <c r="BI91" s="3"/>
      <c r="BJ91" s="88">
        <f t="shared" si="77"/>
        <v>11714219</v>
      </c>
      <c r="BK91" s="88">
        <f t="shared" si="78"/>
        <v>74642.027283083342</v>
      </c>
      <c r="BL91">
        <v>0</v>
      </c>
      <c r="BM91" s="102">
        <f t="shared" si="79"/>
        <v>74642.027283083342</v>
      </c>
      <c r="BN91" s="3"/>
      <c r="BO91" s="88">
        <f t="shared" si="80"/>
        <v>27333177</v>
      </c>
      <c r="BP91" s="88">
        <f t="shared" si="81"/>
        <v>176499.43494800001</v>
      </c>
      <c r="BQ91">
        <v>0</v>
      </c>
      <c r="BR91" s="102">
        <f t="shared" si="82"/>
        <v>176499.43494800001</v>
      </c>
      <c r="BS91" s="3"/>
      <c r="BT91" s="88">
        <f t="shared" si="83"/>
        <v>11714219</v>
      </c>
      <c r="BU91" s="88">
        <f t="shared" si="84"/>
        <v>75642.616822666663</v>
      </c>
      <c r="BV91">
        <v>0</v>
      </c>
      <c r="BW91" s="102">
        <f t="shared" si="85"/>
        <v>75642.616822666663</v>
      </c>
      <c r="BX91" s="3"/>
      <c r="BY91" s="88">
        <f t="shared" si="86"/>
        <v>0</v>
      </c>
      <c r="BZ91" s="88">
        <f t="shared" si="87"/>
        <v>0</v>
      </c>
      <c r="CA91">
        <v>0</v>
      </c>
      <c r="CB91" s="102">
        <f t="shared" si="88"/>
        <v>0</v>
      </c>
      <c r="CC91" s="3"/>
      <c r="CD91" s="99">
        <f t="shared" si="89"/>
        <v>1411906291</v>
      </c>
      <c r="CE91" s="88">
        <f t="shared" si="116"/>
        <v>4211482.7418237496</v>
      </c>
      <c r="CF91" s="88">
        <f t="shared" si="90"/>
        <v>0</v>
      </c>
      <c r="CG91" s="99">
        <f t="shared" si="91"/>
        <v>4211482.7418237496</v>
      </c>
      <c r="CH91" s="88">
        <f t="shared" si="92"/>
        <v>857731.94792425074</v>
      </c>
      <c r="CI91" s="102">
        <f t="shared" si="117"/>
        <v>0</v>
      </c>
    </row>
    <row r="92" spans="5:87" x14ac:dyDescent="0.25">
      <c r="E92" s="138"/>
      <c r="F92" s="138"/>
      <c r="G92" s="138">
        <v>39109</v>
      </c>
      <c r="H92" s="64">
        <f t="shared" si="102"/>
        <v>69</v>
      </c>
      <c r="I92" s="38"/>
      <c r="L92" s="86">
        <f t="shared" si="93"/>
        <v>771922444</v>
      </c>
      <c r="M92" s="90">
        <f t="shared" si="110"/>
        <v>5076676.6067066668</v>
      </c>
      <c r="N92" s="89"/>
      <c r="O92" s="68">
        <f t="shared" si="94"/>
        <v>0</v>
      </c>
      <c r="P92" s="106">
        <f t="shared" si="101"/>
        <v>5076676.6067066668</v>
      </c>
      <c r="Q92" s="87">
        <f t="shared" si="103"/>
        <v>6432.6870333333336</v>
      </c>
      <c r="R92" s="87">
        <f t="shared" si="104"/>
        <v>1029.2299253333333</v>
      </c>
      <c r="S92" s="106">
        <f t="shared" si="105"/>
        <v>5069214.6897480004</v>
      </c>
      <c r="T92" s="140">
        <f t="shared" si="111"/>
        <v>1</v>
      </c>
      <c r="U92" s="64">
        <f t="shared" si="106"/>
        <v>69</v>
      </c>
      <c r="V92" s="99">
        <f t="shared" si="112"/>
        <v>153230577</v>
      </c>
      <c r="W92" s="106">
        <f t="shared" si="107"/>
        <v>907763.4765775</v>
      </c>
      <c r="X92">
        <f t="shared" si="59"/>
        <v>0</v>
      </c>
      <c r="Y92" s="102">
        <f t="shared" si="95"/>
        <v>907763.4765775</v>
      </c>
      <c r="Z92" s="64">
        <f t="shared" si="108"/>
        <v>69</v>
      </c>
      <c r="AA92" s="99">
        <f t="shared" si="60"/>
        <v>299000640</v>
      </c>
      <c r="AB92" s="88">
        <f t="shared" si="61"/>
        <v>1827143.0776</v>
      </c>
      <c r="AC92">
        <f t="shared" si="62"/>
        <v>0</v>
      </c>
      <c r="AD92" s="102">
        <f t="shared" si="63"/>
        <v>1827143.0776</v>
      </c>
      <c r="AE92" s="64">
        <f t="shared" si="109"/>
        <v>69</v>
      </c>
      <c r="AF92" s="88">
        <f t="shared" si="113"/>
        <v>1411906291</v>
      </c>
      <c r="AG92" s="88">
        <f t="shared" si="115"/>
        <v>857731.94792425074</v>
      </c>
      <c r="AH92">
        <v>0</v>
      </c>
      <c r="AI92" s="102">
        <f t="shared" si="64"/>
        <v>857731.94792425074</v>
      </c>
      <c r="AJ92" s="3"/>
      <c r="AK92" s="88">
        <f t="shared" si="114"/>
        <v>1411906291</v>
      </c>
      <c r="AL92" s="3"/>
      <c r="AM92" s="3"/>
      <c r="AN92" s="3"/>
      <c r="AO92" s="3"/>
      <c r="AP92" s="88">
        <f t="shared" si="65"/>
        <v>55591451</v>
      </c>
      <c r="AQ92" s="88">
        <f t="shared" si="66"/>
        <v>315064.54854250001</v>
      </c>
      <c r="AR92">
        <v>0</v>
      </c>
      <c r="AS92" s="102">
        <f t="shared" si="67"/>
        <v>315064.54854250001</v>
      </c>
      <c r="AT92" s="3"/>
      <c r="AU92" s="88">
        <f t="shared" si="68"/>
        <v>777179585</v>
      </c>
      <c r="AV92" s="88">
        <f t="shared" si="69"/>
        <v>354005.30096750002</v>
      </c>
      <c r="AW92">
        <v>0</v>
      </c>
      <c r="AX92" s="102">
        <f t="shared" si="70"/>
        <v>354005.30096750002</v>
      </c>
      <c r="AY92" s="3"/>
      <c r="AZ92" s="88">
        <f t="shared" si="71"/>
        <v>40999766</v>
      </c>
      <c r="BA92" s="88">
        <f t="shared" si="72"/>
        <v>256658.53516000003</v>
      </c>
      <c r="BB92">
        <v>0</v>
      </c>
      <c r="BC92" s="102">
        <f t="shared" si="73"/>
        <v>256658.53516000003</v>
      </c>
      <c r="BD92" s="3"/>
      <c r="BE92" s="88">
        <f t="shared" si="74"/>
        <v>35142657</v>
      </c>
      <c r="BF92" s="88">
        <f t="shared" si="75"/>
        <v>224063.72392250001</v>
      </c>
      <c r="BG92">
        <v>0</v>
      </c>
      <c r="BH92" s="102">
        <f t="shared" si="76"/>
        <v>224063.72392250001</v>
      </c>
      <c r="BI92" s="3"/>
      <c r="BJ92" s="88">
        <f t="shared" si="77"/>
        <v>11714219</v>
      </c>
      <c r="BK92" s="88">
        <f t="shared" si="78"/>
        <v>74642.027283083342</v>
      </c>
      <c r="BL92">
        <v>0</v>
      </c>
      <c r="BM92" s="102">
        <f t="shared" si="79"/>
        <v>74642.027283083342</v>
      </c>
      <c r="BN92" s="3"/>
      <c r="BO92" s="88">
        <f t="shared" si="80"/>
        <v>27333177</v>
      </c>
      <c r="BP92" s="88">
        <f t="shared" si="81"/>
        <v>176499.43494800001</v>
      </c>
      <c r="BQ92">
        <v>0</v>
      </c>
      <c r="BR92" s="102">
        <f t="shared" si="82"/>
        <v>176499.43494800001</v>
      </c>
      <c r="BS92" s="3"/>
      <c r="BT92" s="88">
        <f t="shared" si="83"/>
        <v>11714219</v>
      </c>
      <c r="BU92" s="88">
        <f t="shared" si="84"/>
        <v>75642.616822666663</v>
      </c>
      <c r="BV92">
        <v>0</v>
      </c>
      <c r="BW92" s="102">
        <f t="shared" si="85"/>
        <v>75642.616822666663</v>
      </c>
      <c r="BX92" s="3"/>
      <c r="BY92" s="88">
        <f t="shared" si="86"/>
        <v>0</v>
      </c>
      <c r="BZ92" s="88">
        <f t="shared" si="87"/>
        <v>0</v>
      </c>
      <c r="CA92">
        <v>0</v>
      </c>
      <c r="CB92" s="102">
        <f t="shared" si="88"/>
        <v>0</v>
      </c>
      <c r="CC92" s="3"/>
      <c r="CD92" s="99">
        <f t="shared" si="89"/>
        <v>1411906291</v>
      </c>
      <c r="CE92" s="88">
        <f t="shared" si="116"/>
        <v>4211482.7418237496</v>
      </c>
      <c r="CF92" s="88">
        <f t="shared" si="90"/>
        <v>0</v>
      </c>
      <c r="CG92" s="99">
        <f t="shared" si="91"/>
        <v>4211482.7418237496</v>
      </c>
      <c r="CH92" s="88">
        <f t="shared" si="92"/>
        <v>857731.94792425074</v>
      </c>
      <c r="CI92" s="102">
        <f t="shared" si="117"/>
        <v>0</v>
      </c>
    </row>
    <row r="93" spans="5:87" x14ac:dyDescent="0.25">
      <c r="E93" s="138"/>
      <c r="F93" s="138"/>
      <c r="G93" s="138">
        <v>39140</v>
      </c>
      <c r="H93" s="64">
        <f t="shared" si="102"/>
        <v>70</v>
      </c>
      <c r="I93" s="38"/>
      <c r="L93" s="86">
        <f t="shared" si="93"/>
        <v>771922444</v>
      </c>
      <c r="M93" s="90">
        <f t="shared" si="110"/>
        <v>5076676.6067066668</v>
      </c>
      <c r="N93" s="89"/>
      <c r="O93" s="68">
        <f t="shared" si="94"/>
        <v>0</v>
      </c>
      <c r="P93" s="106">
        <f t="shared" si="101"/>
        <v>5076676.6067066668</v>
      </c>
      <c r="Q93" s="87">
        <f t="shared" si="103"/>
        <v>6432.6870333333336</v>
      </c>
      <c r="R93" s="87">
        <f t="shared" si="104"/>
        <v>1029.2299253333333</v>
      </c>
      <c r="S93" s="106">
        <f t="shared" si="105"/>
        <v>5069214.6897480004</v>
      </c>
      <c r="T93" s="140">
        <f t="shared" si="111"/>
        <v>1</v>
      </c>
      <c r="U93" s="64">
        <f t="shared" si="106"/>
        <v>70</v>
      </c>
      <c r="V93" s="99">
        <f t="shared" si="112"/>
        <v>153230577</v>
      </c>
      <c r="W93" s="106">
        <f t="shared" si="107"/>
        <v>907763.4765775</v>
      </c>
      <c r="X93">
        <f t="shared" si="59"/>
        <v>0</v>
      </c>
      <c r="Y93" s="102">
        <f t="shared" si="95"/>
        <v>907763.4765775</v>
      </c>
      <c r="Z93" s="64">
        <f t="shared" si="108"/>
        <v>70</v>
      </c>
      <c r="AA93" s="99">
        <f t="shared" si="60"/>
        <v>299000640</v>
      </c>
      <c r="AB93" s="88">
        <f t="shared" si="61"/>
        <v>1827143.0776</v>
      </c>
      <c r="AC93">
        <f t="shared" si="62"/>
        <v>0</v>
      </c>
      <c r="AD93" s="102">
        <f t="shared" si="63"/>
        <v>1827143.0776</v>
      </c>
      <c r="AE93" s="64">
        <f t="shared" si="109"/>
        <v>70</v>
      </c>
      <c r="AF93" s="88">
        <f t="shared" si="113"/>
        <v>1411906291</v>
      </c>
      <c r="AG93" s="88">
        <f t="shared" si="115"/>
        <v>857731.94792425074</v>
      </c>
      <c r="AH93">
        <v>0</v>
      </c>
      <c r="AI93" s="102">
        <f t="shared" si="64"/>
        <v>857731.94792425074</v>
      </c>
      <c r="AJ93" s="3"/>
      <c r="AK93" s="88">
        <f t="shared" si="114"/>
        <v>1411906291</v>
      </c>
      <c r="AL93" s="3"/>
      <c r="AM93" s="3"/>
      <c r="AN93" s="3"/>
      <c r="AO93" s="3"/>
      <c r="AP93" s="88">
        <f t="shared" si="65"/>
        <v>55591451</v>
      </c>
      <c r="AQ93" s="88">
        <f t="shared" si="66"/>
        <v>315064.54854250001</v>
      </c>
      <c r="AR93">
        <v>0</v>
      </c>
      <c r="AS93" s="102">
        <f t="shared" si="67"/>
        <v>315064.54854250001</v>
      </c>
      <c r="AT93" s="3"/>
      <c r="AU93" s="88">
        <f t="shared" si="68"/>
        <v>777179585</v>
      </c>
      <c r="AV93" s="88">
        <f t="shared" si="69"/>
        <v>354005.30096750002</v>
      </c>
      <c r="AW93">
        <v>0</v>
      </c>
      <c r="AX93" s="102">
        <f t="shared" si="70"/>
        <v>354005.30096750002</v>
      </c>
      <c r="AY93" s="3"/>
      <c r="AZ93" s="88">
        <f t="shared" si="71"/>
        <v>40999766</v>
      </c>
      <c r="BA93" s="88">
        <f t="shared" si="72"/>
        <v>256658.53516000003</v>
      </c>
      <c r="BB93">
        <v>0</v>
      </c>
      <c r="BC93" s="102">
        <f t="shared" si="73"/>
        <v>256658.53516000003</v>
      </c>
      <c r="BD93" s="3"/>
      <c r="BE93" s="88">
        <f t="shared" si="74"/>
        <v>35142657</v>
      </c>
      <c r="BF93" s="88">
        <f t="shared" si="75"/>
        <v>224063.72392250001</v>
      </c>
      <c r="BG93">
        <v>0</v>
      </c>
      <c r="BH93" s="102">
        <f t="shared" si="76"/>
        <v>224063.72392250001</v>
      </c>
      <c r="BI93" s="3"/>
      <c r="BJ93" s="88">
        <f t="shared" si="77"/>
        <v>11714219</v>
      </c>
      <c r="BK93" s="88">
        <f t="shared" si="78"/>
        <v>74642.027283083342</v>
      </c>
      <c r="BL93">
        <v>0</v>
      </c>
      <c r="BM93" s="102">
        <f t="shared" si="79"/>
        <v>74642.027283083342</v>
      </c>
      <c r="BN93" s="3"/>
      <c r="BO93" s="88">
        <f t="shared" si="80"/>
        <v>27333177</v>
      </c>
      <c r="BP93" s="88">
        <f t="shared" si="81"/>
        <v>176499.43494800001</v>
      </c>
      <c r="BQ93">
        <v>0</v>
      </c>
      <c r="BR93" s="102">
        <f t="shared" si="82"/>
        <v>176499.43494800001</v>
      </c>
      <c r="BS93" s="3"/>
      <c r="BT93" s="88">
        <f t="shared" si="83"/>
        <v>11714219</v>
      </c>
      <c r="BU93" s="88">
        <f t="shared" si="84"/>
        <v>75642.616822666663</v>
      </c>
      <c r="BV93">
        <v>0</v>
      </c>
      <c r="BW93" s="102">
        <f t="shared" si="85"/>
        <v>75642.616822666663</v>
      </c>
      <c r="BX93" s="3"/>
      <c r="BY93" s="88">
        <f t="shared" si="86"/>
        <v>0</v>
      </c>
      <c r="BZ93" s="88">
        <f t="shared" si="87"/>
        <v>0</v>
      </c>
      <c r="CA93">
        <v>0</v>
      </c>
      <c r="CB93" s="102">
        <f t="shared" si="88"/>
        <v>0</v>
      </c>
      <c r="CC93" s="3"/>
      <c r="CD93" s="99">
        <f t="shared" si="89"/>
        <v>1411906291</v>
      </c>
      <c r="CE93" s="88">
        <f t="shared" si="116"/>
        <v>4211482.7418237496</v>
      </c>
      <c r="CF93" s="88">
        <f t="shared" si="90"/>
        <v>0</v>
      </c>
      <c r="CG93" s="99">
        <f t="shared" si="91"/>
        <v>4211482.7418237496</v>
      </c>
      <c r="CH93" s="88">
        <f t="shared" si="92"/>
        <v>857731.94792425074</v>
      </c>
      <c r="CI93" s="102">
        <f t="shared" si="117"/>
        <v>0</v>
      </c>
    </row>
    <row r="94" spans="5:87" x14ac:dyDescent="0.25">
      <c r="E94" s="138"/>
      <c r="F94" s="138"/>
      <c r="G94" s="138">
        <v>39168</v>
      </c>
      <c r="H94" s="64">
        <f t="shared" si="102"/>
        <v>71</v>
      </c>
      <c r="I94" s="38"/>
      <c r="L94" s="86">
        <f t="shared" si="93"/>
        <v>771922444</v>
      </c>
      <c r="M94" s="90">
        <f t="shared" si="110"/>
        <v>5076676.6067066668</v>
      </c>
      <c r="N94" s="89"/>
      <c r="O94" s="68">
        <f t="shared" si="94"/>
        <v>0</v>
      </c>
      <c r="P94" s="106">
        <f t="shared" si="101"/>
        <v>5076676.6067066668</v>
      </c>
      <c r="Q94" s="87">
        <f t="shared" si="103"/>
        <v>6432.6870333333336</v>
      </c>
      <c r="R94" s="87">
        <f t="shared" si="104"/>
        <v>1029.2299253333333</v>
      </c>
      <c r="S94" s="106">
        <f t="shared" si="105"/>
        <v>5069214.6897480004</v>
      </c>
      <c r="T94" s="140">
        <f t="shared" si="111"/>
        <v>1</v>
      </c>
      <c r="U94" s="64">
        <f t="shared" si="106"/>
        <v>71</v>
      </c>
      <c r="V94" s="99">
        <f t="shared" si="112"/>
        <v>153230577</v>
      </c>
      <c r="W94" s="106">
        <f t="shared" si="107"/>
        <v>907763.4765775</v>
      </c>
      <c r="X94">
        <f t="shared" si="59"/>
        <v>0</v>
      </c>
      <c r="Y94" s="102">
        <f t="shared" si="95"/>
        <v>907763.4765775</v>
      </c>
      <c r="Z94" s="64">
        <f t="shared" si="108"/>
        <v>71</v>
      </c>
      <c r="AA94" s="99">
        <f t="shared" si="60"/>
        <v>299000640</v>
      </c>
      <c r="AB94" s="88">
        <f t="shared" si="61"/>
        <v>1827143.0776</v>
      </c>
      <c r="AC94">
        <f t="shared" si="62"/>
        <v>0</v>
      </c>
      <c r="AD94" s="102">
        <f t="shared" si="63"/>
        <v>1827143.0776</v>
      </c>
      <c r="AE94" s="64">
        <f t="shared" si="109"/>
        <v>71</v>
      </c>
      <c r="AF94" s="88">
        <f t="shared" si="113"/>
        <v>1411906291</v>
      </c>
      <c r="AG94" s="88">
        <f t="shared" si="115"/>
        <v>857731.94792425074</v>
      </c>
      <c r="AH94">
        <v>0</v>
      </c>
      <c r="AI94" s="102">
        <f t="shared" si="64"/>
        <v>857731.94792425074</v>
      </c>
      <c r="AJ94" s="3"/>
      <c r="AK94" s="88">
        <f t="shared" si="114"/>
        <v>1411906291</v>
      </c>
      <c r="AL94" s="3"/>
      <c r="AM94" s="3"/>
      <c r="AN94" s="3"/>
      <c r="AO94" s="3"/>
      <c r="AP94" s="88">
        <f t="shared" si="65"/>
        <v>55591451</v>
      </c>
      <c r="AQ94" s="88">
        <f t="shared" si="66"/>
        <v>315064.54854250001</v>
      </c>
      <c r="AR94">
        <v>0</v>
      </c>
      <c r="AS94" s="102">
        <f t="shared" si="67"/>
        <v>315064.54854250001</v>
      </c>
      <c r="AT94" s="3"/>
      <c r="AU94" s="88">
        <f t="shared" si="68"/>
        <v>777179585</v>
      </c>
      <c r="AV94" s="88">
        <f t="shared" si="69"/>
        <v>354005.30096750002</v>
      </c>
      <c r="AW94">
        <v>0</v>
      </c>
      <c r="AX94" s="102">
        <f t="shared" si="70"/>
        <v>354005.30096750002</v>
      </c>
      <c r="AY94" s="3"/>
      <c r="AZ94" s="88">
        <f t="shared" si="71"/>
        <v>40999766</v>
      </c>
      <c r="BA94" s="88">
        <f t="shared" si="72"/>
        <v>256658.53516000003</v>
      </c>
      <c r="BB94">
        <v>0</v>
      </c>
      <c r="BC94" s="102">
        <f t="shared" si="73"/>
        <v>256658.53516000003</v>
      </c>
      <c r="BD94" s="3"/>
      <c r="BE94" s="88">
        <f t="shared" si="74"/>
        <v>35142657</v>
      </c>
      <c r="BF94" s="88">
        <f t="shared" si="75"/>
        <v>224063.72392250001</v>
      </c>
      <c r="BG94">
        <v>0</v>
      </c>
      <c r="BH94" s="102">
        <f t="shared" si="76"/>
        <v>224063.72392250001</v>
      </c>
      <c r="BI94" s="3"/>
      <c r="BJ94" s="88">
        <f t="shared" si="77"/>
        <v>11714219</v>
      </c>
      <c r="BK94" s="88">
        <f t="shared" si="78"/>
        <v>74642.027283083342</v>
      </c>
      <c r="BL94">
        <v>0</v>
      </c>
      <c r="BM94" s="102">
        <f t="shared" si="79"/>
        <v>74642.027283083342</v>
      </c>
      <c r="BN94" s="3"/>
      <c r="BO94" s="88">
        <f t="shared" si="80"/>
        <v>27333177</v>
      </c>
      <c r="BP94" s="88">
        <f t="shared" si="81"/>
        <v>176499.43494800001</v>
      </c>
      <c r="BQ94">
        <v>0</v>
      </c>
      <c r="BR94" s="102">
        <f t="shared" si="82"/>
        <v>176499.43494800001</v>
      </c>
      <c r="BS94" s="3"/>
      <c r="BT94" s="88">
        <f t="shared" si="83"/>
        <v>11714219</v>
      </c>
      <c r="BU94" s="88">
        <f t="shared" si="84"/>
        <v>75642.616822666663</v>
      </c>
      <c r="BV94">
        <v>0</v>
      </c>
      <c r="BW94" s="102">
        <f t="shared" si="85"/>
        <v>75642.616822666663</v>
      </c>
      <c r="BX94" s="3"/>
      <c r="BY94" s="88">
        <f t="shared" si="86"/>
        <v>0</v>
      </c>
      <c r="BZ94" s="88">
        <f t="shared" si="87"/>
        <v>0</v>
      </c>
      <c r="CA94">
        <v>0</v>
      </c>
      <c r="CB94" s="102">
        <f t="shared" si="88"/>
        <v>0</v>
      </c>
      <c r="CC94" s="3"/>
      <c r="CD94" s="99">
        <f t="shared" si="89"/>
        <v>1411906291</v>
      </c>
      <c r="CE94" s="88">
        <f t="shared" si="116"/>
        <v>4211482.7418237496</v>
      </c>
      <c r="CF94" s="88">
        <f t="shared" si="90"/>
        <v>0</v>
      </c>
      <c r="CG94" s="99">
        <f t="shared" si="91"/>
        <v>4211482.7418237496</v>
      </c>
      <c r="CH94" s="88">
        <f t="shared" si="92"/>
        <v>857731.94792425074</v>
      </c>
      <c r="CI94" s="102">
        <f t="shared" si="117"/>
        <v>0</v>
      </c>
    </row>
    <row r="95" spans="5:87" x14ac:dyDescent="0.25">
      <c r="E95" s="138"/>
      <c r="F95" s="138"/>
      <c r="G95" s="138">
        <v>39199</v>
      </c>
      <c r="H95" s="64">
        <f t="shared" si="102"/>
        <v>72</v>
      </c>
      <c r="I95" s="38"/>
      <c r="L95" s="86">
        <f t="shared" si="93"/>
        <v>771922444</v>
      </c>
      <c r="M95" s="90">
        <f t="shared" si="110"/>
        <v>5076676.6067066668</v>
      </c>
      <c r="N95" s="89"/>
      <c r="O95" s="68">
        <f t="shared" si="94"/>
        <v>0</v>
      </c>
      <c r="P95" s="106">
        <f t="shared" si="101"/>
        <v>5076676.6067066668</v>
      </c>
      <c r="Q95" s="87">
        <f t="shared" si="103"/>
        <v>6432.6870333333336</v>
      </c>
      <c r="R95" s="87">
        <f t="shared" si="104"/>
        <v>1029.2299253333333</v>
      </c>
      <c r="S95" s="106">
        <f t="shared" si="105"/>
        <v>5069214.6897480004</v>
      </c>
      <c r="T95" s="140">
        <f t="shared" si="111"/>
        <v>1</v>
      </c>
      <c r="U95" s="64">
        <f t="shared" si="106"/>
        <v>72</v>
      </c>
      <c r="V95" s="99">
        <f t="shared" si="112"/>
        <v>153230577</v>
      </c>
      <c r="W95" s="106">
        <f t="shared" si="107"/>
        <v>907763.4765775</v>
      </c>
      <c r="X95">
        <f t="shared" si="59"/>
        <v>0</v>
      </c>
      <c r="Y95" s="102">
        <f t="shared" si="95"/>
        <v>907763.4765775</v>
      </c>
      <c r="Z95" s="64">
        <f t="shared" si="108"/>
        <v>72</v>
      </c>
      <c r="AA95" s="99">
        <f t="shared" si="60"/>
        <v>299000640</v>
      </c>
      <c r="AB95" s="88">
        <f t="shared" si="61"/>
        <v>1827143.0776</v>
      </c>
      <c r="AC95">
        <f t="shared" si="62"/>
        <v>0</v>
      </c>
      <c r="AD95" s="102">
        <f t="shared" si="63"/>
        <v>1827143.0776</v>
      </c>
      <c r="AE95" s="64">
        <f t="shared" si="109"/>
        <v>72</v>
      </c>
      <c r="AF95" s="88">
        <f t="shared" si="113"/>
        <v>1411906291</v>
      </c>
      <c r="AG95" s="88">
        <f t="shared" si="115"/>
        <v>857731.94792425074</v>
      </c>
      <c r="AH95">
        <v>0</v>
      </c>
      <c r="AI95" s="102">
        <f t="shared" si="64"/>
        <v>857731.94792425074</v>
      </c>
      <c r="AJ95" s="3"/>
      <c r="AK95" s="88">
        <f t="shared" si="114"/>
        <v>1411906291</v>
      </c>
      <c r="AL95" s="3"/>
      <c r="AM95" s="3"/>
      <c r="AN95" s="3"/>
      <c r="AO95" s="3"/>
      <c r="AP95" s="88">
        <f t="shared" si="65"/>
        <v>55591451</v>
      </c>
      <c r="AQ95" s="88">
        <f t="shared" si="66"/>
        <v>315064.54854250001</v>
      </c>
      <c r="AR95">
        <v>0</v>
      </c>
      <c r="AS95" s="102">
        <f t="shared" si="67"/>
        <v>315064.54854250001</v>
      </c>
      <c r="AT95" s="3"/>
      <c r="AU95" s="88">
        <f t="shared" si="68"/>
        <v>777179585</v>
      </c>
      <c r="AV95" s="88">
        <f t="shared" si="69"/>
        <v>354005.30096750002</v>
      </c>
      <c r="AW95">
        <v>0</v>
      </c>
      <c r="AX95" s="102">
        <f t="shared" si="70"/>
        <v>354005.30096750002</v>
      </c>
      <c r="AY95" s="3"/>
      <c r="AZ95" s="88">
        <f t="shared" si="71"/>
        <v>40999766</v>
      </c>
      <c r="BA95" s="88">
        <f t="shared" si="72"/>
        <v>256658.53516000003</v>
      </c>
      <c r="BB95">
        <v>0</v>
      </c>
      <c r="BC95" s="102">
        <f t="shared" si="73"/>
        <v>256658.53516000003</v>
      </c>
      <c r="BD95" s="3"/>
      <c r="BE95" s="88">
        <f t="shared" si="74"/>
        <v>35142657</v>
      </c>
      <c r="BF95" s="88">
        <f t="shared" si="75"/>
        <v>224063.72392250001</v>
      </c>
      <c r="BG95">
        <v>0</v>
      </c>
      <c r="BH95" s="102">
        <f t="shared" si="76"/>
        <v>224063.72392250001</v>
      </c>
      <c r="BI95" s="3"/>
      <c r="BJ95" s="88">
        <f t="shared" si="77"/>
        <v>11714219</v>
      </c>
      <c r="BK95" s="88">
        <f t="shared" si="78"/>
        <v>74642.027283083342</v>
      </c>
      <c r="BL95">
        <v>0</v>
      </c>
      <c r="BM95" s="102">
        <f t="shared" si="79"/>
        <v>74642.027283083342</v>
      </c>
      <c r="BN95" s="3"/>
      <c r="BO95" s="88">
        <f t="shared" si="80"/>
        <v>27333177</v>
      </c>
      <c r="BP95" s="88">
        <f t="shared" si="81"/>
        <v>176499.43494800001</v>
      </c>
      <c r="BQ95">
        <v>0</v>
      </c>
      <c r="BR95" s="102">
        <f t="shared" si="82"/>
        <v>176499.43494800001</v>
      </c>
      <c r="BS95" s="3"/>
      <c r="BT95" s="88">
        <f t="shared" si="83"/>
        <v>11714219</v>
      </c>
      <c r="BU95" s="88">
        <f t="shared" si="84"/>
        <v>75642.616822666663</v>
      </c>
      <c r="BV95">
        <v>0</v>
      </c>
      <c r="BW95" s="102">
        <f t="shared" si="85"/>
        <v>75642.616822666663</v>
      </c>
      <c r="BX95" s="3"/>
      <c r="BY95" s="88">
        <f t="shared" si="86"/>
        <v>0</v>
      </c>
      <c r="BZ95" s="88">
        <f t="shared" si="87"/>
        <v>0</v>
      </c>
      <c r="CA95">
        <v>0</v>
      </c>
      <c r="CB95" s="102">
        <f t="shared" si="88"/>
        <v>0</v>
      </c>
      <c r="CC95" s="3"/>
      <c r="CD95" s="99">
        <f t="shared" si="89"/>
        <v>1411906291</v>
      </c>
      <c r="CE95" s="88">
        <f t="shared" si="116"/>
        <v>4211482.7418237496</v>
      </c>
      <c r="CF95" s="88">
        <f t="shared" si="90"/>
        <v>0</v>
      </c>
      <c r="CG95" s="99">
        <f t="shared" si="91"/>
        <v>4211482.7418237496</v>
      </c>
      <c r="CH95" s="88">
        <f t="shared" si="92"/>
        <v>857731.94792425074</v>
      </c>
      <c r="CI95" s="102">
        <f t="shared" si="117"/>
        <v>0</v>
      </c>
    </row>
    <row r="96" spans="5:87" x14ac:dyDescent="0.25">
      <c r="E96" s="138"/>
      <c r="F96" s="138"/>
      <c r="G96" s="138">
        <v>39229</v>
      </c>
      <c r="H96" s="64">
        <f t="shared" si="102"/>
        <v>73</v>
      </c>
      <c r="I96" s="38"/>
      <c r="L96" s="86">
        <f t="shared" si="93"/>
        <v>771922444</v>
      </c>
      <c r="M96" s="90">
        <f t="shared" si="110"/>
        <v>5076676.6067066668</v>
      </c>
      <c r="N96" s="89"/>
      <c r="O96" s="68">
        <f t="shared" si="94"/>
        <v>0</v>
      </c>
      <c r="P96" s="106">
        <f t="shared" si="101"/>
        <v>5076676.6067066668</v>
      </c>
      <c r="Q96" s="87">
        <f t="shared" si="103"/>
        <v>6432.6870333333336</v>
      </c>
      <c r="R96" s="87">
        <f t="shared" si="104"/>
        <v>1029.2299253333333</v>
      </c>
      <c r="S96" s="106">
        <f t="shared" si="105"/>
        <v>5069214.6897480004</v>
      </c>
      <c r="T96" s="140">
        <f t="shared" si="111"/>
        <v>1</v>
      </c>
      <c r="U96" s="64">
        <f t="shared" si="106"/>
        <v>73</v>
      </c>
      <c r="V96" s="99">
        <f t="shared" si="112"/>
        <v>153230577</v>
      </c>
      <c r="W96" s="106">
        <f t="shared" si="107"/>
        <v>907763.4765775</v>
      </c>
      <c r="X96">
        <f t="shared" si="59"/>
        <v>0</v>
      </c>
      <c r="Y96" s="102">
        <f t="shared" si="95"/>
        <v>907763.4765775</v>
      </c>
      <c r="Z96" s="64">
        <f t="shared" si="108"/>
        <v>73</v>
      </c>
      <c r="AA96" s="99">
        <f t="shared" si="60"/>
        <v>299000640</v>
      </c>
      <c r="AB96" s="88">
        <f t="shared" si="61"/>
        <v>1827143.0776</v>
      </c>
      <c r="AC96">
        <f t="shared" si="62"/>
        <v>0</v>
      </c>
      <c r="AD96" s="102">
        <f t="shared" si="63"/>
        <v>1827143.0776</v>
      </c>
      <c r="AE96" s="64">
        <f t="shared" si="109"/>
        <v>73</v>
      </c>
      <c r="AF96" s="88">
        <f t="shared" si="113"/>
        <v>1411906291</v>
      </c>
      <c r="AG96" s="88">
        <f t="shared" si="115"/>
        <v>857731.94792425074</v>
      </c>
      <c r="AH96">
        <v>0</v>
      </c>
      <c r="AI96" s="102">
        <f t="shared" si="64"/>
        <v>857731.94792425074</v>
      </c>
      <c r="AJ96" s="3"/>
      <c r="AK96" s="88">
        <f t="shared" si="114"/>
        <v>1411906291</v>
      </c>
      <c r="AL96" s="3"/>
      <c r="AM96" s="3"/>
      <c r="AN96" s="3"/>
      <c r="AO96" s="3"/>
      <c r="AP96" s="88">
        <f t="shared" si="65"/>
        <v>55591451</v>
      </c>
      <c r="AQ96" s="88">
        <f t="shared" si="66"/>
        <v>315064.54854250001</v>
      </c>
      <c r="AR96">
        <v>0</v>
      </c>
      <c r="AS96" s="102">
        <f t="shared" si="67"/>
        <v>315064.54854250001</v>
      </c>
      <c r="AT96" s="3"/>
      <c r="AU96" s="88">
        <f t="shared" si="68"/>
        <v>777179585</v>
      </c>
      <c r="AV96" s="88">
        <f t="shared" si="69"/>
        <v>354005.30096750002</v>
      </c>
      <c r="AW96">
        <v>0</v>
      </c>
      <c r="AX96" s="102">
        <f t="shared" si="70"/>
        <v>354005.30096750002</v>
      </c>
      <c r="AY96" s="3"/>
      <c r="AZ96" s="88">
        <f t="shared" si="71"/>
        <v>40999766</v>
      </c>
      <c r="BA96" s="88">
        <f t="shared" si="72"/>
        <v>256658.53516000003</v>
      </c>
      <c r="BB96">
        <v>0</v>
      </c>
      <c r="BC96" s="102">
        <f t="shared" si="73"/>
        <v>256658.53516000003</v>
      </c>
      <c r="BD96" s="3"/>
      <c r="BE96" s="88">
        <f t="shared" si="74"/>
        <v>35142657</v>
      </c>
      <c r="BF96" s="88">
        <f t="shared" si="75"/>
        <v>224063.72392250001</v>
      </c>
      <c r="BG96">
        <v>0</v>
      </c>
      <c r="BH96" s="102">
        <f t="shared" si="76"/>
        <v>224063.72392250001</v>
      </c>
      <c r="BI96" s="3"/>
      <c r="BJ96" s="88">
        <f t="shared" si="77"/>
        <v>11714219</v>
      </c>
      <c r="BK96" s="88">
        <f t="shared" si="78"/>
        <v>74642.027283083342</v>
      </c>
      <c r="BL96">
        <v>0</v>
      </c>
      <c r="BM96" s="102">
        <f t="shared" si="79"/>
        <v>74642.027283083342</v>
      </c>
      <c r="BN96" s="3"/>
      <c r="BO96" s="88">
        <f t="shared" si="80"/>
        <v>27333177</v>
      </c>
      <c r="BP96" s="88">
        <f t="shared" si="81"/>
        <v>176499.43494800001</v>
      </c>
      <c r="BQ96">
        <v>0</v>
      </c>
      <c r="BR96" s="102">
        <f t="shared" si="82"/>
        <v>176499.43494800001</v>
      </c>
      <c r="BS96" s="3"/>
      <c r="BT96" s="88">
        <f t="shared" si="83"/>
        <v>11714219</v>
      </c>
      <c r="BU96" s="88">
        <f t="shared" si="84"/>
        <v>75642.616822666663</v>
      </c>
      <c r="BV96">
        <v>0</v>
      </c>
      <c r="BW96" s="102">
        <f t="shared" si="85"/>
        <v>75642.616822666663</v>
      </c>
      <c r="BX96" s="3"/>
      <c r="BY96" s="88">
        <f t="shared" si="86"/>
        <v>0</v>
      </c>
      <c r="BZ96" s="88">
        <f t="shared" si="87"/>
        <v>0</v>
      </c>
      <c r="CA96">
        <v>0</v>
      </c>
      <c r="CB96" s="102">
        <f t="shared" si="88"/>
        <v>0</v>
      </c>
      <c r="CC96" s="3"/>
      <c r="CD96" s="99">
        <f t="shared" si="89"/>
        <v>1411906291</v>
      </c>
      <c r="CE96" s="88">
        <f t="shared" si="116"/>
        <v>4211482.7418237496</v>
      </c>
      <c r="CF96" s="88">
        <f t="shared" si="90"/>
        <v>0</v>
      </c>
      <c r="CG96" s="99">
        <f t="shared" si="91"/>
        <v>4211482.7418237496</v>
      </c>
      <c r="CH96" s="88">
        <f t="shared" si="92"/>
        <v>857731.94792425074</v>
      </c>
      <c r="CI96" s="102">
        <f t="shared" si="117"/>
        <v>0</v>
      </c>
    </row>
    <row r="97" spans="5:87" x14ac:dyDescent="0.25">
      <c r="E97" s="138"/>
      <c r="F97" s="138"/>
      <c r="G97" s="138">
        <v>39260</v>
      </c>
      <c r="H97" s="64">
        <f t="shared" si="102"/>
        <v>74</v>
      </c>
      <c r="I97" s="38"/>
      <c r="L97" s="86">
        <f t="shared" si="93"/>
        <v>771922444</v>
      </c>
      <c r="M97" s="90">
        <f t="shared" si="110"/>
        <v>5076676.6067066668</v>
      </c>
      <c r="N97" s="89"/>
      <c r="O97" s="68">
        <f t="shared" si="94"/>
        <v>0</v>
      </c>
      <c r="P97" s="106">
        <f t="shared" si="101"/>
        <v>5076676.6067066668</v>
      </c>
      <c r="Q97" s="87">
        <f t="shared" si="103"/>
        <v>6432.6870333333336</v>
      </c>
      <c r="R97" s="87">
        <f t="shared" si="104"/>
        <v>1029.2299253333333</v>
      </c>
      <c r="S97" s="106">
        <f t="shared" si="105"/>
        <v>5069214.6897480004</v>
      </c>
      <c r="T97" s="140">
        <f t="shared" si="111"/>
        <v>1</v>
      </c>
      <c r="U97" s="64">
        <f t="shared" si="106"/>
        <v>74</v>
      </c>
      <c r="V97" s="99">
        <f t="shared" si="112"/>
        <v>153230577</v>
      </c>
      <c r="W97" s="106">
        <f t="shared" si="107"/>
        <v>907763.4765775</v>
      </c>
      <c r="X97">
        <f t="shared" si="59"/>
        <v>0</v>
      </c>
      <c r="Y97" s="102">
        <f t="shared" si="95"/>
        <v>907763.4765775</v>
      </c>
      <c r="Z97" s="64">
        <f t="shared" si="108"/>
        <v>74</v>
      </c>
      <c r="AA97" s="99">
        <f t="shared" si="60"/>
        <v>299000640</v>
      </c>
      <c r="AB97" s="88">
        <f t="shared" si="61"/>
        <v>1827143.0776</v>
      </c>
      <c r="AC97">
        <f t="shared" si="62"/>
        <v>0</v>
      </c>
      <c r="AD97" s="102">
        <f t="shared" si="63"/>
        <v>1827143.0776</v>
      </c>
      <c r="AE97" s="64">
        <f t="shared" si="109"/>
        <v>74</v>
      </c>
      <c r="AF97" s="88">
        <f t="shared" si="113"/>
        <v>1411906291</v>
      </c>
      <c r="AG97" s="88">
        <f t="shared" si="115"/>
        <v>857731.94792425074</v>
      </c>
      <c r="AH97">
        <v>0</v>
      </c>
      <c r="AI97" s="102">
        <f t="shared" si="64"/>
        <v>857731.94792425074</v>
      </c>
      <c r="AJ97" s="3"/>
      <c r="AK97" s="88">
        <f t="shared" si="114"/>
        <v>1411906291</v>
      </c>
      <c r="AL97" s="3"/>
      <c r="AM97" s="3"/>
      <c r="AN97" s="3"/>
      <c r="AO97" s="3"/>
      <c r="AP97" s="88">
        <f t="shared" si="65"/>
        <v>55591451</v>
      </c>
      <c r="AQ97" s="88">
        <f t="shared" si="66"/>
        <v>315064.54854250001</v>
      </c>
      <c r="AR97">
        <v>0</v>
      </c>
      <c r="AS97" s="102">
        <f t="shared" si="67"/>
        <v>315064.54854250001</v>
      </c>
      <c r="AT97" s="3"/>
      <c r="AU97" s="88">
        <f t="shared" si="68"/>
        <v>777179585</v>
      </c>
      <c r="AV97" s="88">
        <f t="shared" si="69"/>
        <v>354005.30096750002</v>
      </c>
      <c r="AW97">
        <v>0</v>
      </c>
      <c r="AX97" s="102">
        <f t="shared" si="70"/>
        <v>354005.30096750002</v>
      </c>
      <c r="AY97" s="3"/>
      <c r="AZ97" s="88">
        <f t="shared" si="71"/>
        <v>40999766</v>
      </c>
      <c r="BA97" s="88">
        <f t="shared" si="72"/>
        <v>256658.53516000003</v>
      </c>
      <c r="BB97">
        <v>0</v>
      </c>
      <c r="BC97" s="102">
        <f t="shared" si="73"/>
        <v>256658.53516000003</v>
      </c>
      <c r="BD97" s="3"/>
      <c r="BE97" s="88">
        <f t="shared" si="74"/>
        <v>35142657</v>
      </c>
      <c r="BF97" s="88">
        <f t="shared" si="75"/>
        <v>224063.72392250001</v>
      </c>
      <c r="BG97">
        <v>0</v>
      </c>
      <c r="BH97" s="102">
        <f t="shared" si="76"/>
        <v>224063.72392250001</v>
      </c>
      <c r="BI97" s="3"/>
      <c r="BJ97" s="88">
        <f t="shared" si="77"/>
        <v>11714219</v>
      </c>
      <c r="BK97" s="88">
        <f t="shared" si="78"/>
        <v>74642.027283083342</v>
      </c>
      <c r="BL97">
        <v>0</v>
      </c>
      <c r="BM97" s="102">
        <f t="shared" si="79"/>
        <v>74642.027283083342</v>
      </c>
      <c r="BN97" s="3"/>
      <c r="BO97" s="88">
        <f t="shared" si="80"/>
        <v>27333177</v>
      </c>
      <c r="BP97" s="88">
        <f t="shared" si="81"/>
        <v>176499.43494800001</v>
      </c>
      <c r="BQ97">
        <v>0</v>
      </c>
      <c r="BR97" s="102">
        <f t="shared" si="82"/>
        <v>176499.43494800001</v>
      </c>
      <c r="BS97" s="3"/>
      <c r="BT97" s="88">
        <f t="shared" si="83"/>
        <v>11714219</v>
      </c>
      <c r="BU97" s="88">
        <f t="shared" si="84"/>
        <v>75642.616822666663</v>
      </c>
      <c r="BV97">
        <v>0</v>
      </c>
      <c r="BW97" s="102">
        <f t="shared" si="85"/>
        <v>75642.616822666663</v>
      </c>
      <c r="BX97" s="3"/>
      <c r="BY97" s="88">
        <f t="shared" si="86"/>
        <v>0</v>
      </c>
      <c r="BZ97" s="88">
        <f t="shared" si="87"/>
        <v>0</v>
      </c>
      <c r="CA97">
        <v>0</v>
      </c>
      <c r="CB97" s="102">
        <f t="shared" si="88"/>
        <v>0</v>
      </c>
      <c r="CC97" s="3"/>
      <c r="CD97" s="99">
        <f t="shared" si="89"/>
        <v>1411906291</v>
      </c>
      <c r="CE97" s="88">
        <f t="shared" si="116"/>
        <v>4211482.7418237496</v>
      </c>
      <c r="CF97" s="88">
        <f t="shared" si="90"/>
        <v>0</v>
      </c>
      <c r="CG97" s="99">
        <f t="shared" si="91"/>
        <v>4211482.7418237496</v>
      </c>
      <c r="CH97" s="88">
        <f t="shared" si="92"/>
        <v>857731.94792425074</v>
      </c>
      <c r="CI97" s="102">
        <f t="shared" si="117"/>
        <v>0</v>
      </c>
    </row>
    <row r="98" spans="5:87" x14ac:dyDescent="0.25">
      <c r="E98" s="138"/>
      <c r="F98" s="138"/>
      <c r="G98" s="138">
        <v>39290</v>
      </c>
      <c r="H98" s="64">
        <f t="shared" si="102"/>
        <v>75</v>
      </c>
      <c r="I98" s="38"/>
      <c r="L98" s="86">
        <f t="shared" si="93"/>
        <v>771922444</v>
      </c>
      <c r="M98" s="90">
        <f t="shared" si="110"/>
        <v>5076676.6067066668</v>
      </c>
      <c r="N98" s="89"/>
      <c r="O98" s="68">
        <f t="shared" si="94"/>
        <v>0</v>
      </c>
      <c r="P98" s="106">
        <f t="shared" si="101"/>
        <v>5076676.6067066668</v>
      </c>
      <c r="Q98" s="87">
        <f t="shared" si="103"/>
        <v>6432.6870333333336</v>
      </c>
      <c r="R98" s="87">
        <f t="shared" si="104"/>
        <v>1029.2299253333333</v>
      </c>
      <c r="S98" s="106">
        <f t="shared" si="105"/>
        <v>5069214.6897480004</v>
      </c>
      <c r="T98" s="140">
        <f t="shared" si="111"/>
        <v>1</v>
      </c>
      <c r="U98" s="64">
        <f t="shared" si="106"/>
        <v>75</v>
      </c>
      <c r="V98" s="99">
        <f t="shared" si="112"/>
        <v>153230577</v>
      </c>
      <c r="W98" s="106">
        <f t="shared" si="107"/>
        <v>907763.4765775</v>
      </c>
      <c r="X98">
        <f t="shared" si="59"/>
        <v>0</v>
      </c>
      <c r="Y98" s="102">
        <f t="shared" si="95"/>
        <v>907763.4765775</v>
      </c>
      <c r="Z98" s="64">
        <f t="shared" si="108"/>
        <v>75</v>
      </c>
      <c r="AA98" s="99">
        <f t="shared" si="60"/>
        <v>299000640</v>
      </c>
      <c r="AB98" s="88">
        <f t="shared" si="61"/>
        <v>1827143.0776</v>
      </c>
      <c r="AC98">
        <f t="shared" si="62"/>
        <v>0</v>
      </c>
      <c r="AD98" s="102">
        <f t="shared" si="63"/>
        <v>1827143.0776</v>
      </c>
      <c r="AE98" s="64">
        <f t="shared" si="109"/>
        <v>75</v>
      </c>
      <c r="AF98" s="88">
        <f t="shared" si="113"/>
        <v>1411906291</v>
      </c>
      <c r="AG98" s="88">
        <f t="shared" si="115"/>
        <v>857731.94792425074</v>
      </c>
      <c r="AH98">
        <v>0</v>
      </c>
      <c r="AI98" s="102">
        <f t="shared" si="64"/>
        <v>857731.94792425074</v>
      </c>
      <c r="AJ98" s="3"/>
      <c r="AK98" s="88">
        <f t="shared" si="114"/>
        <v>1411906291</v>
      </c>
      <c r="AL98" s="3"/>
      <c r="AM98" s="3"/>
      <c r="AN98" s="3"/>
      <c r="AO98" s="3"/>
      <c r="AP98" s="88">
        <f t="shared" si="65"/>
        <v>55591451</v>
      </c>
      <c r="AQ98" s="88">
        <f t="shared" si="66"/>
        <v>315064.54854250001</v>
      </c>
      <c r="AR98">
        <v>0</v>
      </c>
      <c r="AS98" s="102">
        <f t="shared" si="67"/>
        <v>315064.54854250001</v>
      </c>
      <c r="AT98" s="3"/>
      <c r="AU98" s="88">
        <f t="shared" si="68"/>
        <v>777179585</v>
      </c>
      <c r="AV98" s="88">
        <f t="shared" si="69"/>
        <v>354005.30096750002</v>
      </c>
      <c r="AW98">
        <v>0</v>
      </c>
      <c r="AX98" s="102">
        <f t="shared" si="70"/>
        <v>354005.30096750002</v>
      </c>
      <c r="AY98" s="3"/>
      <c r="AZ98" s="88">
        <f t="shared" si="71"/>
        <v>40999766</v>
      </c>
      <c r="BA98" s="88">
        <f t="shared" si="72"/>
        <v>256658.53516000003</v>
      </c>
      <c r="BB98">
        <v>0</v>
      </c>
      <c r="BC98" s="102">
        <f t="shared" si="73"/>
        <v>256658.53516000003</v>
      </c>
      <c r="BD98" s="3"/>
      <c r="BE98" s="88">
        <f t="shared" si="74"/>
        <v>35142657</v>
      </c>
      <c r="BF98" s="88">
        <f t="shared" si="75"/>
        <v>224063.72392250001</v>
      </c>
      <c r="BG98">
        <v>0</v>
      </c>
      <c r="BH98" s="102">
        <f t="shared" si="76"/>
        <v>224063.72392250001</v>
      </c>
      <c r="BI98" s="3"/>
      <c r="BJ98" s="88">
        <f t="shared" si="77"/>
        <v>11714219</v>
      </c>
      <c r="BK98" s="88">
        <f t="shared" si="78"/>
        <v>74642.027283083342</v>
      </c>
      <c r="BL98">
        <v>0</v>
      </c>
      <c r="BM98" s="102">
        <f t="shared" si="79"/>
        <v>74642.027283083342</v>
      </c>
      <c r="BN98" s="3"/>
      <c r="BO98" s="88">
        <f t="shared" si="80"/>
        <v>27333177</v>
      </c>
      <c r="BP98" s="88">
        <f t="shared" si="81"/>
        <v>176499.43494800001</v>
      </c>
      <c r="BQ98">
        <v>0</v>
      </c>
      <c r="BR98" s="102">
        <f t="shared" si="82"/>
        <v>176499.43494800001</v>
      </c>
      <c r="BS98" s="3"/>
      <c r="BT98" s="88">
        <f t="shared" si="83"/>
        <v>11714219</v>
      </c>
      <c r="BU98" s="88">
        <f t="shared" si="84"/>
        <v>75642.616822666663</v>
      </c>
      <c r="BV98">
        <v>0</v>
      </c>
      <c r="BW98" s="102">
        <f t="shared" si="85"/>
        <v>75642.616822666663</v>
      </c>
      <c r="BX98" s="3"/>
      <c r="BY98" s="88">
        <f t="shared" si="86"/>
        <v>0</v>
      </c>
      <c r="BZ98" s="88">
        <f t="shared" si="87"/>
        <v>0</v>
      </c>
      <c r="CA98">
        <v>0</v>
      </c>
      <c r="CB98" s="102">
        <f t="shared" si="88"/>
        <v>0</v>
      </c>
      <c r="CC98" s="3"/>
      <c r="CD98" s="99">
        <f t="shared" si="89"/>
        <v>1411906291</v>
      </c>
      <c r="CE98" s="88">
        <f t="shared" si="116"/>
        <v>4211482.7418237496</v>
      </c>
      <c r="CF98" s="88">
        <f t="shared" si="90"/>
        <v>0</v>
      </c>
      <c r="CG98" s="99">
        <f t="shared" si="91"/>
        <v>4211482.7418237496</v>
      </c>
      <c r="CH98" s="88">
        <f t="shared" si="92"/>
        <v>857731.94792425074</v>
      </c>
      <c r="CI98" s="102">
        <f t="shared" si="117"/>
        <v>0</v>
      </c>
    </row>
    <row r="99" spans="5:87" x14ac:dyDescent="0.25">
      <c r="E99" s="138"/>
      <c r="F99" s="138"/>
      <c r="G99" s="138">
        <v>39321</v>
      </c>
      <c r="H99" s="64">
        <f t="shared" si="102"/>
        <v>76</v>
      </c>
      <c r="I99" s="38"/>
      <c r="L99" s="86">
        <f t="shared" si="93"/>
        <v>771922444</v>
      </c>
      <c r="M99" s="90">
        <f t="shared" si="110"/>
        <v>5076676.6067066668</v>
      </c>
      <c r="N99" s="89"/>
      <c r="O99" s="68">
        <f t="shared" si="94"/>
        <v>0</v>
      </c>
      <c r="P99" s="106">
        <f t="shared" si="101"/>
        <v>5076676.6067066668</v>
      </c>
      <c r="Q99" s="87">
        <f t="shared" si="103"/>
        <v>6432.6870333333336</v>
      </c>
      <c r="R99" s="87">
        <f t="shared" si="104"/>
        <v>1029.2299253333333</v>
      </c>
      <c r="S99" s="106">
        <f t="shared" si="105"/>
        <v>5069214.6897480004</v>
      </c>
      <c r="T99" s="140">
        <f t="shared" si="111"/>
        <v>1</v>
      </c>
      <c r="U99" s="64">
        <f t="shared" si="106"/>
        <v>76</v>
      </c>
      <c r="V99" s="99">
        <f t="shared" si="112"/>
        <v>153230577</v>
      </c>
      <c r="W99" s="106">
        <f t="shared" si="107"/>
        <v>907763.4765775</v>
      </c>
      <c r="X99">
        <f t="shared" si="59"/>
        <v>0</v>
      </c>
      <c r="Y99" s="102">
        <f t="shared" si="95"/>
        <v>907763.4765775</v>
      </c>
      <c r="Z99" s="64">
        <f t="shared" si="108"/>
        <v>76</v>
      </c>
      <c r="AA99" s="99">
        <f t="shared" si="60"/>
        <v>299000640</v>
      </c>
      <c r="AB99" s="88">
        <f t="shared" si="61"/>
        <v>1827143.0776</v>
      </c>
      <c r="AC99">
        <f t="shared" si="62"/>
        <v>0</v>
      </c>
      <c r="AD99" s="102">
        <f t="shared" si="63"/>
        <v>1827143.0776</v>
      </c>
      <c r="AE99" s="64">
        <f t="shared" si="109"/>
        <v>76</v>
      </c>
      <c r="AF99" s="88">
        <f t="shared" si="113"/>
        <v>1411906291</v>
      </c>
      <c r="AG99" s="88">
        <f t="shared" si="115"/>
        <v>857731.94792425074</v>
      </c>
      <c r="AH99">
        <v>0</v>
      </c>
      <c r="AI99" s="102">
        <f t="shared" si="64"/>
        <v>857731.94792425074</v>
      </c>
      <c r="AJ99" s="3"/>
      <c r="AK99" s="88">
        <f t="shared" si="114"/>
        <v>1411906291</v>
      </c>
      <c r="AL99" s="3"/>
      <c r="AM99" s="3"/>
      <c r="AN99" s="3"/>
      <c r="AO99" s="3"/>
      <c r="AP99" s="88">
        <f t="shared" si="65"/>
        <v>55591451</v>
      </c>
      <c r="AQ99" s="88">
        <f t="shared" si="66"/>
        <v>315064.54854250001</v>
      </c>
      <c r="AR99">
        <v>0</v>
      </c>
      <c r="AS99" s="102">
        <f t="shared" si="67"/>
        <v>315064.54854250001</v>
      </c>
      <c r="AT99" s="3"/>
      <c r="AU99" s="88">
        <f t="shared" si="68"/>
        <v>777179585</v>
      </c>
      <c r="AV99" s="88">
        <f t="shared" si="69"/>
        <v>354005.30096750002</v>
      </c>
      <c r="AW99">
        <v>0</v>
      </c>
      <c r="AX99" s="102">
        <f t="shared" si="70"/>
        <v>354005.30096750002</v>
      </c>
      <c r="AY99" s="3"/>
      <c r="AZ99" s="88">
        <f t="shared" si="71"/>
        <v>40999766</v>
      </c>
      <c r="BA99" s="88">
        <f t="shared" si="72"/>
        <v>256658.53516000003</v>
      </c>
      <c r="BB99">
        <v>0</v>
      </c>
      <c r="BC99" s="102">
        <f t="shared" si="73"/>
        <v>256658.53516000003</v>
      </c>
      <c r="BD99" s="3"/>
      <c r="BE99" s="88">
        <f t="shared" si="74"/>
        <v>35142657</v>
      </c>
      <c r="BF99" s="88">
        <f t="shared" si="75"/>
        <v>224063.72392250001</v>
      </c>
      <c r="BG99">
        <v>0</v>
      </c>
      <c r="BH99" s="102">
        <f t="shared" si="76"/>
        <v>224063.72392250001</v>
      </c>
      <c r="BI99" s="3"/>
      <c r="BJ99" s="88">
        <f t="shared" si="77"/>
        <v>11714219</v>
      </c>
      <c r="BK99" s="88">
        <f t="shared" si="78"/>
        <v>74642.027283083342</v>
      </c>
      <c r="BL99">
        <v>0</v>
      </c>
      <c r="BM99" s="102">
        <f t="shared" si="79"/>
        <v>74642.027283083342</v>
      </c>
      <c r="BN99" s="3"/>
      <c r="BO99" s="88">
        <f t="shared" si="80"/>
        <v>27333177</v>
      </c>
      <c r="BP99" s="88">
        <f t="shared" si="81"/>
        <v>176499.43494800001</v>
      </c>
      <c r="BQ99">
        <v>0</v>
      </c>
      <c r="BR99" s="102">
        <f t="shared" si="82"/>
        <v>176499.43494800001</v>
      </c>
      <c r="BS99" s="3"/>
      <c r="BT99" s="88">
        <f t="shared" si="83"/>
        <v>11714219</v>
      </c>
      <c r="BU99" s="88">
        <f t="shared" si="84"/>
        <v>75642.616822666663</v>
      </c>
      <c r="BV99">
        <v>0</v>
      </c>
      <c r="BW99" s="102">
        <f t="shared" si="85"/>
        <v>75642.616822666663</v>
      </c>
      <c r="BX99" s="3"/>
      <c r="BY99" s="88">
        <f t="shared" si="86"/>
        <v>0</v>
      </c>
      <c r="BZ99" s="88">
        <f t="shared" si="87"/>
        <v>0</v>
      </c>
      <c r="CA99">
        <v>0</v>
      </c>
      <c r="CB99" s="102">
        <f t="shared" si="88"/>
        <v>0</v>
      </c>
      <c r="CC99" s="3"/>
      <c r="CD99" s="99">
        <f t="shared" si="89"/>
        <v>1411906291</v>
      </c>
      <c r="CE99" s="88">
        <f t="shared" si="116"/>
        <v>4211482.7418237496</v>
      </c>
      <c r="CF99" s="88">
        <f t="shared" si="90"/>
        <v>0</v>
      </c>
      <c r="CG99" s="99">
        <f t="shared" si="91"/>
        <v>4211482.7418237496</v>
      </c>
      <c r="CH99" s="88">
        <f t="shared" si="92"/>
        <v>857731.94792425074</v>
      </c>
      <c r="CI99" s="102">
        <f t="shared" si="117"/>
        <v>0</v>
      </c>
    </row>
    <row r="100" spans="5:87" x14ac:dyDescent="0.25">
      <c r="E100" s="138"/>
      <c r="F100" s="138"/>
      <c r="G100" s="138">
        <v>39352</v>
      </c>
      <c r="H100" s="64">
        <f t="shared" si="102"/>
        <v>77</v>
      </c>
      <c r="I100" s="38"/>
      <c r="L100" s="86">
        <f t="shared" si="93"/>
        <v>771922444</v>
      </c>
      <c r="M100" s="90">
        <f t="shared" si="110"/>
        <v>5076676.6067066668</v>
      </c>
      <c r="N100" s="89"/>
      <c r="O100" s="68">
        <f t="shared" si="94"/>
        <v>0</v>
      </c>
      <c r="P100" s="106">
        <f t="shared" si="101"/>
        <v>5076676.6067066668</v>
      </c>
      <c r="Q100" s="87">
        <f t="shared" si="103"/>
        <v>6432.6870333333336</v>
      </c>
      <c r="R100" s="87">
        <f t="shared" si="104"/>
        <v>1029.2299253333333</v>
      </c>
      <c r="S100" s="106">
        <f t="shared" si="105"/>
        <v>5069214.6897480004</v>
      </c>
      <c r="T100" s="140">
        <f t="shared" si="111"/>
        <v>1</v>
      </c>
      <c r="U100" s="64">
        <f t="shared" si="106"/>
        <v>77</v>
      </c>
      <c r="V100" s="99">
        <f t="shared" si="112"/>
        <v>153230577</v>
      </c>
      <c r="W100" s="106">
        <f t="shared" si="107"/>
        <v>907763.4765775</v>
      </c>
      <c r="X100">
        <f t="shared" si="59"/>
        <v>0</v>
      </c>
      <c r="Y100" s="102">
        <f t="shared" si="95"/>
        <v>907763.4765775</v>
      </c>
      <c r="Z100" s="64">
        <f t="shared" si="108"/>
        <v>77</v>
      </c>
      <c r="AA100" s="99">
        <f t="shared" si="60"/>
        <v>299000640</v>
      </c>
      <c r="AB100" s="88">
        <f t="shared" si="61"/>
        <v>1827143.0776</v>
      </c>
      <c r="AC100">
        <f t="shared" si="62"/>
        <v>0</v>
      </c>
      <c r="AD100" s="102">
        <f t="shared" si="63"/>
        <v>1827143.0776</v>
      </c>
      <c r="AE100" s="64">
        <f t="shared" si="109"/>
        <v>77</v>
      </c>
      <c r="AF100" s="88">
        <f t="shared" si="113"/>
        <v>1411906291</v>
      </c>
      <c r="AG100" s="88">
        <f t="shared" si="115"/>
        <v>857731.94792425074</v>
      </c>
      <c r="AH100">
        <v>0</v>
      </c>
      <c r="AI100" s="102">
        <f t="shared" si="64"/>
        <v>857731.94792425074</v>
      </c>
      <c r="AJ100" s="3"/>
      <c r="AK100" s="88">
        <f t="shared" si="114"/>
        <v>1411906291</v>
      </c>
      <c r="AL100" s="3"/>
      <c r="AM100" s="3"/>
      <c r="AN100" s="3"/>
      <c r="AO100" s="3"/>
      <c r="AP100" s="88">
        <f t="shared" si="65"/>
        <v>55591451</v>
      </c>
      <c r="AQ100" s="88">
        <f t="shared" si="66"/>
        <v>315064.54854250001</v>
      </c>
      <c r="AR100">
        <v>0</v>
      </c>
      <c r="AS100" s="102">
        <f t="shared" si="67"/>
        <v>315064.54854250001</v>
      </c>
      <c r="AT100" s="3"/>
      <c r="AU100" s="88">
        <f t="shared" si="68"/>
        <v>777179585</v>
      </c>
      <c r="AV100" s="88">
        <f t="shared" si="69"/>
        <v>354005.30096750002</v>
      </c>
      <c r="AW100">
        <v>0</v>
      </c>
      <c r="AX100" s="102">
        <f t="shared" si="70"/>
        <v>354005.30096750002</v>
      </c>
      <c r="AY100" s="3"/>
      <c r="AZ100" s="88">
        <f t="shared" si="71"/>
        <v>40999766</v>
      </c>
      <c r="BA100" s="88">
        <f t="shared" si="72"/>
        <v>256658.53516000003</v>
      </c>
      <c r="BB100">
        <v>0</v>
      </c>
      <c r="BC100" s="102">
        <f t="shared" si="73"/>
        <v>256658.53516000003</v>
      </c>
      <c r="BD100" s="3"/>
      <c r="BE100" s="88">
        <f t="shared" si="74"/>
        <v>35142657</v>
      </c>
      <c r="BF100" s="88">
        <f t="shared" si="75"/>
        <v>224063.72392250001</v>
      </c>
      <c r="BG100">
        <v>0</v>
      </c>
      <c r="BH100" s="102">
        <f t="shared" si="76"/>
        <v>224063.72392250001</v>
      </c>
      <c r="BI100" s="3"/>
      <c r="BJ100" s="88">
        <f t="shared" si="77"/>
        <v>11714219</v>
      </c>
      <c r="BK100" s="88">
        <f t="shared" si="78"/>
        <v>74642.027283083342</v>
      </c>
      <c r="BL100">
        <v>0</v>
      </c>
      <c r="BM100" s="102">
        <f t="shared" si="79"/>
        <v>74642.027283083342</v>
      </c>
      <c r="BN100" s="3"/>
      <c r="BO100" s="88">
        <f t="shared" si="80"/>
        <v>27333177</v>
      </c>
      <c r="BP100" s="88">
        <f t="shared" si="81"/>
        <v>176499.43494800001</v>
      </c>
      <c r="BQ100">
        <v>0</v>
      </c>
      <c r="BR100" s="102">
        <f t="shared" si="82"/>
        <v>176499.43494800001</v>
      </c>
      <c r="BS100" s="3"/>
      <c r="BT100" s="88">
        <f t="shared" si="83"/>
        <v>11714219</v>
      </c>
      <c r="BU100" s="88">
        <f t="shared" si="84"/>
        <v>75642.616822666663</v>
      </c>
      <c r="BV100">
        <v>0</v>
      </c>
      <c r="BW100" s="102">
        <f t="shared" si="85"/>
        <v>75642.616822666663</v>
      </c>
      <c r="BX100" s="3"/>
      <c r="BY100" s="88">
        <f t="shared" si="86"/>
        <v>0</v>
      </c>
      <c r="BZ100" s="88">
        <f t="shared" si="87"/>
        <v>0</v>
      </c>
      <c r="CA100">
        <v>0</v>
      </c>
      <c r="CB100" s="102">
        <f t="shared" si="88"/>
        <v>0</v>
      </c>
      <c r="CC100" s="3"/>
      <c r="CD100" s="99">
        <f t="shared" si="89"/>
        <v>1411906291</v>
      </c>
      <c r="CE100" s="88">
        <f t="shared" si="116"/>
        <v>4211482.7418237496</v>
      </c>
      <c r="CF100" s="88">
        <f t="shared" si="90"/>
        <v>0</v>
      </c>
      <c r="CG100" s="99">
        <f t="shared" si="91"/>
        <v>4211482.7418237496</v>
      </c>
      <c r="CH100" s="88">
        <f t="shared" si="92"/>
        <v>857731.94792425074</v>
      </c>
      <c r="CI100" s="102">
        <f t="shared" si="117"/>
        <v>0</v>
      </c>
    </row>
    <row r="101" spans="5:87" x14ac:dyDescent="0.25">
      <c r="E101" s="138"/>
      <c r="F101" s="138"/>
      <c r="G101" s="138">
        <v>39382</v>
      </c>
      <c r="H101" s="64">
        <f t="shared" si="102"/>
        <v>78</v>
      </c>
      <c r="I101" s="38"/>
      <c r="L101" s="86">
        <f t="shared" si="93"/>
        <v>771922444</v>
      </c>
      <c r="M101" s="90">
        <f t="shared" si="110"/>
        <v>5076676.6067066668</v>
      </c>
      <c r="N101" s="89"/>
      <c r="O101" s="68">
        <f t="shared" si="94"/>
        <v>0</v>
      </c>
      <c r="P101" s="106">
        <f t="shared" si="101"/>
        <v>5076676.6067066668</v>
      </c>
      <c r="Q101" s="87">
        <f t="shared" si="103"/>
        <v>6432.6870333333336</v>
      </c>
      <c r="R101" s="87">
        <f t="shared" si="104"/>
        <v>1029.2299253333333</v>
      </c>
      <c r="S101" s="106">
        <f t="shared" si="105"/>
        <v>5069214.6897480004</v>
      </c>
      <c r="T101" s="140">
        <f t="shared" si="111"/>
        <v>1</v>
      </c>
      <c r="U101" s="64">
        <f t="shared" si="106"/>
        <v>78</v>
      </c>
      <c r="V101" s="99">
        <f t="shared" si="112"/>
        <v>153230577</v>
      </c>
      <c r="W101" s="106">
        <f t="shared" si="107"/>
        <v>907763.4765775</v>
      </c>
      <c r="X101">
        <f t="shared" si="59"/>
        <v>0</v>
      </c>
      <c r="Y101" s="102">
        <f t="shared" si="95"/>
        <v>907763.4765775</v>
      </c>
      <c r="Z101" s="64">
        <f t="shared" si="108"/>
        <v>78</v>
      </c>
      <c r="AA101" s="99">
        <f t="shared" si="60"/>
        <v>299000640</v>
      </c>
      <c r="AB101" s="88">
        <f t="shared" si="61"/>
        <v>1827143.0776</v>
      </c>
      <c r="AC101">
        <f t="shared" si="62"/>
        <v>0</v>
      </c>
      <c r="AD101" s="102">
        <f t="shared" si="63"/>
        <v>1827143.0776</v>
      </c>
      <c r="AE101" s="64">
        <f t="shared" si="109"/>
        <v>78</v>
      </c>
      <c r="AF101" s="88">
        <f t="shared" si="113"/>
        <v>1411906291</v>
      </c>
      <c r="AG101" s="88">
        <f t="shared" si="115"/>
        <v>857731.94792425074</v>
      </c>
      <c r="AH101">
        <v>0</v>
      </c>
      <c r="AI101" s="102">
        <f t="shared" si="64"/>
        <v>857731.94792425074</v>
      </c>
      <c r="AJ101" s="3"/>
      <c r="AK101" s="88">
        <f t="shared" si="114"/>
        <v>1411906291</v>
      </c>
      <c r="AL101" s="3"/>
      <c r="AM101" s="3"/>
      <c r="AN101" s="3"/>
      <c r="AO101" s="3"/>
      <c r="AP101" s="88">
        <f t="shared" si="65"/>
        <v>55591451</v>
      </c>
      <c r="AQ101" s="88">
        <f t="shared" si="66"/>
        <v>315064.54854250001</v>
      </c>
      <c r="AR101">
        <v>0</v>
      </c>
      <c r="AS101" s="102">
        <f t="shared" si="67"/>
        <v>315064.54854250001</v>
      </c>
      <c r="AT101" s="3"/>
      <c r="AU101" s="88">
        <f t="shared" si="68"/>
        <v>777179585</v>
      </c>
      <c r="AV101" s="88">
        <f t="shared" si="69"/>
        <v>354005.30096750002</v>
      </c>
      <c r="AW101">
        <v>0</v>
      </c>
      <c r="AX101" s="102">
        <f t="shared" si="70"/>
        <v>354005.30096750002</v>
      </c>
      <c r="AY101" s="3"/>
      <c r="AZ101" s="88">
        <f t="shared" si="71"/>
        <v>40999766</v>
      </c>
      <c r="BA101" s="88">
        <f t="shared" si="72"/>
        <v>256658.53516000003</v>
      </c>
      <c r="BB101">
        <v>0</v>
      </c>
      <c r="BC101" s="102">
        <f t="shared" si="73"/>
        <v>256658.53516000003</v>
      </c>
      <c r="BD101" s="3"/>
      <c r="BE101" s="88">
        <f t="shared" si="74"/>
        <v>35142657</v>
      </c>
      <c r="BF101" s="88">
        <f t="shared" si="75"/>
        <v>224063.72392250001</v>
      </c>
      <c r="BG101">
        <v>0</v>
      </c>
      <c r="BH101" s="102">
        <f t="shared" si="76"/>
        <v>224063.72392250001</v>
      </c>
      <c r="BI101" s="3"/>
      <c r="BJ101" s="88">
        <f t="shared" si="77"/>
        <v>11714219</v>
      </c>
      <c r="BK101" s="88">
        <f t="shared" si="78"/>
        <v>74642.027283083342</v>
      </c>
      <c r="BL101">
        <v>0</v>
      </c>
      <c r="BM101" s="102">
        <f t="shared" si="79"/>
        <v>74642.027283083342</v>
      </c>
      <c r="BN101" s="3"/>
      <c r="BO101" s="88">
        <f t="shared" si="80"/>
        <v>27333177</v>
      </c>
      <c r="BP101" s="88">
        <f t="shared" si="81"/>
        <v>176499.43494800001</v>
      </c>
      <c r="BQ101">
        <v>0</v>
      </c>
      <c r="BR101" s="102">
        <f t="shared" si="82"/>
        <v>176499.43494800001</v>
      </c>
      <c r="BS101" s="3"/>
      <c r="BT101" s="88">
        <f t="shared" si="83"/>
        <v>11714219</v>
      </c>
      <c r="BU101" s="88">
        <f t="shared" si="84"/>
        <v>75642.616822666663</v>
      </c>
      <c r="BV101">
        <v>0</v>
      </c>
      <c r="BW101" s="102">
        <f t="shared" si="85"/>
        <v>75642.616822666663</v>
      </c>
      <c r="BX101" s="3"/>
      <c r="BY101" s="88">
        <f t="shared" si="86"/>
        <v>0</v>
      </c>
      <c r="BZ101" s="88">
        <f t="shared" si="87"/>
        <v>0</v>
      </c>
      <c r="CA101">
        <v>0</v>
      </c>
      <c r="CB101" s="102">
        <f t="shared" si="88"/>
        <v>0</v>
      </c>
      <c r="CC101" s="3"/>
      <c r="CD101" s="99">
        <f t="shared" si="89"/>
        <v>1411906291</v>
      </c>
      <c r="CE101" s="88">
        <f t="shared" si="116"/>
        <v>4211482.7418237496</v>
      </c>
      <c r="CF101" s="88">
        <f t="shared" si="90"/>
        <v>0</v>
      </c>
      <c r="CG101" s="99">
        <f t="shared" si="91"/>
        <v>4211482.7418237496</v>
      </c>
      <c r="CH101" s="88">
        <f t="shared" si="92"/>
        <v>857731.94792425074</v>
      </c>
      <c r="CI101" s="102">
        <f t="shared" si="117"/>
        <v>0</v>
      </c>
    </row>
    <row r="102" spans="5:87" x14ac:dyDescent="0.25">
      <c r="E102" s="138"/>
      <c r="F102" s="138"/>
      <c r="G102" s="138">
        <v>39413</v>
      </c>
      <c r="H102" s="64">
        <f t="shared" si="102"/>
        <v>79</v>
      </c>
      <c r="I102" s="38"/>
      <c r="L102" s="86">
        <f t="shared" si="93"/>
        <v>771922444</v>
      </c>
      <c r="M102" s="90">
        <f t="shared" si="110"/>
        <v>5076676.6067066668</v>
      </c>
      <c r="N102" s="89"/>
      <c r="O102" s="68">
        <f t="shared" si="94"/>
        <v>0</v>
      </c>
      <c r="P102" s="106">
        <f t="shared" si="101"/>
        <v>5076676.6067066668</v>
      </c>
      <c r="Q102" s="87">
        <f t="shared" si="103"/>
        <v>6432.6870333333336</v>
      </c>
      <c r="R102" s="87">
        <f t="shared" si="104"/>
        <v>1029.2299253333333</v>
      </c>
      <c r="S102" s="106">
        <f t="shared" si="105"/>
        <v>5069214.6897480004</v>
      </c>
      <c r="T102" s="140">
        <f t="shared" si="111"/>
        <v>1</v>
      </c>
      <c r="U102" s="64">
        <f t="shared" si="106"/>
        <v>79</v>
      </c>
      <c r="V102" s="99">
        <f t="shared" si="112"/>
        <v>153230577</v>
      </c>
      <c r="W102" s="106">
        <f t="shared" si="107"/>
        <v>907763.4765775</v>
      </c>
      <c r="X102">
        <f t="shared" si="59"/>
        <v>0</v>
      </c>
      <c r="Y102" s="102">
        <f t="shared" si="95"/>
        <v>907763.4765775</v>
      </c>
      <c r="Z102" s="64">
        <f t="shared" si="108"/>
        <v>79</v>
      </c>
      <c r="AA102" s="99">
        <f t="shared" si="60"/>
        <v>299000640</v>
      </c>
      <c r="AB102" s="88">
        <f t="shared" si="61"/>
        <v>1827143.0776</v>
      </c>
      <c r="AC102">
        <f t="shared" si="62"/>
        <v>0</v>
      </c>
      <c r="AD102" s="102">
        <f t="shared" si="63"/>
        <v>1827143.0776</v>
      </c>
      <c r="AE102" s="64">
        <f t="shared" si="109"/>
        <v>79</v>
      </c>
      <c r="AF102" s="88">
        <f t="shared" si="113"/>
        <v>1411906291</v>
      </c>
      <c r="AG102" s="88">
        <f t="shared" si="115"/>
        <v>857731.94792425074</v>
      </c>
      <c r="AH102">
        <v>0</v>
      </c>
      <c r="AI102" s="102">
        <f t="shared" si="64"/>
        <v>857731.94792425074</v>
      </c>
      <c r="AJ102" s="3"/>
      <c r="AK102" s="88">
        <f t="shared" si="114"/>
        <v>1411906291</v>
      </c>
      <c r="AL102" s="3"/>
      <c r="AM102" s="3"/>
      <c r="AN102" s="3"/>
      <c r="AO102" s="3"/>
      <c r="AP102" s="88">
        <f t="shared" si="65"/>
        <v>55591451</v>
      </c>
      <c r="AQ102" s="88">
        <f t="shared" si="66"/>
        <v>315064.54854250001</v>
      </c>
      <c r="AR102">
        <v>0</v>
      </c>
      <c r="AS102" s="102">
        <f t="shared" si="67"/>
        <v>315064.54854250001</v>
      </c>
      <c r="AT102" s="3"/>
      <c r="AU102" s="88">
        <f t="shared" si="68"/>
        <v>777179585</v>
      </c>
      <c r="AV102" s="88">
        <f t="shared" si="69"/>
        <v>354005.30096750002</v>
      </c>
      <c r="AW102">
        <v>0</v>
      </c>
      <c r="AX102" s="102">
        <f t="shared" si="70"/>
        <v>354005.30096750002</v>
      </c>
      <c r="AY102" s="3"/>
      <c r="AZ102" s="88">
        <f t="shared" si="71"/>
        <v>40999766</v>
      </c>
      <c r="BA102" s="88">
        <f t="shared" si="72"/>
        <v>256658.53516000003</v>
      </c>
      <c r="BB102">
        <v>0</v>
      </c>
      <c r="BC102" s="102">
        <f t="shared" si="73"/>
        <v>256658.53516000003</v>
      </c>
      <c r="BD102" s="3"/>
      <c r="BE102" s="88">
        <f t="shared" si="74"/>
        <v>35142657</v>
      </c>
      <c r="BF102" s="88">
        <f t="shared" si="75"/>
        <v>224063.72392250001</v>
      </c>
      <c r="BG102">
        <v>0</v>
      </c>
      <c r="BH102" s="102">
        <f t="shared" si="76"/>
        <v>224063.72392250001</v>
      </c>
      <c r="BI102" s="3"/>
      <c r="BJ102" s="88">
        <f t="shared" si="77"/>
        <v>11714219</v>
      </c>
      <c r="BK102" s="88">
        <f t="shared" si="78"/>
        <v>74642.027283083342</v>
      </c>
      <c r="BL102">
        <v>0</v>
      </c>
      <c r="BM102" s="102">
        <f t="shared" si="79"/>
        <v>74642.027283083342</v>
      </c>
      <c r="BN102" s="3"/>
      <c r="BO102" s="88">
        <f t="shared" si="80"/>
        <v>27333177</v>
      </c>
      <c r="BP102" s="88">
        <f t="shared" si="81"/>
        <v>176499.43494800001</v>
      </c>
      <c r="BQ102">
        <v>0</v>
      </c>
      <c r="BR102" s="102">
        <f t="shared" si="82"/>
        <v>176499.43494800001</v>
      </c>
      <c r="BS102" s="3"/>
      <c r="BT102" s="88">
        <f t="shared" si="83"/>
        <v>11714219</v>
      </c>
      <c r="BU102" s="88">
        <f t="shared" si="84"/>
        <v>75642.616822666663</v>
      </c>
      <c r="BV102">
        <v>0</v>
      </c>
      <c r="BW102" s="102">
        <f t="shared" si="85"/>
        <v>75642.616822666663</v>
      </c>
      <c r="BX102" s="3"/>
      <c r="BY102" s="88">
        <f t="shared" si="86"/>
        <v>0</v>
      </c>
      <c r="BZ102" s="88">
        <f t="shared" si="87"/>
        <v>0</v>
      </c>
      <c r="CA102">
        <v>0</v>
      </c>
      <c r="CB102" s="102">
        <f t="shared" si="88"/>
        <v>0</v>
      </c>
      <c r="CC102" s="3"/>
      <c r="CD102" s="99">
        <f t="shared" si="89"/>
        <v>1411906291</v>
      </c>
      <c r="CE102" s="88">
        <f t="shared" si="116"/>
        <v>4211482.7418237496</v>
      </c>
      <c r="CF102" s="88">
        <f t="shared" si="90"/>
        <v>0</v>
      </c>
      <c r="CG102" s="99">
        <f t="shared" si="91"/>
        <v>4211482.7418237496</v>
      </c>
      <c r="CH102" s="88">
        <f t="shared" si="92"/>
        <v>857731.94792425074</v>
      </c>
      <c r="CI102" s="102">
        <f t="shared" si="117"/>
        <v>0</v>
      </c>
    </row>
    <row r="103" spans="5:87" x14ac:dyDescent="0.25">
      <c r="E103" s="138"/>
      <c r="F103" s="138"/>
      <c r="G103" s="138">
        <v>39443</v>
      </c>
      <c r="H103" s="64">
        <f t="shared" si="102"/>
        <v>80</v>
      </c>
      <c r="I103" s="38"/>
      <c r="L103" s="86">
        <f t="shared" si="93"/>
        <v>771922444</v>
      </c>
      <c r="M103" s="90">
        <f t="shared" si="110"/>
        <v>5076676.6067066668</v>
      </c>
      <c r="N103" s="89"/>
      <c r="O103" s="68">
        <f t="shared" si="94"/>
        <v>0</v>
      </c>
      <c r="P103" s="106">
        <f t="shared" si="101"/>
        <v>5076676.6067066668</v>
      </c>
      <c r="Q103" s="87">
        <f t="shared" si="103"/>
        <v>6432.6870333333336</v>
      </c>
      <c r="R103" s="87">
        <f t="shared" si="104"/>
        <v>1029.2299253333333</v>
      </c>
      <c r="S103" s="106">
        <f t="shared" si="105"/>
        <v>5069214.6897480004</v>
      </c>
      <c r="T103" s="140">
        <f t="shared" si="111"/>
        <v>1</v>
      </c>
      <c r="U103" s="64">
        <f t="shared" si="106"/>
        <v>80</v>
      </c>
      <c r="V103" s="99">
        <f t="shared" si="112"/>
        <v>153230577</v>
      </c>
      <c r="W103" s="106">
        <f t="shared" si="107"/>
        <v>907763.4765775</v>
      </c>
      <c r="X103">
        <f t="shared" si="59"/>
        <v>0</v>
      </c>
      <c r="Y103" s="102">
        <f t="shared" si="95"/>
        <v>907763.4765775</v>
      </c>
      <c r="Z103" s="64">
        <f t="shared" si="108"/>
        <v>80</v>
      </c>
      <c r="AA103" s="99">
        <f t="shared" si="60"/>
        <v>299000640</v>
      </c>
      <c r="AB103" s="88">
        <f t="shared" si="61"/>
        <v>1827143.0776</v>
      </c>
      <c r="AC103">
        <f t="shared" si="62"/>
        <v>0</v>
      </c>
      <c r="AD103" s="102">
        <f t="shared" si="63"/>
        <v>1827143.0776</v>
      </c>
      <c r="AE103" s="64">
        <f t="shared" si="109"/>
        <v>80</v>
      </c>
      <c r="AF103" s="88">
        <f t="shared" si="113"/>
        <v>1411906291</v>
      </c>
      <c r="AG103" s="88">
        <f t="shared" si="115"/>
        <v>857731.94792425074</v>
      </c>
      <c r="AH103">
        <v>0</v>
      </c>
      <c r="AI103" s="102">
        <f t="shared" si="64"/>
        <v>857731.94792425074</v>
      </c>
      <c r="AJ103" s="3"/>
      <c r="AK103" s="88">
        <f t="shared" si="114"/>
        <v>1411906291</v>
      </c>
      <c r="AL103" s="3"/>
      <c r="AM103" s="3"/>
      <c r="AN103" s="3"/>
      <c r="AO103" s="3"/>
      <c r="AP103" s="88">
        <f t="shared" si="65"/>
        <v>55591451</v>
      </c>
      <c r="AQ103" s="88">
        <f t="shared" si="66"/>
        <v>315064.54854250001</v>
      </c>
      <c r="AR103">
        <v>0</v>
      </c>
      <c r="AS103" s="102">
        <f t="shared" si="67"/>
        <v>315064.54854250001</v>
      </c>
      <c r="AT103" s="3"/>
      <c r="AU103" s="88">
        <f t="shared" si="68"/>
        <v>777179585</v>
      </c>
      <c r="AV103" s="88">
        <f t="shared" si="69"/>
        <v>354005.30096750002</v>
      </c>
      <c r="AW103">
        <v>0</v>
      </c>
      <c r="AX103" s="102">
        <f t="shared" si="70"/>
        <v>354005.30096750002</v>
      </c>
      <c r="AY103" s="3"/>
      <c r="AZ103" s="88">
        <f t="shared" si="71"/>
        <v>40999766</v>
      </c>
      <c r="BA103" s="88">
        <f t="shared" si="72"/>
        <v>256658.53516000003</v>
      </c>
      <c r="BB103">
        <v>0</v>
      </c>
      <c r="BC103" s="102">
        <f t="shared" si="73"/>
        <v>256658.53516000003</v>
      </c>
      <c r="BD103" s="3"/>
      <c r="BE103" s="88">
        <f t="shared" si="74"/>
        <v>35142657</v>
      </c>
      <c r="BF103" s="88">
        <f t="shared" si="75"/>
        <v>224063.72392250001</v>
      </c>
      <c r="BG103">
        <v>0</v>
      </c>
      <c r="BH103" s="102">
        <f t="shared" si="76"/>
        <v>224063.72392250001</v>
      </c>
      <c r="BI103" s="3"/>
      <c r="BJ103" s="88">
        <f t="shared" si="77"/>
        <v>11714219</v>
      </c>
      <c r="BK103" s="88">
        <f t="shared" si="78"/>
        <v>74642.027283083342</v>
      </c>
      <c r="BL103">
        <v>0</v>
      </c>
      <c r="BM103" s="102">
        <f t="shared" si="79"/>
        <v>74642.027283083342</v>
      </c>
      <c r="BN103" s="3"/>
      <c r="BO103" s="88">
        <f t="shared" si="80"/>
        <v>27333177</v>
      </c>
      <c r="BP103" s="88">
        <f t="shared" si="81"/>
        <v>176499.43494800001</v>
      </c>
      <c r="BQ103">
        <v>0</v>
      </c>
      <c r="BR103" s="102">
        <f t="shared" si="82"/>
        <v>176499.43494800001</v>
      </c>
      <c r="BS103" s="3"/>
      <c r="BT103" s="88">
        <f t="shared" si="83"/>
        <v>11714219</v>
      </c>
      <c r="BU103" s="88">
        <f t="shared" si="84"/>
        <v>75642.616822666663</v>
      </c>
      <c r="BV103">
        <v>0</v>
      </c>
      <c r="BW103" s="102">
        <f t="shared" si="85"/>
        <v>75642.616822666663</v>
      </c>
      <c r="BX103" s="3"/>
      <c r="BY103" s="88">
        <f t="shared" si="86"/>
        <v>0</v>
      </c>
      <c r="BZ103" s="88">
        <f t="shared" si="87"/>
        <v>0</v>
      </c>
      <c r="CA103">
        <v>0</v>
      </c>
      <c r="CB103" s="102">
        <f t="shared" si="88"/>
        <v>0</v>
      </c>
      <c r="CC103" s="3"/>
      <c r="CD103" s="99">
        <f t="shared" si="89"/>
        <v>1411906291</v>
      </c>
      <c r="CE103" s="88">
        <f t="shared" si="116"/>
        <v>4211482.7418237496</v>
      </c>
      <c r="CF103" s="88">
        <f t="shared" si="90"/>
        <v>0</v>
      </c>
      <c r="CG103" s="99">
        <f t="shared" si="91"/>
        <v>4211482.7418237496</v>
      </c>
      <c r="CH103" s="88">
        <f t="shared" si="92"/>
        <v>857731.94792425074</v>
      </c>
      <c r="CI103" s="102">
        <f t="shared" si="117"/>
        <v>0</v>
      </c>
    </row>
    <row r="104" spans="5:87" x14ac:dyDescent="0.25">
      <c r="E104" s="138"/>
      <c r="F104" s="138"/>
      <c r="G104" s="138">
        <v>39474</v>
      </c>
      <c r="H104" s="64">
        <f t="shared" si="102"/>
        <v>81</v>
      </c>
      <c r="I104" s="38"/>
      <c r="L104" s="86">
        <f t="shared" si="93"/>
        <v>771922444</v>
      </c>
      <c r="M104" s="90">
        <f t="shared" si="110"/>
        <v>5076676.6067066668</v>
      </c>
      <c r="N104" s="89"/>
      <c r="O104" s="68">
        <f t="shared" si="94"/>
        <v>0</v>
      </c>
      <c r="P104" s="106">
        <f t="shared" si="101"/>
        <v>5076676.6067066668</v>
      </c>
      <c r="Q104" s="87">
        <f t="shared" si="103"/>
        <v>6432.6870333333336</v>
      </c>
      <c r="R104" s="87">
        <f t="shared" si="104"/>
        <v>1029.2299253333333</v>
      </c>
      <c r="S104" s="106">
        <f t="shared" si="105"/>
        <v>5069214.6897480004</v>
      </c>
      <c r="T104" s="140">
        <f t="shared" si="111"/>
        <v>1</v>
      </c>
      <c r="U104" s="64">
        <f t="shared" si="106"/>
        <v>81</v>
      </c>
      <c r="V104" s="99">
        <f t="shared" si="112"/>
        <v>153230577</v>
      </c>
      <c r="W104" s="106">
        <f t="shared" si="107"/>
        <v>907763.4765775</v>
      </c>
      <c r="X104">
        <f t="shared" si="59"/>
        <v>0</v>
      </c>
      <c r="Y104" s="102">
        <f t="shared" si="95"/>
        <v>907763.4765775</v>
      </c>
      <c r="Z104" s="64">
        <f t="shared" si="108"/>
        <v>81</v>
      </c>
      <c r="AA104" s="99">
        <f t="shared" si="60"/>
        <v>299000640</v>
      </c>
      <c r="AB104" s="88">
        <f t="shared" si="61"/>
        <v>1827143.0776</v>
      </c>
      <c r="AC104">
        <f t="shared" si="62"/>
        <v>0</v>
      </c>
      <c r="AD104" s="102">
        <f t="shared" si="63"/>
        <v>1827143.0776</v>
      </c>
      <c r="AE104" s="64">
        <f t="shared" si="109"/>
        <v>81</v>
      </c>
      <c r="AF104" s="88">
        <f t="shared" si="113"/>
        <v>1411906291</v>
      </c>
      <c r="AG104" s="88">
        <f t="shared" si="115"/>
        <v>857731.94792425074</v>
      </c>
      <c r="AH104">
        <v>0</v>
      </c>
      <c r="AI104" s="102">
        <f t="shared" si="64"/>
        <v>857731.94792425074</v>
      </c>
      <c r="AJ104" s="3"/>
      <c r="AK104" s="88">
        <f t="shared" si="114"/>
        <v>1411906291</v>
      </c>
      <c r="AL104" s="3"/>
      <c r="AM104" s="3"/>
      <c r="AN104" s="3"/>
      <c r="AO104" s="3"/>
      <c r="AP104" s="88">
        <f t="shared" si="65"/>
        <v>55591451</v>
      </c>
      <c r="AQ104" s="88">
        <f t="shared" si="66"/>
        <v>315064.54854250001</v>
      </c>
      <c r="AR104">
        <v>0</v>
      </c>
      <c r="AS104" s="102">
        <f t="shared" si="67"/>
        <v>315064.54854250001</v>
      </c>
      <c r="AT104" s="3"/>
      <c r="AU104" s="88">
        <f t="shared" si="68"/>
        <v>777179585</v>
      </c>
      <c r="AV104" s="88">
        <f t="shared" si="69"/>
        <v>354005.30096750002</v>
      </c>
      <c r="AW104">
        <v>0</v>
      </c>
      <c r="AX104" s="102">
        <f t="shared" si="70"/>
        <v>354005.30096750002</v>
      </c>
      <c r="AY104" s="3"/>
      <c r="AZ104" s="88">
        <f t="shared" si="71"/>
        <v>40999766</v>
      </c>
      <c r="BA104" s="88">
        <f t="shared" si="72"/>
        <v>256658.53516000003</v>
      </c>
      <c r="BB104">
        <v>0</v>
      </c>
      <c r="BC104" s="102">
        <f t="shared" si="73"/>
        <v>256658.53516000003</v>
      </c>
      <c r="BD104" s="3"/>
      <c r="BE104" s="88">
        <f t="shared" si="74"/>
        <v>35142657</v>
      </c>
      <c r="BF104" s="88">
        <f t="shared" si="75"/>
        <v>224063.72392250001</v>
      </c>
      <c r="BG104">
        <v>0</v>
      </c>
      <c r="BH104" s="102">
        <f t="shared" si="76"/>
        <v>224063.72392250001</v>
      </c>
      <c r="BI104" s="3"/>
      <c r="BJ104" s="88">
        <f t="shared" si="77"/>
        <v>11714219</v>
      </c>
      <c r="BK104" s="88">
        <f t="shared" si="78"/>
        <v>74642.027283083342</v>
      </c>
      <c r="BL104">
        <v>0</v>
      </c>
      <c r="BM104" s="102">
        <f t="shared" si="79"/>
        <v>74642.027283083342</v>
      </c>
      <c r="BN104" s="3"/>
      <c r="BO104" s="88">
        <f t="shared" si="80"/>
        <v>27333177</v>
      </c>
      <c r="BP104" s="88">
        <f t="shared" si="81"/>
        <v>176499.43494800001</v>
      </c>
      <c r="BQ104">
        <v>0</v>
      </c>
      <c r="BR104" s="102">
        <f t="shared" si="82"/>
        <v>176499.43494800001</v>
      </c>
      <c r="BS104" s="3"/>
      <c r="BT104" s="88">
        <f t="shared" si="83"/>
        <v>11714219</v>
      </c>
      <c r="BU104" s="88">
        <f t="shared" si="84"/>
        <v>75642.616822666663</v>
      </c>
      <c r="BV104">
        <v>0</v>
      </c>
      <c r="BW104" s="102">
        <f t="shared" si="85"/>
        <v>75642.616822666663</v>
      </c>
      <c r="BX104" s="3"/>
      <c r="BY104" s="88">
        <f t="shared" si="86"/>
        <v>0</v>
      </c>
      <c r="BZ104" s="88">
        <f t="shared" si="87"/>
        <v>0</v>
      </c>
      <c r="CA104">
        <v>0</v>
      </c>
      <c r="CB104" s="102">
        <f t="shared" si="88"/>
        <v>0</v>
      </c>
      <c r="CC104" s="3"/>
      <c r="CD104" s="99">
        <f t="shared" si="89"/>
        <v>1411906291</v>
      </c>
      <c r="CE104" s="88">
        <f t="shared" si="116"/>
        <v>4211482.7418237496</v>
      </c>
      <c r="CF104" s="88">
        <f t="shared" si="90"/>
        <v>0</v>
      </c>
      <c r="CG104" s="99">
        <f t="shared" si="91"/>
        <v>4211482.7418237496</v>
      </c>
      <c r="CH104" s="88">
        <f t="shared" si="92"/>
        <v>857731.94792425074</v>
      </c>
      <c r="CI104" s="102">
        <f t="shared" si="117"/>
        <v>0</v>
      </c>
    </row>
    <row r="105" spans="5:87" x14ac:dyDescent="0.25">
      <c r="E105" s="138"/>
      <c r="F105" s="138"/>
      <c r="G105" s="138">
        <v>39505</v>
      </c>
      <c r="H105" s="64">
        <f t="shared" si="102"/>
        <v>82</v>
      </c>
      <c r="I105" s="38"/>
      <c r="L105" s="86">
        <f t="shared" si="93"/>
        <v>771922444</v>
      </c>
      <c r="M105" s="90">
        <f t="shared" si="110"/>
        <v>5076676.6067066668</v>
      </c>
      <c r="N105" s="89"/>
      <c r="O105" s="68">
        <f t="shared" si="94"/>
        <v>0</v>
      </c>
      <c r="P105" s="106">
        <f t="shared" si="101"/>
        <v>5076676.6067066668</v>
      </c>
      <c r="Q105" s="87">
        <f t="shared" si="103"/>
        <v>6432.6870333333336</v>
      </c>
      <c r="R105" s="87">
        <f t="shared" si="104"/>
        <v>1029.2299253333333</v>
      </c>
      <c r="S105" s="106">
        <f t="shared" si="105"/>
        <v>5069214.6897480004</v>
      </c>
      <c r="T105" s="140">
        <f t="shared" si="111"/>
        <v>1</v>
      </c>
      <c r="U105" s="64">
        <f t="shared" si="106"/>
        <v>82</v>
      </c>
      <c r="V105" s="99">
        <f t="shared" si="112"/>
        <v>153230577</v>
      </c>
      <c r="W105" s="106">
        <f t="shared" si="107"/>
        <v>907763.4765775</v>
      </c>
      <c r="X105">
        <f t="shared" si="59"/>
        <v>0</v>
      </c>
      <c r="Y105" s="102">
        <f t="shared" si="95"/>
        <v>907763.4765775</v>
      </c>
      <c r="Z105" s="64">
        <f t="shared" si="108"/>
        <v>82</v>
      </c>
      <c r="AA105" s="99">
        <f t="shared" si="60"/>
        <v>299000640</v>
      </c>
      <c r="AB105" s="88">
        <f t="shared" si="61"/>
        <v>1827143.0776</v>
      </c>
      <c r="AC105">
        <f t="shared" si="62"/>
        <v>0</v>
      </c>
      <c r="AD105" s="102">
        <f t="shared" si="63"/>
        <v>1827143.0776</v>
      </c>
      <c r="AE105" s="64">
        <f t="shared" si="109"/>
        <v>82</v>
      </c>
      <c r="AF105" s="88">
        <f t="shared" si="113"/>
        <v>1411906291</v>
      </c>
      <c r="AG105" s="88">
        <f t="shared" si="115"/>
        <v>857731.94792425074</v>
      </c>
      <c r="AH105">
        <v>0</v>
      </c>
      <c r="AI105" s="102">
        <f t="shared" si="64"/>
        <v>857731.94792425074</v>
      </c>
      <c r="AJ105" s="3"/>
      <c r="AK105" s="88">
        <f t="shared" si="114"/>
        <v>1411906291</v>
      </c>
      <c r="AL105" s="3"/>
      <c r="AM105" s="3"/>
      <c r="AN105" s="3"/>
      <c r="AO105" s="3"/>
      <c r="AP105" s="88">
        <f t="shared" si="65"/>
        <v>55591451</v>
      </c>
      <c r="AQ105" s="88">
        <f t="shared" si="66"/>
        <v>315064.54854250001</v>
      </c>
      <c r="AR105">
        <v>0</v>
      </c>
      <c r="AS105" s="102">
        <f t="shared" si="67"/>
        <v>315064.54854250001</v>
      </c>
      <c r="AT105" s="3"/>
      <c r="AU105" s="88">
        <f t="shared" si="68"/>
        <v>777179585</v>
      </c>
      <c r="AV105" s="88">
        <f t="shared" si="69"/>
        <v>354005.30096750002</v>
      </c>
      <c r="AW105">
        <v>0</v>
      </c>
      <c r="AX105" s="102">
        <f t="shared" si="70"/>
        <v>354005.30096750002</v>
      </c>
      <c r="AY105" s="3"/>
      <c r="AZ105" s="88">
        <f t="shared" si="71"/>
        <v>40999766</v>
      </c>
      <c r="BA105" s="88">
        <f t="shared" si="72"/>
        <v>256658.53516000003</v>
      </c>
      <c r="BB105">
        <v>0</v>
      </c>
      <c r="BC105" s="102">
        <f t="shared" si="73"/>
        <v>256658.53516000003</v>
      </c>
      <c r="BD105" s="3"/>
      <c r="BE105" s="88">
        <f t="shared" si="74"/>
        <v>35142657</v>
      </c>
      <c r="BF105" s="88">
        <f t="shared" si="75"/>
        <v>224063.72392250001</v>
      </c>
      <c r="BG105">
        <v>0</v>
      </c>
      <c r="BH105" s="102">
        <f t="shared" si="76"/>
        <v>224063.72392250001</v>
      </c>
      <c r="BI105" s="3"/>
      <c r="BJ105" s="88">
        <f t="shared" si="77"/>
        <v>11714219</v>
      </c>
      <c r="BK105" s="88">
        <f t="shared" si="78"/>
        <v>74642.027283083342</v>
      </c>
      <c r="BL105">
        <v>0</v>
      </c>
      <c r="BM105" s="102">
        <f t="shared" si="79"/>
        <v>74642.027283083342</v>
      </c>
      <c r="BN105" s="3"/>
      <c r="BO105" s="88">
        <f t="shared" si="80"/>
        <v>27333177</v>
      </c>
      <c r="BP105" s="88">
        <f t="shared" si="81"/>
        <v>176499.43494800001</v>
      </c>
      <c r="BQ105">
        <v>0</v>
      </c>
      <c r="BR105" s="102">
        <f t="shared" si="82"/>
        <v>176499.43494800001</v>
      </c>
      <c r="BS105" s="3"/>
      <c r="BT105" s="88">
        <f t="shared" si="83"/>
        <v>11714219</v>
      </c>
      <c r="BU105" s="88">
        <f t="shared" si="84"/>
        <v>75642.616822666663</v>
      </c>
      <c r="BV105">
        <v>0</v>
      </c>
      <c r="BW105" s="102">
        <f t="shared" si="85"/>
        <v>75642.616822666663</v>
      </c>
      <c r="BX105" s="3"/>
      <c r="BY105" s="88">
        <f t="shared" si="86"/>
        <v>0</v>
      </c>
      <c r="BZ105" s="88">
        <f t="shared" si="87"/>
        <v>0</v>
      </c>
      <c r="CA105">
        <v>0</v>
      </c>
      <c r="CB105" s="102">
        <f t="shared" si="88"/>
        <v>0</v>
      </c>
      <c r="CC105" s="3"/>
      <c r="CD105" s="99">
        <f t="shared" si="89"/>
        <v>1411906291</v>
      </c>
      <c r="CE105" s="88">
        <f t="shared" si="116"/>
        <v>4211482.7418237496</v>
      </c>
      <c r="CF105" s="88">
        <f t="shared" si="90"/>
        <v>0</v>
      </c>
      <c r="CG105" s="99">
        <f t="shared" si="91"/>
        <v>4211482.7418237496</v>
      </c>
      <c r="CH105" s="88">
        <f t="shared" si="92"/>
        <v>857731.94792425074</v>
      </c>
      <c r="CI105" s="102">
        <f t="shared" si="117"/>
        <v>0</v>
      </c>
    </row>
    <row r="106" spans="5:87" x14ac:dyDescent="0.25">
      <c r="E106" s="138"/>
      <c r="F106" s="138"/>
      <c r="G106" s="138">
        <v>39534</v>
      </c>
      <c r="H106" s="64">
        <f t="shared" si="102"/>
        <v>83</v>
      </c>
      <c r="I106" s="38"/>
      <c r="L106" s="86">
        <f t="shared" si="93"/>
        <v>771922444</v>
      </c>
      <c r="M106" s="90">
        <f t="shared" si="110"/>
        <v>5076676.6067066668</v>
      </c>
      <c r="N106" s="89"/>
      <c r="O106" s="68">
        <f t="shared" si="94"/>
        <v>0</v>
      </c>
      <c r="P106" s="106">
        <f t="shared" si="101"/>
        <v>5076676.6067066668</v>
      </c>
      <c r="Q106" s="87">
        <f t="shared" si="103"/>
        <v>6432.6870333333336</v>
      </c>
      <c r="R106" s="87">
        <f t="shared" si="104"/>
        <v>1029.2299253333333</v>
      </c>
      <c r="S106" s="106">
        <f t="shared" si="105"/>
        <v>5069214.6897480004</v>
      </c>
      <c r="T106" s="140">
        <f t="shared" si="111"/>
        <v>1</v>
      </c>
      <c r="U106" s="64">
        <f t="shared" si="106"/>
        <v>83</v>
      </c>
      <c r="V106" s="99">
        <f t="shared" si="112"/>
        <v>153230577</v>
      </c>
      <c r="W106" s="106">
        <f t="shared" si="107"/>
        <v>907763.4765775</v>
      </c>
      <c r="X106">
        <f t="shared" si="59"/>
        <v>0</v>
      </c>
      <c r="Y106" s="102">
        <f t="shared" si="95"/>
        <v>907763.4765775</v>
      </c>
      <c r="Z106" s="64">
        <f t="shared" si="108"/>
        <v>83</v>
      </c>
      <c r="AA106" s="99">
        <f t="shared" si="60"/>
        <v>299000640</v>
      </c>
      <c r="AB106" s="88">
        <f t="shared" si="61"/>
        <v>1827143.0776</v>
      </c>
      <c r="AC106">
        <f t="shared" si="62"/>
        <v>0</v>
      </c>
      <c r="AD106" s="102">
        <f t="shared" si="63"/>
        <v>1827143.0776</v>
      </c>
      <c r="AE106" s="64">
        <f t="shared" si="109"/>
        <v>83</v>
      </c>
      <c r="AF106" s="88">
        <f t="shared" si="113"/>
        <v>1411906291</v>
      </c>
      <c r="AG106" s="88">
        <f t="shared" si="115"/>
        <v>857731.94792425074</v>
      </c>
      <c r="AH106">
        <v>0</v>
      </c>
      <c r="AI106" s="102">
        <f t="shared" si="64"/>
        <v>857731.94792425074</v>
      </c>
      <c r="AJ106" s="3"/>
      <c r="AK106" s="88">
        <f t="shared" si="114"/>
        <v>1411906291</v>
      </c>
      <c r="AL106" s="3"/>
      <c r="AM106" s="3"/>
      <c r="AN106" s="3"/>
      <c r="AO106" s="3"/>
      <c r="AP106" s="88">
        <f t="shared" si="65"/>
        <v>55591451</v>
      </c>
      <c r="AQ106" s="88">
        <f t="shared" si="66"/>
        <v>315064.54854250001</v>
      </c>
      <c r="AR106">
        <v>0</v>
      </c>
      <c r="AS106" s="102">
        <f t="shared" si="67"/>
        <v>315064.54854250001</v>
      </c>
      <c r="AT106" s="3"/>
      <c r="AU106" s="88">
        <f t="shared" si="68"/>
        <v>777179585</v>
      </c>
      <c r="AV106" s="88">
        <f t="shared" si="69"/>
        <v>354005.30096750002</v>
      </c>
      <c r="AW106">
        <v>0</v>
      </c>
      <c r="AX106" s="102">
        <f t="shared" si="70"/>
        <v>354005.30096750002</v>
      </c>
      <c r="AY106" s="3"/>
      <c r="AZ106" s="88">
        <f t="shared" si="71"/>
        <v>40999766</v>
      </c>
      <c r="BA106" s="88">
        <f t="shared" si="72"/>
        <v>256658.53516000003</v>
      </c>
      <c r="BB106">
        <v>0</v>
      </c>
      <c r="BC106" s="102">
        <f t="shared" si="73"/>
        <v>256658.53516000003</v>
      </c>
      <c r="BD106" s="3"/>
      <c r="BE106" s="88">
        <f t="shared" si="74"/>
        <v>35142657</v>
      </c>
      <c r="BF106" s="88">
        <f t="shared" si="75"/>
        <v>224063.72392250001</v>
      </c>
      <c r="BG106">
        <v>0</v>
      </c>
      <c r="BH106" s="102">
        <f t="shared" si="76"/>
        <v>224063.72392250001</v>
      </c>
      <c r="BI106" s="3"/>
      <c r="BJ106" s="88">
        <f t="shared" si="77"/>
        <v>11714219</v>
      </c>
      <c r="BK106" s="88">
        <f t="shared" si="78"/>
        <v>74642.027283083342</v>
      </c>
      <c r="BL106">
        <v>0</v>
      </c>
      <c r="BM106" s="102">
        <f t="shared" si="79"/>
        <v>74642.027283083342</v>
      </c>
      <c r="BN106" s="3"/>
      <c r="BO106" s="88">
        <f t="shared" si="80"/>
        <v>27333177</v>
      </c>
      <c r="BP106" s="88">
        <f t="shared" si="81"/>
        <v>176499.43494800001</v>
      </c>
      <c r="BQ106">
        <v>0</v>
      </c>
      <c r="BR106" s="102">
        <f t="shared" si="82"/>
        <v>176499.43494800001</v>
      </c>
      <c r="BS106" s="3"/>
      <c r="BT106" s="88">
        <f t="shared" si="83"/>
        <v>11714219</v>
      </c>
      <c r="BU106" s="88">
        <f t="shared" si="84"/>
        <v>75642.616822666663</v>
      </c>
      <c r="BV106">
        <v>0</v>
      </c>
      <c r="BW106" s="102">
        <f t="shared" si="85"/>
        <v>75642.616822666663</v>
      </c>
      <c r="BX106" s="3"/>
      <c r="BY106" s="88">
        <f t="shared" si="86"/>
        <v>0</v>
      </c>
      <c r="BZ106" s="88">
        <f t="shared" si="87"/>
        <v>0</v>
      </c>
      <c r="CA106">
        <v>0</v>
      </c>
      <c r="CB106" s="102">
        <f t="shared" si="88"/>
        <v>0</v>
      </c>
      <c r="CC106" s="3"/>
      <c r="CD106" s="99">
        <f t="shared" si="89"/>
        <v>1411906291</v>
      </c>
      <c r="CE106" s="88">
        <f t="shared" si="116"/>
        <v>4211482.7418237496</v>
      </c>
      <c r="CF106" s="88">
        <f t="shared" si="90"/>
        <v>0</v>
      </c>
      <c r="CG106" s="99">
        <f t="shared" si="91"/>
        <v>4211482.7418237496</v>
      </c>
      <c r="CH106" s="88">
        <f t="shared" si="92"/>
        <v>857731.94792425074</v>
      </c>
      <c r="CI106" s="102">
        <f t="shared" si="117"/>
        <v>0</v>
      </c>
    </row>
    <row r="107" spans="5:87" x14ac:dyDescent="0.25">
      <c r="E107" s="138"/>
      <c r="F107" s="138"/>
      <c r="G107" s="138">
        <v>39565</v>
      </c>
      <c r="H107" s="64">
        <f t="shared" si="102"/>
        <v>84</v>
      </c>
      <c r="I107" s="38"/>
      <c r="L107" s="86">
        <f t="shared" si="93"/>
        <v>771922444</v>
      </c>
      <c r="M107" s="90">
        <f t="shared" si="110"/>
        <v>5076676.6067066668</v>
      </c>
      <c r="N107" s="89"/>
      <c r="O107" s="68">
        <f t="shared" si="94"/>
        <v>0</v>
      </c>
      <c r="P107" s="106">
        <f t="shared" si="101"/>
        <v>5076676.6067066668</v>
      </c>
      <c r="Q107" s="87">
        <f t="shared" si="103"/>
        <v>6432.6870333333336</v>
      </c>
      <c r="R107" s="87">
        <f t="shared" si="104"/>
        <v>1029.2299253333333</v>
      </c>
      <c r="S107" s="106">
        <f t="shared" si="105"/>
        <v>5069214.6897480004</v>
      </c>
      <c r="T107" s="140">
        <f t="shared" si="111"/>
        <v>1</v>
      </c>
      <c r="U107" s="64">
        <f t="shared" si="106"/>
        <v>84</v>
      </c>
      <c r="V107" s="99">
        <f t="shared" si="112"/>
        <v>153230577</v>
      </c>
      <c r="W107" s="106">
        <f t="shared" si="107"/>
        <v>907763.4765775</v>
      </c>
      <c r="X107">
        <f t="shared" si="59"/>
        <v>0</v>
      </c>
      <c r="Y107" s="102">
        <f t="shared" si="95"/>
        <v>907763.4765775</v>
      </c>
      <c r="Z107" s="64">
        <f t="shared" si="108"/>
        <v>84</v>
      </c>
      <c r="AA107" s="99">
        <f t="shared" si="60"/>
        <v>299000640</v>
      </c>
      <c r="AB107" s="88">
        <f t="shared" si="61"/>
        <v>1827143.0776</v>
      </c>
      <c r="AC107">
        <f t="shared" si="62"/>
        <v>0</v>
      </c>
      <c r="AD107" s="102">
        <f t="shared" si="63"/>
        <v>1827143.0776</v>
      </c>
      <c r="AE107" s="64">
        <f t="shared" si="109"/>
        <v>84</v>
      </c>
      <c r="AF107" s="88">
        <f t="shared" si="113"/>
        <v>1411906291</v>
      </c>
      <c r="AG107" s="88">
        <f t="shared" si="115"/>
        <v>857731.94792425074</v>
      </c>
      <c r="AH107">
        <v>0</v>
      </c>
      <c r="AI107" s="102">
        <f t="shared" si="64"/>
        <v>857731.94792425074</v>
      </c>
      <c r="AJ107" s="3"/>
      <c r="AK107" s="88">
        <f t="shared" si="114"/>
        <v>1411906291</v>
      </c>
      <c r="AL107" s="3"/>
      <c r="AM107" s="3"/>
      <c r="AN107" s="3"/>
      <c r="AO107" s="3"/>
      <c r="AP107" s="88">
        <f t="shared" si="65"/>
        <v>55591451</v>
      </c>
      <c r="AQ107" s="88">
        <f t="shared" si="66"/>
        <v>315064.54854250001</v>
      </c>
      <c r="AR107">
        <v>0</v>
      </c>
      <c r="AS107" s="102">
        <f t="shared" si="67"/>
        <v>315064.54854250001</v>
      </c>
      <c r="AT107" s="3"/>
      <c r="AU107" s="88">
        <f t="shared" si="68"/>
        <v>777179585</v>
      </c>
      <c r="AV107" s="88">
        <f t="shared" si="69"/>
        <v>354005.30096750002</v>
      </c>
      <c r="AW107">
        <v>0</v>
      </c>
      <c r="AX107" s="102">
        <f t="shared" si="70"/>
        <v>354005.30096750002</v>
      </c>
      <c r="AY107" s="3"/>
      <c r="AZ107" s="88">
        <f t="shared" si="71"/>
        <v>40999766</v>
      </c>
      <c r="BA107" s="88">
        <f t="shared" si="72"/>
        <v>256658.53516000003</v>
      </c>
      <c r="BB107">
        <v>0</v>
      </c>
      <c r="BC107" s="102">
        <f t="shared" si="73"/>
        <v>256658.53516000003</v>
      </c>
      <c r="BD107" s="3"/>
      <c r="BE107" s="88">
        <f t="shared" si="74"/>
        <v>35142657</v>
      </c>
      <c r="BF107" s="88">
        <f t="shared" si="75"/>
        <v>224063.72392250001</v>
      </c>
      <c r="BG107">
        <v>0</v>
      </c>
      <c r="BH107" s="102">
        <f t="shared" si="76"/>
        <v>224063.72392250001</v>
      </c>
      <c r="BI107" s="3"/>
      <c r="BJ107" s="88">
        <f t="shared" si="77"/>
        <v>11714219</v>
      </c>
      <c r="BK107" s="88">
        <f t="shared" si="78"/>
        <v>74642.027283083342</v>
      </c>
      <c r="BL107">
        <v>0</v>
      </c>
      <c r="BM107" s="102">
        <f t="shared" si="79"/>
        <v>74642.027283083342</v>
      </c>
      <c r="BN107" s="3"/>
      <c r="BO107" s="88">
        <f t="shared" si="80"/>
        <v>27333177</v>
      </c>
      <c r="BP107" s="88">
        <f t="shared" si="81"/>
        <v>176499.43494800001</v>
      </c>
      <c r="BQ107">
        <v>0</v>
      </c>
      <c r="BR107" s="102">
        <f t="shared" si="82"/>
        <v>176499.43494800001</v>
      </c>
      <c r="BS107" s="3"/>
      <c r="BT107" s="88">
        <f t="shared" si="83"/>
        <v>11714219</v>
      </c>
      <c r="BU107" s="88">
        <f t="shared" si="84"/>
        <v>75642.616822666663</v>
      </c>
      <c r="BV107">
        <v>0</v>
      </c>
      <c r="BW107" s="102">
        <f t="shared" si="85"/>
        <v>75642.616822666663</v>
      </c>
      <c r="BX107" s="3"/>
      <c r="BY107" s="88">
        <f t="shared" si="86"/>
        <v>0</v>
      </c>
      <c r="BZ107" s="88">
        <f t="shared" si="87"/>
        <v>0</v>
      </c>
      <c r="CA107">
        <v>0</v>
      </c>
      <c r="CB107" s="102">
        <f t="shared" si="88"/>
        <v>0</v>
      </c>
      <c r="CC107" s="3"/>
      <c r="CD107" s="99">
        <f t="shared" si="89"/>
        <v>1411906291</v>
      </c>
      <c r="CE107" s="88">
        <f t="shared" si="116"/>
        <v>4211482.7418237496</v>
      </c>
      <c r="CF107" s="88">
        <f t="shared" si="90"/>
        <v>0</v>
      </c>
      <c r="CG107" s="99">
        <f t="shared" si="91"/>
        <v>4211482.7418237496</v>
      </c>
      <c r="CH107" s="88">
        <f t="shared" si="92"/>
        <v>857731.94792425074</v>
      </c>
      <c r="CI107" s="102">
        <f t="shared" si="117"/>
        <v>0</v>
      </c>
    </row>
    <row r="108" spans="5:87" x14ac:dyDescent="0.25">
      <c r="E108" s="138"/>
      <c r="F108" s="138"/>
      <c r="G108" s="138">
        <v>39595</v>
      </c>
      <c r="H108" s="64">
        <f t="shared" si="102"/>
        <v>85</v>
      </c>
      <c r="I108" s="38"/>
      <c r="L108" s="86">
        <f t="shared" si="93"/>
        <v>771922444</v>
      </c>
      <c r="M108" s="90">
        <f t="shared" si="110"/>
        <v>5076676.6067066668</v>
      </c>
      <c r="N108" s="89"/>
      <c r="O108" s="68">
        <f t="shared" si="94"/>
        <v>0</v>
      </c>
      <c r="P108" s="106">
        <f t="shared" si="101"/>
        <v>5076676.6067066668</v>
      </c>
      <c r="Q108" s="87">
        <f t="shared" si="103"/>
        <v>6432.6870333333336</v>
      </c>
      <c r="R108" s="87">
        <f t="shared" si="104"/>
        <v>1029.2299253333333</v>
      </c>
      <c r="S108" s="106">
        <f t="shared" si="105"/>
        <v>5069214.6897480004</v>
      </c>
      <c r="T108" s="140">
        <f t="shared" si="111"/>
        <v>1</v>
      </c>
      <c r="U108" s="64">
        <f t="shared" si="106"/>
        <v>85</v>
      </c>
      <c r="V108" s="99">
        <f t="shared" si="112"/>
        <v>153230577</v>
      </c>
      <c r="W108" s="106">
        <f t="shared" si="107"/>
        <v>907763.4765775</v>
      </c>
      <c r="X108">
        <f t="shared" si="59"/>
        <v>0</v>
      </c>
      <c r="Y108" s="102">
        <f t="shared" si="95"/>
        <v>907763.4765775</v>
      </c>
      <c r="Z108" s="64">
        <f t="shared" si="108"/>
        <v>85</v>
      </c>
      <c r="AA108" s="99">
        <f t="shared" si="60"/>
        <v>299000640</v>
      </c>
      <c r="AB108" s="88">
        <f t="shared" si="61"/>
        <v>1827143.0776</v>
      </c>
      <c r="AC108">
        <f t="shared" si="62"/>
        <v>0</v>
      </c>
      <c r="AD108" s="102">
        <f t="shared" si="63"/>
        <v>1827143.0776</v>
      </c>
      <c r="AE108" s="64">
        <f t="shared" si="109"/>
        <v>85</v>
      </c>
      <c r="AF108" s="88">
        <f t="shared" si="113"/>
        <v>1411906291</v>
      </c>
      <c r="AG108" s="88">
        <f t="shared" si="115"/>
        <v>857731.94792425074</v>
      </c>
      <c r="AH108">
        <v>0</v>
      </c>
      <c r="AI108" s="102">
        <f t="shared" si="64"/>
        <v>857731.94792425074</v>
      </c>
      <c r="AJ108" s="3"/>
      <c r="AK108" s="88">
        <f t="shared" si="114"/>
        <v>1411906291</v>
      </c>
      <c r="AL108" s="3"/>
      <c r="AM108" s="3"/>
      <c r="AN108" s="3"/>
      <c r="AO108" s="3"/>
      <c r="AP108" s="88">
        <f t="shared" si="65"/>
        <v>55591451</v>
      </c>
      <c r="AQ108" s="88">
        <f t="shared" si="66"/>
        <v>315064.54854250001</v>
      </c>
      <c r="AR108">
        <v>0</v>
      </c>
      <c r="AS108" s="102">
        <f t="shared" si="67"/>
        <v>315064.54854250001</v>
      </c>
      <c r="AT108" s="3"/>
      <c r="AU108" s="88">
        <f t="shared" si="68"/>
        <v>777179585</v>
      </c>
      <c r="AV108" s="88">
        <f t="shared" si="69"/>
        <v>354005.30096750002</v>
      </c>
      <c r="AW108">
        <v>0</v>
      </c>
      <c r="AX108" s="102">
        <f t="shared" si="70"/>
        <v>354005.30096750002</v>
      </c>
      <c r="AY108" s="3"/>
      <c r="AZ108" s="88">
        <f t="shared" si="71"/>
        <v>40999766</v>
      </c>
      <c r="BA108" s="88">
        <f t="shared" si="72"/>
        <v>256658.53516000003</v>
      </c>
      <c r="BB108">
        <v>0</v>
      </c>
      <c r="BC108" s="102">
        <f t="shared" si="73"/>
        <v>256658.53516000003</v>
      </c>
      <c r="BD108" s="3"/>
      <c r="BE108" s="88">
        <f t="shared" si="74"/>
        <v>35142657</v>
      </c>
      <c r="BF108" s="88">
        <f t="shared" si="75"/>
        <v>224063.72392250001</v>
      </c>
      <c r="BG108">
        <v>0</v>
      </c>
      <c r="BH108" s="102">
        <f t="shared" si="76"/>
        <v>224063.72392250001</v>
      </c>
      <c r="BI108" s="3"/>
      <c r="BJ108" s="88">
        <f t="shared" si="77"/>
        <v>11714219</v>
      </c>
      <c r="BK108" s="88">
        <f t="shared" si="78"/>
        <v>74642.027283083342</v>
      </c>
      <c r="BL108">
        <v>0</v>
      </c>
      <c r="BM108" s="102">
        <f t="shared" si="79"/>
        <v>74642.027283083342</v>
      </c>
      <c r="BN108" s="3"/>
      <c r="BO108" s="88">
        <f t="shared" si="80"/>
        <v>27333177</v>
      </c>
      <c r="BP108" s="88">
        <f t="shared" si="81"/>
        <v>176499.43494800001</v>
      </c>
      <c r="BQ108">
        <v>0</v>
      </c>
      <c r="BR108" s="102">
        <f t="shared" si="82"/>
        <v>176499.43494800001</v>
      </c>
      <c r="BS108" s="3"/>
      <c r="BT108" s="88">
        <f t="shared" si="83"/>
        <v>11714219</v>
      </c>
      <c r="BU108" s="88">
        <f t="shared" si="84"/>
        <v>75642.616822666663</v>
      </c>
      <c r="BV108">
        <v>0</v>
      </c>
      <c r="BW108" s="102">
        <f t="shared" si="85"/>
        <v>75642.616822666663</v>
      </c>
      <c r="BX108" s="3"/>
      <c r="BY108" s="88">
        <f t="shared" si="86"/>
        <v>0</v>
      </c>
      <c r="BZ108" s="88">
        <f t="shared" si="87"/>
        <v>0</v>
      </c>
      <c r="CA108">
        <v>0</v>
      </c>
      <c r="CB108" s="102">
        <f t="shared" si="88"/>
        <v>0</v>
      </c>
      <c r="CC108" s="3"/>
      <c r="CD108" s="99">
        <f t="shared" si="89"/>
        <v>1411906291</v>
      </c>
      <c r="CE108" s="88">
        <f t="shared" si="116"/>
        <v>4211482.7418237496</v>
      </c>
      <c r="CF108" s="88">
        <f t="shared" si="90"/>
        <v>0</v>
      </c>
      <c r="CG108" s="99">
        <f t="shared" si="91"/>
        <v>4211482.7418237496</v>
      </c>
      <c r="CH108" s="88">
        <f t="shared" si="92"/>
        <v>857731.94792425074</v>
      </c>
      <c r="CI108" s="102">
        <f t="shared" si="117"/>
        <v>0</v>
      </c>
    </row>
    <row r="109" spans="5:87" x14ac:dyDescent="0.25">
      <c r="E109" s="138"/>
      <c r="F109" s="138"/>
      <c r="G109" s="138">
        <v>39626</v>
      </c>
      <c r="H109" s="64">
        <f t="shared" si="102"/>
        <v>86</v>
      </c>
      <c r="I109" s="38"/>
      <c r="L109" s="86">
        <f t="shared" si="93"/>
        <v>771922444</v>
      </c>
      <c r="M109" s="90">
        <f t="shared" si="110"/>
        <v>5076676.6067066668</v>
      </c>
      <c r="N109" s="89"/>
      <c r="O109" s="68">
        <f t="shared" si="94"/>
        <v>0</v>
      </c>
      <c r="P109" s="106">
        <f t="shared" si="101"/>
        <v>5076676.6067066668</v>
      </c>
      <c r="Q109" s="87">
        <f t="shared" si="103"/>
        <v>6432.6870333333336</v>
      </c>
      <c r="R109" s="87">
        <f t="shared" si="104"/>
        <v>1029.2299253333333</v>
      </c>
      <c r="S109" s="106">
        <f t="shared" si="105"/>
        <v>5069214.6897480004</v>
      </c>
      <c r="T109" s="140">
        <f t="shared" si="111"/>
        <v>1</v>
      </c>
      <c r="U109" s="64">
        <f t="shared" si="106"/>
        <v>86</v>
      </c>
      <c r="V109" s="99">
        <f t="shared" si="112"/>
        <v>153230577</v>
      </c>
      <c r="W109" s="106">
        <f t="shared" si="107"/>
        <v>907763.4765775</v>
      </c>
      <c r="X109">
        <f t="shared" si="59"/>
        <v>0</v>
      </c>
      <c r="Y109" s="102">
        <f t="shared" si="95"/>
        <v>907763.4765775</v>
      </c>
      <c r="Z109" s="64">
        <f t="shared" si="108"/>
        <v>86</v>
      </c>
      <c r="AA109" s="99">
        <f t="shared" si="60"/>
        <v>299000640</v>
      </c>
      <c r="AB109" s="88">
        <f t="shared" si="61"/>
        <v>1827143.0776</v>
      </c>
      <c r="AC109">
        <f t="shared" si="62"/>
        <v>0</v>
      </c>
      <c r="AD109" s="102">
        <f t="shared" si="63"/>
        <v>1827143.0776</v>
      </c>
      <c r="AE109" s="64">
        <f t="shared" si="109"/>
        <v>86</v>
      </c>
      <c r="AF109" s="88">
        <f t="shared" si="113"/>
        <v>1411906291</v>
      </c>
      <c r="AG109" s="88">
        <f t="shared" si="115"/>
        <v>857731.94792425074</v>
      </c>
      <c r="AH109">
        <v>0</v>
      </c>
      <c r="AI109" s="102">
        <f t="shared" si="64"/>
        <v>857731.94792425074</v>
      </c>
      <c r="AJ109" s="3"/>
      <c r="AK109" s="88">
        <f t="shared" si="114"/>
        <v>1411906291</v>
      </c>
      <c r="AL109" s="3"/>
      <c r="AM109" s="3"/>
      <c r="AN109" s="3"/>
      <c r="AO109" s="3"/>
      <c r="AP109" s="88">
        <f t="shared" si="65"/>
        <v>55591451</v>
      </c>
      <c r="AQ109" s="88">
        <f t="shared" si="66"/>
        <v>315064.54854250001</v>
      </c>
      <c r="AR109">
        <v>0</v>
      </c>
      <c r="AS109" s="102">
        <f t="shared" si="67"/>
        <v>315064.54854250001</v>
      </c>
      <c r="AT109" s="3"/>
      <c r="AU109" s="88">
        <f t="shared" si="68"/>
        <v>777179585</v>
      </c>
      <c r="AV109" s="88">
        <f t="shared" si="69"/>
        <v>354005.30096750002</v>
      </c>
      <c r="AW109">
        <v>0</v>
      </c>
      <c r="AX109" s="102">
        <f t="shared" si="70"/>
        <v>354005.30096750002</v>
      </c>
      <c r="AY109" s="3"/>
      <c r="AZ109" s="88">
        <f t="shared" si="71"/>
        <v>40999766</v>
      </c>
      <c r="BA109" s="88">
        <f t="shared" si="72"/>
        <v>256658.53516000003</v>
      </c>
      <c r="BB109">
        <v>0</v>
      </c>
      <c r="BC109" s="102">
        <f t="shared" si="73"/>
        <v>256658.53516000003</v>
      </c>
      <c r="BD109" s="3"/>
      <c r="BE109" s="88">
        <f t="shared" si="74"/>
        <v>35142657</v>
      </c>
      <c r="BF109" s="88">
        <f t="shared" si="75"/>
        <v>224063.72392250001</v>
      </c>
      <c r="BG109">
        <v>0</v>
      </c>
      <c r="BH109" s="102">
        <f t="shared" si="76"/>
        <v>224063.72392250001</v>
      </c>
      <c r="BI109" s="3"/>
      <c r="BJ109" s="88">
        <f t="shared" si="77"/>
        <v>11714219</v>
      </c>
      <c r="BK109" s="88">
        <f t="shared" si="78"/>
        <v>74642.027283083342</v>
      </c>
      <c r="BL109">
        <v>0</v>
      </c>
      <c r="BM109" s="102">
        <f t="shared" si="79"/>
        <v>74642.027283083342</v>
      </c>
      <c r="BN109" s="3"/>
      <c r="BO109" s="88">
        <f t="shared" si="80"/>
        <v>27333177</v>
      </c>
      <c r="BP109" s="88">
        <f t="shared" si="81"/>
        <v>176499.43494800001</v>
      </c>
      <c r="BQ109">
        <v>0</v>
      </c>
      <c r="BR109" s="102">
        <f t="shared" si="82"/>
        <v>176499.43494800001</v>
      </c>
      <c r="BS109" s="3"/>
      <c r="BT109" s="88">
        <f t="shared" si="83"/>
        <v>11714219</v>
      </c>
      <c r="BU109" s="88">
        <f t="shared" si="84"/>
        <v>75642.616822666663</v>
      </c>
      <c r="BV109">
        <v>0</v>
      </c>
      <c r="BW109" s="102">
        <f t="shared" si="85"/>
        <v>75642.616822666663</v>
      </c>
      <c r="BX109" s="3"/>
      <c r="BY109" s="88">
        <f t="shared" si="86"/>
        <v>0</v>
      </c>
      <c r="BZ109" s="88">
        <f t="shared" si="87"/>
        <v>0</v>
      </c>
      <c r="CA109">
        <v>0</v>
      </c>
      <c r="CB109" s="102">
        <f t="shared" si="88"/>
        <v>0</v>
      </c>
      <c r="CC109" s="3"/>
      <c r="CD109" s="99">
        <f t="shared" si="89"/>
        <v>1411906291</v>
      </c>
      <c r="CE109" s="88">
        <f t="shared" si="116"/>
        <v>4211482.7418237496</v>
      </c>
      <c r="CF109" s="88">
        <f t="shared" si="90"/>
        <v>0</v>
      </c>
      <c r="CG109" s="99">
        <f t="shared" si="91"/>
        <v>4211482.7418237496</v>
      </c>
      <c r="CH109" s="88">
        <f t="shared" si="92"/>
        <v>857731.94792425074</v>
      </c>
      <c r="CI109" s="102">
        <f t="shared" si="117"/>
        <v>0</v>
      </c>
    </row>
    <row r="110" spans="5:87" x14ac:dyDescent="0.25">
      <c r="E110" s="138"/>
      <c r="F110" s="138"/>
      <c r="G110" s="138">
        <v>39656</v>
      </c>
      <c r="H110" s="64">
        <f t="shared" si="102"/>
        <v>87</v>
      </c>
      <c r="I110" s="38"/>
      <c r="L110" s="86">
        <f t="shared" si="93"/>
        <v>771922444</v>
      </c>
      <c r="M110" s="90">
        <f t="shared" si="110"/>
        <v>5076676.6067066668</v>
      </c>
      <c r="N110" s="89"/>
      <c r="O110" s="68">
        <f t="shared" si="94"/>
        <v>0</v>
      </c>
      <c r="P110" s="106">
        <f t="shared" si="101"/>
        <v>5076676.6067066668</v>
      </c>
      <c r="Q110" s="87">
        <f t="shared" si="103"/>
        <v>6432.6870333333336</v>
      </c>
      <c r="R110" s="87">
        <f t="shared" si="104"/>
        <v>1029.2299253333333</v>
      </c>
      <c r="S110" s="106">
        <f t="shared" si="105"/>
        <v>5069214.6897480004</v>
      </c>
      <c r="T110" s="140">
        <f t="shared" si="111"/>
        <v>1</v>
      </c>
      <c r="U110" s="64">
        <f t="shared" si="106"/>
        <v>87</v>
      </c>
      <c r="V110" s="99">
        <f t="shared" si="112"/>
        <v>153230577</v>
      </c>
      <c r="W110" s="106">
        <f t="shared" si="107"/>
        <v>907763.4765775</v>
      </c>
      <c r="X110">
        <f t="shared" si="59"/>
        <v>0</v>
      </c>
      <c r="Y110" s="102">
        <f t="shared" si="95"/>
        <v>907763.4765775</v>
      </c>
      <c r="Z110" s="64">
        <f t="shared" si="108"/>
        <v>87</v>
      </c>
      <c r="AA110" s="99">
        <f t="shared" si="60"/>
        <v>299000640</v>
      </c>
      <c r="AB110" s="88">
        <f t="shared" si="61"/>
        <v>1827143.0776</v>
      </c>
      <c r="AC110">
        <f t="shared" si="62"/>
        <v>0</v>
      </c>
      <c r="AD110" s="102">
        <f t="shared" si="63"/>
        <v>1827143.0776</v>
      </c>
      <c r="AE110" s="64">
        <f t="shared" si="109"/>
        <v>87</v>
      </c>
      <c r="AF110" s="88">
        <f t="shared" si="113"/>
        <v>1411906291</v>
      </c>
      <c r="AG110" s="88">
        <f t="shared" si="115"/>
        <v>857731.94792425074</v>
      </c>
      <c r="AH110">
        <v>0</v>
      </c>
      <c r="AI110" s="102">
        <f t="shared" si="64"/>
        <v>857731.94792425074</v>
      </c>
      <c r="AJ110" s="3"/>
      <c r="AK110" s="88">
        <f t="shared" si="114"/>
        <v>1411906291</v>
      </c>
      <c r="AL110" s="3"/>
      <c r="AM110" s="3"/>
      <c r="AN110" s="3"/>
      <c r="AO110" s="3"/>
      <c r="AP110" s="88">
        <f t="shared" si="65"/>
        <v>55591451</v>
      </c>
      <c r="AQ110" s="88">
        <f t="shared" si="66"/>
        <v>315064.54854250001</v>
      </c>
      <c r="AR110">
        <v>0</v>
      </c>
      <c r="AS110" s="102">
        <f t="shared" si="67"/>
        <v>315064.54854250001</v>
      </c>
      <c r="AT110" s="3"/>
      <c r="AU110" s="88">
        <f t="shared" si="68"/>
        <v>777179585</v>
      </c>
      <c r="AV110" s="88">
        <f t="shared" si="69"/>
        <v>354005.30096750002</v>
      </c>
      <c r="AW110">
        <v>0</v>
      </c>
      <c r="AX110" s="102">
        <f t="shared" si="70"/>
        <v>354005.30096750002</v>
      </c>
      <c r="AY110" s="3"/>
      <c r="AZ110" s="88">
        <f t="shared" si="71"/>
        <v>40999766</v>
      </c>
      <c r="BA110" s="88">
        <f t="shared" si="72"/>
        <v>256658.53516000003</v>
      </c>
      <c r="BB110">
        <v>0</v>
      </c>
      <c r="BC110" s="102">
        <f t="shared" si="73"/>
        <v>256658.53516000003</v>
      </c>
      <c r="BD110" s="3"/>
      <c r="BE110" s="88">
        <f t="shared" si="74"/>
        <v>35142657</v>
      </c>
      <c r="BF110" s="88">
        <f t="shared" si="75"/>
        <v>224063.72392250001</v>
      </c>
      <c r="BG110">
        <v>0</v>
      </c>
      <c r="BH110" s="102">
        <f t="shared" si="76"/>
        <v>224063.72392250001</v>
      </c>
      <c r="BI110" s="3"/>
      <c r="BJ110" s="88">
        <f t="shared" si="77"/>
        <v>11714219</v>
      </c>
      <c r="BK110" s="88">
        <f t="shared" si="78"/>
        <v>74642.027283083342</v>
      </c>
      <c r="BL110">
        <v>0</v>
      </c>
      <c r="BM110" s="102">
        <f t="shared" si="79"/>
        <v>74642.027283083342</v>
      </c>
      <c r="BN110" s="3"/>
      <c r="BO110" s="88">
        <f t="shared" si="80"/>
        <v>27333177</v>
      </c>
      <c r="BP110" s="88">
        <f t="shared" si="81"/>
        <v>176499.43494800001</v>
      </c>
      <c r="BQ110">
        <v>0</v>
      </c>
      <c r="BR110" s="102">
        <f t="shared" si="82"/>
        <v>176499.43494800001</v>
      </c>
      <c r="BS110" s="3"/>
      <c r="BT110" s="88">
        <f t="shared" si="83"/>
        <v>11714219</v>
      </c>
      <c r="BU110" s="88">
        <f t="shared" si="84"/>
        <v>75642.616822666663</v>
      </c>
      <c r="BV110">
        <v>0</v>
      </c>
      <c r="BW110" s="102">
        <f t="shared" si="85"/>
        <v>75642.616822666663</v>
      </c>
      <c r="BX110" s="3"/>
      <c r="BY110" s="88">
        <f t="shared" si="86"/>
        <v>0</v>
      </c>
      <c r="BZ110" s="88">
        <f t="shared" si="87"/>
        <v>0</v>
      </c>
      <c r="CA110">
        <v>0</v>
      </c>
      <c r="CB110" s="102">
        <f t="shared" si="88"/>
        <v>0</v>
      </c>
      <c r="CC110" s="3"/>
      <c r="CD110" s="99">
        <f t="shared" si="89"/>
        <v>1411906291</v>
      </c>
      <c r="CE110" s="88">
        <f t="shared" si="116"/>
        <v>4211482.7418237496</v>
      </c>
      <c r="CF110" s="88">
        <f t="shared" si="90"/>
        <v>0</v>
      </c>
      <c r="CG110" s="99">
        <f t="shared" si="91"/>
        <v>4211482.7418237496</v>
      </c>
      <c r="CH110" s="88">
        <f t="shared" si="92"/>
        <v>857731.94792425074</v>
      </c>
      <c r="CI110" s="102">
        <f t="shared" si="117"/>
        <v>0</v>
      </c>
    </row>
    <row r="111" spans="5:87" x14ac:dyDescent="0.25">
      <c r="E111" s="138"/>
      <c r="F111" s="138"/>
      <c r="G111" s="138">
        <v>39687</v>
      </c>
      <c r="H111" s="64">
        <f t="shared" si="102"/>
        <v>88</v>
      </c>
      <c r="I111" s="38"/>
      <c r="L111" s="86">
        <f t="shared" si="93"/>
        <v>771922444</v>
      </c>
      <c r="M111" s="90">
        <f t="shared" si="110"/>
        <v>5076676.6067066668</v>
      </c>
      <c r="N111" s="89"/>
      <c r="O111" s="68">
        <f t="shared" si="94"/>
        <v>0</v>
      </c>
      <c r="P111" s="106">
        <f t="shared" si="101"/>
        <v>5076676.6067066668</v>
      </c>
      <c r="Q111" s="87">
        <f t="shared" si="103"/>
        <v>6432.6870333333336</v>
      </c>
      <c r="R111" s="87">
        <f t="shared" si="104"/>
        <v>1029.2299253333333</v>
      </c>
      <c r="S111" s="106">
        <f t="shared" si="105"/>
        <v>5069214.6897480004</v>
      </c>
      <c r="T111" s="140">
        <f t="shared" si="111"/>
        <v>1</v>
      </c>
      <c r="U111" s="64">
        <f t="shared" si="106"/>
        <v>88</v>
      </c>
      <c r="V111" s="99">
        <f t="shared" si="112"/>
        <v>153230577</v>
      </c>
      <c r="W111" s="106">
        <f t="shared" si="107"/>
        <v>907763.4765775</v>
      </c>
      <c r="X111">
        <f t="shared" si="59"/>
        <v>0</v>
      </c>
      <c r="Y111" s="102">
        <f t="shared" si="95"/>
        <v>907763.4765775</v>
      </c>
      <c r="Z111" s="64">
        <f t="shared" si="108"/>
        <v>88</v>
      </c>
      <c r="AA111" s="99">
        <f t="shared" si="60"/>
        <v>299000640</v>
      </c>
      <c r="AB111" s="88">
        <f t="shared" si="61"/>
        <v>1827143.0776</v>
      </c>
      <c r="AC111">
        <f t="shared" si="62"/>
        <v>0</v>
      </c>
      <c r="AD111" s="102">
        <f t="shared" si="63"/>
        <v>1827143.0776</v>
      </c>
      <c r="AE111" s="64">
        <f t="shared" si="109"/>
        <v>88</v>
      </c>
      <c r="AF111" s="88">
        <f t="shared" si="113"/>
        <v>1411906291</v>
      </c>
      <c r="AG111" s="88">
        <f t="shared" si="115"/>
        <v>857731.94792425074</v>
      </c>
      <c r="AH111">
        <v>0</v>
      </c>
      <c r="AI111" s="102">
        <f t="shared" si="64"/>
        <v>857731.94792425074</v>
      </c>
      <c r="AJ111" s="3"/>
      <c r="AK111" s="88">
        <f t="shared" si="114"/>
        <v>1411906291</v>
      </c>
      <c r="AL111" s="3"/>
      <c r="AM111" s="3"/>
      <c r="AN111" s="3"/>
      <c r="AO111" s="3"/>
      <c r="AP111" s="88">
        <f t="shared" si="65"/>
        <v>55591451</v>
      </c>
      <c r="AQ111" s="88">
        <f t="shared" si="66"/>
        <v>315064.54854250001</v>
      </c>
      <c r="AR111">
        <v>0</v>
      </c>
      <c r="AS111" s="102">
        <f t="shared" si="67"/>
        <v>315064.54854250001</v>
      </c>
      <c r="AT111" s="3"/>
      <c r="AU111" s="88">
        <f t="shared" si="68"/>
        <v>777179585</v>
      </c>
      <c r="AV111" s="88">
        <f t="shared" si="69"/>
        <v>354005.30096750002</v>
      </c>
      <c r="AW111">
        <v>0</v>
      </c>
      <c r="AX111" s="102">
        <f t="shared" si="70"/>
        <v>354005.30096750002</v>
      </c>
      <c r="AY111" s="3"/>
      <c r="AZ111" s="88">
        <f t="shared" si="71"/>
        <v>40999766</v>
      </c>
      <c r="BA111" s="88">
        <f t="shared" si="72"/>
        <v>256658.53516000003</v>
      </c>
      <c r="BB111">
        <v>0</v>
      </c>
      <c r="BC111" s="102">
        <f t="shared" si="73"/>
        <v>256658.53516000003</v>
      </c>
      <c r="BD111" s="3"/>
      <c r="BE111" s="88">
        <f t="shared" si="74"/>
        <v>35142657</v>
      </c>
      <c r="BF111" s="88">
        <f t="shared" si="75"/>
        <v>224063.72392250001</v>
      </c>
      <c r="BG111">
        <v>0</v>
      </c>
      <c r="BH111" s="102">
        <f t="shared" si="76"/>
        <v>224063.72392250001</v>
      </c>
      <c r="BI111" s="3"/>
      <c r="BJ111" s="88">
        <f t="shared" si="77"/>
        <v>11714219</v>
      </c>
      <c r="BK111" s="88">
        <f t="shared" si="78"/>
        <v>74642.027283083342</v>
      </c>
      <c r="BL111">
        <v>0</v>
      </c>
      <c r="BM111" s="102">
        <f t="shared" si="79"/>
        <v>74642.027283083342</v>
      </c>
      <c r="BN111" s="3"/>
      <c r="BO111" s="88">
        <f t="shared" si="80"/>
        <v>27333177</v>
      </c>
      <c r="BP111" s="88">
        <f t="shared" si="81"/>
        <v>176499.43494800001</v>
      </c>
      <c r="BQ111">
        <v>0</v>
      </c>
      <c r="BR111" s="102">
        <f t="shared" si="82"/>
        <v>176499.43494800001</v>
      </c>
      <c r="BS111" s="3"/>
      <c r="BT111" s="88">
        <f t="shared" si="83"/>
        <v>11714219</v>
      </c>
      <c r="BU111" s="88">
        <f t="shared" si="84"/>
        <v>75642.616822666663</v>
      </c>
      <c r="BV111">
        <v>0</v>
      </c>
      <c r="BW111" s="102">
        <f t="shared" si="85"/>
        <v>75642.616822666663</v>
      </c>
      <c r="BX111" s="3"/>
      <c r="BY111" s="88">
        <f t="shared" si="86"/>
        <v>0</v>
      </c>
      <c r="BZ111" s="88">
        <f t="shared" si="87"/>
        <v>0</v>
      </c>
      <c r="CA111">
        <v>0</v>
      </c>
      <c r="CB111" s="102">
        <f t="shared" si="88"/>
        <v>0</v>
      </c>
      <c r="CC111" s="3"/>
      <c r="CD111" s="99">
        <f t="shared" si="89"/>
        <v>1411906291</v>
      </c>
      <c r="CE111" s="88">
        <f t="shared" si="116"/>
        <v>4211482.7418237496</v>
      </c>
      <c r="CF111" s="88">
        <f t="shared" si="90"/>
        <v>0</v>
      </c>
      <c r="CG111" s="99">
        <f t="shared" si="91"/>
        <v>4211482.7418237496</v>
      </c>
      <c r="CH111" s="88">
        <f t="shared" si="92"/>
        <v>857731.94792425074</v>
      </c>
      <c r="CI111" s="102">
        <f t="shared" si="117"/>
        <v>0</v>
      </c>
    </row>
    <row r="112" spans="5:87" x14ac:dyDescent="0.25">
      <c r="E112" s="138"/>
      <c r="F112" s="138"/>
      <c r="G112" s="138">
        <v>39718</v>
      </c>
      <c r="H112" s="64">
        <f t="shared" si="102"/>
        <v>89</v>
      </c>
      <c r="I112" s="38"/>
      <c r="L112" s="86">
        <f t="shared" si="93"/>
        <v>771922444</v>
      </c>
      <c r="M112" s="90">
        <f t="shared" si="110"/>
        <v>5076676.6067066668</v>
      </c>
      <c r="N112" s="89"/>
      <c r="O112" s="68">
        <f t="shared" si="94"/>
        <v>0</v>
      </c>
      <c r="P112" s="106">
        <f t="shared" ref="P112:P175" si="118">($C$6/12*L111)</f>
        <v>5076676.6067066668</v>
      </c>
      <c r="Q112" s="87">
        <f t="shared" si="103"/>
        <v>6432.6870333333336</v>
      </c>
      <c r="R112" s="87">
        <f t="shared" si="104"/>
        <v>1029.2299253333333</v>
      </c>
      <c r="S112" s="106">
        <f t="shared" si="105"/>
        <v>5069214.6897480004</v>
      </c>
      <c r="T112" s="140">
        <f t="shared" si="111"/>
        <v>1</v>
      </c>
      <c r="U112" s="64">
        <f t="shared" si="106"/>
        <v>89</v>
      </c>
      <c r="V112" s="99">
        <f t="shared" si="112"/>
        <v>153230577</v>
      </c>
      <c r="W112" s="106">
        <f t="shared" si="107"/>
        <v>907763.4765775</v>
      </c>
      <c r="X112">
        <f t="shared" ref="X112:X125" si="119">MINA(IF(V111&gt;0,O112,0),V111)</f>
        <v>0</v>
      </c>
      <c r="Y112" s="102">
        <f t="shared" si="95"/>
        <v>907763.4765775</v>
      </c>
      <c r="Z112" s="64">
        <f t="shared" si="108"/>
        <v>89</v>
      </c>
      <c r="AA112" s="99">
        <f t="shared" ref="AA112:AA143" si="120">AA111-AC112</f>
        <v>299000640</v>
      </c>
      <c r="AB112" s="88">
        <f t="shared" ref="AB112:AB143" si="121">AA111*$C$15</f>
        <v>1827143.0776</v>
      </c>
      <c r="AC112">
        <f t="shared" ref="AC112:AC120" si="122">IF(AA111&gt;0,O112-X112,0)</f>
        <v>0</v>
      </c>
      <c r="AD112" s="102">
        <f t="shared" ref="AD112:AD143" si="123">AB112+AC112</f>
        <v>1827143.0776</v>
      </c>
      <c r="AE112" s="64">
        <f t="shared" si="109"/>
        <v>89</v>
      </c>
      <c r="AF112" s="88">
        <f t="shared" si="113"/>
        <v>1411906291</v>
      </c>
      <c r="AG112" s="88">
        <f t="shared" si="115"/>
        <v>857731.94792425074</v>
      </c>
      <c r="AH112">
        <v>0</v>
      </c>
      <c r="AI112" s="102">
        <f t="shared" ref="AI112:AI141" si="124">AG112+AH112</f>
        <v>857731.94792425074</v>
      </c>
      <c r="AJ112" s="3"/>
      <c r="AK112" s="88">
        <f t="shared" si="114"/>
        <v>1411906291</v>
      </c>
      <c r="AL112" s="3"/>
      <c r="AM112" s="3"/>
      <c r="AN112" s="3"/>
      <c r="AO112" s="3"/>
      <c r="AP112" s="88">
        <f t="shared" ref="AP112:AP143" si="125">AP111-AR112</f>
        <v>55591451</v>
      </c>
      <c r="AQ112" s="88">
        <f t="shared" ref="AQ112:AQ143" si="126">AP111*$C$16</f>
        <v>315064.54854250001</v>
      </c>
      <c r="AR112">
        <v>0</v>
      </c>
      <c r="AS112" s="102">
        <f t="shared" ref="AS112:AS143" si="127">AQ112+AR112</f>
        <v>315064.54854250001</v>
      </c>
      <c r="AT112" s="3"/>
      <c r="AU112" s="88">
        <f t="shared" ref="AU112:AU143" si="128">AU111-AW112</f>
        <v>777179585</v>
      </c>
      <c r="AV112" s="88">
        <f t="shared" ref="AV112:AV143" si="129">AU111*$C$19</f>
        <v>354005.30096750002</v>
      </c>
      <c r="AW112">
        <v>0</v>
      </c>
      <c r="AX112" s="102">
        <f t="shared" ref="AX112:AX143" si="130">AV112+AW112</f>
        <v>354005.30096750002</v>
      </c>
      <c r="AY112" s="3"/>
      <c r="AZ112" s="88">
        <f t="shared" ref="AZ112:AZ143" si="131">AZ111-BB112</f>
        <v>40999766</v>
      </c>
      <c r="BA112" s="88">
        <f t="shared" ref="BA112:BA143" si="132">AZ111*$C$20</f>
        <v>256658.53516000003</v>
      </c>
      <c r="BB112">
        <v>0</v>
      </c>
      <c r="BC112" s="102">
        <f t="shared" ref="BC112:BC143" si="133">BA112+BB112</f>
        <v>256658.53516000003</v>
      </c>
      <c r="BD112" s="3"/>
      <c r="BE112" s="88">
        <f t="shared" ref="BE112:BE143" si="134">BE111-BG112</f>
        <v>35142657</v>
      </c>
      <c r="BF112" s="88">
        <f t="shared" ref="BF112:BF143" si="135">BE111*$C$21</f>
        <v>224063.72392250001</v>
      </c>
      <c r="BG112">
        <v>0</v>
      </c>
      <c r="BH112" s="102">
        <f t="shared" ref="BH112:BH143" si="136">BF112+BG112</f>
        <v>224063.72392250001</v>
      </c>
      <c r="BI112" s="3"/>
      <c r="BJ112" s="88">
        <f t="shared" ref="BJ112:BJ143" si="137">BJ111-BL112</f>
        <v>11714219</v>
      </c>
      <c r="BK112" s="88">
        <f t="shared" ref="BK112:BK143" si="138">BJ111*$C$22</f>
        <v>74642.027283083342</v>
      </c>
      <c r="BL112">
        <v>0</v>
      </c>
      <c r="BM112" s="102">
        <f t="shared" ref="BM112:BM143" si="139">BK112+BL112</f>
        <v>74642.027283083342</v>
      </c>
      <c r="BN112" s="3"/>
      <c r="BO112" s="88">
        <f t="shared" ref="BO112:BO143" si="140">BO111-BQ112</f>
        <v>27333177</v>
      </c>
      <c r="BP112" s="88">
        <f t="shared" ref="BP112:BP143" si="141">BO111*$C$23</f>
        <v>176499.43494800001</v>
      </c>
      <c r="BQ112">
        <v>0</v>
      </c>
      <c r="BR112" s="102">
        <f t="shared" ref="BR112:BR143" si="142">BP112+BQ112</f>
        <v>176499.43494800001</v>
      </c>
      <c r="BS112" s="3"/>
      <c r="BT112" s="88">
        <f t="shared" ref="BT112:BT143" si="143">BT111-BV112</f>
        <v>11714219</v>
      </c>
      <c r="BU112" s="88">
        <f t="shared" ref="BU112:BU143" si="144">BT111*$C$24</f>
        <v>75642.616822666663</v>
      </c>
      <c r="BV112">
        <v>0</v>
      </c>
      <c r="BW112" s="102">
        <f t="shared" ref="BW112:BW143" si="145">BU112+BV112</f>
        <v>75642.616822666663</v>
      </c>
      <c r="BX112" s="3"/>
      <c r="BY112" s="88">
        <f t="shared" ref="BY112:BY143" si="146">BY111-CA112</f>
        <v>0</v>
      </c>
      <c r="BZ112" s="88">
        <f t="shared" ref="BZ112:BZ143" si="147">BY111*$C$25</f>
        <v>0</v>
      </c>
      <c r="CA112">
        <v>0</v>
      </c>
      <c r="CB112" s="102">
        <f t="shared" ref="CB112:CB143" si="148">BZ112+CA112</f>
        <v>0</v>
      </c>
      <c r="CC112" s="3"/>
      <c r="CD112" s="99">
        <f t="shared" ref="CD112:CD143" si="149">V112+AA112+AP112+AU112+AZ112+BE112+BJ112+BO112+BT112+BY112</f>
        <v>1411906291</v>
      </c>
      <c r="CE112" s="88">
        <f t="shared" si="116"/>
        <v>4211482.7418237496</v>
      </c>
      <c r="CF112" s="88">
        <f t="shared" ref="CF112:CF143" si="150">X112+AC112+AR112+AW112+BB112+BG112+BL112+BQ112+BV112+CA112</f>
        <v>0</v>
      </c>
      <c r="CG112" s="99">
        <f t="shared" ref="CG112:CG143" si="151">CE112+CF112</f>
        <v>4211482.7418237496</v>
      </c>
      <c r="CH112" s="88">
        <f t="shared" ref="CH112:CH143" si="152">S112-CG112</f>
        <v>857731.94792425074</v>
      </c>
      <c r="CI112" s="102">
        <f t="shared" si="117"/>
        <v>0</v>
      </c>
    </row>
    <row r="113" spans="5:87" x14ac:dyDescent="0.25">
      <c r="E113" s="138"/>
      <c r="F113" s="138"/>
      <c r="G113" s="138">
        <v>39748</v>
      </c>
      <c r="H113" s="64">
        <f t="shared" si="102"/>
        <v>90</v>
      </c>
      <c r="I113" s="38"/>
      <c r="L113" s="86">
        <f t="shared" ref="L113:L142" si="153">L112-O113</f>
        <v>771922444</v>
      </c>
      <c r="M113" s="90">
        <f t="shared" si="110"/>
        <v>5076676.6067066668</v>
      </c>
      <c r="N113" s="89"/>
      <c r="O113" s="68">
        <f t="shared" ref="O113:O176" si="154">M113-P113</f>
        <v>0</v>
      </c>
      <c r="P113" s="106">
        <f t="shared" si="118"/>
        <v>5076676.6067066668</v>
      </c>
      <c r="Q113" s="87">
        <f t="shared" si="103"/>
        <v>6432.6870333333336</v>
      </c>
      <c r="R113" s="87">
        <f t="shared" si="104"/>
        <v>1029.2299253333333</v>
      </c>
      <c r="S113" s="106">
        <f t="shared" si="105"/>
        <v>5069214.6897480004</v>
      </c>
      <c r="T113" s="140">
        <f t="shared" si="111"/>
        <v>1</v>
      </c>
      <c r="U113" s="64">
        <f t="shared" si="106"/>
        <v>90</v>
      </c>
      <c r="V113" s="99">
        <f t="shared" si="112"/>
        <v>153230577</v>
      </c>
      <c r="W113" s="106">
        <f t="shared" si="107"/>
        <v>907763.4765775</v>
      </c>
      <c r="X113">
        <f t="shared" si="119"/>
        <v>0</v>
      </c>
      <c r="Y113" s="102">
        <f t="shared" ref="Y113:Y143" si="155">W113+X113</f>
        <v>907763.4765775</v>
      </c>
      <c r="Z113" s="64">
        <f t="shared" si="108"/>
        <v>90</v>
      </c>
      <c r="AA113" s="99">
        <f t="shared" si="120"/>
        <v>299000640</v>
      </c>
      <c r="AB113" s="88">
        <f t="shared" si="121"/>
        <v>1827143.0776</v>
      </c>
      <c r="AC113">
        <f t="shared" si="122"/>
        <v>0</v>
      </c>
      <c r="AD113" s="102">
        <f t="shared" si="123"/>
        <v>1827143.0776</v>
      </c>
      <c r="AE113" s="64">
        <f t="shared" si="109"/>
        <v>90</v>
      </c>
      <c r="AF113" s="88">
        <f t="shared" si="113"/>
        <v>1411906291</v>
      </c>
      <c r="AG113" s="88">
        <f t="shared" si="115"/>
        <v>857731.94792425074</v>
      </c>
      <c r="AH113">
        <v>0</v>
      </c>
      <c r="AI113" s="102">
        <f t="shared" si="124"/>
        <v>857731.94792425074</v>
      </c>
      <c r="AJ113" s="3"/>
      <c r="AK113" s="88">
        <f t="shared" si="114"/>
        <v>1411906291</v>
      </c>
      <c r="AL113" s="3"/>
      <c r="AM113" s="3"/>
      <c r="AN113" s="3"/>
      <c r="AO113" s="3"/>
      <c r="AP113" s="88">
        <f t="shared" si="125"/>
        <v>55591451</v>
      </c>
      <c r="AQ113" s="88">
        <f t="shared" si="126"/>
        <v>315064.54854250001</v>
      </c>
      <c r="AR113">
        <v>0</v>
      </c>
      <c r="AS113" s="102">
        <f t="shared" si="127"/>
        <v>315064.54854250001</v>
      </c>
      <c r="AT113" s="3"/>
      <c r="AU113" s="88">
        <f t="shared" si="128"/>
        <v>777179585</v>
      </c>
      <c r="AV113" s="88">
        <f t="shared" si="129"/>
        <v>354005.30096750002</v>
      </c>
      <c r="AW113">
        <v>0</v>
      </c>
      <c r="AX113" s="102">
        <f t="shared" si="130"/>
        <v>354005.30096750002</v>
      </c>
      <c r="AY113" s="3"/>
      <c r="AZ113" s="88">
        <f t="shared" si="131"/>
        <v>40999766</v>
      </c>
      <c r="BA113" s="88">
        <f t="shared" si="132"/>
        <v>256658.53516000003</v>
      </c>
      <c r="BB113">
        <v>0</v>
      </c>
      <c r="BC113" s="102">
        <f t="shared" si="133"/>
        <v>256658.53516000003</v>
      </c>
      <c r="BD113" s="3"/>
      <c r="BE113" s="88">
        <f t="shared" si="134"/>
        <v>35142657</v>
      </c>
      <c r="BF113" s="88">
        <f t="shared" si="135"/>
        <v>224063.72392250001</v>
      </c>
      <c r="BG113">
        <v>0</v>
      </c>
      <c r="BH113" s="102">
        <f t="shared" si="136"/>
        <v>224063.72392250001</v>
      </c>
      <c r="BI113" s="3"/>
      <c r="BJ113" s="88">
        <f t="shared" si="137"/>
        <v>11714219</v>
      </c>
      <c r="BK113" s="88">
        <f t="shared" si="138"/>
        <v>74642.027283083342</v>
      </c>
      <c r="BL113">
        <v>0</v>
      </c>
      <c r="BM113" s="102">
        <f t="shared" si="139"/>
        <v>74642.027283083342</v>
      </c>
      <c r="BN113" s="3"/>
      <c r="BO113" s="88">
        <f t="shared" si="140"/>
        <v>27333177</v>
      </c>
      <c r="BP113" s="88">
        <f t="shared" si="141"/>
        <v>176499.43494800001</v>
      </c>
      <c r="BQ113">
        <v>0</v>
      </c>
      <c r="BR113" s="102">
        <f t="shared" si="142"/>
        <v>176499.43494800001</v>
      </c>
      <c r="BS113" s="3"/>
      <c r="BT113" s="88">
        <f t="shared" si="143"/>
        <v>11714219</v>
      </c>
      <c r="BU113" s="88">
        <f t="shared" si="144"/>
        <v>75642.616822666663</v>
      </c>
      <c r="BV113">
        <v>0</v>
      </c>
      <c r="BW113" s="102">
        <f t="shared" si="145"/>
        <v>75642.616822666663</v>
      </c>
      <c r="BX113" s="3"/>
      <c r="BY113" s="88">
        <f t="shared" si="146"/>
        <v>0</v>
      </c>
      <c r="BZ113" s="88">
        <f t="shared" si="147"/>
        <v>0</v>
      </c>
      <c r="CA113">
        <v>0</v>
      </c>
      <c r="CB113" s="102">
        <f t="shared" si="148"/>
        <v>0</v>
      </c>
      <c r="CC113" s="3"/>
      <c r="CD113" s="99">
        <f t="shared" si="149"/>
        <v>1411906291</v>
      </c>
      <c r="CE113" s="88">
        <f t="shared" si="116"/>
        <v>4211482.7418237496</v>
      </c>
      <c r="CF113" s="88">
        <f t="shared" si="150"/>
        <v>0</v>
      </c>
      <c r="CG113" s="99">
        <f t="shared" si="151"/>
        <v>4211482.7418237496</v>
      </c>
      <c r="CH113" s="88">
        <f t="shared" si="152"/>
        <v>857731.94792425074</v>
      </c>
      <c r="CI113" s="102">
        <f t="shared" si="117"/>
        <v>0</v>
      </c>
    </row>
    <row r="114" spans="5:87" x14ac:dyDescent="0.25">
      <c r="E114" s="138"/>
      <c r="F114" s="138"/>
      <c r="G114" s="138">
        <v>39779</v>
      </c>
      <c r="H114" s="64">
        <f t="shared" si="102"/>
        <v>91</v>
      </c>
      <c r="I114" s="38"/>
      <c r="L114" s="86">
        <f t="shared" si="153"/>
        <v>771922444</v>
      </c>
      <c r="M114" s="90">
        <f t="shared" si="110"/>
        <v>5076676.6067066668</v>
      </c>
      <c r="N114" s="89"/>
      <c r="O114" s="68">
        <f t="shared" si="154"/>
        <v>0</v>
      </c>
      <c r="P114" s="106">
        <f t="shared" si="118"/>
        <v>5076676.6067066668</v>
      </c>
      <c r="Q114" s="87">
        <f t="shared" si="103"/>
        <v>6432.6870333333336</v>
      </c>
      <c r="R114" s="87">
        <f t="shared" si="104"/>
        <v>1029.2299253333333</v>
      </c>
      <c r="S114" s="106">
        <f t="shared" si="105"/>
        <v>5069214.6897480004</v>
      </c>
      <c r="T114" s="140">
        <f t="shared" si="111"/>
        <v>1</v>
      </c>
      <c r="U114" s="64">
        <f t="shared" si="106"/>
        <v>91</v>
      </c>
      <c r="V114" s="99">
        <f t="shared" si="112"/>
        <v>153230577</v>
      </c>
      <c r="W114" s="106">
        <f t="shared" si="107"/>
        <v>907763.4765775</v>
      </c>
      <c r="X114">
        <f t="shared" si="119"/>
        <v>0</v>
      </c>
      <c r="Y114" s="102">
        <f t="shared" si="155"/>
        <v>907763.4765775</v>
      </c>
      <c r="Z114" s="64">
        <f t="shared" si="108"/>
        <v>91</v>
      </c>
      <c r="AA114" s="99">
        <f t="shared" si="120"/>
        <v>299000640</v>
      </c>
      <c r="AB114" s="88">
        <f t="shared" si="121"/>
        <v>1827143.0776</v>
      </c>
      <c r="AC114">
        <f t="shared" si="122"/>
        <v>0</v>
      </c>
      <c r="AD114" s="102">
        <f t="shared" si="123"/>
        <v>1827143.0776</v>
      </c>
      <c r="AE114" s="64">
        <f t="shared" si="109"/>
        <v>91</v>
      </c>
      <c r="AF114" s="88">
        <f t="shared" si="113"/>
        <v>1411906291</v>
      </c>
      <c r="AG114" s="88">
        <f t="shared" si="115"/>
        <v>857731.94792425074</v>
      </c>
      <c r="AH114">
        <v>0</v>
      </c>
      <c r="AI114" s="102">
        <f t="shared" si="124"/>
        <v>857731.94792425074</v>
      </c>
      <c r="AJ114" s="3"/>
      <c r="AK114" s="88">
        <f t="shared" si="114"/>
        <v>1411906291</v>
      </c>
      <c r="AL114" s="3"/>
      <c r="AM114" s="3"/>
      <c r="AN114" s="3"/>
      <c r="AO114" s="3"/>
      <c r="AP114" s="88">
        <f t="shared" si="125"/>
        <v>55591451</v>
      </c>
      <c r="AQ114" s="88">
        <f t="shared" si="126"/>
        <v>315064.54854250001</v>
      </c>
      <c r="AR114">
        <v>0</v>
      </c>
      <c r="AS114" s="102">
        <f t="shared" si="127"/>
        <v>315064.54854250001</v>
      </c>
      <c r="AT114" s="3"/>
      <c r="AU114" s="88">
        <f t="shared" si="128"/>
        <v>777179585</v>
      </c>
      <c r="AV114" s="88">
        <f t="shared" si="129"/>
        <v>354005.30096750002</v>
      </c>
      <c r="AW114">
        <v>0</v>
      </c>
      <c r="AX114" s="102">
        <f t="shared" si="130"/>
        <v>354005.30096750002</v>
      </c>
      <c r="AY114" s="3"/>
      <c r="AZ114" s="88">
        <f t="shared" si="131"/>
        <v>40999766</v>
      </c>
      <c r="BA114" s="88">
        <f t="shared" si="132"/>
        <v>256658.53516000003</v>
      </c>
      <c r="BB114">
        <v>0</v>
      </c>
      <c r="BC114" s="102">
        <f t="shared" si="133"/>
        <v>256658.53516000003</v>
      </c>
      <c r="BD114" s="3"/>
      <c r="BE114" s="88">
        <f t="shared" si="134"/>
        <v>35142657</v>
      </c>
      <c r="BF114" s="88">
        <f t="shared" si="135"/>
        <v>224063.72392250001</v>
      </c>
      <c r="BG114">
        <v>0</v>
      </c>
      <c r="BH114" s="102">
        <f t="shared" si="136"/>
        <v>224063.72392250001</v>
      </c>
      <c r="BI114" s="3"/>
      <c r="BJ114" s="88">
        <f t="shared" si="137"/>
        <v>11714219</v>
      </c>
      <c r="BK114" s="88">
        <f t="shared" si="138"/>
        <v>74642.027283083342</v>
      </c>
      <c r="BL114">
        <v>0</v>
      </c>
      <c r="BM114" s="102">
        <f t="shared" si="139"/>
        <v>74642.027283083342</v>
      </c>
      <c r="BN114" s="3"/>
      <c r="BO114" s="88">
        <f t="shared" si="140"/>
        <v>27333177</v>
      </c>
      <c r="BP114" s="88">
        <f t="shared" si="141"/>
        <v>176499.43494800001</v>
      </c>
      <c r="BQ114">
        <v>0</v>
      </c>
      <c r="BR114" s="102">
        <f t="shared" si="142"/>
        <v>176499.43494800001</v>
      </c>
      <c r="BS114" s="3"/>
      <c r="BT114" s="88">
        <f t="shared" si="143"/>
        <v>11714219</v>
      </c>
      <c r="BU114" s="88">
        <f t="shared" si="144"/>
        <v>75642.616822666663</v>
      </c>
      <c r="BV114">
        <v>0</v>
      </c>
      <c r="BW114" s="102">
        <f t="shared" si="145"/>
        <v>75642.616822666663</v>
      </c>
      <c r="BX114" s="3"/>
      <c r="BY114" s="88">
        <f t="shared" si="146"/>
        <v>0</v>
      </c>
      <c r="BZ114" s="88">
        <f t="shared" si="147"/>
        <v>0</v>
      </c>
      <c r="CA114">
        <v>0</v>
      </c>
      <c r="CB114" s="102">
        <f t="shared" si="148"/>
        <v>0</v>
      </c>
      <c r="CC114" s="3"/>
      <c r="CD114" s="99">
        <f t="shared" si="149"/>
        <v>1411906291</v>
      </c>
      <c r="CE114" s="88">
        <f t="shared" si="116"/>
        <v>4211482.7418237496</v>
      </c>
      <c r="CF114" s="88">
        <f t="shared" si="150"/>
        <v>0</v>
      </c>
      <c r="CG114" s="99">
        <f t="shared" si="151"/>
        <v>4211482.7418237496</v>
      </c>
      <c r="CH114" s="88">
        <f t="shared" si="152"/>
        <v>857731.94792425074</v>
      </c>
      <c r="CI114" s="102">
        <f t="shared" si="117"/>
        <v>0</v>
      </c>
    </row>
    <row r="115" spans="5:87" x14ac:dyDescent="0.25">
      <c r="E115" s="138"/>
      <c r="F115" s="138"/>
      <c r="G115" s="138">
        <v>39809</v>
      </c>
      <c r="H115" s="64">
        <f t="shared" si="102"/>
        <v>92</v>
      </c>
      <c r="I115" s="38"/>
      <c r="L115" s="86">
        <f t="shared" si="153"/>
        <v>771922444</v>
      </c>
      <c r="M115" s="90">
        <f t="shared" si="110"/>
        <v>5076676.6067066668</v>
      </c>
      <c r="N115" s="89"/>
      <c r="O115" s="68">
        <f t="shared" si="154"/>
        <v>0</v>
      </c>
      <c r="P115" s="106">
        <f t="shared" si="118"/>
        <v>5076676.6067066668</v>
      </c>
      <c r="Q115" s="87">
        <f t="shared" si="103"/>
        <v>6432.6870333333336</v>
      </c>
      <c r="R115" s="87">
        <f t="shared" si="104"/>
        <v>1029.2299253333333</v>
      </c>
      <c r="S115" s="106">
        <f t="shared" si="105"/>
        <v>5069214.6897480004</v>
      </c>
      <c r="T115" s="140">
        <f t="shared" si="111"/>
        <v>1</v>
      </c>
      <c r="U115" s="64">
        <f t="shared" si="106"/>
        <v>92</v>
      </c>
      <c r="V115" s="99">
        <f t="shared" si="112"/>
        <v>153230577</v>
      </c>
      <c r="W115" s="106">
        <f t="shared" si="107"/>
        <v>907763.4765775</v>
      </c>
      <c r="X115">
        <f t="shared" si="119"/>
        <v>0</v>
      </c>
      <c r="Y115" s="102">
        <f t="shared" si="155"/>
        <v>907763.4765775</v>
      </c>
      <c r="Z115" s="64">
        <f t="shared" si="108"/>
        <v>92</v>
      </c>
      <c r="AA115" s="99">
        <f t="shared" si="120"/>
        <v>299000640</v>
      </c>
      <c r="AB115" s="88">
        <f t="shared" si="121"/>
        <v>1827143.0776</v>
      </c>
      <c r="AC115">
        <f t="shared" si="122"/>
        <v>0</v>
      </c>
      <c r="AD115" s="102">
        <f t="shared" si="123"/>
        <v>1827143.0776</v>
      </c>
      <c r="AE115" s="64">
        <f t="shared" si="109"/>
        <v>92</v>
      </c>
      <c r="AF115" s="88">
        <f t="shared" si="113"/>
        <v>1411906291</v>
      </c>
      <c r="AG115" s="88">
        <f t="shared" si="115"/>
        <v>857731.94792425074</v>
      </c>
      <c r="AH115">
        <v>0</v>
      </c>
      <c r="AI115" s="102">
        <f t="shared" si="124"/>
        <v>857731.94792425074</v>
      </c>
      <c r="AJ115" s="3"/>
      <c r="AK115" s="88">
        <f t="shared" si="114"/>
        <v>1411906291</v>
      </c>
      <c r="AL115" s="3"/>
      <c r="AM115" s="3"/>
      <c r="AN115" s="3"/>
      <c r="AO115" s="3"/>
      <c r="AP115" s="88">
        <f t="shared" si="125"/>
        <v>55591451</v>
      </c>
      <c r="AQ115" s="88">
        <f t="shared" si="126"/>
        <v>315064.54854250001</v>
      </c>
      <c r="AR115">
        <v>0</v>
      </c>
      <c r="AS115" s="102">
        <f t="shared" si="127"/>
        <v>315064.54854250001</v>
      </c>
      <c r="AT115" s="3"/>
      <c r="AU115" s="88">
        <f t="shared" si="128"/>
        <v>777179585</v>
      </c>
      <c r="AV115" s="88">
        <f t="shared" si="129"/>
        <v>354005.30096750002</v>
      </c>
      <c r="AW115">
        <v>0</v>
      </c>
      <c r="AX115" s="102">
        <f t="shared" si="130"/>
        <v>354005.30096750002</v>
      </c>
      <c r="AY115" s="3"/>
      <c r="AZ115" s="88">
        <f t="shared" si="131"/>
        <v>40999766</v>
      </c>
      <c r="BA115" s="88">
        <f t="shared" si="132"/>
        <v>256658.53516000003</v>
      </c>
      <c r="BB115">
        <v>0</v>
      </c>
      <c r="BC115" s="102">
        <f t="shared" si="133"/>
        <v>256658.53516000003</v>
      </c>
      <c r="BD115" s="3"/>
      <c r="BE115" s="88">
        <f t="shared" si="134"/>
        <v>35142657</v>
      </c>
      <c r="BF115" s="88">
        <f t="shared" si="135"/>
        <v>224063.72392250001</v>
      </c>
      <c r="BG115">
        <v>0</v>
      </c>
      <c r="BH115" s="102">
        <f t="shared" si="136"/>
        <v>224063.72392250001</v>
      </c>
      <c r="BI115" s="3"/>
      <c r="BJ115" s="88">
        <f t="shared" si="137"/>
        <v>11714219</v>
      </c>
      <c r="BK115" s="88">
        <f t="shared" si="138"/>
        <v>74642.027283083342</v>
      </c>
      <c r="BL115">
        <v>0</v>
      </c>
      <c r="BM115" s="102">
        <f t="shared" si="139"/>
        <v>74642.027283083342</v>
      </c>
      <c r="BN115" s="3"/>
      <c r="BO115" s="88">
        <f t="shared" si="140"/>
        <v>27333177</v>
      </c>
      <c r="BP115" s="88">
        <f t="shared" si="141"/>
        <v>176499.43494800001</v>
      </c>
      <c r="BQ115">
        <v>0</v>
      </c>
      <c r="BR115" s="102">
        <f t="shared" si="142"/>
        <v>176499.43494800001</v>
      </c>
      <c r="BS115" s="3"/>
      <c r="BT115" s="88">
        <f t="shared" si="143"/>
        <v>11714219</v>
      </c>
      <c r="BU115" s="88">
        <f t="shared" si="144"/>
        <v>75642.616822666663</v>
      </c>
      <c r="BV115">
        <v>0</v>
      </c>
      <c r="BW115" s="102">
        <f t="shared" si="145"/>
        <v>75642.616822666663</v>
      </c>
      <c r="BX115" s="3"/>
      <c r="BY115" s="88">
        <f t="shared" si="146"/>
        <v>0</v>
      </c>
      <c r="BZ115" s="88">
        <f t="shared" si="147"/>
        <v>0</v>
      </c>
      <c r="CA115">
        <v>0</v>
      </c>
      <c r="CB115" s="102">
        <f t="shared" si="148"/>
        <v>0</v>
      </c>
      <c r="CC115" s="3"/>
      <c r="CD115" s="99">
        <f t="shared" si="149"/>
        <v>1411906291</v>
      </c>
      <c r="CE115" s="88">
        <f t="shared" si="116"/>
        <v>4211482.7418237496</v>
      </c>
      <c r="CF115" s="88">
        <f t="shared" si="150"/>
        <v>0</v>
      </c>
      <c r="CG115" s="99">
        <f t="shared" si="151"/>
        <v>4211482.7418237496</v>
      </c>
      <c r="CH115" s="88">
        <f t="shared" si="152"/>
        <v>857731.94792425074</v>
      </c>
      <c r="CI115" s="102">
        <f t="shared" si="117"/>
        <v>0</v>
      </c>
    </row>
    <row r="116" spans="5:87" x14ac:dyDescent="0.25">
      <c r="E116" s="138"/>
      <c r="F116" s="138"/>
      <c r="G116" s="138">
        <v>39840</v>
      </c>
      <c r="H116" s="64">
        <f t="shared" si="102"/>
        <v>93</v>
      </c>
      <c r="I116" s="38"/>
      <c r="L116" s="86">
        <f t="shared" si="153"/>
        <v>771922444</v>
      </c>
      <c r="M116" s="90">
        <f t="shared" si="110"/>
        <v>5076676.6067066668</v>
      </c>
      <c r="N116" s="89"/>
      <c r="O116" s="68">
        <f t="shared" si="154"/>
        <v>0</v>
      </c>
      <c r="P116" s="106">
        <f t="shared" si="118"/>
        <v>5076676.6067066668</v>
      </c>
      <c r="Q116" s="87">
        <f t="shared" si="103"/>
        <v>6432.6870333333336</v>
      </c>
      <c r="R116" s="87">
        <f t="shared" si="104"/>
        <v>1029.2299253333333</v>
      </c>
      <c r="S116" s="106">
        <f t="shared" si="105"/>
        <v>5069214.6897480004</v>
      </c>
      <c r="T116" s="140">
        <f t="shared" si="111"/>
        <v>1</v>
      </c>
      <c r="U116" s="64">
        <f t="shared" si="106"/>
        <v>93</v>
      </c>
      <c r="V116" s="99">
        <f t="shared" si="112"/>
        <v>153230577</v>
      </c>
      <c r="W116" s="106">
        <f t="shared" si="107"/>
        <v>907763.4765775</v>
      </c>
      <c r="X116">
        <f t="shared" si="119"/>
        <v>0</v>
      </c>
      <c r="Y116" s="102">
        <f t="shared" si="155"/>
        <v>907763.4765775</v>
      </c>
      <c r="Z116" s="64">
        <f t="shared" si="108"/>
        <v>93</v>
      </c>
      <c r="AA116" s="99">
        <f t="shared" si="120"/>
        <v>299000640</v>
      </c>
      <c r="AB116" s="88">
        <f t="shared" si="121"/>
        <v>1827143.0776</v>
      </c>
      <c r="AC116">
        <f t="shared" si="122"/>
        <v>0</v>
      </c>
      <c r="AD116" s="102">
        <f t="shared" si="123"/>
        <v>1827143.0776</v>
      </c>
      <c r="AE116" s="64">
        <f t="shared" si="109"/>
        <v>93</v>
      </c>
      <c r="AF116" s="88">
        <f t="shared" si="113"/>
        <v>1411906291</v>
      </c>
      <c r="AG116" s="88">
        <f t="shared" si="115"/>
        <v>857731.94792425074</v>
      </c>
      <c r="AH116">
        <v>0</v>
      </c>
      <c r="AI116" s="102">
        <f t="shared" si="124"/>
        <v>857731.94792425074</v>
      </c>
      <c r="AJ116" s="3"/>
      <c r="AK116" s="88">
        <f t="shared" si="114"/>
        <v>1411906291</v>
      </c>
      <c r="AL116" s="3"/>
      <c r="AM116" s="3"/>
      <c r="AN116" s="3"/>
      <c r="AO116" s="3"/>
      <c r="AP116" s="88">
        <f t="shared" si="125"/>
        <v>55591451</v>
      </c>
      <c r="AQ116" s="88">
        <f t="shared" si="126"/>
        <v>315064.54854250001</v>
      </c>
      <c r="AR116">
        <v>0</v>
      </c>
      <c r="AS116" s="102">
        <f t="shared" si="127"/>
        <v>315064.54854250001</v>
      </c>
      <c r="AT116" s="3"/>
      <c r="AU116" s="88">
        <f t="shared" si="128"/>
        <v>777179585</v>
      </c>
      <c r="AV116" s="88">
        <f t="shared" si="129"/>
        <v>354005.30096750002</v>
      </c>
      <c r="AW116">
        <v>0</v>
      </c>
      <c r="AX116" s="102">
        <f t="shared" si="130"/>
        <v>354005.30096750002</v>
      </c>
      <c r="AY116" s="3"/>
      <c r="AZ116" s="88">
        <f t="shared" si="131"/>
        <v>40999766</v>
      </c>
      <c r="BA116" s="88">
        <f t="shared" si="132"/>
        <v>256658.53516000003</v>
      </c>
      <c r="BB116">
        <v>0</v>
      </c>
      <c r="BC116" s="102">
        <f t="shared" si="133"/>
        <v>256658.53516000003</v>
      </c>
      <c r="BD116" s="3"/>
      <c r="BE116" s="88">
        <f t="shared" si="134"/>
        <v>35142657</v>
      </c>
      <c r="BF116" s="88">
        <f t="shared" si="135"/>
        <v>224063.72392250001</v>
      </c>
      <c r="BG116">
        <v>0</v>
      </c>
      <c r="BH116" s="102">
        <f t="shared" si="136"/>
        <v>224063.72392250001</v>
      </c>
      <c r="BI116" s="3"/>
      <c r="BJ116" s="88">
        <f t="shared" si="137"/>
        <v>11714219</v>
      </c>
      <c r="BK116" s="88">
        <f t="shared" si="138"/>
        <v>74642.027283083342</v>
      </c>
      <c r="BL116">
        <v>0</v>
      </c>
      <c r="BM116" s="102">
        <f t="shared" si="139"/>
        <v>74642.027283083342</v>
      </c>
      <c r="BN116" s="3"/>
      <c r="BO116" s="88">
        <f t="shared" si="140"/>
        <v>27333177</v>
      </c>
      <c r="BP116" s="88">
        <f t="shared" si="141"/>
        <v>176499.43494800001</v>
      </c>
      <c r="BQ116">
        <v>0</v>
      </c>
      <c r="BR116" s="102">
        <f t="shared" si="142"/>
        <v>176499.43494800001</v>
      </c>
      <c r="BS116" s="3"/>
      <c r="BT116" s="88">
        <f t="shared" si="143"/>
        <v>11714219</v>
      </c>
      <c r="BU116" s="88">
        <f t="shared" si="144"/>
        <v>75642.616822666663</v>
      </c>
      <c r="BV116">
        <v>0</v>
      </c>
      <c r="BW116" s="102">
        <f t="shared" si="145"/>
        <v>75642.616822666663</v>
      </c>
      <c r="BX116" s="3"/>
      <c r="BY116" s="88">
        <f t="shared" si="146"/>
        <v>0</v>
      </c>
      <c r="BZ116" s="88">
        <f t="shared" si="147"/>
        <v>0</v>
      </c>
      <c r="CA116">
        <v>0</v>
      </c>
      <c r="CB116" s="102">
        <f t="shared" si="148"/>
        <v>0</v>
      </c>
      <c r="CC116" s="3"/>
      <c r="CD116" s="99">
        <f t="shared" si="149"/>
        <v>1411906291</v>
      </c>
      <c r="CE116" s="88">
        <f t="shared" si="116"/>
        <v>4211482.7418237496</v>
      </c>
      <c r="CF116" s="88">
        <f t="shared" si="150"/>
        <v>0</v>
      </c>
      <c r="CG116" s="99">
        <f t="shared" si="151"/>
        <v>4211482.7418237496</v>
      </c>
      <c r="CH116" s="88">
        <f t="shared" si="152"/>
        <v>857731.94792425074</v>
      </c>
      <c r="CI116" s="102">
        <f t="shared" si="117"/>
        <v>0</v>
      </c>
    </row>
    <row r="117" spans="5:87" x14ac:dyDescent="0.25">
      <c r="E117" s="138"/>
      <c r="F117" s="138"/>
      <c r="G117" s="138">
        <v>39871</v>
      </c>
      <c r="H117" s="64">
        <f t="shared" si="102"/>
        <v>94</v>
      </c>
      <c r="I117" s="38"/>
      <c r="L117" s="86">
        <f t="shared" si="153"/>
        <v>771922444</v>
      </c>
      <c r="M117" s="90">
        <f t="shared" si="110"/>
        <v>5076676.6067066668</v>
      </c>
      <c r="N117" s="89"/>
      <c r="O117" s="68">
        <f t="shared" si="154"/>
        <v>0</v>
      </c>
      <c r="P117" s="106">
        <f t="shared" si="118"/>
        <v>5076676.6067066668</v>
      </c>
      <c r="Q117" s="87">
        <f t="shared" si="103"/>
        <v>6432.6870333333336</v>
      </c>
      <c r="R117" s="87">
        <f t="shared" si="104"/>
        <v>1029.2299253333333</v>
      </c>
      <c r="S117" s="106">
        <f t="shared" si="105"/>
        <v>5069214.6897480004</v>
      </c>
      <c r="T117" s="140">
        <f t="shared" si="111"/>
        <v>1</v>
      </c>
      <c r="U117" s="64">
        <f t="shared" si="106"/>
        <v>94</v>
      </c>
      <c r="V117" s="99">
        <f t="shared" si="112"/>
        <v>153230577</v>
      </c>
      <c r="W117" s="106">
        <f t="shared" si="107"/>
        <v>907763.4765775</v>
      </c>
      <c r="X117">
        <f t="shared" si="119"/>
        <v>0</v>
      </c>
      <c r="Y117" s="102">
        <f t="shared" si="155"/>
        <v>907763.4765775</v>
      </c>
      <c r="Z117" s="64">
        <f t="shared" si="108"/>
        <v>94</v>
      </c>
      <c r="AA117" s="99">
        <f t="shared" si="120"/>
        <v>299000640</v>
      </c>
      <c r="AB117" s="88">
        <f t="shared" si="121"/>
        <v>1827143.0776</v>
      </c>
      <c r="AC117">
        <f t="shared" si="122"/>
        <v>0</v>
      </c>
      <c r="AD117" s="102">
        <f t="shared" si="123"/>
        <v>1827143.0776</v>
      </c>
      <c r="AE117" s="64">
        <f t="shared" si="109"/>
        <v>94</v>
      </c>
      <c r="AF117" s="88">
        <f t="shared" si="113"/>
        <v>1411906291</v>
      </c>
      <c r="AG117" s="88">
        <f t="shared" si="115"/>
        <v>857731.94792425074</v>
      </c>
      <c r="AH117">
        <v>0</v>
      </c>
      <c r="AI117" s="102">
        <f t="shared" si="124"/>
        <v>857731.94792425074</v>
      </c>
      <c r="AJ117" s="3"/>
      <c r="AK117" s="88">
        <f t="shared" si="114"/>
        <v>1411906291</v>
      </c>
      <c r="AL117" s="3"/>
      <c r="AM117" s="3"/>
      <c r="AN117" s="3"/>
      <c r="AO117" s="3"/>
      <c r="AP117" s="88">
        <f t="shared" si="125"/>
        <v>55591451</v>
      </c>
      <c r="AQ117" s="88">
        <f t="shared" si="126"/>
        <v>315064.54854250001</v>
      </c>
      <c r="AR117">
        <v>0</v>
      </c>
      <c r="AS117" s="102">
        <f t="shared" si="127"/>
        <v>315064.54854250001</v>
      </c>
      <c r="AT117" s="3"/>
      <c r="AU117" s="88">
        <f t="shared" si="128"/>
        <v>777179585</v>
      </c>
      <c r="AV117" s="88">
        <f t="shared" si="129"/>
        <v>354005.30096750002</v>
      </c>
      <c r="AW117">
        <v>0</v>
      </c>
      <c r="AX117" s="102">
        <f t="shared" si="130"/>
        <v>354005.30096750002</v>
      </c>
      <c r="AY117" s="3"/>
      <c r="AZ117" s="88">
        <f t="shared" si="131"/>
        <v>40999766</v>
      </c>
      <c r="BA117" s="88">
        <f t="shared" si="132"/>
        <v>256658.53516000003</v>
      </c>
      <c r="BB117">
        <v>0</v>
      </c>
      <c r="BC117" s="102">
        <f t="shared" si="133"/>
        <v>256658.53516000003</v>
      </c>
      <c r="BD117" s="3"/>
      <c r="BE117" s="88">
        <f t="shared" si="134"/>
        <v>35142657</v>
      </c>
      <c r="BF117" s="88">
        <f t="shared" si="135"/>
        <v>224063.72392250001</v>
      </c>
      <c r="BG117">
        <v>0</v>
      </c>
      <c r="BH117" s="102">
        <f t="shared" si="136"/>
        <v>224063.72392250001</v>
      </c>
      <c r="BI117" s="3"/>
      <c r="BJ117" s="88">
        <f t="shared" si="137"/>
        <v>11714219</v>
      </c>
      <c r="BK117" s="88">
        <f t="shared" si="138"/>
        <v>74642.027283083342</v>
      </c>
      <c r="BL117">
        <v>0</v>
      </c>
      <c r="BM117" s="102">
        <f t="shared" si="139"/>
        <v>74642.027283083342</v>
      </c>
      <c r="BN117" s="3"/>
      <c r="BO117" s="88">
        <f t="shared" si="140"/>
        <v>27333177</v>
      </c>
      <c r="BP117" s="88">
        <f t="shared" si="141"/>
        <v>176499.43494800001</v>
      </c>
      <c r="BQ117">
        <v>0</v>
      </c>
      <c r="BR117" s="102">
        <f t="shared" si="142"/>
        <v>176499.43494800001</v>
      </c>
      <c r="BS117" s="3"/>
      <c r="BT117" s="88">
        <f t="shared" si="143"/>
        <v>11714219</v>
      </c>
      <c r="BU117" s="88">
        <f t="shared" si="144"/>
        <v>75642.616822666663</v>
      </c>
      <c r="BV117">
        <v>0</v>
      </c>
      <c r="BW117" s="102">
        <f t="shared" si="145"/>
        <v>75642.616822666663</v>
      </c>
      <c r="BX117" s="3"/>
      <c r="BY117" s="88">
        <f t="shared" si="146"/>
        <v>0</v>
      </c>
      <c r="BZ117" s="88">
        <f t="shared" si="147"/>
        <v>0</v>
      </c>
      <c r="CA117">
        <v>0</v>
      </c>
      <c r="CB117" s="102">
        <f t="shared" si="148"/>
        <v>0</v>
      </c>
      <c r="CC117" s="3"/>
      <c r="CD117" s="99">
        <f t="shared" si="149"/>
        <v>1411906291</v>
      </c>
      <c r="CE117" s="88">
        <f t="shared" si="116"/>
        <v>4211482.7418237496</v>
      </c>
      <c r="CF117" s="88">
        <f t="shared" si="150"/>
        <v>0</v>
      </c>
      <c r="CG117" s="99">
        <f t="shared" si="151"/>
        <v>4211482.7418237496</v>
      </c>
      <c r="CH117" s="88">
        <f t="shared" si="152"/>
        <v>857731.94792425074</v>
      </c>
      <c r="CI117" s="102">
        <f t="shared" si="117"/>
        <v>0</v>
      </c>
    </row>
    <row r="118" spans="5:87" x14ac:dyDescent="0.25">
      <c r="E118" s="138"/>
      <c r="F118" s="138"/>
      <c r="G118" s="138">
        <v>39899</v>
      </c>
      <c r="H118" s="64">
        <f t="shared" si="102"/>
        <v>95</v>
      </c>
      <c r="I118" s="38"/>
      <c r="L118" s="86">
        <f t="shared" si="153"/>
        <v>771922444</v>
      </c>
      <c r="M118" s="90">
        <f t="shared" si="110"/>
        <v>5076676.6067066668</v>
      </c>
      <c r="N118" s="89"/>
      <c r="O118" s="68">
        <f t="shared" si="154"/>
        <v>0</v>
      </c>
      <c r="P118" s="106">
        <f t="shared" si="118"/>
        <v>5076676.6067066668</v>
      </c>
      <c r="Q118" s="87">
        <f t="shared" si="103"/>
        <v>6432.6870333333336</v>
      </c>
      <c r="R118" s="87">
        <f t="shared" si="104"/>
        <v>1029.2299253333333</v>
      </c>
      <c r="S118" s="106">
        <f t="shared" si="105"/>
        <v>5069214.6897480004</v>
      </c>
      <c r="T118" s="140">
        <f t="shared" si="111"/>
        <v>1</v>
      </c>
      <c r="U118" s="64">
        <f t="shared" si="106"/>
        <v>95</v>
      </c>
      <c r="V118" s="99">
        <f t="shared" si="112"/>
        <v>153230577</v>
      </c>
      <c r="W118" s="106">
        <f t="shared" si="107"/>
        <v>907763.4765775</v>
      </c>
      <c r="X118">
        <f t="shared" si="119"/>
        <v>0</v>
      </c>
      <c r="Y118" s="102">
        <f t="shared" si="155"/>
        <v>907763.4765775</v>
      </c>
      <c r="Z118" s="64">
        <f t="shared" si="108"/>
        <v>95</v>
      </c>
      <c r="AA118" s="99">
        <f t="shared" si="120"/>
        <v>299000640</v>
      </c>
      <c r="AB118" s="88">
        <f t="shared" si="121"/>
        <v>1827143.0776</v>
      </c>
      <c r="AC118">
        <f t="shared" si="122"/>
        <v>0</v>
      </c>
      <c r="AD118" s="102">
        <f t="shared" si="123"/>
        <v>1827143.0776</v>
      </c>
      <c r="AE118" s="64">
        <f t="shared" si="109"/>
        <v>95</v>
      </c>
      <c r="AF118" s="88">
        <f t="shared" si="113"/>
        <v>1411906291</v>
      </c>
      <c r="AG118" s="88">
        <f t="shared" si="115"/>
        <v>857731.94792425074</v>
      </c>
      <c r="AH118">
        <v>0</v>
      </c>
      <c r="AI118" s="102">
        <f t="shared" si="124"/>
        <v>857731.94792425074</v>
      </c>
      <c r="AJ118" s="3"/>
      <c r="AK118" s="88">
        <f t="shared" si="114"/>
        <v>1411906291</v>
      </c>
      <c r="AL118" s="3"/>
      <c r="AM118" s="3"/>
      <c r="AN118" s="3"/>
      <c r="AO118" s="3"/>
      <c r="AP118" s="88">
        <f t="shared" si="125"/>
        <v>55591451</v>
      </c>
      <c r="AQ118" s="88">
        <f t="shared" si="126"/>
        <v>315064.54854250001</v>
      </c>
      <c r="AR118">
        <v>0</v>
      </c>
      <c r="AS118" s="102">
        <f t="shared" si="127"/>
        <v>315064.54854250001</v>
      </c>
      <c r="AT118" s="3"/>
      <c r="AU118" s="88">
        <f t="shared" si="128"/>
        <v>777179585</v>
      </c>
      <c r="AV118" s="88">
        <f t="shared" si="129"/>
        <v>354005.30096750002</v>
      </c>
      <c r="AW118">
        <v>0</v>
      </c>
      <c r="AX118" s="102">
        <f t="shared" si="130"/>
        <v>354005.30096750002</v>
      </c>
      <c r="AY118" s="3"/>
      <c r="AZ118" s="88">
        <f t="shared" si="131"/>
        <v>40999766</v>
      </c>
      <c r="BA118" s="88">
        <f t="shared" si="132"/>
        <v>256658.53516000003</v>
      </c>
      <c r="BB118">
        <v>0</v>
      </c>
      <c r="BC118" s="102">
        <f t="shared" si="133"/>
        <v>256658.53516000003</v>
      </c>
      <c r="BD118" s="3"/>
      <c r="BE118" s="88">
        <f t="shared" si="134"/>
        <v>35142657</v>
      </c>
      <c r="BF118" s="88">
        <f t="shared" si="135"/>
        <v>224063.72392250001</v>
      </c>
      <c r="BG118">
        <v>0</v>
      </c>
      <c r="BH118" s="102">
        <f t="shared" si="136"/>
        <v>224063.72392250001</v>
      </c>
      <c r="BI118" s="3"/>
      <c r="BJ118" s="88">
        <f t="shared" si="137"/>
        <v>11714219</v>
      </c>
      <c r="BK118" s="88">
        <f t="shared" si="138"/>
        <v>74642.027283083342</v>
      </c>
      <c r="BL118">
        <v>0</v>
      </c>
      <c r="BM118" s="102">
        <f t="shared" si="139"/>
        <v>74642.027283083342</v>
      </c>
      <c r="BN118" s="3"/>
      <c r="BO118" s="88">
        <f t="shared" si="140"/>
        <v>27333177</v>
      </c>
      <c r="BP118" s="88">
        <f t="shared" si="141"/>
        <v>176499.43494800001</v>
      </c>
      <c r="BQ118">
        <v>0</v>
      </c>
      <c r="BR118" s="102">
        <f t="shared" si="142"/>
        <v>176499.43494800001</v>
      </c>
      <c r="BS118" s="3"/>
      <c r="BT118" s="88">
        <f t="shared" si="143"/>
        <v>11714219</v>
      </c>
      <c r="BU118" s="88">
        <f t="shared" si="144"/>
        <v>75642.616822666663</v>
      </c>
      <c r="BV118">
        <v>0</v>
      </c>
      <c r="BW118" s="102">
        <f t="shared" si="145"/>
        <v>75642.616822666663</v>
      </c>
      <c r="BX118" s="3"/>
      <c r="BY118" s="88">
        <f t="shared" si="146"/>
        <v>0</v>
      </c>
      <c r="BZ118" s="88">
        <f t="shared" si="147"/>
        <v>0</v>
      </c>
      <c r="CA118">
        <v>0</v>
      </c>
      <c r="CB118" s="102">
        <f t="shared" si="148"/>
        <v>0</v>
      </c>
      <c r="CC118" s="3"/>
      <c r="CD118" s="99">
        <f t="shared" si="149"/>
        <v>1411906291</v>
      </c>
      <c r="CE118" s="88">
        <f t="shared" si="116"/>
        <v>4211482.7418237496</v>
      </c>
      <c r="CF118" s="88">
        <f t="shared" si="150"/>
        <v>0</v>
      </c>
      <c r="CG118" s="99">
        <f t="shared" si="151"/>
        <v>4211482.7418237496</v>
      </c>
      <c r="CH118" s="88">
        <f t="shared" si="152"/>
        <v>857731.94792425074</v>
      </c>
      <c r="CI118" s="102">
        <f t="shared" si="117"/>
        <v>0</v>
      </c>
    </row>
    <row r="119" spans="5:87" x14ac:dyDescent="0.25">
      <c r="E119" s="138"/>
      <c r="F119" s="138"/>
      <c r="G119" s="138">
        <v>39930</v>
      </c>
      <c r="H119" s="64">
        <f t="shared" si="102"/>
        <v>96</v>
      </c>
      <c r="I119" s="38"/>
      <c r="L119" s="86">
        <f t="shared" si="153"/>
        <v>771922444</v>
      </c>
      <c r="M119" s="90">
        <f t="shared" si="110"/>
        <v>5076676.6067066668</v>
      </c>
      <c r="N119" s="89"/>
      <c r="O119" s="68">
        <f t="shared" si="154"/>
        <v>0</v>
      </c>
      <c r="P119" s="106">
        <f t="shared" si="118"/>
        <v>5076676.6067066668</v>
      </c>
      <c r="Q119" s="87">
        <f t="shared" si="103"/>
        <v>6432.6870333333336</v>
      </c>
      <c r="R119" s="87">
        <f t="shared" si="104"/>
        <v>1029.2299253333333</v>
      </c>
      <c r="S119" s="106">
        <f t="shared" si="105"/>
        <v>5069214.6897480004</v>
      </c>
      <c r="T119" s="140">
        <f t="shared" si="111"/>
        <v>1</v>
      </c>
      <c r="U119" s="64">
        <f t="shared" si="106"/>
        <v>96</v>
      </c>
      <c r="V119" s="99">
        <f t="shared" si="112"/>
        <v>153230577</v>
      </c>
      <c r="W119" s="106">
        <f t="shared" si="107"/>
        <v>907763.4765775</v>
      </c>
      <c r="X119">
        <f t="shared" si="119"/>
        <v>0</v>
      </c>
      <c r="Y119" s="102">
        <f t="shared" si="155"/>
        <v>907763.4765775</v>
      </c>
      <c r="Z119" s="64">
        <f t="shared" si="108"/>
        <v>96</v>
      </c>
      <c r="AA119" s="99">
        <f t="shared" si="120"/>
        <v>299000640</v>
      </c>
      <c r="AB119" s="88">
        <f t="shared" si="121"/>
        <v>1827143.0776</v>
      </c>
      <c r="AC119">
        <f t="shared" si="122"/>
        <v>0</v>
      </c>
      <c r="AD119" s="102">
        <f t="shared" si="123"/>
        <v>1827143.0776</v>
      </c>
      <c r="AE119" s="64">
        <f t="shared" si="109"/>
        <v>96</v>
      </c>
      <c r="AF119" s="88">
        <f t="shared" si="113"/>
        <v>1411906291</v>
      </c>
      <c r="AG119" s="88">
        <f t="shared" si="115"/>
        <v>857731.94792425074</v>
      </c>
      <c r="AH119">
        <v>0</v>
      </c>
      <c r="AI119" s="102">
        <f t="shared" si="124"/>
        <v>857731.94792425074</v>
      </c>
      <c r="AJ119" s="3"/>
      <c r="AK119" s="88">
        <f t="shared" si="114"/>
        <v>1411906291</v>
      </c>
      <c r="AL119" s="3"/>
      <c r="AM119" s="3"/>
      <c r="AN119" s="3"/>
      <c r="AO119" s="3"/>
      <c r="AP119" s="88">
        <f t="shared" si="125"/>
        <v>55591451</v>
      </c>
      <c r="AQ119" s="88">
        <f t="shared" si="126"/>
        <v>315064.54854250001</v>
      </c>
      <c r="AR119">
        <v>0</v>
      </c>
      <c r="AS119" s="102">
        <f t="shared" si="127"/>
        <v>315064.54854250001</v>
      </c>
      <c r="AT119" s="3"/>
      <c r="AU119" s="88">
        <f t="shared" si="128"/>
        <v>777179585</v>
      </c>
      <c r="AV119" s="88">
        <f t="shared" si="129"/>
        <v>354005.30096750002</v>
      </c>
      <c r="AW119">
        <v>0</v>
      </c>
      <c r="AX119" s="102">
        <f t="shared" si="130"/>
        <v>354005.30096750002</v>
      </c>
      <c r="AY119" s="3"/>
      <c r="AZ119" s="88">
        <f t="shared" si="131"/>
        <v>40999766</v>
      </c>
      <c r="BA119" s="88">
        <f t="shared" si="132"/>
        <v>256658.53516000003</v>
      </c>
      <c r="BB119">
        <v>0</v>
      </c>
      <c r="BC119" s="102">
        <f t="shared" si="133"/>
        <v>256658.53516000003</v>
      </c>
      <c r="BD119" s="3"/>
      <c r="BE119" s="88">
        <f t="shared" si="134"/>
        <v>35142657</v>
      </c>
      <c r="BF119" s="88">
        <f t="shared" si="135"/>
        <v>224063.72392250001</v>
      </c>
      <c r="BG119">
        <v>0</v>
      </c>
      <c r="BH119" s="102">
        <f t="shared" si="136"/>
        <v>224063.72392250001</v>
      </c>
      <c r="BI119" s="3"/>
      <c r="BJ119" s="88">
        <f t="shared" si="137"/>
        <v>11714219</v>
      </c>
      <c r="BK119" s="88">
        <f t="shared" si="138"/>
        <v>74642.027283083342</v>
      </c>
      <c r="BL119">
        <v>0</v>
      </c>
      <c r="BM119" s="102">
        <f t="shared" si="139"/>
        <v>74642.027283083342</v>
      </c>
      <c r="BN119" s="3"/>
      <c r="BO119" s="88">
        <f t="shared" si="140"/>
        <v>27333177</v>
      </c>
      <c r="BP119" s="88">
        <f t="shared" si="141"/>
        <v>176499.43494800001</v>
      </c>
      <c r="BQ119">
        <v>0</v>
      </c>
      <c r="BR119" s="102">
        <f t="shared" si="142"/>
        <v>176499.43494800001</v>
      </c>
      <c r="BS119" s="3"/>
      <c r="BT119" s="88">
        <f t="shared" si="143"/>
        <v>11714219</v>
      </c>
      <c r="BU119" s="88">
        <f t="shared" si="144"/>
        <v>75642.616822666663</v>
      </c>
      <c r="BV119">
        <v>0</v>
      </c>
      <c r="BW119" s="102">
        <f t="shared" si="145"/>
        <v>75642.616822666663</v>
      </c>
      <c r="BX119" s="3"/>
      <c r="BY119" s="88">
        <f t="shared" si="146"/>
        <v>0</v>
      </c>
      <c r="BZ119" s="88">
        <f t="shared" si="147"/>
        <v>0</v>
      </c>
      <c r="CA119">
        <v>0</v>
      </c>
      <c r="CB119" s="102">
        <f t="shared" si="148"/>
        <v>0</v>
      </c>
      <c r="CC119" s="3"/>
      <c r="CD119" s="99">
        <f t="shared" si="149"/>
        <v>1411906291</v>
      </c>
      <c r="CE119" s="88">
        <f t="shared" si="116"/>
        <v>4211482.7418237496</v>
      </c>
      <c r="CF119" s="88">
        <f t="shared" si="150"/>
        <v>0</v>
      </c>
      <c r="CG119" s="99">
        <f t="shared" si="151"/>
        <v>4211482.7418237496</v>
      </c>
      <c r="CH119" s="88">
        <f t="shared" si="152"/>
        <v>857731.94792425074</v>
      </c>
      <c r="CI119" s="102">
        <f t="shared" si="117"/>
        <v>0</v>
      </c>
    </row>
    <row r="120" spans="5:87" x14ac:dyDescent="0.25">
      <c r="E120" s="138"/>
      <c r="F120" s="138"/>
      <c r="G120" s="138">
        <v>39960</v>
      </c>
      <c r="H120" s="64">
        <f t="shared" ref="H120:H183" si="156">H119+1</f>
        <v>97</v>
      </c>
      <c r="I120" s="38"/>
      <c r="L120" s="86">
        <f t="shared" si="153"/>
        <v>771922444</v>
      </c>
      <c r="M120" s="90">
        <f t="shared" si="110"/>
        <v>5076676.6067066668</v>
      </c>
      <c r="N120" s="89"/>
      <c r="O120" s="68">
        <f t="shared" si="154"/>
        <v>0</v>
      </c>
      <c r="P120" s="106">
        <f t="shared" si="118"/>
        <v>5076676.6067066668</v>
      </c>
      <c r="Q120" s="87">
        <f t="shared" ref="Q120:Q183" si="157">L119*($C$10/12)</f>
        <v>6432.6870333333336</v>
      </c>
      <c r="R120" s="87">
        <f t="shared" ref="R120:R183" si="158">L119*($C$11/12)</f>
        <v>1029.2299253333333</v>
      </c>
      <c r="S120" s="106">
        <f t="shared" ref="S120:S143" si="159">SUM(N120:P120)-Q120-R120</f>
        <v>5069214.6897480004</v>
      </c>
      <c r="T120" s="140">
        <f t="shared" si="111"/>
        <v>1</v>
      </c>
      <c r="U120" s="64">
        <f t="shared" ref="U120:U143" si="160">U119+1</f>
        <v>97</v>
      </c>
      <c r="V120" s="99">
        <f t="shared" si="112"/>
        <v>153230577</v>
      </c>
      <c r="W120" s="106">
        <f t="shared" si="107"/>
        <v>907763.4765775</v>
      </c>
      <c r="X120">
        <f t="shared" si="119"/>
        <v>0</v>
      </c>
      <c r="Y120" s="102">
        <f t="shared" si="155"/>
        <v>907763.4765775</v>
      </c>
      <c r="Z120" s="64">
        <f t="shared" si="108"/>
        <v>97</v>
      </c>
      <c r="AA120" s="99">
        <f t="shared" si="120"/>
        <v>299000640</v>
      </c>
      <c r="AB120" s="88">
        <f t="shared" si="121"/>
        <v>1827143.0776</v>
      </c>
      <c r="AC120">
        <f t="shared" si="122"/>
        <v>0</v>
      </c>
      <c r="AD120" s="102">
        <f t="shared" si="123"/>
        <v>1827143.0776</v>
      </c>
      <c r="AE120" s="64">
        <f t="shared" si="109"/>
        <v>97</v>
      </c>
      <c r="AF120" s="88">
        <f t="shared" si="113"/>
        <v>1411906291</v>
      </c>
      <c r="AG120" s="88">
        <f t="shared" si="115"/>
        <v>857731.94792425074</v>
      </c>
      <c r="AH120">
        <v>0</v>
      </c>
      <c r="AI120" s="102">
        <f t="shared" si="124"/>
        <v>857731.94792425074</v>
      </c>
      <c r="AJ120" s="3"/>
      <c r="AK120" s="88">
        <f t="shared" si="114"/>
        <v>1411906291</v>
      </c>
      <c r="AL120" s="3"/>
      <c r="AM120" s="3"/>
      <c r="AN120" s="3"/>
      <c r="AO120" s="3"/>
      <c r="AP120" s="88">
        <f t="shared" si="125"/>
        <v>55591451</v>
      </c>
      <c r="AQ120" s="88">
        <f t="shared" si="126"/>
        <v>315064.54854250001</v>
      </c>
      <c r="AR120">
        <v>0</v>
      </c>
      <c r="AS120" s="102">
        <f t="shared" si="127"/>
        <v>315064.54854250001</v>
      </c>
      <c r="AT120" s="3"/>
      <c r="AU120" s="88">
        <f t="shared" si="128"/>
        <v>777179585</v>
      </c>
      <c r="AV120" s="88">
        <f t="shared" si="129"/>
        <v>354005.30096750002</v>
      </c>
      <c r="AW120">
        <v>0</v>
      </c>
      <c r="AX120" s="102">
        <f t="shared" si="130"/>
        <v>354005.30096750002</v>
      </c>
      <c r="AY120" s="3"/>
      <c r="AZ120" s="88">
        <f t="shared" si="131"/>
        <v>40999766</v>
      </c>
      <c r="BA120" s="88">
        <f t="shared" si="132"/>
        <v>256658.53516000003</v>
      </c>
      <c r="BB120">
        <v>0</v>
      </c>
      <c r="BC120" s="102">
        <f t="shared" si="133"/>
        <v>256658.53516000003</v>
      </c>
      <c r="BD120" s="3"/>
      <c r="BE120" s="88">
        <f t="shared" si="134"/>
        <v>35142657</v>
      </c>
      <c r="BF120" s="88">
        <f t="shared" si="135"/>
        <v>224063.72392250001</v>
      </c>
      <c r="BG120">
        <v>0</v>
      </c>
      <c r="BH120" s="102">
        <f t="shared" si="136"/>
        <v>224063.72392250001</v>
      </c>
      <c r="BI120" s="3"/>
      <c r="BJ120" s="88">
        <f t="shared" si="137"/>
        <v>11714219</v>
      </c>
      <c r="BK120" s="88">
        <f t="shared" si="138"/>
        <v>74642.027283083342</v>
      </c>
      <c r="BL120">
        <v>0</v>
      </c>
      <c r="BM120" s="102">
        <f t="shared" si="139"/>
        <v>74642.027283083342</v>
      </c>
      <c r="BN120" s="3"/>
      <c r="BO120" s="88">
        <f t="shared" si="140"/>
        <v>27333177</v>
      </c>
      <c r="BP120" s="88">
        <f t="shared" si="141"/>
        <v>176499.43494800001</v>
      </c>
      <c r="BQ120">
        <v>0</v>
      </c>
      <c r="BR120" s="102">
        <f t="shared" si="142"/>
        <v>176499.43494800001</v>
      </c>
      <c r="BS120" s="3"/>
      <c r="BT120" s="88">
        <f t="shared" si="143"/>
        <v>11714219</v>
      </c>
      <c r="BU120" s="88">
        <f t="shared" si="144"/>
        <v>75642.616822666663</v>
      </c>
      <c r="BV120">
        <v>0</v>
      </c>
      <c r="BW120" s="102">
        <f t="shared" si="145"/>
        <v>75642.616822666663</v>
      </c>
      <c r="BX120" s="3"/>
      <c r="BY120" s="88">
        <f t="shared" si="146"/>
        <v>0</v>
      </c>
      <c r="BZ120" s="88">
        <f t="shared" si="147"/>
        <v>0</v>
      </c>
      <c r="CA120">
        <v>0</v>
      </c>
      <c r="CB120" s="102">
        <f t="shared" si="148"/>
        <v>0</v>
      </c>
      <c r="CC120" s="3"/>
      <c r="CD120" s="99">
        <f t="shared" si="149"/>
        <v>1411906291</v>
      </c>
      <c r="CE120" s="88">
        <f t="shared" si="116"/>
        <v>4211482.7418237496</v>
      </c>
      <c r="CF120" s="88">
        <f t="shared" si="150"/>
        <v>0</v>
      </c>
      <c r="CG120" s="99">
        <f t="shared" si="151"/>
        <v>4211482.7418237496</v>
      </c>
      <c r="CH120" s="88">
        <f t="shared" si="152"/>
        <v>857731.94792425074</v>
      </c>
      <c r="CI120" s="102">
        <f t="shared" si="117"/>
        <v>0</v>
      </c>
    </row>
    <row r="121" spans="5:87" x14ac:dyDescent="0.25">
      <c r="E121" s="138"/>
      <c r="F121" s="138"/>
      <c r="G121" s="138">
        <v>39991</v>
      </c>
      <c r="H121" s="64">
        <f t="shared" si="156"/>
        <v>98</v>
      </c>
      <c r="I121" s="38"/>
      <c r="L121" s="86">
        <f t="shared" si="153"/>
        <v>771922444</v>
      </c>
      <c r="M121" s="90">
        <f t="shared" si="110"/>
        <v>5076676.6067066668</v>
      </c>
      <c r="N121" s="89"/>
      <c r="O121" s="68">
        <f t="shared" si="154"/>
        <v>0</v>
      </c>
      <c r="P121" s="106">
        <f t="shared" si="118"/>
        <v>5076676.6067066668</v>
      </c>
      <c r="Q121" s="87">
        <f t="shared" si="157"/>
        <v>6432.6870333333336</v>
      </c>
      <c r="R121" s="87">
        <f t="shared" si="158"/>
        <v>1029.2299253333333</v>
      </c>
      <c r="S121" s="106">
        <f t="shared" si="159"/>
        <v>5069214.6897480004</v>
      </c>
      <c r="T121" s="140">
        <f t="shared" si="111"/>
        <v>1</v>
      </c>
      <c r="U121" s="64">
        <f t="shared" si="160"/>
        <v>98</v>
      </c>
      <c r="V121" s="99">
        <f t="shared" si="112"/>
        <v>153230577</v>
      </c>
      <c r="W121" s="106">
        <f t="shared" si="107"/>
        <v>907763.4765775</v>
      </c>
      <c r="X121">
        <f t="shared" si="119"/>
        <v>0</v>
      </c>
      <c r="Y121" s="102">
        <f t="shared" si="155"/>
        <v>907763.4765775</v>
      </c>
      <c r="Z121" s="64">
        <f t="shared" si="108"/>
        <v>98</v>
      </c>
      <c r="AA121" s="99">
        <f t="shared" si="120"/>
        <v>299000640</v>
      </c>
      <c r="AB121" s="88">
        <f t="shared" si="121"/>
        <v>1827143.0776</v>
      </c>
      <c r="AC121">
        <f t="shared" ref="AC121:AC129" si="161">IF(AA120&gt;0,O121-X121,0)</f>
        <v>0</v>
      </c>
      <c r="AD121" s="102">
        <f t="shared" si="123"/>
        <v>1827143.0776</v>
      </c>
      <c r="AE121" s="64">
        <f t="shared" si="109"/>
        <v>98</v>
      </c>
      <c r="AF121" s="88">
        <f t="shared" si="113"/>
        <v>1411906291</v>
      </c>
      <c r="AG121" s="88">
        <f t="shared" si="115"/>
        <v>857731.94792425074</v>
      </c>
      <c r="AH121">
        <v>0</v>
      </c>
      <c r="AI121" s="102">
        <f t="shared" si="124"/>
        <v>857731.94792425074</v>
      </c>
      <c r="AJ121" s="3"/>
      <c r="AK121" s="88">
        <f t="shared" si="114"/>
        <v>1411906291</v>
      </c>
      <c r="AL121" s="3"/>
      <c r="AM121" s="3"/>
      <c r="AN121" s="3"/>
      <c r="AO121" s="3"/>
      <c r="AP121" s="88">
        <f t="shared" si="125"/>
        <v>55591451</v>
      </c>
      <c r="AQ121" s="88">
        <f t="shared" si="126"/>
        <v>315064.54854250001</v>
      </c>
      <c r="AR121">
        <v>0</v>
      </c>
      <c r="AS121" s="102">
        <f t="shared" si="127"/>
        <v>315064.54854250001</v>
      </c>
      <c r="AT121" s="3"/>
      <c r="AU121" s="88">
        <f t="shared" si="128"/>
        <v>777179585</v>
      </c>
      <c r="AV121" s="88">
        <f t="shared" si="129"/>
        <v>354005.30096750002</v>
      </c>
      <c r="AW121">
        <v>0</v>
      </c>
      <c r="AX121" s="102">
        <f t="shared" si="130"/>
        <v>354005.30096750002</v>
      </c>
      <c r="AY121" s="3"/>
      <c r="AZ121" s="88">
        <f t="shared" si="131"/>
        <v>40999766</v>
      </c>
      <c r="BA121" s="88">
        <f t="shared" si="132"/>
        <v>256658.53516000003</v>
      </c>
      <c r="BB121">
        <v>0</v>
      </c>
      <c r="BC121" s="102">
        <f t="shared" si="133"/>
        <v>256658.53516000003</v>
      </c>
      <c r="BD121" s="3"/>
      <c r="BE121" s="88">
        <f t="shared" si="134"/>
        <v>35142657</v>
      </c>
      <c r="BF121" s="88">
        <f t="shared" si="135"/>
        <v>224063.72392250001</v>
      </c>
      <c r="BG121">
        <v>0</v>
      </c>
      <c r="BH121" s="102">
        <f t="shared" si="136"/>
        <v>224063.72392250001</v>
      </c>
      <c r="BI121" s="3"/>
      <c r="BJ121" s="88">
        <f t="shared" si="137"/>
        <v>11714219</v>
      </c>
      <c r="BK121" s="88">
        <f t="shared" si="138"/>
        <v>74642.027283083342</v>
      </c>
      <c r="BL121">
        <v>0</v>
      </c>
      <c r="BM121" s="102">
        <f t="shared" si="139"/>
        <v>74642.027283083342</v>
      </c>
      <c r="BN121" s="3"/>
      <c r="BO121" s="88">
        <f t="shared" si="140"/>
        <v>27333177</v>
      </c>
      <c r="BP121" s="88">
        <f t="shared" si="141"/>
        <v>176499.43494800001</v>
      </c>
      <c r="BQ121">
        <v>0</v>
      </c>
      <c r="BR121" s="102">
        <f t="shared" si="142"/>
        <v>176499.43494800001</v>
      </c>
      <c r="BS121" s="3"/>
      <c r="BT121" s="88">
        <f t="shared" si="143"/>
        <v>11714219</v>
      </c>
      <c r="BU121" s="88">
        <f t="shared" si="144"/>
        <v>75642.616822666663</v>
      </c>
      <c r="BV121">
        <v>0</v>
      </c>
      <c r="BW121" s="102">
        <f t="shared" si="145"/>
        <v>75642.616822666663</v>
      </c>
      <c r="BX121" s="3"/>
      <c r="BY121" s="88">
        <f t="shared" si="146"/>
        <v>0</v>
      </c>
      <c r="BZ121" s="88">
        <f t="shared" si="147"/>
        <v>0</v>
      </c>
      <c r="CA121">
        <v>0</v>
      </c>
      <c r="CB121" s="102">
        <f t="shared" si="148"/>
        <v>0</v>
      </c>
      <c r="CC121" s="3"/>
      <c r="CD121" s="99">
        <f t="shared" si="149"/>
        <v>1411906291</v>
      </c>
      <c r="CE121" s="88">
        <f t="shared" si="116"/>
        <v>4211482.7418237496</v>
      </c>
      <c r="CF121" s="88">
        <f t="shared" si="150"/>
        <v>0</v>
      </c>
      <c r="CG121" s="99">
        <f t="shared" si="151"/>
        <v>4211482.7418237496</v>
      </c>
      <c r="CH121" s="88">
        <f t="shared" si="152"/>
        <v>857731.94792425074</v>
      </c>
      <c r="CI121" s="102">
        <f t="shared" si="117"/>
        <v>0</v>
      </c>
    </row>
    <row r="122" spans="5:87" x14ac:dyDescent="0.25">
      <c r="E122" s="138"/>
      <c r="F122" s="138"/>
      <c r="G122" s="138">
        <v>40021</v>
      </c>
      <c r="H122" s="64">
        <f t="shared" si="156"/>
        <v>99</v>
      </c>
      <c r="I122" s="38"/>
      <c r="L122" s="86">
        <f t="shared" si="153"/>
        <v>771922444</v>
      </c>
      <c r="M122" s="90">
        <f t="shared" si="110"/>
        <v>5076676.6067066668</v>
      </c>
      <c r="N122" s="89"/>
      <c r="O122" s="68">
        <f t="shared" si="154"/>
        <v>0</v>
      </c>
      <c r="P122" s="106">
        <f t="shared" si="118"/>
        <v>5076676.6067066668</v>
      </c>
      <c r="Q122" s="87">
        <f t="shared" si="157"/>
        <v>6432.6870333333336</v>
      </c>
      <c r="R122" s="87">
        <f t="shared" si="158"/>
        <v>1029.2299253333333</v>
      </c>
      <c r="S122" s="106">
        <f t="shared" si="159"/>
        <v>5069214.6897480004</v>
      </c>
      <c r="T122" s="140">
        <f t="shared" si="111"/>
        <v>1</v>
      </c>
      <c r="U122" s="64">
        <f t="shared" si="160"/>
        <v>99</v>
      </c>
      <c r="V122" s="99">
        <f t="shared" si="112"/>
        <v>153230577</v>
      </c>
      <c r="W122" s="106">
        <f t="shared" si="107"/>
        <v>907763.4765775</v>
      </c>
      <c r="X122">
        <f t="shared" si="119"/>
        <v>0</v>
      </c>
      <c r="Y122" s="102">
        <f t="shared" si="155"/>
        <v>907763.4765775</v>
      </c>
      <c r="Z122" s="64">
        <f t="shared" si="108"/>
        <v>99</v>
      </c>
      <c r="AA122" s="99">
        <f t="shared" si="120"/>
        <v>299000640</v>
      </c>
      <c r="AB122" s="88">
        <f t="shared" si="121"/>
        <v>1827143.0776</v>
      </c>
      <c r="AC122">
        <f t="shared" si="161"/>
        <v>0</v>
      </c>
      <c r="AD122" s="102">
        <f t="shared" si="123"/>
        <v>1827143.0776</v>
      </c>
      <c r="AE122" s="64">
        <f t="shared" si="109"/>
        <v>99</v>
      </c>
      <c r="AF122" s="88">
        <f t="shared" si="113"/>
        <v>1411906291</v>
      </c>
      <c r="AG122" s="88">
        <f t="shared" si="115"/>
        <v>857731.94792425074</v>
      </c>
      <c r="AH122">
        <v>0</v>
      </c>
      <c r="AI122" s="102">
        <f t="shared" si="124"/>
        <v>857731.94792425074</v>
      </c>
      <c r="AJ122" s="3"/>
      <c r="AK122" s="88">
        <f t="shared" si="114"/>
        <v>1411906291</v>
      </c>
      <c r="AL122" s="3"/>
      <c r="AM122" s="3"/>
      <c r="AN122" s="3"/>
      <c r="AO122" s="3"/>
      <c r="AP122" s="88">
        <f t="shared" si="125"/>
        <v>55591451</v>
      </c>
      <c r="AQ122" s="88">
        <f t="shared" si="126"/>
        <v>315064.54854250001</v>
      </c>
      <c r="AR122">
        <v>0</v>
      </c>
      <c r="AS122" s="102">
        <f t="shared" si="127"/>
        <v>315064.54854250001</v>
      </c>
      <c r="AT122" s="3"/>
      <c r="AU122" s="88">
        <f t="shared" si="128"/>
        <v>777179585</v>
      </c>
      <c r="AV122" s="88">
        <f t="shared" si="129"/>
        <v>354005.30096750002</v>
      </c>
      <c r="AW122">
        <v>0</v>
      </c>
      <c r="AX122" s="102">
        <f t="shared" si="130"/>
        <v>354005.30096750002</v>
      </c>
      <c r="AY122" s="3"/>
      <c r="AZ122" s="88">
        <f t="shared" si="131"/>
        <v>40999766</v>
      </c>
      <c r="BA122" s="88">
        <f t="shared" si="132"/>
        <v>256658.53516000003</v>
      </c>
      <c r="BB122">
        <v>0</v>
      </c>
      <c r="BC122" s="102">
        <f t="shared" si="133"/>
        <v>256658.53516000003</v>
      </c>
      <c r="BD122" s="3"/>
      <c r="BE122" s="88">
        <f t="shared" si="134"/>
        <v>35142657</v>
      </c>
      <c r="BF122" s="88">
        <f t="shared" si="135"/>
        <v>224063.72392250001</v>
      </c>
      <c r="BG122">
        <v>0</v>
      </c>
      <c r="BH122" s="102">
        <f t="shared" si="136"/>
        <v>224063.72392250001</v>
      </c>
      <c r="BI122" s="3"/>
      <c r="BJ122" s="88">
        <f t="shared" si="137"/>
        <v>11714219</v>
      </c>
      <c r="BK122" s="88">
        <f t="shared" si="138"/>
        <v>74642.027283083342</v>
      </c>
      <c r="BL122">
        <v>0</v>
      </c>
      <c r="BM122" s="102">
        <f t="shared" si="139"/>
        <v>74642.027283083342</v>
      </c>
      <c r="BN122" s="3"/>
      <c r="BO122" s="88">
        <f t="shared" si="140"/>
        <v>27333177</v>
      </c>
      <c r="BP122" s="88">
        <f t="shared" si="141"/>
        <v>176499.43494800001</v>
      </c>
      <c r="BQ122">
        <v>0</v>
      </c>
      <c r="BR122" s="102">
        <f t="shared" si="142"/>
        <v>176499.43494800001</v>
      </c>
      <c r="BS122" s="3"/>
      <c r="BT122" s="88">
        <f t="shared" si="143"/>
        <v>11714219</v>
      </c>
      <c r="BU122" s="88">
        <f t="shared" si="144"/>
        <v>75642.616822666663</v>
      </c>
      <c r="BV122">
        <v>0</v>
      </c>
      <c r="BW122" s="102">
        <f t="shared" si="145"/>
        <v>75642.616822666663</v>
      </c>
      <c r="BX122" s="3"/>
      <c r="BY122" s="88">
        <f t="shared" si="146"/>
        <v>0</v>
      </c>
      <c r="BZ122" s="88">
        <f t="shared" si="147"/>
        <v>0</v>
      </c>
      <c r="CA122">
        <v>0</v>
      </c>
      <c r="CB122" s="102">
        <f t="shared" si="148"/>
        <v>0</v>
      </c>
      <c r="CC122" s="3"/>
      <c r="CD122" s="99">
        <f t="shared" si="149"/>
        <v>1411906291</v>
      </c>
      <c r="CE122" s="88">
        <f t="shared" si="116"/>
        <v>4211482.7418237496</v>
      </c>
      <c r="CF122" s="88">
        <f t="shared" si="150"/>
        <v>0</v>
      </c>
      <c r="CG122" s="99">
        <f t="shared" si="151"/>
        <v>4211482.7418237496</v>
      </c>
      <c r="CH122" s="88">
        <f t="shared" si="152"/>
        <v>857731.94792425074</v>
      </c>
      <c r="CI122" s="102">
        <f t="shared" si="117"/>
        <v>0</v>
      </c>
    </row>
    <row r="123" spans="5:87" x14ac:dyDescent="0.25">
      <c r="E123" s="138"/>
      <c r="F123" s="138"/>
      <c r="G123" s="138">
        <v>40052</v>
      </c>
      <c r="H123" s="64">
        <f t="shared" si="156"/>
        <v>100</v>
      </c>
      <c r="I123" s="38"/>
      <c r="L123" s="86">
        <f t="shared" si="153"/>
        <v>771922444</v>
      </c>
      <c r="M123" s="90">
        <f t="shared" si="110"/>
        <v>5076676.6067066668</v>
      </c>
      <c r="N123" s="89"/>
      <c r="O123" s="68">
        <f t="shared" si="154"/>
        <v>0</v>
      </c>
      <c r="P123" s="106">
        <f t="shared" si="118"/>
        <v>5076676.6067066668</v>
      </c>
      <c r="Q123" s="87">
        <f t="shared" si="157"/>
        <v>6432.6870333333336</v>
      </c>
      <c r="R123" s="87">
        <f t="shared" si="158"/>
        <v>1029.2299253333333</v>
      </c>
      <c r="S123" s="106">
        <f t="shared" si="159"/>
        <v>5069214.6897480004</v>
      </c>
      <c r="T123" s="140">
        <f t="shared" si="111"/>
        <v>1</v>
      </c>
      <c r="U123" s="64">
        <f t="shared" si="160"/>
        <v>100</v>
      </c>
      <c r="V123" s="99">
        <f t="shared" si="112"/>
        <v>153230577</v>
      </c>
      <c r="W123" s="106">
        <f t="shared" si="107"/>
        <v>907763.4765775</v>
      </c>
      <c r="X123">
        <f t="shared" si="119"/>
        <v>0</v>
      </c>
      <c r="Y123" s="102">
        <f t="shared" si="155"/>
        <v>907763.4765775</v>
      </c>
      <c r="Z123" s="64">
        <f t="shared" si="108"/>
        <v>100</v>
      </c>
      <c r="AA123" s="99">
        <f t="shared" si="120"/>
        <v>299000640</v>
      </c>
      <c r="AB123" s="88">
        <f t="shared" si="121"/>
        <v>1827143.0776</v>
      </c>
      <c r="AC123">
        <f t="shared" si="161"/>
        <v>0</v>
      </c>
      <c r="AD123" s="102">
        <f t="shared" si="123"/>
        <v>1827143.0776</v>
      </c>
      <c r="AE123" s="64">
        <f t="shared" si="109"/>
        <v>100</v>
      </c>
      <c r="AF123" s="88">
        <f t="shared" si="113"/>
        <v>1411906291</v>
      </c>
      <c r="AG123" s="88">
        <f t="shared" si="115"/>
        <v>857731.94792425074</v>
      </c>
      <c r="AH123">
        <v>0</v>
      </c>
      <c r="AI123" s="102">
        <f t="shared" si="124"/>
        <v>857731.94792425074</v>
      </c>
      <c r="AJ123" s="3"/>
      <c r="AK123" s="88">
        <f t="shared" si="114"/>
        <v>1411906291</v>
      </c>
      <c r="AL123" s="3"/>
      <c r="AM123" s="3"/>
      <c r="AN123" s="3"/>
      <c r="AO123" s="3"/>
      <c r="AP123" s="88">
        <f t="shared" si="125"/>
        <v>55591451</v>
      </c>
      <c r="AQ123" s="88">
        <f t="shared" si="126"/>
        <v>315064.54854250001</v>
      </c>
      <c r="AR123">
        <v>0</v>
      </c>
      <c r="AS123" s="102">
        <f t="shared" si="127"/>
        <v>315064.54854250001</v>
      </c>
      <c r="AT123" s="3"/>
      <c r="AU123" s="88">
        <f t="shared" si="128"/>
        <v>777179585</v>
      </c>
      <c r="AV123" s="88">
        <f t="shared" si="129"/>
        <v>354005.30096750002</v>
      </c>
      <c r="AW123">
        <v>0</v>
      </c>
      <c r="AX123" s="102">
        <f t="shared" si="130"/>
        <v>354005.30096750002</v>
      </c>
      <c r="AY123" s="3"/>
      <c r="AZ123" s="88">
        <f t="shared" si="131"/>
        <v>40999766</v>
      </c>
      <c r="BA123" s="88">
        <f t="shared" si="132"/>
        <v>256658.53516000003</v>
      </c>
      <c r="BB123">
        <v>0</v>
      </c>
      <c r="BC123" s="102">
        <f t="shared" si="133"/>
        <v>256658.53516000003</v>
      </c>
      <c r="BD123" s="3"/>
      <c r="BE123" s="88">
        <f t="shared" si="134"/>
        <v>35142657</v>
      </c>
      <c r="BF123" s="88">
        <f t="shared" si="135"/>
        <v>224063.72392250001</v>
      </c>
      <c r="BG123">
        <v>0</v>
      </c>
      <c r="BH123" s="102">
        <f t="shared" si="136"/>
        <v>224063.72392250001</v>
      </c>
      <c r="BI123" s="3"/>
      <c r="BJ123" s="88">
        <f t="shared" si="137"/>
        <v>11714219</v>
      </c>
      <c r="BK123" s="88">
        <f t="shared" si="138"/>
        <v>74642.027283083342</v>
      </c>
      <c r="BL123">
        <v>0</v>
      </c>
      <c r="BM123" s="102">
        <f t="shared" si="139"/>
        <v>74642.027283083342</v>
      </c>
      <c r="BN123" s="3"/>
      <c r="BO123" s="88">
        <f t="shared" si="140"/>
        <v>27333177</v>
      </c>
      <c r="BP123" s="88">
        <f t="shared" si="141"/>
        <v>176499.43494800001</v>
      </c>
      <c r="BQ123">
        <v>0</v>
      </c>
      <c r="BR123" s="102">
        <f t="shared" si="142"/>
        <v>176499.43494800001</v>
      </c>
      <c r="BS123" s="3"/>
      <c r="BT123" s="88">
        <f t="shared" si="143"/>
        <v>11714219</v>
      </c>
      <c r="BU123" s="88">
        <f t="shared" si="144"/>
        <v>75642.616822666663</v>
      </c>
      <c r="BV123">
        <v>0</v>
      </c>
      <c r="BW123" s="102">
        <f t="shared" si="145"/>
        <v>75642.616822666663</v>
      </c>
      <c r="BX123" s="3"/>
      <c r="BY123" s="88">
        <f t="shared" si="146"/>
        <v>0</v>
      </c>
      <c r="BZ123" s="88">
        <f t="shared" si="147"/>
        <v>0</v>
      </c>
      <c r="CA123">
        <v>0</v>
      </c>
      <c r="CB123" s="102">
        <f t="shared" si="148"/>
        <v>0</v>
      </c>
      <c r="CC123" s="3"/>
      <c r="CD123" s="99">
        <f t="shared" si="149"/>
        <v>1411906291</v>
      </c>
      <c r="CE123" s="88">
        <f t="shared" si="116"/>
        <v>4211482.7418237496</v>
      </c>
      <c r="CF123" s="88">
        <f t="shared" si="150"/>
        <v>0</v>
      </c>
      <c r="CG123" s="99">
        <f t="shared" si="151"/>
        <v>4211482.7418237496</v>
      </c>
      <c r="CH123" s="88">
        <f t="shared" si="152"/>
        <v>857731.94792425074</v>
      </c>
      <c r="CI123" s="102">
        <f t="shared" si="117"/>
        <v>0</v>
      </c>
    </row>
    <row r="124" spans="5:87" x14ac:dyDescent="0.25">
      <c r="E124" s="138"/>
      <c r="F124" s="138"/>
      <c r="G124" s="138">
        <v>40083</v>
      </c>
      <c r="H124" s="64">
        <f t="shared" si="156"/>
        <v>101</v>
      </c>
      <c r="I124" s="38"/>
      <c r="L124" s="86">
        <f t="shared" si="153"/>
        <v>771922444</v>
      </c>
      <c r="M124" s="90">
        <f t="shared" si="110"/>
        <v>5076676.6067066668</v>
      </c>
      <c r="N124" s="89"/>
      <c r="O124" s="68">
        <f t="shared" si="154"/>
        <v>0</v>
      </c>
      <c r="P124" s="106">
        <f t="shared" si="118"/>
        <v>5076676.6067066668</v>
      </c>
      <c r="Q124" s="87">
        <f t="shared" si="157"/>
        <v>6432.6870333333336</v>
      </c>
      <c r="R124" s="87">
        <f t="shared" si="158"/>
        <v>1029.2299253333333</v>
      </c>
      <c r="S124" s="106">
        <f t="shared" si="159"/>
        <v>5069214.6897480004</v>
      </c>
      <c r="T124" s="140">
        <f t="shared" si="111"/>
        <v>1</v>
      </c>
      <c r="U124" s="64">
        <f t="shared" si="160"/>
        <v>101</v>
      </c>
      <c r="V124" s="99">
        <f t="shared" si="112"/>
        <v>153230577</v>
      </c>
      <c r="W124" s="106">
        <f t="shared" si="107"/>
        <v>907763.4765775</v>
      </c>
      <c r="X124">
        <f t="shared" si="119"/>
        <v>0</v>
      </c>
      <c r="Y124" s="102">
        <f t="shared" si="155"/>
        <v>907763.4765775</v>
      </c>
      <c r="Z124" s="64">
        <f t="shared" si="108"/>
        <v>101</v>
      </c>
      <c r="AA124" s="99">
        <f t="shared" si="120"/>
        <v>299000640</v>
      </c>
      <c r="AB124" s="88">
        <f t="shared" si="121"/>
        <v>1827143.0776</v>
      </c>
      <c r="AC124">
        <f t="shared" si="161"/>
        <v>0</v>
      </c>
      <c r="AD124" s="102">
        <f t="shared" si="123"/>
        <v>1827143.0776</v>
      </c>
      <c r="AE124" s="64">
        <f t="shared" si="109"/>
        <v>101</v>
      </c>
      <c r="AF124" s="88">
        <f t="shared" si="113"/>
        <v>1411906291</v>
      </c>
      <c r="AG124" s="88">
        <f t="shared" si="115"/>
        <v>857731.94792425074</v>
      </c>
      <c r="AH124">
        <v>0</v>
      </c>
      <c r="AI124" s="102">
        <f t="shared" si="124"/>
        <v>857731.94792425074</v>
      </c>
      <c r="AJ124" s="3"/>
      <c r="AK124" s="88">
        <f t="shared" si="114"/>
        <v>1411906291</v>
      </c>
      <c r="AL124" s="3"/>
      <c r="AM124" s="3"/>
      <c r="AN124" s="3"/>
      <c r="AO124" s="3"/>
      <c r="AP124" s="88">
        <f t="shared" si="125"/>
        <v>55591451</v>
      </c>
      <c r="AQ124" s="88">
        <f t="shared" si="126"/>
        <v>315064.54854250001</v>
      </c>
      <c r="AR124">
        <v>0</v>
      </c>
      <c r="AS124" s="102">
        <f t="shared" si="127"/>
        <v>315064.54854250001</v>
      </c>
      <c r="AT124" s="3"/>
      <c r="AU124" s="88">
        <f t="shared" si="128"/>
        <v>777179585</v>
      </c>
      <c r="AV124" s="88">
        <f t="shared" si="129"/>
        <v>354005.30096750002</v>
      </c>
      <c r="AW124">
        <v>0</v>
      </c>
      <c r="AX124" s="102">
        <f t="shared" si="130"/>
        <v>354005.30096750002</v>
      </c>
      <c r="AY124" s="3"/>
      <c r="AZ124" s="88">
        <f t="shared" si="131"/>
        <v>40999766</v>
      </c>
      <c r="BA124" s="88">
        <f t="shared" si="132"/>
        <v>256658.53516000003</v>
      </c>
      <c r="BB124">
        <v>0</v>
      </c>
      <c r="BC124" s="102">
        <f t="shared" si="133"/>
        <v>256658.53516000003</v>
      </c>
      <c r="BD124" s="3"/>
      <c r="BE124" s="88">
        <f t="shared" si="134"/>
        <v>35142657</v>
      </c>
      <c r="BF124" s="88">
        <f t="shared" si="135"/>
        <v>224063.72392250001</v>
      </c>
      <c r="BG124">
        <v>0</v>
      </c>
      <c r="BH124" s="102">
        <f t="shared" si="136"/>
        <v>224063.72392250001</v>
      </c>
      <c r="BI124" s="3"/>
      <c r="BJ124" s="88">
        <f t="shared" si="137"/>
        <v>11714219</v>
      </c>
      <c r="BK124" s="88">
        <f t="shared" si="138"/>
        <v>74642.027283083342</v>
      </c>
      <c r="BL124">
        <v>0</v>
      </c>
      <c r="BM124" s="102">
        <f t="shared" si="139"/>
        <v>74642.027283083342</v>
      </c>
      <c r="BN124" s="3"/>
      <c r="BO124" s="88">
        <f t="shared" si="140"/>
        <v>27333177</v>
      </c>
      <c r="BP124" s="88">
        <f t="shared" si="141"/>
        <v>176499.43494800001</v>
      </c>
      <c r="BQ124">
        <v>0</v>
      </c>
      <c r="BR124" s="102">
        <f t="shared" si="142"/>
        <v>176499.43494800001</v>
      </c>
      <c r="BS124" s="3"/>
      <c r="BT124" s="88">
        <f t="shared" si="143"/>
        <v>11714219</v>
      </c>
      <c r="BU124" s="88">
        <f t="shared" si="144"/>
        <v>75642.616822666663</v>
      </c>
      <c r="BV124">
        <v>0</v>
      </c>
      <c r="BW124" s="102">
        <f t="shared" si="145"/>
        <v>75642.616822666663</v>
      </c>
      <c r="BX124" s="3"/>
      <c r="BY124" s="88">
        <f t="shared" si="146"/>
        <v>0</v>
      </c>
      <c r="BZ124" s="88">
        <f t="shared" si="147"/>
        <v>0</v>
      </c>
      <c r="CA124">
        <v>0</v>
      </c>
      <c r="CB124" s="102">
        <f t="shared" si="148"/>
        <v>0</v>
      </c>
      <c r="CC124" s="3"/>
      <c r="CD124" s="99">
        <f t="shared" si="149"/>
        <v>1411906291</v>
      </c>
      <c r="CE124" s="88">
        <f t="shared" si="116"/>
        <v>4211482.7418237496</v>
      </c>
      <c r="CF124" s="88">
        <f t="shared" si="150"/>
        <v>0</v>
      </c>
      <c r="CG124" s="99">
        <f t="shared" si="151"/>
        <v>4211482.7418237496</v>
      </c>
      <c r="CH124" s="88">
        <f t="shared" si="152"/>
        <v>857731.94792425074</v>
      </c>
      <c r="CI124" s="102">
        <f t="shared" si="117"/>
        <v>0</v>
      </c>
    </row>
    <row r="125" spans="5:87" x14ac:dyDescent="0.25">
      <c r="E125" s="138"/>
      <c r="F125" s="138"/>
      <c r="G125" s="138">
        <v>40113</v>
      </c>
      <c r="H125" s="64">
        <f t="shared" si="156"/>
        <v>102</v>
      </c>
      <c r="I125" s="38"/>
      <c r="L125" s="86">
        <f t="shared" si="153"/>
        <v>771922444</v>
      </c>
      <c r="M125" s="90">
        <f t="shared" si="110"/>
        <v>5076676.6067066668</v>
      </c>
      <c r="N125" s="89"/>
      <c r="O125" s="68">
        <f t="shared" si="154"/>
        <v>0</v>
      </c>
      <c r="P125" s="106">
        <f t="shared" si="118"/>
        <v>5076676.6067066668</v>
      </c>
      <c r="Q125" s="87">
        <f t="shared" si="157"/>
        <v>6432.6870333333336</v>
      </c>
      <c r="R125" s="87">
        <f t="shared" si="158"/>
        <v>1029.2299253333333</v>
      </c>
      <c r="S125" s="106">
        <f t="shared" si="159"/>
        <v>5069214.6897480004</v>
      </c>
      <c r="T125" s="140">
        <f t="shared" si="111"/>
        <v>1</v>
      </c>
      <c r="U125" s="64">
        <f t="shared" si="160"/>
        <v>102</v>
      </c>
      <c r="V125" s="99">
        <f t="shared" si="112"/>
        <v>153230577</v>
      </c>
      <c r="W125" s="106">
        <f t="shared" si="107"/>
        <v>907763.4765775</v>
      </c>
      <c r="X125">
        <f t="shared" si="119"/>
        <v>0</v>
      </c>
      <c r="Y125" s="102">
        <f t="shared" si="155"/>
        <v>907763.4765775</v>
      </c>
      <c r="Z125" s="64">
        <f t="shared" si="108"/>
        <v>102</v>
      </c>
      <c r="AA125" s="99">
        <f t="shared" si="120"/>
        <v>299000640</v>
      </c>
      <c r="AB125" s="88">
        <f t="shared" si="121"/>
        <v>1827143.0776</v>
      </c>
      <c r="AC125">
        <f t="shared" si="161"/>
        <v>0</v>
      </c>
      <c r="AD125" s="102">
        <f t="shared" si="123"/>
        <v>1827143.0776</v>
      </c>
      <c r="AE125" s="64">
        <f t="shared" si="109"/>
        <v>102</v>
      </c>
      <c r="AF125" s="88">
        <f t="shared" si="113"/>
        <v>1411906291</v>
      </c>
      <c r="AG125" s="88">
        <f t="shared" si="115"/>
        <v>857731.94792425074</v>
      </c>
      <c r="AH125">
        <v>0</v>
      </c>
      <c r="AI125" s="102">
        <f t="shared" si="124"/>
        <v>857731.94792425074</v>
      </c>
      <c r="AJ125" s="3"/>
      <c r="AK125" s="88">
        <f t="shared" si="114"/>
        <v>1411906291</v>
      </c>
      <c r="AL125" s="3"/>
      <c r="AM125" s="3"/>
      <c r="AN125" s="3"/>
      <c r="AO125" s="3"/>
      <c r="AP125" s="88">
        <f t="shared" si="125"/>
        <v>55591451</v>
      </c>
      <c r="AQ125" s="88">
        <f t="shared" si="126"/>
        <v>315064.54854250001</v>
      </c>
      <c r="AR125">
        <v>0</v>
      </c>
      <c r="AS125" s="102">
        <f t="shared" si="127"/>
        <v>315064.54854250001</v>
      </c>
      <c r="AT125" s="3"/>
      <c r="AU125" s="88">
        <f t="shared" si="128"/>
        <v>777179585</v>
      </c>
      <c r="AV125" s="88">
        <f t="shared" si="129"/>
        <v>354005.30096750002</v>
      </c>
      <c r="AW125">
        <v>0</v>
      </c>
      <c r="AX125" s="102">
        <f t="shared" si="130"/>
        <v>354005.30096750002</v>
      </c>
      <c r="AY125" s="3"/>
      <c r="AZ125" s="88">
        <f t="shared" si="131"/>
        <v>40999766</v>
      </c>
      <c r="BA125" s="88">
        <f t="shared" si="132"/>
        <v>256658.53516000003</v>
      </c>
      <c r="BB125">
        <v>0</v>
      </c>
      <c r="BC125" s="102">
        <f t="shared" si="133"/>
        <v>256658.53516000003</v>
      </c>
      <c r="BD125" s="3"/>
      <c r="BE125" s="88">
        <f t="shared" si="134"/>
        <v>35142657</v>
      </c>
      <c r="BF125" s="88">
        <f t="shared" si="135"/>
        <v>224063.72392250001</v>
      </c>
      <c r="BG125">
        <v>0</v>
      </c>
      <c r="BH125" s="102">
        <f t="shared" si="136"/>
        <v>224063.72392250001</v>
      </c>
      <c r="BI125" s="3"/>
      <c r="BJ125" s="88">
        <f t="shared" si="137"/>
        <v>11714219</v>
      </c>
      <c r="BK125" s="88">
        <f t="shared" si="138"/>
        <v>74642.027283083342</v>
      </c>
      <c r="BL125">
        <v>0</v>
      </c>
      <c r="BM125" s="102">
        <f t="shared" si="139"/>
        <v>74642.027283083342</v>
      </c>
      <c r="BN125" s="3"/>
      <c r="BO125" s="88">
        <f t="shared" si="140"/>
        <v>27333177</v>
      </c>
      <c r="BP125" s="88">
        <f t="shared" si="141"/>
        <v>176499.43494800001</v>
      </c>
      <c r="BQ125">
        <v>0</v>
      </c>
      <c r="BR125" s="102">
        <f t="shared" si="142"/>
        <v>176499.43494800001</v>
      </c>
      <c r="BS125" s="3"/>
      <c r="BT125" s="88">
        <f t="shared" si="143"/>
        <v>11714219</v>
      </c>
      <c r="BU125" s="88">
        <f t="shared" si="144"/>
        <v>75642.616822666663</v>
      </c>
      <c r="BV125">
        <v>0</v>
      </c>
      <c r="BW125" s="102">
        <f t="shared" si="145"/>
        <v>75642.616822666663</v>
      </c>
      <c r="BX125" s="3"/>
      <c r="BY125" s="88">
        <f t="shared" si="146"/>
        <v>0</v>
      </c>
      <c r="BZ125" s="88">
        <f t="shared" si="147"/>
        <v>0</v>
      </c>
      <c r="CA125">
        <v>0</v>
      </c>
      <c r="CB125" s="102">
        <f t="shared" si="148"/>
        <v>0</v>
      </c>
      <c r="CC125" s="3"/>
      <c r="CD125" s="99">
        <f t="shared" si="149"/>
        <v>1411906291</v>
      </c>
      <c r="CE125" s="88">
        <f t="shared" si="116"/>
        <v>4211482.7418237496</v>
      </c>
      <c r="CF125" s="88">
        <f t="shared" si="150"/>
        <v>0</v>
      </c>
      <c r="CG125" s="99">
        <f t="shared" si="151"/>
        <v>4211482.7418237496</v>
      </c>
      <c r="CH125" s="88">
        <f t="shared" si="152"/>
        <v>857731.94792425074</v>
      </c>
      <c r="CI125" s="102">
        <f t="shared" si="117"/>
        <v>0</v>
      </c>
    </row>
    <row r="126" spans="5:87" x14ac:dyDescent="0.25">
      <c r="E126" s="138"/>
      <c r="F126" s="138"/>
      <c r="G126" s="138">
        <v>40144</v>
      </c>
      <c r="H126" s="64">
        <f t="shared" si="156"/>
        <v>103</v>
      </c>
      <c r="I126" s="38"/>
      <c r="L126" s="86">
        <f t="shared" si="153"/>
        <v>771922444</v>
      </c>
      <c r="M126" s="90">
        <f t="shared" si="110"/>
        <v>5076676.6067066668</v>
      </c>
      <c r="N126" s="89"/>
      <c r="O126" s="68">
        <f t="shared" si="154"/>
        <v>0</v>
      </c>
      <c r="P126" s="106">
        <f t="shared" si="118"/>
        <v>5076676.6067066668</v>
      </c>
      <c r="Q126" s="87">
        <f t="shared" si="157"/>
        <v>6432.6870333333336</v>
      </c>
      <c r="R126" s="87">
        <f t="shared" si="158"/>
        <v>1029.2299253333333</v>
      </c>
      <c r="S126" s="106">
        <f t="shared" si="159"/>
        <v>5069214.6897480004</v>
      </c>
      <c r="T126" s="140">
        <f t="shared" si="111"/>
        <v>1</v>
      </c>
      <c r="U126" s="64">
        <f t="shared" si="160"/>
        <v>103</v>
      </c>
      <c r="V126" s="99">
        <f t="shared" si="112"/>
        <v>153230577</v>
      </c>
      <c r="W126" s="106">
        <f t="shared" si="107"/>
        <v>907763.4765775</v>
      </c>
      <c r="X126">
        <f>MINA(IF(V125&gt;0,O126,0),V125)</f>
        <v>0</v>
      </c>
      <c r="Y126" s="102">
        <f t="shared" si="155"/>
        <v>907763.4765775</v>
      </c>
      <c r="Z126" s="64">
        <f t="shared" si="108"/>
        <v>103</v>
      </c>
      <c r="AA126" s="99">
        <f t="shared" si="120"/>
        <v>299000640</v>
      </c>
      <c r="AB126" s="88">
        <f t="shared" si="121"/>
        <v>1827143.0776</v>
      </c>
      <c r="AC126">
        <f t="shared" si="161"/>
        <v>0</v>
      </c>
      <c r="AD126" s="102">
        <f t="shared" si="123"/>
        <v>1827143.0776</v>
      </c>
      <c r="AE126" s="64">
        <f t="shared" si="109"/>
        <v>103</v>
      </c>
      <c r="AF126" s="88">
        <f t="shared" si="113"/>
        <v>1411906291</v>
      </c>
      <c r="AG126" s="88">
        <f t="shared" si="115"/>
        <v>857731.94792425074</v>
      </c>
      <c r="AH126">
        <v>0</v>
      </c>
      <c r="AI126" s="102">
        <f t="shared" si="124"/>
        <v>857731.94792425074</v>
      </c>
      <c r="AJ126" s="3"/>
      <c r="AK126" s="88">
        <f t="shared" si="114"/>
        <v>1411906291</v>
      </c>
      <c r="AL126" s="3"/>
      <c r="AM126" s="3"/>
      <c r="AN126" s="3"/>
      <c r="AO126" s="3"/>
      <c r="AP126" s="88">
        <f t="shared" si="125"/>
        <v>55591451</v>
      </c>
      <c r="AQ126" s="88">
        <f t="shared" si="126"/>
        <v>315064.54854250001</v>
      </c>
      <c r="AR126">
        <v>0</v>
      </c>
      <c r="AS126" s="102">
        <f t="shared" si="127"/>
        <v>315064.54854250001</v>
      </c>
      <c r="AT126" s="3"/>
      <c r="AU126" s="88">
        <f t="shared" si="128"/>
        <v>777179585</v>
      </c>
      <c r="AV126" s="88">
        <f t="shared" si="129"/>
        <v>354005.30096750002</v>
      </c>
      <c r="AW126">
        <v>0</v>
      </c>
      <c r="AX126" s="102">
        <f t="shared" si="130"/>
        <v>354005.30096750002</v>
      </c>
      <c r="AY126" s="3"/>
      <c r="AZ126" s="88">
        <f t="shared" si="131"/>
        <v>40999766</v>
      </c>
      <c r="BA126" s="88">
        <f t="shared" si="132"/>
        <v>256658.53516000003</v>
      </c>
      <c r="BB126">
        <v>0</v>
      </c>
      <c r="BC126" s="102">
        <f t="shared" si="133"/>
        <v>256658.53516000003</v>
      </c>
      <c r="BD126" s="3"/>
      <c r="BE126" s="88">
        <f t="shared" si="134"/>
        <v>35142657</v>
      </c>
      <c r="BF126" s="88">
        <f t="shared" si="135"/>
        <v>224063.72392250001</v>
      </c>
      <c r="BG126">
        <v>0</v>
      </c>
      <c r="BH126" s="102">
        <f t="shared" si="136"/>
        <v>224063.72392250001</v>
      </c>
      <c r="BI126" s="3"/>
      <c r="BJ126" s="88">
        <f t="shared" si="137"/>
        <v>11714219</v>
      </c>
      <c r="BK126" s="88">
        <f t="shared" si="138"/>
        <v>74642.027283083342</v>
      </c>
      <c r="BL126">
        <v>0</v>
      </c>
      <c r="BM126" s="102">
        <f t="shared" si="139"/>
        <v>74642.027283083342</v>
      </c>
      <c r="BN126" s="3"/>
      <c r="BO126" s="88">
        <f t="shared" si="140"/>
        <v>27333177</v>
      </c>
      <c r="BP126" s="88">
        <f t="shared" si="141"/>
        <v>176499.43494800001</v>
      </c>
      <c r="BQ126">
        <v>0</v>
      </c>
      <c r="BR126" s="102">
        <f t="shared" si="142"/>
        <v>176499.43494800001</v>
      </c>
      <c r="BS126" s="3"/>
      <c r="BT126" s="88">
        <f t="shared" si="143"/>
        <v>11714219</v>
      </c>
      <c r="BU126" s="88">
        <f t="shared" si="144"/>
        <v>75642.616822666663</v>
      </c>
      <c r="BV126">
        <v>0</v>
      </c>
      <c r="BW126" s="102">
        <f t="shared" si="145"/>
        <v>75642.616822666663</v>
      </c>
      <c r="BX126" s="3"/>
      <c r="BY126" s="88">
        <f t="shared" si="146"/>
        <v>0</v>
      </c>
      <c r="BZ126" s="88">
        <f t="shared" si="147"/>
        <v>0</v>
      </c>
      <c r="CA126">
        <v>0</v>
      </c>
      <c r="CB126" s="102">
        <f t="shared" si="148"/>
        <v>0</v>
      </c>
      <c r="CC126" s="3"/>
      <c r="CD126" s="99">
        <f t="shared" si="149"/>
        <v>1411906291</v>
      </c>
      <c r="CE126" s="88">
        <f t="shared" si="116"/>
        <v>4211482.7418237496</v>
      </c>
      <c r="CF126" s="88">
        <f t="shared" si="150"/>
        <v>0</v>
      </c>
      <c r="CG126" s="99">
        <f t="shared" si="151"/>
        <v>4211482.7418237496</v>
      </c>
      <c r="CH126" s="88">
        <f t="shared" si="152"/>
        <v>857731.94792425074</v>
      </c>
      <c r="CI126" s="102">
        <f t="shared" si="117"/>
        <v>0</v>
      </c>
    </row>
    <row r="127" spans="5:87" x14ac:dyDescent="0.25">
      <c r="E127" s="138"/>
      <c r="F127" s="138"/>
      <c r="G127" s="138">
        <v>40174</v>
      </c>
      <c r="H127" s="64">
        <f t="shared" si="156"/>
        <v>104</v>
      </c>
      <c r="I127" s="38"/>
      <c r="L127" s="86">
        <f t="shared" si="153"/>
        <v>771922444</v>
      </c>
      <c r="M127" s="90">
        <f t="shared" si="110"/>
        <v>5076676.6067066668</v>
      </c>
      <c r="N127" s="89"/>
      <c r="O127" s="68">
        <f t="shared" si="154"/>
        <v>0</v>
      </c>
      <c r="P127" s="106">
        <f t="shared" si="118"/>
        <v>5076676.6067066668</v>
      </c>
      <c r="Q127" s="87">
        <f t="shared" si="157"/>
        <v>6432.6870333333336</v>
      </c>
      <c r="R127" s="87">
        <f t="shared" si="158"/>
        <v>1029.2299253333333</v>
      </c>
      <c r="S127" s="106">
        <f t="shared" si="159"/>
        <v>5069214.6897480004</v>
      </c>
      <c r="T127" s="140">
        <f t="shared" si="111"/>
        <v>1</v>
      </c>
      <c r="U127" s="64">
        <f t="shared" si="160"/>
        <v>104</v>
      </c>
      <c r="V127" s="99">
        <f t="shared" si="112"/>
        <v>153230577</v>
      </c>
      <c r="W127" s="106">
        <f t="shared" si="107"/>
        <v>907763.4765775</v>
      </c>
      <c r="X127">
        <f t="shared" ref="X127:X143" si="162">MINA(IF(V126&gt;0,O127,0),V126)</f>
        <v>0</v>
      </c>
      <c r="Y127" s="102">
        <f t="shared" si="155"/>
        <v>907763.4765775</v>
      </c>
      <c r="Z127" s="64">
        <f t="shared" si="108"/>
        <v>104</v>
      </c>
      <c r="AA127" s="99">
        <f t="shared" si="120"/>
        <v>299000640</v>
      </c>
      <c r="AB127" s="88">
        <f t="shared" si="121"/>
        <v>1827143.0776</v>
      </c>
      <c r="AC127">
        <f t="shared" si="161"/>
        <v>0</v>
      </c>
      <c r="AD127" s="102">
        <f t="shared" si="123"/>
        <v>1827143.0776</v>
      </c>
      <c r="AE127" s="64">
        <f t="shared" si="109"/>
        <v>104</v>
      </c>
      <c r="AF127" s="88">
        <f t="shared" si="113"/>
        <v>1411906291</v>
      </c>
      <c r="AG127" s="88">
        <f t="shared" si="115"/>
        <v>857731.94792425074</v>
      </c>
      <c r="AH127">
        <v>0</v>
      </c>
      <c r="AI127" s="102">
        <f t="shared" si="124"/>
        <v>857731.94792425074</v>
      </c>
      <c r="AJ127" s="3"/>
      <c r="AK127" s="88">
        <f t="shared" si="114"/>
        <v>1411906291</v>
      </c>
      <c r="AL127" s="3"/>
      <c r="AM127" s="3"/>
      <c r="AN127" s="3"/>
      <c r="AO127" s="3"/>
      <c r="AP127" s="88">
        <f t="shared" si="125"/>
        <v>55591451</v>
      </c>
      <c r="AQ127" s="88">
        <f t="shared" si="126"/>
        <v>315064.54854250001</v>
      </c>
      <c r="AR127">
        <v>0</v>
      </c>
      <c r="AS127" s="102">
        <f t="shared" si="127"/>
        <v>315064.54854250001</v>
      </c>
      <c r="AT127" s="3"/>
      <c r="AU127" s="88">
        <f t="shared" si="128"/>
        <v>777179585</v>
      </c>
      <c r="AV127" s="88">
        <f t="shared" si="129"/>
        <v>354005.30096750002</v>
      </c>
      <c r="AW127">
        <v>0</v>
      </c>
      <c r="AX127" s="102">
        <f t="shared" si="130"/>
        <v>354005.30096750002</v>
      </c>
      <c r="AY127" s="3"/>
      <c r="AZ127" s="88">
        <f t="shared" si="131"/>
        <v>40999766</v>
      </c>
      <c r="BA127" s="88">
        <f t="shared" si="132"/>
        <v>256658.53516000003</v>
      </c>
      <c r="BB127">
        <v>0</v>
      </c>
      <c r="BC127" s="102">
        <f t="shared" si="133"/>
        <v>256658.53516000003</v>
      </c>
      <c r="BD127" s="3"/>
      <c r="BE127" s="88">
        <f t="shared" si="134"/>
        <v>35142657</v>
      </c>
      <c r="BF127" s="88">
        <f t="shared" si="135"/>
        <v>224063.72392250001</v>
      </c>
      <c r="BG127">
        <v>0</v>
      </c>
      <c r="BH127" s="102">
        <f t="shared" si="136"/>
        <v>224063.72392250001</v>
      </c>
      <c r="BI127" s="3"/>
      <c r="BJ127" s="88">
        <f t="shared" si="137"/>
        <v>11714219</v>
      </c>
      <c r="BK127" s="88">
        <f t="shared" si="138"/>
        <v>74642.027283083342</v>
      </c>
      <c r="BL127">
        <v>0</v>
      </c>
      <c r="BM127" s="102">
        <f t="shared" si="139"/>
        <v>74642.027283083342</v>
      </c>
      <c r="BN127" s="3"/>
      <c r="BO127" s="88">
        <f t="shared" si="140"/>
        <v>27333177</v>
      </c>
      <c r="BP127" s="88">
        <f t="shared" si="141"/>
        <v>176499.43494800001</v>
      </c>
      <c r="BQ127">
        <v>0</v>
      </c>
      <c r="BR127" s="102">
        <f t="shared" si="142"/>
        <v>176499.43494800001</v>
      </c>
      <c r="BS127" s="3"/>
      <c r="BT127" s="88">
        <f t="shared" si="143"/>
        <v>11714219</v>
      </c>
      <c r="BU127" s="88">
        <f t="shared" si="144"/>
        <v>75642.616822666663</v>
      </c>
      <c r="BV127">
        <v>0</v>
      </c>
      <c r="BW127" s="102">
        <f t="shared" si="145"/>
        <v>75642.616822666663</v>
      </c>
      <c r="BX127" s="3"/>
      <c r="BY127" s="88">
        <f t="shared" si="146"/>
        <v>0</v>
      </c>
      <c r="BZ127" s="88">
        <f t="shared" si="147"/>
        <v>0</v>
      </c>
      <c r="CA127">
        <v>0</v>
      </c>
      <c r="CB127" s="102">
        <f t="shared" si="148"/>
        <v>0</v>
      </c>
      <c r="CC127" s="3"/>
      <c r="CD127" s="99">
        <f t="shared" si="149"/>
        <v>1411906291</v>
      </c>
      <c r="CE127" s="88">
        <f t="shared" si="116"/>
        <v>4211482.7418237496</v>
      </c>
      <c r="CF127" s="88">
        <f t="shared" si="150"/>
        <v>0</v>
      </c>
      <c r="CG127" s="99">
        <f t="shared" si="151"/>
        <v>4211482.7418237496</v>
      </c>
      <c r="CH127" s="88">
        <f t="shared" si="152"/>
        <v>857731.94792425074</v>
      </c>
      <c r="CI127" s="102">
        <f t="shared" si="117"/>
        <v>0</v>
      </c>
    </row>
    <row r="128" spans="5:87" x14ac:dyDescent="0.25">
      <c r="E128" s="138"/>
      <c r="F128" s="138"/>
      <c r="G128" s="138">
        <v>40205</v>
      </c>
      <c r="H128" s="64">
        <f t="shared" si="156"/>
        <v>105</v>
      </c>
      <c r="I128" s="38"/>
      <c r="L128" s="86">
        <f t="shared" si="153"/>
        <v>771922444</v>
      </c>
      <c r="M128" s="90">
        <f t="shared" si="110"/>
        <v>5076676.6067066668</v>
      </c>
      <c r="N128" s="89"/>
      <c r="O128" s="68">
        <f t="shared" si="154"/>
        <v>0</v>
      </c>
      <c r="P128" s="106">
        <f t="shared" si="118"/>
        <v>5076676.6067066668</v>
      </c>
      <c r="Q128" s="87">
        <f t="shared" si="157"/>
        <v>6432.6870333333336</v>
      </c>
      <c r="R128" s="87">
        <f t="shared" si="158"/>
        <v>1029.2299253333333</v>
      </c>
      <c r="S128" s="106">
        <f t="shared" si="159"/>
        <v>5069214.6897480004</v>
      </c>
      <c r="T128" s="140">
        <f t="shared" si="111"/>
        <v>1</v>
      </c>
      <c r="U128" s="64">
        <f t="shared" si="160"/>
        <v>105</v>
      </c>
      <c r="V128" s="99">
        <f t="shared" si="112"/>
        <v>153230577</v>
      </c>
      <c r="W128" s="106">
        <f t="shared" si="107"/>
        <v>907763.4765775</v>
      </c>
      <c r="X128">
        <f t="shared" si="162"/>
        <v>0</v>
      </c>
      <c r="Y128" s="102">
        <f t="shared" si="155"/>
        <v>907763.4765775</v>
      </c>
      <c r="Z128" s="64">
        <f t="shared" si="108"/>
        <v>105</v>
      </c>
      <c r="AA128" s="99">
        <f t="shared" si="120"/>
        <v>299000640</v>
      </c>
      <c r="AB128" s="88">
        <f t="shared" si="121"/>
        <v>1827143.0776</v>
      </c>
      <c r="AC128">
        <f t="shared" si="161"/>
        <v>0</v>
      </c>
      <c r="AD128" s="102">
        <f t="shared" si="123"/>
        <v>1827143.0776</v>
      </c>
      <c r="AE128" s="64">
        <f t="shared" si="109"/>
        <v>105</v>
      </c>
      <c r="AF128" s="88">
        <f t="shared" si="113"/>
        <v>1411906291</v>
      </c>
      <c r="AG128" s="88">
        <f t="shared" si="115"/>
        <v>857731.94792425074</v>
      </c>
      <c r="AH128">
        <v>0</v>
      </c>
      <c r="AI128" s="102">
        <f t="shared" si="124"/>
        <v>857731.94792425074</v>
      </c>
      <c r="AJ128" s="3"/>
      <c r="AK128" s="88">
        <f t="shared" si="114"/>
        <v>1411906291</v>
      </c>
      <c r="AL128" s="3"/>
      <c r="AM128" s="3"/>
      <c r="AN128" s="3"/>
      <c r="AO128" s="3"/>
      <c r="AP128" s="88">
        <f t="shared" si="125"/>
        <v>55591451</v>
      </c>
      <c r="AQ128" s="88">
        <f t="shared" si="126"/>
        <v>315064.54854250001</v>
      </c>
      <c r="AR128">
        <v>0</v>
      </c>
      <c r="AS128" s="102">
        <f t="shared" si="127"/>
        <v>315064.54854250001</v>
      </c>
      <c r="AT128" s="3"/>
      <c r="AU128" s="88">
        <f t="shared" si="128"/>
        <v>777179585</v>
      </c>
      <c r="AV128" s="88">
        <f t="shared" si="129"/>
        <v>354005.30096750002</v>
      </c>
      <c r="AW128">
        <v>0</v>
      </c>
      <c r="AX128" s="102">
        <f t="shared" si="130"/>
        <v>354005.30096750002</v>
      </c>
      <c r="AY128" s="3"/>
      <c r="AZ128" s="88">
        <f t="shared" si="131"/>
        <v>40999766</v>
      </c>
      <c r="BA128" s="88">
        <f t="shared" si="132"/>
        <v>256658.53516000003</v>
      </c>
      <c r="BB128">
        <v>0</v>
      </c>
      <c r="BC128" s="102">
        <f t="shared" si="133"/>
        <v>256658.53516000003</v>
      </c>
      <c r="BD128" s="3"/>
      <c r="BE128" s="88">
        <f t="shared" si="134"/>
        <v>35142657</v>
      </c>
      <c r="BF128" s="88">
        <f t="shared" si="135"/>
        <v>224063.72392250001</v>
      </c>
      <c r="BG128">
        <v>0</v>
      </c>
      <c r="BH128" s="102">
        <f t="shared" si="136"/>
        <v>224063.72392250001</v>
      </c>
      <c r="BI128" s="3"/>
      <c r="BJ128" s="88">
        <f t="shared" si="137"/>
        <v>11714219</v>
      </c>
      <c r="BK128" s="88">
        <f t="shared" si="138"/>
        <v>74642.027283083342</v>
      </c>
      <c r="BL128">
        <v>0</v>
      </c>
      <c r="BM128" s="102">
        <f t="shared" si="139"/>
        <v>74642.027283083342</v>
      </c>
      <c r="BN128" s="3"/>
      <c r="BO128" s="88">
        <f t="shared" si="140"/>
        <v>27333177</v>
      </c>
      <c r="BP128" s="88">
        <f t="shared" si="141"/>
        <v>176499.43494800001</v>
      </c>
      <c r="BQ128">
        <v>0</v>
      </c>
      <c r="BR128" s="102">
        <f t="shared" si="142"/>
        <v>176499.43494800001</v>
      </c>
      <c r="BS128" s="3"/>
      <c r="BT128" s="88">
        <f t="shared" si="143"/>
        <v>11714219</v>
      </c>
      <c r="BU128" s="88">
        <f t="shared" si="144"/>
        <v>75642.616822666663</v>
      </c>
      <c r="BV128">
        <v>0</v>
      </c>
      <c r="BW128" s="102">
        <f t="shared" si="145"/>
        <v>75642.616822666663</v>
      </c>
      <c r="BX128" s="3"/>
      <c r="BY128" s="88">
        <f t="shared" si="146"/>
        <v>0</v>
      </c>
      <c r="BZ128" s="88">
        <f t="shared" si="147"/>
        <v>0</v>
      </c>
      <c r="CA128">
        <v>0</v>
      </c>
      <c r="CB128" s="102">
        <f t="shared" si="148"/>
        <v>0</v>
      </c>
      <c r="CC128" s="3"/>
      <c r="CD128" s="99">
        <f t="shared" si="149"/>
        <v>1411906291</v>
      </c>
      <c r="CE128" s="88">
        <f t="shared" si="116"/>
        <v>4211482.7418237496</v>
      </c>
      <c r="CF128" s="88">
        <f t="shared" si="150"/>
        <v>0</v>
      </c>
      <c r="CG128" s="99">
        <f t="shared" si="151"/>
        <v>4211482.7418237496</v>
      </c>
      <c r="CH128" s="88">
        <f t="shared" si="152"/>
        <v>857731.94792425074</v>
      </c>
      <c r="CI128" s="102">
        <f t="shared" si="117"/>
        <v>0</v>
      </c>
    </row>
    <row r="129" spans="4:87" x14ac:dyDescent="0.25">
      <c r="E129" s="138"/>
      <c r="F129" s="138"/>
      <c r="G129" s="138">
        <v>40236</v>
      </c>
      <c r="H129" s="64">
        <f t="shared" si="156"/>
        <v>106</v>
      </c>
      <c r="I129" s="38"/>
      <c r="L129" s="86">
        <f t="shared" si="153"/>
        <v>771922444</v>
      </c>
      <c r="M129" s="90">
        <f t="shared" si="110"/>
        <v>5076676.6067066668</v>
      </c>
      <c r="N129" s="89"/>
      <c r="O129" s="68">
        <f t="shared" si="154"/>
        <v>0</v>
      </c>
      <c r="P129" s="106">
        <f t="shared" si="118"/>
        <v>5076676.6067066668</v>
      </c>
      <c r="Q129" s="87">
        <f t="shared" si="157"/>
        <v>6432.6870333333336</v>
      </c>
      <c r="R129" s="87">
        <f t="shared" si="158"/>
        <v>1029.2299253333333</v>
      </c>
      <c r="S129" s="106">
        <f t="shared" si="159"/>
        <v>5069214.6897480004</v>
      </c>
      <c r="T129" s="140">
        <f t="shared" si="111"/>
        <v>1</v>
      </c>
      <c r="U129" s="64">
        <f t="shared" si="160"/>
        <v>106</v>
      </c>
      <c r="V129" s="99">
        <f t="shared" si="112"/>
        <v>153230577</v>
      </c>
      <c r="W129" s="106">
        <f t="shared" si="107"/>
        <v>907763.4765775</v>
      </c>
      <c r="X129">
        <f t="shared" si="162"/>
        <v>0</v>
      </c>
      <c r="Y129" s="102">
        <f t="shared" si="155"/>
        <v>907763.4765775</v>
      </c>
      <c r="Z129" s="64">
        <f t="shared" si="108"/>
        <v>106</v>
      </c>
      <c r="AA129" s="99">
        <f t="shared" si="120"/>
        <v>299000640</v>
      </c>
      <c r="AB129" s="88">
        <f t="shared" si="121"/>
        <v>1827143.0776</v>
      </c>
      <c r="AC129">
        <f t="shared" si="161"/>
        <v>0</v>
      </c>
      <c r="AD129" s="102">
        <f t="shared" si="123"/>
        <v>1827143.0776</v>
      </c>
      <c r="AE129" s="64">
        <f t="shared" si="109"/>
        <v>106</v>
      </c>
      <c r="AF129" s="88">
        <f t="shared" si="113"/>
        <v>1411906291</v>
      </c>
      <c r="AG129" s="88">
        <f t="shared" si="115"/>
        <v>857731.94792425074</v>
      </c>
      <c r="AH129">
        <v>0</v>
      </c>
      <c r="AI129" s="102">
        <f t="shared" si="124"/>
        <v>857731.94792425074</v>
      </c>
      <c r="AJ129" s="3"/>
      <c r="AK129" s="88">
        <f t="shared" si="114"/>
        <v>1411906291</v>
      </c>
      <c r="AL129" s="3"/>
      <c r="AM129" s="3"/>
      <c r="AN129" s="3"/>
      <c r="AO129" s="3"/>
      <c r="AP129" s="88">
        <f t="shared" si="125"/>
        <v>55591451</v>
      </c>
      <c r="AQ129" s="88">
        <f t="shared" si="126"/>
        <v>315064.54854250001</v>
      </c>
      <c r="AR129">
        <v>0</v>
      </c>
      <c r="AS129" s="102">
        <f t="shared" si="127"/>
        <v>315064.54854250001</v>
      </c>
      <c r="AT129" s="3"/>
      <c r="AU129" s="88">
        <f t="shared" si="128"/>
        <v>777179585</v>
      </c>
      <c r="AV129" s="88">
        <f t="shared" si="129"/>
        <v>354005.30096750002</v>
      </c>
      <c r="AW129">
        <v>0</v>
      </c>
      <c r="AX129" s="102">
        <f t="shared" si="130"/>
        <v>354005.30096750002</v>
      </c>
      <c r="AY129" s="3"/>
      <c r="AZ129" s="88">
        <f t="shared" si="131"/>
        <v>40999766</v>
      </c>
      <c r="BA129" s="88">
        <f t="shared" si="132"/>
        <v>256658.53516000003</v>
      </c>
      <c r="BB129">
        <v>0</v>
      </c>
      <c r="BC129" s="102">
        <f t="shared" si="133"/>
        <v>256658.53516000003</v>
      </c>
      <c r="BD129" s="3"/>
      <c r="BE129" s="88">
        <f t="shared" si="134"/>
        <v>35142657</v>
      </c>
      <c r="BF129" s="88">
        <f t="shared" si="135"/>
        <v>224063.72392250001</v>
      </c>
      <c r="BG129">
        <v>0</v>
      </c>
      <c r="BH129" s="102">
        <f t="shared" si="136"/>
        <v>224063.72392250001</v>
      </c>
      <c r="BI129" s="3"/>
      <c r="BJ129" s="88">
        <f t="shared" si="137"/>
        <v>11714219</v>
      </c>
      <c r="BK129" s="88">
        <f t="shared" si="138"/>
        <v>74642.027283083342</v>
      </c>
      <c r="BL129">
        <v>0</v>
      </c>
      <c r="BM129" s="102">
        <f t="shared" si="139"/>
        <v>74642.027283083342</v>
      </c>
      <c r="BN129" s="3"/>
      <c r="BO129" s="88">
        <f t="shared" si="140"/>
        <v>27333177</v>
      </c>
      <c r="BP129" s="88">
        <f t="shared" si="141"/>
        <v>176499.43494800001</v>
      </c>
      <c r="BQ129">
        <v>0</v>
      </c>
      <c r="BR129" s="102">
        <f t="shared" si="142"/>
        <v>176499.43494800001</v>
      </c>
      <c r="BS129" s="3"/>
      <c r="BT129" s="88">
        <f t="shared" si="143"/>
        <v>11714219</v>
      </c>
      <c r="BU129" s="88">
        <f t="shared" si="144"/>
        <v>75642.616822666663</v>
      </c>
      <c r="BV129">
        <v>0</v>
      </c>
      <c r="BW129" s="102">
        <f t="shared" si="145"/>
        <v>75642.616822666663</v>
      </c>
      <c r="BX129" s="3"/>
      <c r="BY129" s="88">
        <f t="shared" si="146"/>
        <v>0</v>
      </c>
      <c r="BZ129" s="88">
        <f t="shared" si="147"/>
        <v>0</v>
      </c>
      <c r="CA129">
        <v>0</v>
      </c>
      <c r="CB129" s="102">
        <f t="shared" si="148"/>
        <v>0</v>
      </c>
      <c r="CC129" s="3"/>
      <c r="CD129" s="99">
        <f t="shared" si="149"/>
        <v>1411906291</v>
      </c>
      <c r="CE129" s="88">
        <f t="shared" si="116"/>
        <v>4211482.7418237496</v>
      </c>
      <c r="CF129" s="88">
        <f t="shared" si="150"/>
        <v>0</v>
      </c>
      <c r="CG129" s="99">
        <f t="shared" si="151"/>
        <v>4211482.7418237496</v>
      </c>
      <c r="CH129" s="88">
        <f t="shared" si="152"/>
        <v>857731.94792425074</v>
      </c>
      <c r="CI129" s="102">
        <f t="shared" si="117"/>
        <v>0</v>
      </c>
    </row>
    <row r="130" spans="4:87" x14ac:dyDescent="0.25">
      <c r="E130" s="138"/>
      <c r="F130" s="138"/>
      <c r="G130" s="138">
        <v>40264</v>
      </c>
      <c r="H130" s="64">
        <f t="shared" si="156"/>
        <v>107</v>
      </c>
      <c r="I130" s="38"/>
      <c r="L130" s="86">
        <f t="shared" si="153"/>
        <v>771922444</v>
      </c>
      <c r="M130" s="90">
        <f t="shared" si="110"/>
        <v>5076676.6067066668</v>
      </c>
      <c r="N130" s="89"/>
      <c r="O130" s="68">
        <f t="shared" si="154"/>
        <v>0</v>
      </c>
      <c r="P130" s="106">
        <f t="shared" si="118"/>
        <v>5076676.6067066668</v>
      </c>
      <c r="Q130" s="87">
        <f t="shared" si="157"/>
        <v>6432.6870333333336</v>
      </c>
      <c r="R130" s="87">
        <f t="shared" si="158"/>
        <v>1029.2299253333333</v>
      </c>
      <c r="S130" s="106">
        <f t="shared" si="159"/>
        <v>5069214.6897480004</v>
      </c>
      <c r="T130" s="140">
        <f t="shared" si="111"/>
        <v>1</v>
      </c>
      <c r="U130" s="64">
        <f t="shared" si="160"/>
        <v>107</v>
      </c>
      <c r="V130" s="99">
        <f t="shared" si="112"/>
        <v>153230577</v>
      </c>
      <c r="W130" s="106">
        <f t="shared" si="107"/>
        <v>907763.4765775</v>
      </c>
      <c r="X130">
        <f t="shared" si="162"/>
        <v>0</v>
      </c>
      <c r="Y130" s="102">
        <f t="shared" si="155"/>
        <v>907763.4765775</v>
      </c>
      <c r="Z130" s="64">
        <f t="shared" si="108"/>
        <v>107</v>
      </c>
      <c r="AA130" s="99">
        <f t="shared" si="120"/>
        <v>299000640</v>
      </c>
      <c r="AB130" s="88">
        <f t="shared" si="121"/>
        <v>1827143.0776</v>
      </c>
      <c r="AC130">
        <f t="shared" ref="AC130:AC143" si="163">IF(AA129&gt;0,O130-X130,0)</f>
        <v>0</v>
      </c>
      <c r="AD130" s="102">
        <f t="shared" si="123"/>
        <v>1827143.0776</v>
      </c>
      <c r="AE130" s="64">
        <f t="shared" si="109"/>
        <v>107</v>
      </c>
      <c r="AF130" s="88">
        <f t="shared" si="113"/>
        <v>1411906291</v>
      </c>
      <c r="AG130" s="88">
        <f t="shared" si="115"/>
        <v>857731.94792425074</v>
      </c>
      <c r="AH130">
        <v>0</v>
      </c>
      <c r="AI130" s="102">
        <f t="shared" si="124"/>
        <v>857731.94792425074</v>
      </c>
      <c r="AJ130" s="3"/>
      <c r="AK130" s="88">
        <f t="shared" si="114"/>
        <v>1411906291</v>
      </c>
      <c r="AL130" s="3"/>
      <c r="AM130" s="3"/>
      <c r="AN130" s="3"/>
      <c r="AO130" s="3"/>
      <c r="AP130" s="88">
        <f t="shared" si="125"/>
        <v>55591451</v>
      </c>
      <c r="AQ130" s="88">
        <f t="shared" si="126"/>
        <v>315064.54854250001</v>
      </c>
      <c r="AR130">
        <v>0</v>
      </c>
      <c r="AS130" s="102">
        <f t="shared" si="127"/>
        <v>315064.54854250001</v>
      </c>
      <c r="AT130" s="3"/>
      <c r="AU130" s="88">
        <f t="shared" si="128"/>
        <v>777179585</v>
      </c>
      <c r="AV130" s="88">
        <f t="shared" si="129"/>
        <v>354005.30096750002</v>
      </c>
      <c r="AW130">
        <v>0</v>
      </c>
      <c r="AX130" s="102">
        <f t="shared" si="130"/>
        <v>354005.30096750002</v>
      </c>
      <c r="AY130" s="3"/>
      <c r="AZ130" s="88">
        <f t="shared" si="131"/>
        <v>40999766</v>
      </c>
      <c r="BA130" s="88">
        <f t="shared" si="132"/>
        <v>256658.53516000003</v>
      </c>
      <c r="BB130">
        <v>0</v>
      </c>
      <c r="BC130" s="102">
        <f t="shared" si="133"/>
        <v>256658.53516000003</v>
      </c>
      <c r="BD130" s="3"/>
      <c r="BE130" s="88">
        <f t="shared" si="134"/>
        <v>35142657</v>
      </c>
      <c r="BF130" s="88">
        <f t="shared" si="135"/>
        <v>224063.72392250001</v>
      </c>
      <c r="BG130">
        <v>0</v>
      </c>
      <c r="BH130" s="102">
        <f t="shared" si="136"/>
        <v>224063.72392250001</v>
      </c>
      <c r="BI130" s="3"/>
      <c r="BJ130" s="88">
        <f t="shared" si="137"/>
        <v>11714219</v>
      </c>
      <c r="BK130" s="88">
        <f t="shared" si="138"/>
        <v>74642.027283083342</v>
      </c>
      <c r="BL130">
        <v>0</v>
      </c>
      <c r="BM130" s="102">
        <f t="shared" si="139"/>
        <v>74642.027283083342</v>
      </c>
      <c r="BN130" s="3"/>
      <c r="BO130" s="88">
        <f t="shared" si="140"/>
        <v>27333177</v>
      </c>
      <c r="BP130" s="88">
        <f t="shared" si="141"/>
        <v>176499.43494800001</v>
      </c>
      <c r="BQ130">
        <v>0</v>
      </c>
      <c r="BR130" s="102">
        <f t="shared" si="142"/>
        <v>176499.43494800001</v>
      </c>
      <c r="BS130" s="3"/>
      <c r="BT130" s="88">
        <f t="shared" si="143"/>
        <v>11714219</v>
      </c>
      <c r="BU130" s="88">
        <f t="shared" si="144"/>
        <v>75642.616822666663</v>
      </c>
      <c r="BV130">
        <v>0</v>
      </c>
      <c r="BW130" s="102">
        <f t="shared" si="145"/>
        <v>75642.616822666663</v>
      </c>
      <c r="BX130" s="3"/>
      <c r="BY130" s="88">
        <f t="shared" si="146"/>
        <v>0</v>
      </c>
      <c r="BZ130" s="88">
        <f t="shared" si="147"/>
        <v>0</v>
      </c>
      <c r="CA130">
        <v>0</v>
      </c>
      <c r="CB130" s="102">
        <f t="shared" si="148"/>
        <v>0</v>
      </c>
      <c r="CC130" s="3"/>
      <c r="CD130" s="99">
        <f t="shared" si="149"/>
        <v>1411906291</v>
      </c>
      <c r="CE130" s="88">
        <f t="shared" si="116"/>
        <v>4211482.7418237496</v>
      </c>
      <c r="CF130" s="88">
        <f t="shared" si="150"/>
        <v>0</v>
      </c>
      <c r="CG130" s="99">
        <f t="shared" si="151"/>
        <v>4211482.7418237496</v>
      </c>
      <c r="CH130" s="88">
        <f t="shared" si="152"/>
        <v>857731.94792425074</v>
      </c>
      <c r="CI130" s="102">
        <f t="shared" si="117"/>
        <v>0</v>
      </c>
    </row>
    <row r="131" spans="4:87" x14ac:dyDescent="0.25">
      <c r="E131" s="138"/>
      <c r="F131" s="138"/>
      <c r="G131" s="138">
        <v>40295</v>
      </c>
      <c r="H131" s="64">
        <f t="shared" si="156"/>
        <v>108</v>
      </c>
      <c r="I131" s="38"/>
      <c r="L131" s="86">
        <f t="shared" si="153"/>
        <v>771922444</v>
      </c>
      <c r="M131" s="90">
        <f t="shared" si="110"/>
        <v>5076676.6067066668</v>
      </c>
      <c r="N131" s="89"/>
      <c r="O131" s="68">
        <f t="shared" si="154"/>
        <v>0</v>
      </c>
      <c r="P131" s="106">
        <f t="shared" si="118"/>
        <v>5076676.6067066668</v>
      </c>
      <c r="Q131" s="87">
        <f t="shared" si="157"/>
        <v>6432.6870333333336</v>
      </c>
      <c r="R131" s="87">
        <f t="shared" si="158"/>
        <v>1029.2299253333333</v>
      </c>
      <c r="S131" s="106">
        <f t="shared" si="159"/>
        <v>5069214.6897480004</v>
      </c>
      <c r="T131" s="140">
        <f t="shared" si="111"/>
        <v>1</v>
      </c>
      <c r="U131" s="64">
        <f t="shared" si="160"/>
        <v>108</v>
      </c>
      <c r="V131" s="99">
        <f t="shared" si="112"/>
        <v>153230577</v>
      </c>
      <c r="W131" s="106">
        <f t="shared" si="107"/>
        <v>907763.4765775</v>
      </c>
      <c r="X131">
        <f t="shared" si="162"/>
        <v>0</v>
      </c>
      <c r="Y131" s="102">
        <f t="shared" si="155"/>
        <v>907763.4765775</v>
      </c>
      <c r="Z131" s="64">
        <f t="shared" si="108"/>
        <v>108</v>
      </c>
      <c r="AA131" s="99">
        <f t="shared" si="120"/>
        <v>299000640</v>
      </c>
      <c r="AB131" s="88">
        <f t="shared" si="121"/>
        <v>1827143.0776</v>
      </c>
      <c r="AC131">
        <f t="shared" si="163"/>
        <v>0</v>
      </c>
      <c r="AD131" s="102">
        <f t="shared" si="123"/>
        <v>1827143.0776</v>
      </c>
      <c r="AE131" s="64">
        <f t="shared" si="109"/>
        <v>108</v>
      </c>
      <c r="AF131" s="88">
        <f t="shared" si="113"/>
        <v>1411906291</v>
      </c>
      <c r="AG131" s="88">
        <f t="shared" si="115"/>
        <v>857731.94792425074</v>
      </c>
      <c r="AH131">
        <v>0</v>
      </c>
      <c r="AI131" s="102">
        <f t="shared" si="124"/>
        <v>857731.94792425074</v>
      </c>
      <c r="AJ131" s="3"/>
      <c r="AK131" s="88">
        <f t="shared" si="114"/>
        <v>1411906291</v>
      </c>
      <c r="AL131" s="3"/>
      <c r="AM131" s="3"/>
      <c r="AN131" s="3"/>
      <c r="AO131" s="3"/>
      <c r="AP131" s="88">
        <f t="shared" si="125"/>
        <v>55591451</v>
      </c>
      <c r="AQ131" s="88">
        <f t="shared" si="126"/>
        <v>315064.54854250001</v>
      </c>
      <c r="AR131">
        <v>0</v>
      </c>
      <c r="AS131" s="102">
        <f t="shared" si="127"/>
        <v>315064.54854250001</v>
      </c>
      <c r="AT131" s="3"/>
      <c r="AU131" s="88">
        <f t="shared" si="128"/>
        <v>777179585</v>
      </c>
      <c r="AV131" s="88">
        <f t="shared" si="129"/>
        <v>354005.30096750002</v>
      </c>
      <c r="AW131">
        <v>0</v>
      </c>
      <c r="AX131" s="102">
        <f t="shared" si="130"/>
        <v>354005.30096750002</v>
      </c>
      <c r="AY131" s="3"/>
      <c r="AZ131" s="88">
        <f t="shared" si="131"/>
        <v>40999766</v>
      </c>
      <c r="BA131" s="88">
        <f t="shared" si="132"/>
        <v>256658.53516000003</v>
      </c>
      <c r="BB131">
        <v>0</v>
      </c>
      <c r="BC131" s="102">
        <f t="shared" si="133"/>
        <v>256658.53516000003</v>
      </c>
      <c r="BD131" s="3"/>
      <c r="BE131" s="88">
        <f t="shared" si="134"/>
        <v>35142657</v>
      </c>
      <c r="BF131" s="88">
        <f t="shared" si="135"/>
        <v>224063.72392250001</v>
      </c>
      <c r="BG131">
        <v>0</v>
      </c>
      <c r="BH131" s="102">
        <f t="shared" si="136"/>
        <v>224063.72392250001</v>
      </c>
      <c r="BI131" s="3"/>
      <c r="BJ131" s="88">
        <f t="shared" si="137"/>
        <v>11714219</v>
      </c>
      <c r="BK131" s="88">
        <f t="shared" si="138"/>
        <v>74642.027283083342</v>
      </c>
      <c r="BL131">
        <v>0</v>
      </c>
      <c r="BM131" s="102">
        <f t="shared" si="139"/>
        <v>74642.027283083342</v>
      </c>
      <c r="BN131" s="3"/>
      <c r="BO131" s="88">
        <f t="shared" si="140"/>
        <v>27333177</v>
      </c>
      <c r="BP131" s="88">
        <f t="shared" si="141"/>
        <v>176499.43494800001</v>
      </c>
      <c r="BQ131">
        <v>0</v>
      </c>
      <c r="BR131" s="102">
        <f t="shared" si="142"/>
        <v>176499.43494800001</v>
      </c>
      <c r="BS131" s="3"/>
      <c r="BT131" s="88">
        <f t="shared" si="143"/>
        <v>11714219</v>
      </c>
      <c r="BU131" s="88">
        <f t="shared" si="144"/>
        <v>75642.616822666663</v>
      </c>
      <c r="BV131">
        <v>0</v>
      </c>
      <c r="BW131" s="102">
        <f t="shared" si="145"/>
        <v>75642.616822666663</v>
      </c>
      <c r="BX131" s="3"/>
      <c r="BY131" s="88">
        <f t="shared" si="146"/>
        <v>0</v>
      </c>
      <c r="BZ131" s="88">
        <f t="shared" si="147"/>
        <v>0</v>
      </c>
      <c r="CA131">
        <v>0</v>
      </c>
      <c r="CB131" s="102">
        <f t="shared" si="148"/>
        <v>0</v>
      </c>
      <c r="CC131" s="3"/>
      <c r="CD131" s="99">
        <f t="shared" si="149"/>
        <v>1411906291</v>
      </c>
      <c r="CE131" s="88">
        <f t="shared" si="116"/>
        <v>4211482.7418237496</v>
      </c>
      <c r="CF131" s="88">
        <f t="shared" si="150"/>
        <v>0</v>
      </c>
      <c r="CG131" s="99">
        <f t="shared" si="151"/>
        <v>4211482.7418237496</v>
      </c>
      <c r="CH131" s="88">
        <f t="shared" si="152"/>
        <v>857731.94792425074</v>
      </c>
      <c r="CI131" s="102">
        <f t="shared" si="117"/>
        <v>0</v>
      </c>
    </row>
    <row r="132" spans="4:87" x14ac:dyDescent="0.25">
      <c r="E132" s="138"/>
      <c r="F132" s="138"/>
      <c r="G132" s="138">
        <v>40325</v>
      </c>
      <c r="H132" s="64">
        <f t="shared" si="156"/>
        <v>109</v>
      </c>
      <c r="I132" s="38"/>
      <c r="L132" s="86">
        <f t="shared" si="153"/>
        <v>771922444</v>
      </c>
      <c r="M132" s="90">
        <f t="shared" si="110"/>
        <v>5076676.6067066668</v>
      </c>
      <c r="N132" s="89"/>
      <c r="O132" s="68">
        <f t="shared" si="154"/>
        <v>0</v>
      </c>
      <c r="P132" s="106">
        <f t="shared" si="118"/>
        <v>5076676.6067066668</v>
      </c>
      <c r="Q132" s="87">
        <f t="shared" si="157"/>
        <v>6432.6870333333336</v>
      </c>
      <c r="R132" s="87">
        <f t="shared" si="158"/>
        <v>1029.2299253333333</v>
      </c>
      <c r="S132" s="106">
        <f t="shared" si="159"/>
        <v>5069214.6897480004</v>
      </c>
      <c r="T132" s="140">
        <f t="shared" si="111"/>
        <v>1</v>
      </c>
      <c r="U132" s="64">
        <f t="shared" si="160"/>
        <v>109</v>
      </c>
      <c r="V132" s="99">
        <f t="shared" si="112"/>
        <v>153230577</v>
      </c>
      <c r="W132" s="106">
        <f t="shared" si="107"/>
        <v>907763.4765775</v>
      </c>
      <c r="X132">
        <f t="shared" si="162"/>
        <v>0</v>
      </c>
      <c r="Y132" s="102">
        <f t="shared" si="155"/>
        <v>907763.4765775</v>
      </c>
      <c r="Z132" s="64">
        <f t="shared" si="108"/>
        <v>109</v>
      </c>
      <c r="AA132" s="99">
        <f t="shared" si="120"/>
        <v>299000640</v>
      </c>
      <c r="AB132" s="88">
        <f t="shared" si="121"/>
        <v>1827143.0776</v>
      </c>
      <c r="AC132">
        <f t="shared" si="163"/>
        <v>0</v>
      </c>
      <c r="AD132" s="102">
        <f t="shared" si="123"/>
        <v>1827143.0776</v>
      </c>
      <c r="AE132" s="64">
        <f t="shared" si="109"/>
        <v>109</v>
      </c>
      <c r="AF132" s="88">
        <f t="shared" si="113"/>
        <v>1411906291</v>
      </c>
      <c r="AG132" s="88">
        <f t="shared" si="115"/>
        <v>857731.94792425074</v>
      </c>
      <c r="AH132">
        <v>0</v>
      </c>
      <c r="AI132" s="102">
        <f t="shared" si="124"/>
        <v>857731.94792425074</v>
      </c>
      <c r="AJ132" s="3"/>
      <c r="AK132" s="88">
        <f t="shared" si="114"/>
        <v>1411906291</v>
      </c>
      <c r="AL132" s="3"/>
      <c r="AM132" s="3"/>
      <c r="AN132" s="3"/>
      <c r="AO132" s="3"/>
      <c r="AP132" s="88">
        <f t="shared" si="125"/>
        <v>55591451</v>
      </c>
      <c r="AQ132" s="88">
        <f t="shared" si="126"/>
        <v>315064.54854250001</v>
      </c>
      <c r="AR132">
        <v>0</v>
      </c>
      <c r="AS132" s="102">
        <f t="shared" si="127"/>
        <v>315064.54854250001</v>
      </c>
      <c r="AT132" s="3"/>
      <c r="AU132" s="88">
        <f t="shared" si="128"/>
        <v>777179585</v>
      </c>
      <c r="AV132" s="88">
        <f t="shared" si="129"/>
        <v>354005.30096750002</v>
      </c>
      <c r="AW132">
        <v>0</v>
      </c>
      <c r="AX132" s="102">
        <f t="shared" si="130"/>
        <v>354005.30096750002</v>
      </c>
      <c r="AY132" s="3"/>
      <c r="AZ132" s="88">
        <f t="shared" si="131"/>
        <v>40999766</v>
      </c>
      <c r="BA132" s="88">
        <f t="shared" si="132"/>
        <v>256658.53516000003</v>
      </c>
      <c r="BB132">
        <v>0</v>
      </c>
      <c r="BC132" s="102">
        <f t="shared" si="133"/>
        <v>256658.53516000003</v>
      </c>
      <c r="BD132" s="3"/>
      <c r="BE132" s="88">
        <f t="shared" si="134"/>
        <v>35142657</v>
      </c>
      <c r="BF132" s="88">
        <f t="shared" si="135"/>
        <v>224063.72392250001</v>
      </c>
      <c r="BG132">
        <v>0</v>
      </c>
      <c r="BH132" s="102">
        <f t="shared" si="136"/>
        <v>224063.72392250001</v>
      </c>
      <c r="BI132" s="3"/>
      <c r="BJ132" s="88">
        <f t="shared" si="137"/>
        <v>11714219</v>
      </c>
      <c r="BK132" s="88">
        <f t="shared" si="138"/>
        <v>74642.027283083342</v>
      </c>
      <c r="BL132">
        <v>0</v>
      </c>
      <c r="BM132" s="102">
        <f t="shared" si="139"/>
        <v>74642.027283083342</v>
      </c>
      <c r="BN132" s="3"/>
      <c r="BO132" s="88">
        <f t="shared" si="140"/>
        <v>27333177</v>
      </c>
      <c r="BP132" s="88">
        <f t="shared" si="141"/>
        <v>176499.43494800001</v>
      </c>
      <c r="BQ132">
        <v>0</v>
      </c>
      <c r="BR132" s="102">
        <f t="shared" si="142"/>
        <v>176499.43494800001</v>
      </c>
      <c r="BS132" s="3"/>
      <c r="BT132" s="88">
        <f t="shared" si="143"/>
        <v>11714219</v>
      </c>
      <c r="BU132" s="88">
        <f t="shared" si="144"/>
        <v>75642.616822666663</v>
      </c>
      <c r="BV132">
        <v>0</v>
      </c>
      <c r="BW132" s="102">
        <f t="shared" si="145"/>
        <v>75642.616822666663</v>
      </c>
      <c r="BX132" s="3"/>
      <c r="BY132" s="88">
        <f t="shared" si="146"/>
        <v>0</v>
      </c>
      <c r="BZ132" s="88">
        <f t="shared" si="147"/>
        <v>0</v>
      </c>
      <c r="CA132">
        <v>0</v>
      </c>
      <c r="CB132" s="102">
        <f t="shared" si="148"/>
        <v>0</v>
      </c>
      <c r="CC132" s="3"/>
      <c r="CD132" s="99">
        <f t="shared" si="149"/>
        <v>1411906291</v>
      </c>
      <c r="CE132" s="88">
        <f t="shared" si="116"/>
        <v>4211482.7418237496</v>
      </c>
      <c r="CF132" s="88">
        <f t="shared" si="150"/>
        <v>0</v>
      </c>
      <c r="CG132" s="99">
        <f t="shared" si="151"/>
        <v>4211482.7418237496</v>
      </c>
      <c r="CH132" s="88">
        <f t="shared" si="152"/>
        <v>857731.94792425074</v>
      </c>
      <c r="CI132" s="102">
        <f t="shared" si="117"/>
        <v>0</v>
      </c>
    </row>
    <row r="133" spans="4:87" x14ac:dyDescent="0.25">
      <c r="E133" s="138"/>
      <c r="F133" s="138"/>
      <c r="G133" s="138">
        <v>40356</v>
      </c>
      <c r="H133" s="64">
        <f t="shared" si="156"/>
        <v>110</v>
      </c>
      <c r="I133" s="38"/>
      <c r="L133" s="86">
        <f t="shared" si="153"/>
        <v>771922444</v>
      </c>
      <c r="M133" s="90">
        <f t="shared" si="110"/>
        <v>5076676.6067066668</v>
      </c>
      <c r="N133" s="89"/>
      <c r="O133" s="68">
        <f t="shared" si="154"/>
        <v>0</v>
      </c>
      <c r="P133" s="106">
        <f t="shared" si="118"/>
        <v>5076676.6067066668</v>
      </c>
      <c r="Q133" s="87">
        <f t="shared" si="157"/>
        <v>6432.6870333333336</v>
      </c>
      <c r="R133" s="87">
        <f t="shared" si="158"/>
        <v>1029.2299253333333</v>
      </c>
      <c r="S133" s="106">
        <f t="shared" si="159"/>
        <v>5069214.6897480004</v>
      </c>
      <c r="T133" s="140">
        <f t="shared" si="111"/>
        <v>1</v>
      </c>
      <c r="U133" s="64">
        <f t="shared" si="160"/>
        <v>110</v>
      </c>
      <c r="V133" s="99">
        <f t="shared" si="112"/>
        <v>153230577</v>
      </c>
      <c r="W133" s="106">
        <f t="shared" si="107"/>
        <v>907763.4765775</v>
      </c>
      <c r="X133">
        <f t="shared" si="162"/>
        <v>0</v>
      </c>
      <c r="Y133" s="102">
        <f t="shared" si="155"/>
        <v>907763.4765775</v>
      </c>
      <c r="Z133" s="64">
        <f t="shared" si="108"/>
        <v>110</v>
      </c>
      <c r="AA133" s="99">
        <f t="shared" si="120"/>
        <v>299000640</v>
      </c>
      <c r="AB133" s="88">
        <f t="shared" si="121"/>
        <v>1827143.0776</v>
      </c>
      <c r="AC133">
        <f t="shared" si="163"/>
        <v>0</v>
      </c>
      <c r="AD133" s="102">
        <f t="shared" si="123"/>
        <v>1827143.0776</v>
      </c>
      <c r="AE133" s="64">
        <f t="shared" si="109"/>
        <v>110</v>
      </c>
      <c r="AF133" s="88">
        <f t="shared" si="113"/>
        <v>1411906291</v>
      </c>
      <c r="AG133" s="88">
        <f t="shared" si="115"/>
        <v>857731.94792425074</v>
      </c>
      <c r="AH133">
        <v>0</v>
      </c>
      <c r="AI133" s="102">
        <f t="shared" si="124"/>
        <v>857731.94792425074</v>
      </c>
      <c r="AJ133" s="3"/>
      <c r="AK133" s="88">
        <f t="shared" si="114"/>
        <v>1411906291</v>
      </c>
      <c r="AL133" s="3"/>
      <c r="AM133" s="3"/>
      <c r="AN133" s="3"/>
      <c r="AO133" s="3"/>
      <c r="AP133" s="88">
        <f t="shared" si="125"/>
        <v>55591451</v>
      </c>
      <c r="AQ133" s="88">
        <f t="shared" si="126"/>
        <v>315064.54854250001</v>
      </c>
      <c r="AR133">
        <v>0</v>
      </c>
      <c r="AS133" s="102">
        <f t="shared" si="127"/>
        <v>315064.54854250001</v>
      </c>
      <c r="AT133" s="3"/>
      <c r="AU133" s="88">
        <f t="shared" si="128"/>
        <v>777179585</v>
      </c>
      <c r="AV133" s="88">
        <f t="shared" si="129"/>
        <v>354005.30096750002</v>
      </c>
      <c r="AW133">
        <v>0</v>
      </c>
      <c r="AX133" s="102">
        <f t="shared" si="130"/>
        <v>354005.30096750002</v>
      </c>
      <c r="AY133" s="3"/>
      <c r="AZ133" s="88">
        <f t="shared" si="131"/>
        <v>40999766</v>
      </c>
      <c r="BA133" s="88">
        <f t="shared" si="132"/>
        <v>256658.53516000003</v>
      </c>
      <c r="BB133">
        <v>0</v>
      </c>
      <c r="BC133" s="102">
        <f t="shared" si="133"/>
        <v>256658.53516000003</v>
      </c>
      <c r="BD133" s="3"/>
      <c r="BE133" s="88">
        <f t="shared" si="134"/>
        <v>35142657</v>
      </c>
      <c r="BF133" s="88">
        <f t="shared" si="135"/>
        <v>224063.72392250001</v>
      </c>
      <c r="BG133">
        <v>0</v>
      </c>
      <c r="BH133" s="102">
        <f t="shared" si="136"/>
        <v>224063.72392250001</v>
      </c>
      <c r="BI133" s="3"/>
      <c r="BJ133" s="88">
        <f t="shared" si="137"/>
        <v>11714219</v>
      </c>
      <c r="BK133" s="88">
        <f t="shared" si="138"/>
        <v>74642.027283083342</v>
      </c>
      <c r="BL133">
        <v>0</v>
      </c>
      <c r="BM133" s="102">
        <f t="shared" si="139"/>
        <v>74642.027283083342</v>
      </c>
      <c r="BN133" s="3"/>
      <c r="BO133" s="88">
        <f t="shared" si="140"/>
        <v>27333177</v>
      </c>
      <c r="BP133" s="88">
        <f t="shared" si="141"/>
        <v>176499.43494800001</v>
      </c>
      <c r="BQ133">
        <v>0</v>
      </c>
      <c r="BR133" s="102">
        <f t="shared" si="142"/>
        <v>176499.43494800001</v>
      </c>
      <c r="BS133" s="3"/>
      <c r="BT133" s="88">
        <f t="shared" si="143"/>
        <v>11714219</v>
      </c>
      <c r="BU133" s="88">
        <f t="shared" si="144"/>
        <v>75642.616822666663</v>
      </c>
      <c r="BV133">
        <v>0</v>
      </c>
      <c r="BW133" s="102">
        <f t="shared" si="145"/>
        <v>75642.616822666663</v>
      </c>
      <c r="BX133" s="3"/>
      <c r="BY133" s="88">
        <f t="shared" si="146"/>
        <v>0</v>
      </c>
      <c r="BZ133" s="88">
        <f t="shared" si="147"/>
        <v>0</v>
      </c>
      <c r="CA133">
        <v>0</v>
      </c>
      <c r="CB133" s="102">
        <f t="shared" si="148"/>
        <v>0</v>
      </c>
      <c r="CC133" s="3"/>
      <c r="CD133" s="99">
        <f t="shared" si="149"/>
        <v>1411906291</v>
      </c>
      <c r="CE133" s="88">
        <f t="shared" si="116"/>
        <v>4211482.7418237496</v>
      </c>
      <c r="CF133" s="88">
        <f t="shared" si="150"/>
        <v>0</v>
      </c>
      <c r="CG133" s="99">
        <f t="shared" si="151"/>
        <v>4211482.7418237496</v>
      </c>
      <c r="CH133" s="88">
        <f t="shared" si="152"/>
        <v>857731.94792425074</v>
      </c>
      <c r="CI133" s="102">
        <f t="shared" si="117"/>
        <v>0</v>
      </c>
    </row>
    <row r="134" spans="4:87" x14ac:dyDescent="0.25">
      <c r="E134" s="138"/>
      <c r="F134" s="138"/>
      <c r="G134" s="138">
        <v>40386</v>
      </c>
      <c r="H134" s="64">
        <f t="shared" si="156"/>
        <v>111</v>
      </c>
      <c r="I134" s="38"/>
      <c r="L134" s="86">
        <f t="shared" si="153"/>
        <v>771922444</v>
      </c>
      <c r="M134" s="90">
        <f t="shared" si="110"/>
        <v>5076676.6067066668</v>
      </c>
      <c r="N134" s="89"/>
      <c r="O134" s="68">
        <f t="shared" si="154"/>
        <v>0</v>
      </c>
      <c r="P134" s="106">
        <f t="shared" si="118"/>
        <v>5076676.6067066668</v>
      </c>
      <c r="Q134" s="87">
        <f t="shared" si="157"/>
        <v>6432.6870333333336</v>
      </c>
      <c r="R134" s="87">
        <f t="shared" si="158"/>
        <v>1029.2299253333333</v>
      </c>
      <c r="S134" s="106">
        <f t="shared" si="159"/>
        <v>5069214.6897480004</v>
      </c>
      <c r="T134" s="140">
        <f t="shared" si="111"/>
        <v>1</v>
      </c>
      <c r="U134" s="64">
        <f t="shared" si="160"/>
        <v>111</v>
      </c>
      <c r="V134" s="99">
        <f t="shared" si="112"/>
        <v>153230577</v>
      </c>
      <c r="W134" s="106">
        <f t="shared" si="107"/>
        <v>907763.4765775</v>
      </c>
      <c r="X134">
        <f t="shared" si="162"/>
        <v>0</v>
      </c>
      <c r="Y134" s="102">
        <f t="shared" si="155"/>
        <v>907763.4765775</v>
      </c>
      <c r="Z134" s="64">
        <f t="shared" si="108"/>
        <v>111</v>
      </c>
      <c r="AA134" s="99">
        <f t="shared" si="120"/>
        <v>299000640</v>
      </c>
      <c r="AB134" s="88">
        <f t="shared" si="121"/>
        <v>1827143.0776</v>
      </c>
      <c r="AC134">
        <f t="shared" si="163"/>
        <v>0</v>
      </c>
      <c r="AD134" s="102">
        <f t="shared" si="123"/>
        <v>1827143.0776</v>
      </c>
      <c r="AE134" s="64">
        <f t="shared" si="109"/>
        <v>111</v>
      </c>
      <c r="AF134" s="88">
        <f t="shared" si="113"/>
        <v>1411906291</v>
      </c>
      <c r="AG134" s="88">
        <f t="shared" si="115"/>
        <v>857731.94792425074</v>
      </c>
      <c r="AH134">
        <v>0</v>
      </c>
      <c r="AI134" s="102">
        <f t="shared" si="124"/>
        <v>857731.94792425074</v>
      </c>
      <c r="AJ134" s="3"/>
      <c r="AK134" s="88">
        <f t="shared" si="114"/>
        <v>1411906291</v>
      </c>
      <c r="AL134" s="3"/>
      <c r="AM134" s="3"/>
      <c r="AN134" s="3"/>
      <c r="AO134" s="3"/>
      <c r="AP134" s="88">
        <f t="shared" si="125"/>
        <v>55591451</v>
      </c>
      <c r="AQ134" s="88">
        <f t="shared" si="126"/>
        <v>315064.54854250001</v>
      </c>
      <c r="AR134">
        <v>0</v>
      </c>
      <c r="AS134" s="102">
        <f t="shared" si="127"/>
        <v>315064.54854250001</v>
      </c>
      <c r="AT134" s="3"/>
      <c r="AU134" s="88">
        <f t="shared" si="128"/>
        <v>777179585</v>
      </c>
      <c r="AV134" s="88">
        <f t="shared" si="129"/>
        <v>354005.30096750002</v>
      </c>
      <c r="AW134">
        <v>0</v>
      </c>
      <c r="AX134" s="102">
        <f t="shared" si="130"/>
        <v>354005.30096750002</v>
      </c>
      <c r="AY134" s="3"/>
      <c r="AZ134" s="88">
        <f t="shared" si="131"/>
        <v>40999766</v>
      </c>
      <c r="BA134" s="88">
        <f t="shared" si="132"/>
        <v>256658.53516000003</v>
      </c>
      <c r="BB134">
        <v>0</v>
      </c>
      <c r="BC134" s="102">
        <f t="shared" si="133"/>
        <v>256658.53516000003</v>
      </c>
      <c r="BD134" s="3"/>
      <c r="BE134" s="88">
        <f t="shared" si="134"/>
        <v>35142657</v>
      </c>
      <c r="BF134" s="88">
        <f t="shared" si="135"/>
        <v>224063.72392250001</v>
      </c>
      <c r="BG134">
        <v>0</v>
      </c>
      <c r="BH134" s="102">
        <f t="shared" si="136"/>
        <v>224063.72392250001</v>
      </c>
      <c r="BI134" s="3"/>
      <c r="BJ134" s="88">
        <f t="shared" si="137"/>
        <v>11714219</v>
      </c>
      <c r="BK134" s="88">
        <f t="shared" si="138"/>
        <v>74642.027283083342</v>
      </c>
      <c r="BL134">
        <v>0</v>
      </c>
      <c r="BM134" s="102">
        <f t="shared" si="139"/>
        <v>74642.027283083342</v>
      </c>
      <c r="BN134" s="3"/>
      <c r="BO134" s="88">
        <f t="shared" si="140"/>
        <v>27333177</v>
      </c>
      <c r="BP134" s="88">
        <f t="shared" si="141"/>
        <v>176499.43494800001</v>
      </c>
      <c r="BQ134">
        <v>0</v>
      </c>
      <c r="BR134" s="102">
        <f t="shared" si="142"/>
        <v>176499.43494800001</v>
      </c>
      <c r="BS134" s="3"/>
      <c r="BT134" s="88">
        <f t="shared" si="143"/>
        <v>11714219</v>
      </c>
      <c r="BU134" s="88">
        <f t="shared" si="144"/>
        <v>75642.616822666663</v>
      </c>
      <c r="BV134">
        <v>0</v>
      </c>
      <c r="BW134" s="102">
        <f t="shared" si="145"/>
        <v>75642.616822666663</v>
      </c>
      <c r="BX134" s="3"/>
      <c r="BY134" s="88">
        <f t="shared" si="146"/>
        <v>0</v>
      </c>
      <c r="BZ134" s="88">
        <f t="shared" si="147"/>
        <v>0</v>
      </c>
      <c r="CA134">
        <v>0</v>
      </c>
      <c r="CB134" s="102">
        <f t="shared" si="148"/>
        <v>0</v>
      </c>
      <c r="CC134" s="3"/>
      <c r="CD134" s="99">
        <f t="shared" si="149"/>
        <v>1411906291</v>
      </c>
      <c r="CE134" s="88">
        <f t="shared" si="116"/>
        <v>4211482.7418237496</v>
      </c>
      <c r="CF134" s="88">
        <f t="shared" si="150"/>
        <v>0</v>
      </c>
      <c r="CG134" s="99">
        <f t="shared" si="151"/>
        <v>4211482.7418237496</v>
      </c>
      <c r="CH134" s="88">
        <f t="shared" si="152"/>
        <v>857731.94792425074</v>
      </c>
      <c r="CI134" s="102">
        <f t="shared" si="117"/>
        <v>0</v>
      </c>
    </row>
    <row r="135" spans="4:87" x14ac:dyDescent="0.25">
      <c r="E135" s="138"/>
      <c r="F135" s="138"/>
      <c r="G135" s="138">
        <v>40417</v>
      </c>
      <c r="H135" s="64">
        <f t="shared" si="156"/>
        <v>112</v>
      </c>
      <c r="I135" s="38"/>
      <c r="L135" s="86">
        <f t="shared" si="153"/>
        <v>771922444</v>
      </c>
      <c r="M135" s="90">
        <f t="shared" si="110"/>
        <v>5076676.6067066668</v>
      </c>
      <c r="N135" s="89"/>
      <c r="O135" s="68">
        <f t="shared" si="154"/>
        <v>0</v>
      </c>
      <c r="P135" s="106">
        <f t="shared" si="118"/>
        <v>5076676.6067066668</v>
      </c>
      <c r="Q135" s="87">
        <f t="shared" si="157"/>
        <v>6432.6870333333336</v>
      </c>
      <c r="R135" s="87">
        <f t="shared" si="158"/>
        <v>1029.2299253333333</v>
      </c>
      <c r="S135" s="106">
        <f t="shared" si="159"/>
        <v>5069214.6897480004</v>
      </c>
      <c r="T135" s="140">
        <f t="shared" si="111"/>
        <v>1</v>
      </c>
      <c r="U135" s="64">
        <f t="shared" si="160"/>
        <v>112</v>
      </c>
      <c r="V135" s="99">
        <f t="shared" si="112"/>
        <v>153230577</v>
      </c>
      <c r="W135" s="106">
        <f t="shared" si="107"/>
        <v>907763.4765775</v>
      </c>
      <c r="X135">
        <f t="shared" si="162"/>
        <v>0</v>
      </c>
      <c r="Y135" s="102">
        <f t="shared" si="155"/>
        <v>907763.4765775</v>
      </c>
      <c r="Z135" s="64">
        <f t="shared" si="108"/>
        <v>112</v>
      </c>
      <c r="AA135" s="99">
        <f t="shared" si="120"/>
        <v>299000640</v>
      </c>
      <c r="AB135" s="88">
        <f t="shared" si="121"/>
        <v>1827143.0776</v>
      </c>
      <c r="AC135">
        <f t="shared" si="163"/>
        <v>0</v>
      </c>
      <c r="AD135" s="102">
        <f t="shared" si="123"/>
        <v>1827143.0776</v>
      </c>
      <c r="AE135" s="64">
        <f t="shared" si="109"/>
        <v>112</v>
      </c>
      <c r="AF135" s="88">
        <f t="shared" si="113"/>
        <v>1411906291</v>
      </c>
      <c r="AG135" s="88">
        <f t="shared" si="115"/>
        <v>857731.94792425074</v>
      </c>
      <c r="AH135">
        <v>0</v>
      </c>
      <c r="AI135" s="102">
        <f t="shared" si="124"/>
        <v>857731.94792425074</v>
      </c>
      <c r="AJ135" s="3"/>
      <c r="AK135" s="88">
        <f t="shared" si="114"/>
        <v>1411906291</v>
      </c>
      <c r="AL135" s="3"/>
      <c r="AM135" s="3"/>
      <c r="AN135" s="3"/>
      <c r="AO135" s="3"/>
      <c r="AP135" s="88">
        <f t="shared" si="125"/>
        <v>55591451</v>
      </c>
      <c r="AQ135" s="88">
        <f t="shared" si="126"/>
        <v>315064.54854250001</v>
      </c>
      <c r="AR135">
        <v>0</v>
      </c>
      <c r="AS135" s="102">
        <f t="shared" si="127"/>
        <v>315064.54854250001</v>
      </c>
      <c r="AT135" s="3"/>
      <c r="AU135" s="88">
        <f t="shared" si="128"/>
        <v>777179585</v>
      </c>
      <c r="AV135" s="88">
        <f t="shared" si="129"/>
        <v>354005.30096750002</v>
      </c>
      <c r="AW135">
        <v>0</v>
      </c>
      <c r="AX135" s="102">
        <f t="shared" si="130"/>
        <v>354005.30096750002</v>
      </c>
      <c r="AY135" s="3"/>
      <c r="AZ135" s="88">
        <f t="shared" si="131"/>
        <v>40999766</v>
      </c>
      <c r="BA135" s="88">
        <f t="shared" si="132"/>
        <v>256658.53516000003</v>
      </c>
      <c r="BB135">
        <v>0</v>
      </c>
      <c r="BC135" s="102">
        <f t="shared" si="133"/>
        <v>256658.53516000003</v>
      </c>
      <c r="BD135" s="3"/>
      <c r="BE135" s="88">
        <f t="shared" si="134"/>
        <v>35142657</v>
      </c>
      <c r="BF135" s="88">
        <f t="shared" si="135"/>
        <v>224063.72392250001</v>
      </c>
      <c r="BG135">
        <v>0</v>
      </c>
      <c r="BH135" s="102">
        <f t="shared" si="136"/>
        <v>224063.72392250001</v>
      </c>
      <c r="BI135" s="3"/>
      <c r="BJ135" s="88">
        <f t="shared" si="137"/>
        <v>11714219</v>
      </c>
      <c r="BK135" s="88">
        <f t="shared" si="138"/>
        <v>74642.027283083342</v>
      </c>
      <c r="BL135">
        <v>0</v>
      </c>
      <c r="BM135" s="102">
        <f t="shared" si="139"/>
        <v>74642.027283083342</v>
      </c>
      <c r="BN135" s="3"/>
      <c r="BO135" s="88">
        <f t="shared" si="140"/>
        <v>27333177</v>
      </c>
      <c r="BP135" s="88">
        <f t="shared" si="141"/>
        <v>176499.43494800001</v>
      </c>
      <c r="BQ135">
        <v>0</v>
      </c>
      <c r="BR135" s="102">
        <f t="shared" si="142"/>
        <v>176499.43494800001</v>
      </c>
      <c r="BS135" s="3"/>
      <c r="BT135" s="88">
        <f t="shared" si="143"/>
        <v>11714219</v>
      </c>
      <c r="BU135" s="88">
        <f t="shared" si="144"/>
        <v>75642.616822666663</v>
      </c>
      <c r="BV135">
        <v>0</v>
      </c>
      <c r="BW135" s="102">
        <f t="shared" si="145"/>
        <v>75642.616822666663</v>
      </c>
      <c r="BX135" s="3"/>
      <c r="BY135" s="88">
        <f t="shared" si="146"/>
        <v>0</v>
      </c>
      <c r="BZ135" s="88">
        <f t="shared" si="147"/>
        <v>0</v>
      </c>
      <c r="CA135">
        <v>0</v>
      </c>
      <c r="CB135" s="102">
        <f t="shared" si="148"/>
        <v>0</v>
      </c>
      <c r="CC135" s="3"/>
      <c r="CD135" s="99">
        <f t="shared" si="149"/>
        <v>1411906291</v>
      </c>
      <c r="CE135" s="88">
        <f t="shared" si="116"/>
        <v>4211482.7418237496</v>
      </c>
      <c r="CF135" s="88">
        <f t="shared" si="150"/>
        <v>0</v>
      </c>
      <c r="CG135" s="99">
        <f t="shared" si="151"/>
        <v>4211482.7418237496</v>
      </c>
      <c r="CH135" s="88">
        <f t="shared" si="152"/>
        <v>857731.94792425074</v>
      </c>
      <c r="CI135" s="102">
        <f t="shared" si="117"/>
        <v>0</v>
      </c>
    </row>
    <row r="136" spans="4:87" x14ac:dyDescent="0.25">
      <c r="E136" s="138"/>
      <c r="F136" s="138"/>
      <c r="G136" s="138">
        <v>40448</v>
      </c>
      <c r="H136" s="64">
        <f t="shared" si="156"/>
        <v>113</v>
      </c>
      <c r="I136" s="38"/>
      <c r="L136" s="86">
        <f t="shared" si="153"/>
        <v>771922444</v>
      </c>
      <c r="M136" s="90">
        <f t="shared" si="110"/>
        <v>5076676.6067066668</v>
      </c>
      <c r="N136" s="89"/>
      <c r="O136" s="68">
        <f t="shared" si="154"/>
        <v>0</v>
      </c>
      <c r="P136" s="106">
        <f t="shared" si="118"/>
        <v>5076676.6067066668</v>
      </c>
      <c r="Q136" s="87">
        <f t="shared" si="157"/>
        <v>6432.6870333333336</v>
      </c>
      <c r="R136" s="87">
        <f t="shared" si="158"/>
        <v>1029.2299253333333</v>
      </c>
      <c r="S136" s="106">
        <f t="shared" si="159"/>
        <v>5069214.6897480004</v>
      </c>
      <c r="T136" s="140">
        <f t="shared" si="111"/>
        <v>1</v>
      </c>
      <c r="U136" s="64">
        <f t="shared" si="160"/>
        <v>113</v>
      </c>
      <c r="V136" s="99">
        <f t="shared" si="112"/>
        <v>153230577</v>
      </c>
      <c r="W136" s="106">
        <f t="shared" si="107"/>
        <v>907763.4765775</v>
      </c>
      <c r="X136">
        <f t="shared" si="162"/>
        <v>0</v>
      </c>
      <c r="Y136" s="102">
        <f t="shared" si="155"/>
        <v>907763.4765775</v>
      </c>
      <c r="Z136" s="64">
        <f t="shared" si="108"/>
        <v>113</v>
      </c>
      <c r="AA136" s="99">
        <f t="shared" si="120"/>
        <v>299000640</v>
      </c>
      <c r="AB136" s="88">
        <f t="shared" si="121"/>
        <v>1827143.0776</v>
      </c>
      <c r="AC136">
        <f t="shared" si="163"/>
        <v>0</v>
      </c>
      <c r="AD136" s="102">
        <f t="shared" si="123"/>
        <v>1827143.0776</v>
      </c>
      <c r="AE136" s="64">
        <f t="shared" si="109"/>
        <v>113</v>
      </c>
      <c r="AF136" s="88">
        <f t="shared" si="113"/>
        <v>1411906291</v>
      </c>
      <c r="AG136" s="88">
        <f t="shared" si="115"/>
        <v>857731.94792425074</v>
      </c>
      <c r="AH136">
        <v>0</v>
      </c>
      <c r="AI136" s="102">
        <f t="shared" si="124"/>
        <v>857731.94792425074</v>
      </c>
      <c r="AJ136" s="3"/>
      <c r="AK136" s="88">
        <f t="shared" si="114"/>
        <v>1411906291</v>
      </c>
      <c r="AL136" s="3"/>
      <c r="AM136" s="3"/>
      <c r="AN136" s="3"/>
      <c r="AO136" s="3"/>
      <c r="AP136" s="88">
        <f t="shared" si="125"/>
        <v>55591451</v>
      </c>
      <c r="AQ136" s="88">
        <f t="shared" si="126"/>
        <v>315064.54854250001</v>
      </c>
      <c r="AR136">
        <v>0</v>
      </c>
      <c r="AS136" s="102">
        <f t="shared" si="127"/>
        <v>315064.54854250001</v>
      </c>
      <c r="AT136" s="3"/>
      <c r="AU136" s="88">
        <f t="shared" si="128"/>
        <v>777179585</v>
      </c>
      <c r="AV136" s="88">
        <f t="shared" si="129"/>
        <v>354005.30096750002</v>
      </c>
      <c r="AW136">
        <v>0</v>
      </c>
      <c r="AX136" s="102">
        <f t="shared" si="130"/>
        <v>354005.30096750002</v>
      </c>
      <c r="AY136" s="3"/>
      <c r="AZ136" s="88">
        <f t="shared" si="131"/>
        <v>40999766</v>
      </c>
      <c r="BA136" s="88">
        <f t="shared" si="132"/>
        <v>256658.53516000003</v>
      </c>
      <c r="BB136">
        <v>0</v>
      </c>
      <c r="BC136" s="102">
        <f t="shared" si="133"/>
        <v>256658.53516000003</v>
      </c>
      <c r="BD136" s="3"/>
      <c r="BE136" s="88">
        <f t="shared" si="134"/>
        <v>35142657</v>
      </c>
      <c r="BF136" s="88">
        <f t="shared" si="135"/>
        <v>224063.72392250001</v>
      </c>
      <c r="BG136">
        <v>0</v>
      </c>
      <c r="BH136" s="102">
        <f t="shared" si="136"/>
        <v>224063.72392250001</v>
      </c>
      <c r="BI136" s="3"/>
      <c r="BJ136" s="88">
        <f t="shared" si="137"/>
        <v>11714219</v>
      </c>
      <c r="BK136" s="88">
        <f t="shared" si="138"/>
        <v>74642.027283083342</v>
      </c>
      <c r="BL136">
        <v>0</v>
      </c>
      <c r="BM136" s="102">
        <f t="shared" si="139"/>
        <v>74642.027283083342</v>
      </c>
      <c r="BN136" s="3"/>
      <c r="BO136" s="88">
        <f t="shared" si="140"/>
        <v>27333177</v>
      </c>
      <c r="BP136" s="88">
        <f t="shared" si="141"/>
        <v>176499.43494800001</v>
      </c>
      <c r="BQ136">
        <v>0</v>
      </c>
      <c r="BR136" s="102">
        <f t="shared" si="142"/>
        <v>176499.43494800001</v>
      </c>
      <c r="BS136" s="3"/>
      <c r="BT136" s="88">
        <f t="shared" si="143"/>
        <v>11714219</v>
      </c>
      <c r="BU136" s="88">
        <f t="shared" si="144"/>
        <v>75642.616822666663</v>
      </c>
      <c r="BV136">
        <v>0</v>
      </c>
      <c r="BW136" s="102">
        <f t="shared" si="145"/>
        <v>75642.616822666663</v>
      </c>
      <c r="BX136" s="3"/>
      <c r="BY136" s="88">
        <f t="shared" si="146"/>
        <v>0</v>
      </c>
      <c r="BZ136" s="88">
        <f t="shared" si="147"/>
        <v>0</v>
      </c>
      <c r="CA136">
        <v>0</v>
      </c>
      <c r="CB136" s="102">
        <f t="shared" si="148"/>
        <v>0</v>
      </c>
      <c r="CC136" s="3"/>
      <c r="CD136" s="99">
        <f t="shared" si="149"/>
        <v>1411906291</v>
      </c>
      <c r="CE136" s="88">
        <f t="shared" si="116"/>
        <v>4211482.7418237496</v>
      </c>
      <c r="CF136" s="88">
        <f t="shared" si="150"/>
        <v>0</v>
      </c>
      <c r="CG136" s="99">
        <f t="shared" si="151"/>
        <v>4211482.7418237496</v>
      </c>
      <c r="CH136" s="88">
        <f t="shared" si="152"/>
        <v>857731.94792425074</v>
      </c>
      <c r="CI136" s="102">
        <f t="shared" si="117"/>
        <v>0</v>
      </c>
    </row>
    <row r="137" spans="4:87" x14ac:dyDescent="0.25">
      <c r="E137" s="138"/>
      <c r="F137" s="138"/>
      <c r="G137" s="138">
        <v>40478</v>
      </c>
      <c r="H137" s="64">
        <f t="shared" si="156"/>
        <v>114</v>
      </c>
      <c r="I137" s="38"/>
      <c r="L137" s="86">
        <f t="shared" si="153"/>
        <v>771922444</v>
      </c>
      <c r="M137" s="90">
        <f t="shared" si="110"/>
        <v>5076676.6067066668</v>
      </c>
      <c r="N137" s="89"/>
      <c r="O137" s="68">
        <f t="shared" si="154"/>
        <v>0</v>
      </c>
      <c r="P137" s="106">
        <f t="shared" si="118"/>
        <v>5076676.6067066668</v>
      </c>
      <c r="Q137" s="87">
        <f t="shared" si="157"/>
        <v>6432.6870333333336</v>
      </c>
      <c r="R137" s="87">
        <f t="shared" si="158"/>
        <v>1029.2299253333333</v>
      </c>
      <c r="S137" s="106">
        <f t="shared" si="159"/>
        <v>5069214.6897480004</v>
      </c>
      <c r="T137" s="140">
        <f t="shared" si="111"/>
        <v>1</v>
      </c>
      <c r="U137" s="64">
        <f t="shared" si="160"/>
        <v>114</v>
      </c>
      <c r="V137" s="99">
        <f t="shared" si="112"/>
        <v>153230577</v>
      </c>
      <c r="W137" s="106">
        <f t="shared" si="107"/>
        <v>907763.4765775</v>
      </c>
      <c r="X137">
        <f t="shared" si="162"/>
        <v>0</v>
      </c>
      <c r="Y137" s="102">
        <f t="shared" si="155"/>
        <v>907763.4765775</v>
      </c>
      <c r="Z137" s="64">
        <f t="shared" si="108"/>
        <v>114</v>
      </c>
      <c r="AA137" s="99">
        <f t="shared" si="120"/>
        <v>299000640</v>
      </c>
      <c r="AB137" s="88">
        <f t="shared" si="121"/>
        <v>1827143.0776</v>
      </c>
      <c r="AC137">
        <f t="shared" si="163"/>
        <v>0</v>
      </c>
      <c r="AD137" s="102">
        <f t="shared" si="123"/>
        <v>1827143.0776</v>
      </c>
      <c r="AE137" s="64">
        <f t="shared" si="109"/>
        <v>114</v>
      </c>
      <c r="AF137" s="88">
        <f t="shared" si="113"/>
        <v>1411906291</v>
      </c>
      <c r="AG137" s="88">
        <f t="shared" si="115"/>
        <v>857731.94792425074</v>
      </c>
      <c r="AH137">
        <v>0</v>
      </c>
      <c r="AI137" s="102">
        <f t="shared" si="124"/>
        <v>857731.94792425074</v>
      </c>
      <c r="AJ137" s="3"/>
      <c r="AK137" s="88">
        <f t="shared" si="114"/>
        <v>1411906291</v>
      </c>
      <c r="AL137" s="3"/>
      <c r="AM137" s="3"/>
      <c r="AN137" s="3"/>
      <c r="AO137" s="3"/>
      <c r="AP137" s="88">
        <f t="shared" si="125"/>
        <v>55591451</v>
      </c>
      <c r="AQ137" s="88">
        <f t="shared" si="126"/>
        <v>315064.54854250001</v>
      </c>
      <c r="AR137">
        <v>0</v>
      </c>
      <c r="AS137" s="102">
        <f t="shared" si="127"/>
        <v>315064.54854250001</v>
      </c>
      <c r="AT137" s="3"/>
      <c r="AU137" s="88">
        <f t="shared" si="128"/>
        <v>777179585</v>
      </c>
      <c r="AV137" s="88">
        <f t="shared" si="129"/>
        <v>354005.30096750002</v>
      </c>
      <c r="AW137">
        <v>0</v>
      </c>
      <c r="AX137" s="102">
        <f t="shared" si="130"/>
        <v>354005.30096750002</v>
      </c>
      <c r="AY137" s="3"/>
      <c r="AZ137" s="88">
        <f t="shared" si="131"/>
        <v>40999766</v>
      </c>
      <c r="BA137" s="88">
        <f t="shared" si="132"/>
        <v>256658.53516000003</v>
      </c>
      <c r="BB137">
        <v>0</v>
      </c>
      <c r="BC137" s="102">
        <f t="shared" si="133"/>
        <v>256658.53516000003</v>
      </c>
      <c r="BD137" s="3"/>
      <c r="BE137" s="88">
        <f t="shared" si="134"/>
        <v>35142657</v>
      </c>
      <c r="BF137" s="88">
        <f t="shared" si="135"/>
        <v>224063.72392250001</v>
      </c>
      <c r="BG137">
        <v>0</v>
      </c>
      <c r="BH137" s="102">
        <f t="shared" si="136"/>
        <v>224063.72392250001</v>
      </c>
      <c r="BI137" s="3"/>
      <c r="BJ137" s="88">
        <f t="shared" si="137"/>
        <v>11714219</v>
      </c>
      <c r="BK137" s="88">
        <f t="shared" si="138"/>
        <v>74642.027283083342</v>
      </c>
      <c r="BL137">
        <v>0</v>
      </c>
      <c r="BM137" s="102">
        <f t="shared" si="139"/>
        <v>74642.027283083342</v>
      </c>
      <c r="BN137" s="3"/>
      <c r="BO137" s="88">
        <f t="shared" si="140"/>
        <v>27333177</v>
      </c>
      <c r="BP137" s="88">
        <f t="shared" si="141"/>
        <v>176499.43494800001</v>
      </c>
      <c r="BQ137">
        <v>0</v>
      </c>
      <c r="BR137" s="102">
        <f t="shared" si="142"/>
        <v>176499.43494800001</v>
      </c>
      <c r="BS137" s="3"/>
      <c r="BT137" s="88">
        <f t="shared" si="143"/>
        <v>11714219</v>
      </c>
      <c r="BU137" s="88">
        <f t="shared" si="144"/>
        <v>75642.616822666663</v>
      </c>
      <c r="BV137">
        <v>0</v>
      </c>
      <c r="BW137" s="102">
        <f t="shared" si="145"/>
        <v>75642.616822666663</v>
      </c>
      <c r="BX137" s="3"/>
      <c r="BY137" s="88">
        <f t="shared" si="146"/>
        <v>0</v>
      </c>
      <c r="BZ137" s="88">
        <f t="shared" si="147"/>
        <v>0</v>
      </c>
      <c r="CA137">
        <v>0</v>
      </c>
      <c r="CB137" s="102">
        <f t="shared" si="148"/>
        <v>0</v>
      </c>
      <c r="CC137" s="3"/>
      <c r="CD137" s="99">
        <f t="shared" si="149"/>
        <v>1411906291</v>
      </c>
      <c r="CE137" s="88">
        <f t="shared" si="116"/>
        <v>4211482.7418237496</v>
      </c>
      <c r="CF137" s="88">
        <f t="shared" si="150"/>
        <v>0</v>
      </c>
      <c r="CG137" s="99">
        <f t="shared" si="151"/>
        <v>4211482.7418237496</v>
      </c>
      <c r="CH137" s="88">
        <f t="shared" si="152"/>
        <v>857731.94792425074</v>
      </c>
      <c r="CI137" s="102">
        <f t="shared" si="117"/>
        <v>0</v>
      </c>
    </row>
    <row r="138" spans="4:87" x14ac:dyDescent="0.25">
      <c r="E138" s="138"/>
      <c r="F138" s="138"/>
      <c r="G138" s="138">
        <v>40509</v>
      </c>
      <c r="H138" s="64">
        <f t="shared" si="156"/>
        <v>115</v>
      </c>
      <c r="I138" s="38"/>
      <c r="L138" s="86">
        <f t="shared" si="153"/>
        <v>771922444</v>
      </c>
      <c r="M138" s="90">
        <f t="shared" si="110"/>
        <v>5076676.6067066668</v>
      </c>
      <c r="N138" s="89"/>
      <c r="O138" s="68">
        <f t="shared" si="154"/>
        <v>0</v>
      </c>
      <c r="P138" s="106">
        <f t="shared" si="118"/>
        <v>5076676.6067066668</v>
      </c>
      <c r="Q138" s="87">
        <f t="shared" si="157"/>
        <v>6432.6870333333336</v>
      </c>
      <c r="R138" s="87">
        <f t="shared" si="158"/>
        <v>1029.2299253333333</v>
      </c>
      <c r="S138" s="106">
        <f t="shared" si="159"/>
        <v>5069214.6897480004</v>
      </c>
      <c r="T138" s="140">
        <f t="shared" si="111"/>
        <v>1</v>
      </c>
      <c r="U138" s="64">
        <f t="shared" si="160"/>
        <v>115</v>
      </c>
      <c r="V138" s="99">
        <f t="shared" si="112"/>
        <v>153230577</v>
      </c>
      <c r="W138" s="106">
        <f t="shared" si="107"/>
        <v>907763.4765775</v>
      </c>
      <c r="X138">
        <f t="shared" si="162"/>
        <v>0</v>
      </c>
      <c r="Y138" s="102">
        <f t="shared" si="155"/>
        <v>907763.4765775</v>
      </c>
      <c r="Z138" s="64">
        <f t="shared" si="108"/>
        <v>115</v>
      </c>
      <c r="AA138" s="99">
        <f t="shared" si="120"/>
        <v>299000640</v>
      </c>
      <c r="AB138" s="88">
        <f t="shared" si="121"/>
        <v>1827143.0776</v>
      </c>
      <c r="AC138">
        <f t="shared" si="163"/>
        <v>0</v>
      </c>
      <c r="AD138" s="102">
        <f t="shared" si="123"/>
        <v>1827143.0776</v>
      </c>
      <c r="AE138" s="64">
        <f t="shared" si="109"/>
        <v>115</v>
      </c>
      <c r="AF138" s="88">
        <f t="shared" si="113"/>
        <v>1411906291</v>
      </c>
      <c r="AG138" s="88">
        <f t="shared" si="115"/>
        <v>857731.94792425074</v>
      </c>
      <c r="AH138">
        <v>0</v>
      </c>
      <c r="AI138" s="102">
        <f t="shared" si="124"/>
        <v>857731.94792425074</v>
      </c>
      <c r="AJ138" s="3"/>
      <c r="AK138" s="88">
        <f t="shared" si="114"/>
        <v>1411906291</v>
      </c>
      <c r="AL138" s="3"/>
      <c r="AM138" s="3"/>
      <c r="AN138" s="3"/>
      <c r="AO138" s="3"/>
      <c r="AP138" s="88">
        <f t="shared" si="125"/>
        <v>55591451</v>
      </c>
      <c r="AQ138" s="88">
        <f t="shared" si="126"/>
        <v>315064.54854250001</v>
      </c>
      <c r="AR138">
        <v>0</v>
      </c>
      <c r="AS138" s="102">
        <f t="shared" si="127"/>
        <v>315064.54854250001</v>
      </c>
      <c r="AT138" s="3"/>
      <c r="AU138" s="88">
        <f t="shared" si="128"/>
        <v>777179585</v>
      </c>
      <c r="AV138" s="88">
        <f t="shared" si="129"/>
        <v>354005.30096750002</v>
      </c>
      <c r="AW138">
        <v>0</v>
      </c>
      <c r="AX138" s="102">
        <f t="shared" si="130"/>
        <v>354005.30096750002</v>
      </c>
      <c r="AY138" s="3"/>
      <c r="AZ138" s="88">
        <f t="shared" si="131"/>
        <v>40999766</v>
      </c>
      <c r="BA138" s="88">
        <f t="shared" si="132"/>
        <v>256658.53516000003</v>
      </c>
      <c r="BB138">
        <v>0</v>
      </c>
      <c r="BC138" s="102">
        <f t="shared" si="133"/>
        <v>256658.53516000003</v>
      </c>
      <c r="BD138" s="3"/>
      <c r="BE138" s="88">
        <f t="shared" si="134"/>
        <v>35142657</v>
      </c>
      <c r="BF138" s="88">
        <f t="shared" si="135"/>
        <v>224063.72392250001</v>
      </c>
      <c r="BG138">
        <v>0</v>
      </c>
      <c r="BH138" s="102">
        <f t="shared" si="136"/>
        <v>224063.72392250001</v>
      </c>
      <c r="BI138" s="3"/>
      <c r="BJ138" s="88">
        <f t="shared" si="137"/>
        <v>11714219</v>
      </c>
      <c r="BK138" s="88">
        <f t="shared" si="138"/>
        <v>74642.027283083342</v>
      </c>
      <c r="BL138">
        <v>0</v>
      </c>
      <c r="BM138" s="102">
        <f t="shared" si="139"/>
        <v>74642.027283083342</v>
      </c>
      <c r="BN138" s="3"/>
      <c r="BO138" s="88">
        <f t="shared" si="140"/>
        <v>27333177</v>
      </c>
      <c r="BP138" s="88">
        <f t="shared" si="141"/>
        <v>176499.43494800001</v>
      </c>
      <c r="BQ138">
        <v>0</v>
      </c>
      <c r="BR138" s="102">
        <f t="shared" si="142"/>
        <v>176499.43494800001</v>
      </c>
      <c r="BS138" s="3"/>
      <c r="BT138" s="88">
        <f t="shared" si="143"/>
        <v>11714219</v>
      </c>
      <c r="BU138" s="88">
        <f t="shared" si="144"/>
        <v>75642.616822666663</v>
      </c>
      <c r="BV138">
        <v>0</v>
      </c>
      <c r="BW138" s="102">
        <f t="shared" si="145"/>
        <v>75642.616822666663</v>
      </c>
      <c r="BX138" s="3"/>
      <c r="BY138" s="88">
        <f t="shared" si="146"/>
        <v>0</v>
      </c>
      <c r="BZ138" s="88">
        <f t="shared" si="147"/>
        <v>0</v>
      </c>
      <c r="CA138">
        <v>0</v>
      </c>
      <c r="CB138" s="102">
        <f t="shared" si="148"/>
        <v>0</v>
      </c>
      <c r="CC138" s="3"/>
      <c r="CD138" s="99">
        <f t="shared" si="149"/>
        <v>1411906291</v>
      </c>
      <c r="CE138" s="88">
        <f t="shared" si="116"/>
        <v>4211482.7418237496</v>
      </c>
      <c r="CF138" s="88">
        <f t="shared" si="150"/>
        <v>0</v>
      </c>
      <c r="CG138" s="99">
        <f t="shared" si="151"/>
        <v>4211482.7418237496</v>
      </c>
      <c r="CH138" s="88">
        <f t="shared" si="152"/>
        <v>857731.94792425074</v>
      </c>
      <c r="CI138" s="102">
        <f t="shared" si="117"/>
        <v>0</v>
      </c>
    </row>
    <row r="139" spans="4:87" x14ac:dyDescent="0.25">
      <c r="E139" s="138"/>
      <c r="F139" s="138"/>
      <c r="G139" s="138">
        <v>40539</v>
      </c>
      <c r="H139" s="64">
        <f t="shared" si="156"/>
        <v>116</v>
      </c>
      <c r="I139" s="38"/>
      <c r="L139" s="86">
        <f t="shared" si="153"/>
        <v>771922444</v>
      </c>
      <c r="M139" s="90">
        <f t="shared" si="110"/>
        <v>5076676.6067066668</v>
      </c>
      <c r="N139" s="89"/>
      <c r="O139" s="68">
        <f t="shared" si="154"/>
        <v>0</v>
      </c>
      <c r="P139" s="106">
        <f t="shared" si="118"/>
        <v>5076676.6067066668</v>
      </c>
      <c r="Q139" s="87">
        <f t="shared" si="157"/>
        <v>6432.6870333333336</v>
      </c>
      <c r="R139" s="87">
        <f t="shared" si="158"/>
        <v>1029.2299253333333</v>
      </c>
      <c r="S139" s="106">
        <f t="shared" si="159"/>
        <v>5069214.6897480004</v>
      </c>
      <c r="T139" s="140">
        <f t="shared" si="111"/>
        <v>1</v>
      </c>
      <c r="U139" s="64">
        <f t="shared" si="160"/>
        <v>116</v>
      </c>
      <c r="V139" s="99">
        <f t="shared" si="112"/>
        <v>153230577</v>
      </c>
      <c r="W139" s="106">
        <f t="shared" si="107"/>
        <v>907763.4765775</v>
      </c>
      <c r="X139">
        <f t="shared" si="162"/>
        <v>0</v>
      </c>
      <c r="Y139" s="102">
        <f t="shared" si="155"/>
        <v>907763.4765775</v>
      </c>
      <c r="Z139" s="64">
        <f t="shared" si="108"/>
        <v>116</v>
      </c>
      <c r="AA139" s="99">
        <f t="shared" si="120"/>
        <v>299000640</v>
      </c>
      <c r="AB139" s="88">
        <f t="shared" si="121"/>
        <v>1827143.0776</v>
      </c>
      <c r="AC139">
        <f t="shared" si="163"/>
        <v>0</v>
      </c>
      <c r="AD139" s="102">
        <f t="shared" si="123"/>
        <v>1827143.0776</v>
      </c>
      <c r="AE139" s="64">
        <f t="shared" si="109"/>
        <v>116</v>
      </c>
      <c r="AF139" s="88">
        <f t="shared" si="113"/>
        <v>1411906291</v>
      </c>
      <c r="AG139" s="88">
        <f t="shared" si="115"/>
        <v>857731.94792425074</v>
      </c>
      <c r="AH139">
        <v>0</v>
      </c>
      <c r="AI139" s="102">
        <f t="shared" si="124"/>
        <v>857731.94792425074</v>
      </c>
      <c r="AJ139" s="3"/>
      <c r="AK139" s="88">
        <f t="shared" si="114"/>
        <v>1411906291</v>
      </c>
      <c r="AL139" s="3"/>
      <c r="AM139" s="3"/>
      <c r="AN139" s="3"/>
      <c r="AO139" s="3"/>
      <c r="AP139" s="88">
        <f t="shared" si="125"/>
        <v>55591451</v>
      </c>
      <c r="AQ139" s="88">
        <f t="shared" si="126"/>
        <v>315064.54854250001</v>
      </c>
      <c r="AR139">
        <v>0</v>
      </c>
      <c r="AS139" s="102">
        <f t="shared" si="127"/>
        <v>315064.54854250001</v>
      </c>
      <c r="AT139" s="3"/>
      <c r="AU139" s="88">
        <f t="shared" si="128"/>
        <v>777179585</v>
      </c>
      <c r="AV139" s="88">
        <f t="shared" si="129"/>
        <v>354005.30096750002</v>
      </c>
      <c r="AW139">
        <v>0</v>
      </c>
      <c r="AX139" s="102">
        <f t="shared" si="130"/>
        <v>354005.30096750002</v>
      </c>
      <c r="AY139" s="3"/>
      <c r="AZ139" s="88">
        <f t="shared" si="131"/>
        <v>40999766</v>
      </c>
      <c r="BA139" s="88">
        <f t="shared" si="132"/>
        <v>256658.53516000003</v>
      </c>
      <c r="BB139">
        <v>0</v>
      </c>
      <c r="BC139" s="102">
        <f t="shared" si="133"/>
        <v>256658.53516000003</v>
      </c>
      <c r="BD139" s="3"/>
      <c r="BE139" s="88">
        <f t="shared" si="134"/>
        <v>35142657</v>
      </c>
      <c r="BF139" s="88">
        <f t="shared" si="135"/>
        <v>224063.72392250001</v>
      </c>
      <c r="BG139">
        <v>0</v>
      </c>
      <c r="BH139" s="102">
        <f t="shared" si="136"/>
        <v>224063.72392250001</v>
      </c>
      <c r="BI139" s="3"/>
      <c r="BJ139" s="88">
        <f t="shared" si="137"/>
        <v>11714219</v>
      </c>
      <c r="BK139" s="88">
        <f t="shared" si="138"/>
        <v>74642.027283083342</v>
      </c>
      <c r="BL139">
        <v>0</v>
      </c>
      <c r="BM139" s="102">
        <f t="shared" si="139"/>
        <v>74642.027283083342</v>
      </c>
      <c r="BN139" s="3"/>
      <c r="BO139" s="88">
        <f t="shared" si="140"/>
        <v>27333177</v>
      </c>
      <c r="BP139" s="88">
        <f t="shared" si="141"/>
        <v>176499.43494800001</v>
      </c>
      <c r="BQ139">
        <v>0</v>
      </c>
      <c r="BR139" s="102">
        <f t="shared" si="142"/>
        <v>176499.43494800001</v>
      </c>
      <c r="BS139" s="3"/>
      <c r="BT139" s="88">
        <f t="shared" si="143"/>
        <v>11714219</v>
      </c>
      <c r="BU139" s="88">
        <f t="shared" si="144"/>
        <v>75642.616822666663</v>
      </c>
      <c r="BV139">
        <v>0</v>
      </c>
      <c r="BW139" s="102">
        <f t="shared" si="145"/>
        <v>75642.616822666663</v>
      </c>
      <c r="BX139" s="3"/>
      <c r="BY139" s="88">
        <f t="shared" si="146"/>
        <v>0</v>
      </c>
      <c r="BZ139" s="88">
        <f t="shared" si="147"/>
        <v>0</v>
      </c>
      <c r="CA139">
        <v>0</v>
      </c>
      <c r="CB139" s="102">
        <f t="shared" si="148"/>
        <v>0</v>
      </c>
      <c r="CC139" s="3"/>
      <c r="CD139" s="99">
        <f t="shared" si="149"/>
        <v>1411906291</v>
      </c>
      <c r="CE139" s="88">
        <f t="shared" si="116"/>
        <v>4211482.7418237496</v>
      </c>
      <c r="CF139" s="88">
        <f t="shared" si="150"/>
        <v>0</v>
      </c>
      <c r="CG139" s="99">
        <f t="shared" si="151"/>
        <v>4211482.7418237496</v>
      </c>
      <c r="CH139" s="88">
        <f t="shared" si="152"/>
        <v>857731.94792425074</v>
      </c>
      <c r="CI139" s="102">
        <f t="shared" si="117"/>
        <v>0</v>
      </c>
    </row>
    <row r="140" spans="4:87" x14ac:dyDescent="0.25">
      <c r="E140" s="138"/>
      <c r="F140" s="138"/>
      <c r="G140" s="138">
        <v>40570</v>
      </c>
      <c r="H140" s="64">
        <f t="shared" si="156"/>
        <v>117</v>
      </c>
      <c r="I140" s="38"/>
      <c r="L140" s="86">
        <f t="shared" si="153"/>
        <v>771922444</v>
      </c>
      <c r="M140" s="90">
        <f t="shared" si="110"/>
        <v>5076676.6067066668</v>
      </c>
      <c r="N140" s="89"/>
      <c r="O140" s="68">
        <f t="shared" si="154"/>
        <v>0</v>
      </c>
      <c r="P140" s="106">
        <f t="shared" si="118"/>
        <v>5076676.6067066668</v>
      </c>
      <c r="Q140" s="87">
        <f t="shared" si="157"/>
        <v>6432.6870333333336</v>
      </c>
      <c r="R140" s="87">
        <f t="shared" si="158"/>
        <v>1029.2299253333333</v>
      </c>
      <c r="S140" s="106">
        <f t="shared" si="159"/>
        <v>5069214.6897480004</v>
      </c>
      <c r="T140" s="140">
        <f t="shared" si="111"/>
        <v>1</v>
      </c>
      <c r="U140" s="64">
        <f t="shared" si="160"/>
        <v>117</v>
      </c>
      <c r="V140" s="99">
        <f t="shared" si="112"/>
        <v>153230577</v>
      </c>
      <c r="W140" s="106">
        <f t="shared" si="107"/>
        <v>907763.4765775</v>
      </c>
      <c r="X140">
        <f t="shared" si="162"/>
        <v>0</v>
      </c>
      <c r="Y140" s="102">
        <f t="shared" si="155"/>
        <v>907763.4765775</v>
      </c>
      <c r="Z140" s="64">
        <f t="shared" si="108"/>
        <v>117</v>
      </c>
      <c r="AA140" s="99">
        <f t="shared" si="120"/>
        <v>299000640</v>
      </c>
      <c r="AB140" s="88">
        <f t="shared" si="121"/>
        <v>1827143.0776</v>
      </c>
      <c r="AC140">
        <f t="shared" si="163"/>
        <v>0</v>
      </c>
      <c r="AD140" s="102">
        <f t="shared" si="123"/>
        <v>1827143.0776</v>
      </c>
      <c r="AE140" s="64">
        <f t="shared" si="109"/>
        <v>117</v>
      </c>
      <c r="AF140" s="88">
        <f t="shared" si="113"/>
        <v>1411906291</v>
      </c>
      <c r="AG140" s="88">
        <f t="shared" si="115"/>
        <v>857731.94792425074</v>
      </c>
      <c r="AH140">
        <v>0</v>
      </c>
      <c r="AI140" s="102">
        <f t="shared" si="124"/>
        <v>857731.94792425074</v>
      </c>
      <c r="AJ140" s="3"/>
      <c r="AK140" s="88">
        <f t="shared" si="114"/>
        <v>1411906291</v>
      </c>
      <c r="AL140" s="3"/>
      <c r="AM140" s="3"/>
      <c r="AN140" s="3"/>
      <c r="AO140" s="3"/>
      <c r="AP140" s="88">
        <f t="shared" si="125"/>
        <v>55591451</v>
      </c>
      <c r="AQ140" s="88">
        <f t="shared" si="126"/>
        <v>315064.54854250001</v>
      </c>
      <c r="AR140">
        <v>0</v>
      </c>
      <c r="AS140" s="102">
        <f t="shared" si="127"/>
        <v>315064.54854250001</v>
      </c>
      <c r="AT140" s="3"/>
      <c r="AU140" s="88">
        <f t="shared" si="128"/>
        <v>777179585</v>
      </c>
      <c r="AV140" s="88">
        <f t="shared" si="129"/>
        <v>354005.30096750002</v>
      </c>
      <c r="AW140">
        <v>0</v>
      </c>
      <c r="AX140" s="102">
        <f t="shared" si="130"/>
        <v>354005.30096750002</v>
      </c>
      <c r="AY140" s="3"/>
      <c r="AZ140" s="88">
        <f t="shared" si="131"/>
        <v>40999766</v>
      </c>
      <c r="BA140" s="88">
        <f t="shared" si="132"/>
        <v>256658.53516000003</v>
      </c>
      <c r="BB140">
        <v>0</v>
      </c>
      <c r="BC140" s="102">
        <f t="shared" si="133"/>
        <v>256658.53516000003</v>
      </c>
      <c r="BD140" s="3"/>
      <c r="BE140" s="88">
        <f t="shared" si="134"/>
        <v>35142657</v>
      </c>
      <c r="BF140" s="88">
        <f t="shared" si="135"/>
        <v>224063.72392250001</v>
      </c>
      <c r="BG140">
        <v>0</v>
      </c>
      <c r="BH140" s="102">
        <f t="shared" si="136"/>
        <v>224063.72392250001</v>
      </c>
      <c r="BI140" s="3"/>
      <c r="BJ140" s="88">
        <f t="shared" si="137"/>
        <v>11714219</v>
      </c>
      <c r="BK140" s="88">
        <f t="shared" si="138"/>
        <v>74642.027283083342</v>
      </c>
      <c r="BL140">
        <v>0</v>
      </c>
      <c r="BM140" s="102">
        <f t="shared" si="139"/>
        <v>74642.027283083342</v>
      </c>
      <c r="BN140" s="3"/>
      <c r="BO140" s="88">
        <f t="shared" si="140"/>
        <v>27333177</v>
      </c>
      <c r="BP140" s="88">
        <f t="shared" si="141"/>
        <v>176499.43494800001</v>
      </c>
      <c r="BQ140">
        <v>0</v>
      </c>
      <c r="BR140" s="102">
        <f t="shared" si="142"/>
        <v>176499.43494800001</v>
      </c>
      <c r="BS140" s="3"/>
      <c r="BT140" s="88">
        <f t="shared" si="143"/>
        <v>11714219</v>
      </c>
      <c r="BU140" s="88">
        <f t="shared" si="144"/>
        <v>75642.616822666663</v>
      </c>
      <c r="BV140">
        <v>0</v>
      </c>
      <c r="BW140" s="102">
        <f t="shared" si="145"/>
        <v>75642.616822666663</v>
      </c>
      <c r="BX140" s="3"/>
      <c r="BY140" s="88">
        <f t="shared" si="146"/>
        <v>0</v>
      </c>
      <c r="BZ140" s="88">
        <f t="shared" si="147"/>
        <v>0</v>
      </c>
      <c r="CA140">
        <v>0</v>
      </c>
      <c r="CB140" s="102">
        <f t="shared" si="148"/>
        <v>0</v>
      </c>
      <c r="CC140" s="3"/>
      <c r="CD140" s="99">
        <f t="shared" si="149"/>
        <v>1411906291</v>
      </c>
      <c r="CE140" s="88">
        <f t="shared" si="116"/>
        <v>4211482.7418237496</v>
      </c>
      <c r="CF140" s="88">
        <f t="shared" si="150"/>
        <v>0</v>
      </c>
      <c r="CG140" s="99">
        <f t="shared" si="151"/>
        <v>4211482.7418237496</v>
      </c>
      <c r="CH140" s="88">
        <f t="shared" si="152"/>
        <v>857731.94792425074</v>
      </c>
      <c r="CI140" s="102">
        <f t="shared" si="117"/>
        <v>0</v>
      </c>
    </row>
    <row r="141" spans="4:87" x14ac:dyDescent="0.25">
      <c r="E141" s="138"/>
      <c r="F141" s="138"/>
      <c r="G141" s="138">
        <v>40601</v>
      </c>
      <c r="H141" s="64">
        <f t="shared" si="156"/>
        <v>118</v>
      </c>
      <c r="I141" s="38"/>
      <c r="L141" s="86">
        <f t="shared" si="153"/>
        <v>771922444</v>
      </c>
      <c r="M141" s="90">
        <f t="shared" si="110"/>
        <v>5076676.6067066668</v>
      </c>
      <c r="N141" s="89"/>
      <c r="O141" s="68">
        <f t="shared" si="154"/>
        <v>0</v>
      </c>
      <c r="P141" s="106">
        <f t="shared" si="118"/>
        <v>5076676.6067066668</v>
      </c>
      <c r="Q141" s="87">
        <f t="shared" si="157"/>
        <v>6432.6870333333336</v>
      </c>
      <c r="R141" s="87">
        <f t="shared" si="158"/>
        <v>1029.2299253333333</v>
      </c>
      <c r="S141" s="106">
        <f t="shared" si="159"/>
        <v>5069214.6897480004</v>
      </c>
      <c r="T141" s="140">
        <f t="shared" si="111"/>
        <v>1</v>
      </c>
      <c r="U141" s="64">
        <f t="shared" si="160"/>
        <v>118</v>
      </c>
      <c r="V141" s="99">
        <f t="shared" si="112"/>
        <v>153230577</v>
      </c>
      <c r="W141" s="106">
        <f t="shared" si="107"/>
        <v>907763.4765775</v>
      </c>
      <c r="X141">
        <f t="shared" si="162"/>
        <v>0</v>
      </c>
      <c r="Y141" s="102">
        <f t="shared" si="155"/>
        <v>907763.4765775</v>
      </c>
      <c r="Z141" s="64">
        <f t="shared" si="108"/>
        <v>118</v>
      </c>
      <c r="AA141" s="99">
        <f t="shared" si="120"/>
        <v>299000640</v>
      </c>
      <c r="AB141" s="88">
        <f t="shared" si="121"/>
        <v>1827143.0776</v>
      </c>
      <c r="AC141">
        <f t="shared" si="163"/>
        <v>0</v>
      </c>
      <c r="AD141" s="102">
        <f t="shared" si="123"/>
        <v>1827143.0776</v>
      </c>
      <c r="AE141" s="64">
        <f t="shared" si="109"/>
        <v>118</v>
      </c>
      <c r="AF141" s="88">
        <f t="shared" si="113"/>
        <v>1411906291</v>
      </c>
      <c r="AG141" s="88">
        <f t="shared" si="115"/>
        <v>857731.94792425074</v>
      </c>
      <c r="AH141">
        <v>0</v>
      </c>
      <c r="AI141" s="102">
        <f t="shared" si="124"/>
        <v>857731.94792425074</v>
      </c>
      <c r="AJ141" s="3"/>
      <c r="AK141" s="88">
        <f t="shared" si="114"/>
        <v>1411906291</v>
      </c>
      <c r="AL141" s="3"/>
      <c r="AM141" s="3"/>
      <c r="AN141" s="3"/>
      <c r="AO141" s="3"/>
      <c r="AP141" s="88">
        <f t="shared" si="125"/>
        <v>55591451</v>
      </c>
      <c r="AQ141" s="88">
        <f t="shared" si="126"/>
        <v>315064.54854250001</v>
      </c>
      <c r="AR141">
        <v>0</v>
      </c>
      <c r="AS141" s="102">
        <f t="shared" si="127"/>
        <v>315064.54854250001</v>
      </c>
      <c r="AT141" s="3"/>
      <c r="AU141" s="88">
        <f t="shared" si="128"/>
        <v>777179585</v>
      </c>
      <c r="AV141" s="88">
        <f t="shared" si="129"/>
        <v>354005.30096750002</v>
      </c>
      <c r="AW141">
        <v>0</v>
      </c>
      <c r="AX141" s="102">
        <f t="shared" si="130"/>
        <v>354005.30096750002</v>
      </c>
      <c r="AY141" s="3"/>
      <c r="AZ141" s="88">
        <f t="shared" si="131"/>
        <v>40999766</v>
      </c>
      <c r="BA141" s="88">
        <f t="shared" si="132"/>
        <v>256658.53516000003</v>
      </c>
      <c r="BB141">
        <v>0</v>
      </c>
      <c r="BC141" s="102">
        <f t="shared" si="133"/>
        <v>256658.53516000003</v>
      </c>
      <c r="BD141" s="3"/>
      <c r="BE141" s="88">
        <f t="shared" si="134"/>
        <v>35142657</v>
      </c>
      <c r="BF141" s="88">
        <f t="shared" si="135"/>
        <v>224063.72392250001</v>
      </c>
      <c r="BG141">
        <v>0</v>
      </c>
      <c r="BH141" s="102">
        <f t="shared" si="136"/>
        <v>224063.72392250001</v>
      </c>
      <c r="BI141" s="3"/>
      <c r="BJ141" s="88">
        <f t="shared" si="137"/>
        <v>11714219</v>
      </c>
      <c r="BK141" s="88">
        <f t="shared" si="138"/>
        <v>74642.027283083342</v>
      </c>
      <c r="BL141">
        <v>0</v>
      </c>
      <c r="BM141" s="102">
        <f t="shared" si="139"/>
        <v>74642.027283083342</v>
      </c>
      <c r="BN141" s="3"/>
      <c r="BO141" s="88">
        <f t="shared" si="140"/>
        <v>27333177</v>
      </c>
      <c r="BP141" s="88">
        <f t="shared" si="141"/>
        <v>176499.43494800001</v>
      </c>
      <c r="BQ141">
        <v>0</v>
      </c>
      <c r="BR141" s="102">
        <f t="shared" si="142"/>
        <v>176499.43494800001</v>
      </c>
      <c r="BS141" s="3"/>
      <c r="BT141" s="88">
        <f t="shared" si="143"/>
        <v>11714219</v>
      </c>
      <c r="BU141" s="88">
        <f t="shared" si="144"/>
        <v>75642.616822666663</v>
      </c>
      <c r="BV141">
        <v>0</v>
      </c>
      <c r="BW141" s="102">
        <f t="shared" si="145"/>
        <v>75642.616822666663</v>
      </c>
      <c r="BX141" s="3"/>
      <c r="BY141" s="88">
        <f t="shared" si="146"/>
        <v>0</v>
      </c>
      <c r="BZ141" s="88">
        <f t="shared" si="147"/>
        <v>0</v>
      </c>
      <c r="CA141">
        <v>0</v>
      </c>
      <c r="CB141" s="102">
        <f t="shared" si="148"/>
        <v>0</v>
      </c>
      <c r="CC141" s="3"/>
      <c r="CD141" s="99">
        <f t="shared" si="149"/>
        <v>1411906291</v>
      </c>
      <c r="CE141" s="88">
        <f t="shared" si="116"/>
        <v>4211482.7418237496</v>
      </c>
      <c r="CF141" s="88">
        <f t="shared" si="150"/>
        <v>0</v>
      </c>
      <c r="CG141" s="99">
        <f t="shared" si="151"/>
        <v>4211482.7418237496</v>
      </c>
      <c r="CH141" s="88">
        <f t="shared" si="152"/>
        <v>857731.94792425074</v>
      </c>
      <c r="CI141" s="102">
        <f t="shared" si="117"/>
        <v>0</v>
      </c>
    </row>
    <row r="142" spans="4:87" x14ac:dyDescent="0.25">
      <c r="E142" s="138"/>
      <c r="F142" s="138"/>
      <c r="G142" s="138">
        <v>40629</v>
      </c>
      <c r="H142" s="64">
        <f t="shared" si="156"/>
        <v>119</v>
      </c>
      <c r="I142" s="38"/>
      <c r="L142" s="86">
        <f t="shared" si="153"/>
        <v>771922444</v>
      </c>
      <c r="M142" s="90">
        <f t="shared" si="110"/>
        <v>5076676.6067066668</v>
      </c>
      <c r="N142" s="89"/>
      <c r="O142" s="68">
        <f t="shared" si="154"/>
        <v>0</v>
      </c>
      <c r="P142" s="106">
        <f t="shared" si="118"/>
        <v>5076676.6067066668</v>
      </c>
      <c r="Q142" s="87">
        <f t="shared" si="157"/>
        <v>6432.6870333333336</v>
      </c>
      <c r="R142" s="87">
        <f t="shared" si="158"/>
        <v>1029.2299253333333</v>
      </c>
      <c r="S142" s="106">
        <f t="shared" si="159"/>
        <v>5069214.6897480004</v>
      </c>
      <c r="T142" s="140">
        <f t="shared" si="111"/>
        <v>1</v>
      </c>
      <c r="U142" s="64">
        <f t="shared" si="160"/>
        <v>119</v>
      </c>
      <c r="V142" s="99">
        <f t="shared" si="112"/>
        <v>153230577</v>
      </c>
      <c r="W142" s="106">
        <f t="shared" si="107"/>
        <v>907763.4765775</v>
      </c>
      <c r="X142">
        <f t="shared" si="162"/>
        <v>0</v>
      </c>
      <c r="Y142" s="102">
        <f t="shared" si="155"/>
        <v>907763.4765775</v>
      </c>
      <c r="Z142" s="64">
        <f t="shared" si="108"/>
        <v>119</v>
      </c>
      <c r="AA142" s="99">
        <f t="shared" si="120"/>
        <v>299000640</v>
      </c>
      <c r="AB142" s="88">
        <f t="shared" si="121"/>
        <v>1827143.0776</v>
      </c>
      <c r="AC142">
        <f t="shared" si="163"/>
        <v>0</v>
      </c>
      <c r="AD142" s="102">
        <f t="shared" si="123"/>
        <v>1827143.0776</v>
      </c>
      <c r="AE142" s="64">
        <f t="shared" si="109"/>
        <v>119</v>
      </c>
      <c r="AF142" s="88">
        <f t="shared" si="113"/>
        <v>1411906291</v>
      </c>
      <c r="AG142" s="88">
        <f t="shared" si="115"/>
        <v>857731.94792425074</v>
      </c>
      <c r="AH142">
        <v>0</v>
      </c>
      <c r="AI142" s="102">
        <v>0</v>
      </c>
      <c r="AJ142" s="3"/>
      <c r="AK142" s="88">
        <f t="shared" si="114"/>
        <v>1411906291</v>
      </c>
      <c r="AL142" s="141">
        <f>CH142</f>
        <v>857731.94792425074</v>
      </c>
      <c r="AM142" s="3"/>
      <c r="AN142" s="3"/>
      <c r="AO142" s="3"/>
      <c r="AP142" s="88">
        <f t="shared" si="125"/>
        <v>55591451</v>
      </c>
      <c r="AQ142" s="88">
        <f t="shared" si="126"/>
        <v>315064.54854250001</v>
      </c>
      <c r="AR142">
        <v>0</v>
      </c>
      <c r="AS142" s="102">
        <f t="shared" si="127"/>
        <v>315064.54854250001</v>
      </c>
      <c r="AT142" s="3"/>
      <c r="AU142" s="88">
        <f t="shared" si="128"/>
        <v>777179585</v>
      </c>
      <c r="AV142" s="88">
        <f t="shared" si="129"/>
        <v>354005.30096750002</v>
      </c>
      <c r="AW142">
        <v>0</v>
      </c>
      <c r="AX142" s="102">
        <f t="shared" si="130"/>
        <v>354005.30096750002</v>
      </c>
      <c r="AY142" s="3"/>
      <c r="AZ142" s="88">
        <f t="shared" si="131"/>
        <v>40999766</v>
      </c>
      <c r="BA142" s="88">
        <f t="shared" si="132"/>
        <v>256658.53516000003</v>
      </c>
      <c r="BB142">
        <v>0</v>
      </c>
      <c r="BC142" s="102">
        <f t="shared" si="133"/>
        <v>256658.53516000003</v>
      </c>
      <c r="BD142" s="3"/>
      <c r="BE142" s="88">
        <f t="shared" si="134"/>
        <v>35142657</v>
      </c>
      <c r="BF142" s="88">
        <f t="shared" si="135"/>
        <v>224063.72392250001</v>
      </c>
      <c r="BG142">
        <v>0</v>
      </c>
      <c r="BH142" s="102">
        <f t="shared" si="136"/>
        <v>224063.72392250001</v>
      </c>
      <c r="BI142" s="3"/>
      <c r="BJ142" s="88">
        <f t="shared" si="137"/>
        <v>11714219</v>
      </c>
      <c r="BK142" s="88">
        <f t="shared" si="138"/>
        <v>74642.027283083342</v>
      </c>
      <c r="BL142">
        <v>0</v>
      </c>
      <c r="BM142" s="102">
        <f t="shared" si="139"/>
        <v>74642.027283083342</v>
      </c>
      <c r="BN142" s="3"/>
      <c r="BO142" s="88">
        <f t="shared" si="140"/>
        <v>27333177</v>
      </c>
      <c r="BP142" s="88">
        <f t="shared" si="141"/>
        <v>176499.43494800001</v>
      </c>
      <c r="BQ142">
        <v>0</v>
      </c>
      <c r="BR142" s="102">
        <f t="shared" si="142"/>
        <v>176499.43494800001</v>
      </c>
      <c r="BS142" s="3"/>
      <c r="BT142" s="88">
        <f t="shared" si="143"/>
        <v>11714219</v>
      </c>
      <c r="BU142" s="88">
        <f t="shared" si="144"/>
        <v>75642.616822666663</v>
      </c>
      <c r="BV142">
        <v>0</v>
      </c>
      <c r="BW142" s="102">
        <f t="shared" si="145"/>
        <v>75642.616822666663</v>
      </c>
      <c r="BX142" s="3"/>
      <c r="BY142" s="88">
        <f t="shared" si="146"/>
        <v>0</v>
      </c>
      <c r="BZ142" s="88">
        <f t="shared" si="147"/>
        <v>0</v>
      </c>
      <c r="CA142">
        <v>0</v>
      </c>
      <c r="CB142" s="102">
        <f t="shared" si="148"/>
        <v>0</v>
      </c>
      <c r="CC142" s="3"/>
      <c r="CD142" s="99">
        <f t="shared" si="149"/>
        <v>1411906291</v>
      </c>
      <c r="CE142" s="88">
        <f t="shared" si="116"/>
        <v>4211482.7418237496</v>
      </c>
      <c r="CF142" s="88">
        <f t="shared" si="150"/>
        <v>0</v>
      </c>
      <c r="CG142" s="99">
        <f t="shared" si="151"/>
        <v>4211482.7418237496</v>
      </c>
      <c r="CH142" s="88">
        <f t="shared" si="152"/>
        <v>857731.94792425074</v>
      </c>
      <c r="CI142" s="102">
        <f t="shared" si="117"/>
        <v>0</v>
      </c>
    </row>
    <row r="143" spans="4:87" s="3" customFormat="1" x14ac:dyDescent="0.25">
      <c r="D143"/>
      <c r="E143" s="138"/>
      <c r="F143" s="138"/>
      <c r="G143" s="138">
        <v>40660</v>
      </c>
      <c r="H143" s="79">
        <f t="shared" si="156"/>
        <v>120</v>
      </c>
      <c r="I143" s="80"/>
      <c r="L143" s="82">
        <f>L142-O143</f>
        <v>771922444</v>
      </c>
      <c r="M143" s="90">
        <f t="shared" si="110"/>
        <v>5076676.6067066668</v>
      </c>
      <c r="N143" s="89"/>
      <c r="O143" s="82">
        <f t="shared" si="154"/>
        <v>0</v>
      </c>
      <c r="P143" s="90">
        <f t="shared" si="118"/>
        <v>5076676.6067066668</v>
      </c>
      <c r="Q143" s="100">
        <f t="shared" si="157"/>
        <v>6432.6870333333336</v>
      </c>
      <c r="R143" s="100">
        <f t="shared" si="158"/>
        <v>1029.2299253333333</v>
      </c>
      <c r="S143" s="90">
        <f t="shared" si="159"/>
        <v>5069214.6897480004</v>
      </c>
      <c r="T143" s="140">
        <f t="shared" si="111"/>
        <v>1</v>
      </c>
      <c r="U143" s="79">
        <f t="shared" si="160"/>
        <v>120</v>
      </c>
      <c r="V143" s="110">
        <f t="shared" si="112"/>
        <v>153230577</v>
      </c>
      <c r="W143" s="90">
        <f t="shared" si="107"/>
        <v>907763.4765775</v>
      </c>
      <c r="X143" s="3">
        <f t="shared" si="162"/>
        <v>0</v>
      </c>
      <c r="Y143" s="112">
        <f t="shared" si="155"/>
        <v>907763.4765775</v>
      </c>
      <c r="Z143" s="79">
        <f t="shared" si="108"/>
        <v>120</v>
      </c>
      <c r="AA143" s="110">
        <f t="shared" si="120"/>
        <v>299000640</v>
      </c>
      <c r="AB143" s="90">
        <f t="shared" si="121"/>
        <v>1827143.0776</v>
      </c>
      <c r="AC143" s="3">
        <f t="shared" si="163"/>
        <v>0</v>
      </c>
      <c r="AD143" s="112">
        <f t="shared" si="123"/>
        <v>1827143.0776</v>
      </c>
      <c r="AE143" s="79">
        <f t="shared" si="109"/>
        <v>120</v>
      </c>
      <c r="AF143" s="90">
        <f t="shared" si="113"/>
        <v>1411906291</v>
      </c>
      <c r="AG143" s="88">
        <f t="shared" si="115"/>
        <v>857731.94792425074</v>
      </c>
      <c r="AH143" s="3">
        <v>0</v>
      </c>
      <c r="AI143" s="112">
        <v>0</v>
      </c>
      <c r="AK143" s="90">
        <f t="shared" si="114"/>
        <v>1411906291</v>
      </c>
      <c r="AL143" s="141">
        <f>CH143</f>
        <v>857731.94792425074</v>
      </c>
      <c r="AP143" s="90">
        <f t="shared" si="125"/>
        <v>55591451</v>
      </c>
      <c r="AQ143" s="90">
        <f t="shared" si="126"/>
        <v>315064.54854250001</v>
      </c>
      <c r="AR143" s="3">
        <v>0</v>
      </c>
      <c r="AS143" s="112">
        <f t="shared" si="127"/>
        <v>315064.54854250001</v>
      </c>
      <c r="AU143" s="90">
        <f t="shared" si="128"/>
        <v>777179585</v>
      </c>
      <c r="AV143" s="90">
        <f t="shared" si="129"/>
        <v>354005.30096750002</v>
      </c>
      <c r="AW143" s="3">
        <v>0</v>
      </c>
      <c r="AX143" s="112">
        <f t="shared" si="130"/>
        <v>354005.30096750002</v>
      </c>
      <c r="AZ143" s="90">
        <f t="shared" si="131"/>
        <v>40999766</v>
      </c>
      <c r="BA143" s="90">
        <f t="shared" si="132"/>
        <v>256658.53516000003</v>
      </c>
      <c r="BB143" s="3">
        <v>0</v>
      </c>
      <c r="BC143" s="112">
        <f t="shared" si="133"/>
        <v>256658.53516000003</v>
      </c>
      <c r="BE143" s="90">
        <f t="shared" si="134"/>
        <v>35142657</v>
      </c>
      <c r="BF143" s="90">
        <f t="shared" si="135"/>
        <v>224063.72392250001</v>
      </c>
      <c r="BG143" s="3">
        <v>0</v>
      </c>
      <c r="BH143" s="112">
        <f t="shared" si="136"/>
        <v>224063.72392250001</v>
      </c>
      <c r="BJ143" s="90">
        <f t="shared" si="137"/>
        <v>11714219</v>
      </c>
      <c r="BK143" s="90">
        <f t="shared" si="138"/>
        <v>74642.027283083342</v>
      </c>
      <c r="BL143" s="3">
        <v>0</v>
      </c>
      <c r="BM143" s="112">
        <f t="shared" si="139"/>
        <v>74642.027283083342</v>
      </c>
      <c r="BO143" s="90">
        <f t="shared" si="140"/>
        <v>27333177</v>
      </c>
      <c r="BP143" s="90">
        <f t="shared" si="141"/>
        <v>176499.43494800001</v>
      </c>
      <c r="BQ143" s="3">
        <v>0</v>
      </c>
      <c r="BR143" s="112">
        <f t="shared" si="142"/>
        <v>176499.43494800001</v>
      </c>
      <c r="BT143" s="90">
        <f t="shared" si="143"/>
        <v>11714219</v>
      </c>
      <c r="BU143" s="90">
        <f t="shared" si="144"/>
        <v>75642.616822666663</v>
      </c>
      <c r="BV143" s="3">
        <v>0</v>
      </c>
      <c r="BW143" s="112">
        <f t="shared" si="145"/>
        <v>75642.616822666663</v>
      </c>
      <c r="BY143" s="90">
        <f t="shared" si="146"/>
        <v>0</v>
      </c>
      <c r="BZ143" s="90">
        <f t="shared" si="147"/>
        <v>0</v>
      </c>
      <c r="CA143" s="3">
        <v>0</v>
      </c>
      <c r="CB143" s="112">
        <f t="shared" si="148"/>
        <v>0</v>
      </c>
      <c r="CD143" s="110">
        <f t="shared" si="149"/>
        <v>1411906291</v>
      </c>
      <c r="CE143" s="88">
        <f t="shared" si="116"/>
        <v>4211482.7418237496</v>
      </c>
      <c r="CF143" s="90">
        <f t="shared" si="150"/>
        <v>0</v>
      </c>
      <c r="CG143" s="110">
        <f t="shared" si="151"/>
        <v>4211482.7418237496</v>
      </c>
      <c r="CH143" s="90">
        <f t="shared" si="152"/>
        <v>857731.94792425074</v>
      </c>
      <c r="CI143" s="102">
        <f t="shared" si="117"/>
        <v>0</v>
      </c>
    </row>
    <row r="144" spans="4:87" s="3" customFormat="1" x14ac:dyDescent="0.25">
      <c r="E144" s="138"/>
      <c r="F144" s="138"/>
      <c r="H144" s="79">
        <f t="shared" si="156"/>
        <v>121</v>
      </c>
      <c r="L144" s="82">
        <f t="shared" ref="L144:L207" si="164">L143-O144</f>
        <v>771922444</v>
      </c>
      <c r="M144" s="90">
        <f t="shared" si="110"/>
        <v>5076676.6067066668</v>
      </c>
      <c r="O144" s="82">
        <f t="shared" si="154"/>
        <v>0</v>
      </c>
      <c r="P144" s="90">
        <f t="shared" si="118"/>
        <v>5076676.6067066668</v>
      </c>
      <c r="Q144" s="100">
        <f t="shared" si="157"/>
        <v>6432.6870333333336</v>
      </c>
      <c r="R144" s="100">
        <f t="shared" si="158"/>
        <v>1029.2299253333333</v>
      </c>
    </row>
    <row r="145" spans="5:85" s="3" customFormat="1" x14ac:dyDescent="0.25">
      <c r="E145" s="138"/>
      <c r="F145" s="138"/>
      <c r="H145" s="79">
        <f t="shared" si="156"/>
        <v>122</v>
      </c>
      <c r="L145" s="82">
        <f t="shared" si="164"/>
        <v>771922444</v>
      </c>
      <c r="M145" s="90">
        <f t="shared" si="110"/>
        <v>5076676.6067066668</v>
      </c>
      <c r="O145" s="82">
        <f t="shared" si="154"/>
        <v>0</v>
      </c>
      <c r="P145" s="90">
        <f t="shared" si="118"/>
        <v>5076676.6067066668</v>
      </c>
      <c r="Q145" s="100">
        <f t="shared" si="157"/>
        <v>6432.6870333333336</v>
      </c>
      <c r="R145" s="100">
        <f t="shared" si="158"/>
        <v>1029.2299253333333</v>
      </c>
    </row>
    <row r="146" spans="5:85" s="3" customFormat="1" x14ac:dyDescent="0.25">
      <c r="H146" s="79">
        <f t="shared" si="156"/>
        <v>123</v>
      </c>
      <c r="I146" s="80"/>
      <c r="L146" s="82">
        <f t="shared" si="164"/>
        <v>771922444</v>
      </c>
      <c r="M146" s="90">
        <f t="shared" si="110"/>
        <v>5076676.6067066668</v>
      </c>
      <c r="O146" s="82">
        <f t="shared" si="154"/>
        <v>0</v>
      </c>
      <c r="P146" s="90">
        <f t="shared" si="118"/>
        <v>5076676.6067066668</v>
      </c>
      <c r="Q146" s="100">
        <f t="shared" si="157"/>
        <v>6432.6870333333336</v>
      </c>
      <c r="R146" s="100">
        <f t="shared" si="158"/>
        <v>1029.2299253333333</v>
      </c>
      <c r="S146" s="90"/>
      <c r="CG146" s="110"/>
    </row>
    <row r="147" spans="5:85" x14ac:dyDescent="0.25">
      <c r="H147" s="79">
        <f t="shared" si="156"/>
        <v>124</v>
      </c>
      <c r="I147" s="38"/>
      <c r="L147" s="82">
        <f t="shared" si="164"/>
        <v>771922444</v>
      </c>
      <c r="M147" s="90">
        <f t="shared" si="110"/>
        <v>5076676.6067066668</v>
      </c>
      <c r="O147" s="82">
        <f t="shared" si="154"/>
        <v>0</v>
      </c>
      <c r="P147" s="90">
        <f t="shared" si="118"/>
        <v>5076676.6067066668</v>
      </c>
      <c r="Q147" s="100">
        <f t="shared" si="157"/>
        <v>6432.6870333333336</v>
      </c>
      <c r="R147" s="100">
        <f t="shared" si="158"/>
        <v>1029.2299253333333</v>
      </c>
      <c r="S147" s="106"/>
    </row>
    <row r="148" spans="5:85" x14ac:dyDescent="0.25">
      <c r="H148" s="79">
        <f t="shared" si="156"/>
        <v>125</v>
      </c>
      <c r="I148" s="38"/>
      <c r="L148" s="82">
        <f t="shared" si="164"/>
        <v>771922444</v>
      </c>
      <c r="M148" s="90">
        <f t="shared" si="110"/>
        <v>5076676.6067066668</v>
      </c>
      <c r="O148" s="82">
        <f t="shared" si="154"/>
        <v>0</v>
      </c>
      <c r="P148" s="90">
        <f t="shared" si="118"/>
        <v>5076676.6067066668</v>
      </c>
      <c r="Q148" s="100">
        <f t="shared" si="157"/>
        <v>6432.6870333333336</v>
      </c>
      <c r="R148" s="100">
        <f t="shared" si="158"/>
        <v>1029.2299253333333</v>
      </c>
      <c r="S148" s="106"/>
    </row>
    <row r="149" spans="5:85" x14ac:dyDescent="0.25">
      <c r="H149" s="79">
        <f t="shared" si="156"/>
        <v>126</v>
      </c>
      <c r="I149" s="38"/>
      <c r="L149" s="82">
        <f t="shared" si="164"/>
        <v>771922444</v>
      </c>
      <c r="M149" s="90">
        <f t="shared" si="110"/>
        <v>5076676.6067066668</v>
      </c>
      <c r="O149" s="82">
        <f t="shared" si="154"/>
        <v>0</v>
      </c>
      <c r="P149" s="90">
        <f t="shared" si="118"/>
        <v>5076676.6067066668</v>
      </c>
      <c r="Q149" s="100">
        <f t="shared" si="157"/>
        <v>6432.6870333333336</v>
      </c>
      <c r="R149" s="100">
        <f t="shared" si="158"/>
        <v>1029.2299253333333</v>
      </c>
      <c r="S149" s="106"/>
    </row>
    <row r="150" spans="5:85" x14ac:dyDescent="0.25">
      <c r="H150" s="79">
        <f t="shared" si="156"/>
        <v>127</v>
      </c>
      <c r="I150" s="38"/>
      <c r="L150" s="82">
        <f t="shared" si="164"/>
        <v>771922444</v>
      </c>
      <c r="M150" s="90">
        <f t="shared" si="110"/>
        <v>5076676.6067066668</v>
      </c>
      <c r="O150" s="82">
        <f t="shared" si="154"/>
        <v>0</v>
      </c>
      <c r="P150" s="90">
        <f t="shared" si="118"/>
        <v>5076676.6067066668</v>
      </c>
      <c r="Q150" s="100">
        <f t="shared" si="157"/>
        <v>6432.6870333333336</v>
      </c>
      <c r="R150" s="100">
        <f t="shared" si="158"/>
        <v>1029.2299253333333</v>
      </c>
      <c r="S150" s="106"/>
    </row>
    <row r="151" spans="5:85" x14ac:dyDescent="0.25">
      <c r="H151" s="79">
        <f t="shared" si="156"/>
        <v>128</v>
      </c>
      <c r="I151" s="38"/>
      <c r="L151" s="82">
        <f t="shared" si="164"/>
        <v>771922444</v>
      </c>
      <c r="M151" s="90">
        <f t="shared" si="110"/>
        <v>5076676.6067066668</v>
      </c>
      <c r="O151" s="82">
        <f t="shared" si="154"/>
        <v>0</v>
      </c>
      <c r="P151" s="90">
        <f t="shared" si="118"/>
        <v>5076676.6067066668</v>
      </c>
      <c r="Q151" s="100">
        <f t="shared" si="157"/>
        <v>6432.6870333333336</v>
      </c>
      <c r="R151" s="100">
        <f t="shared" si="158"/>
        <v>1029.2299253333333</v>
      </c>
      <c r="S151" s="106"/>
    </row>
    <row r="152" spans="5:85" x14ac:dyDescent="0.25">
      <c r="H152" s="79">
        <f t="shared" si="156"/>
        <v>129</v>
      </c>
      <c r="I152" s="38"/>
      <c r="L152" s="82">
        <f t="shared" si="164"/>
        <v>771922444</v>
      </c>
      <c r="M152" s="90">
        <f t="shared" si="110"/>
        <v>5076676.6067066668</v>
      </c>
      <c r="O152" s="82">
        <f t="shared" si="154"/>
        <v>0</v>
      </c>
      <c r="P152" s="90">
        <f t="shared" si="118"/>
        <v>5076676.6067066668</v>
      </c>
      <c r="Q152" s="100">
        <f t="shared" si="157"/>
        <v>6432.6870333333336</v>
      </c>
      <c r="R152" s="100">
        <f t="shared" si="158"/>
        <v>1029.2299253333333</v>
      </c>
      <c r="S152" s="106"/>
    </row>
    <row r="153" spans="5:85" x14ac:dyDescent="0.25">
      <c r="H153" s="79">
        <f t="shared" si="156"/>
        <v>130</v>
      </c>
      <c r="I153" s="38"/>
      <c r="L153" s="82">
        <f t="shared" si="164"/>
        <v>771922444</v>
      </c>
      <c r="M153" s="90">
        <f t="shared" ref="M153:M216" si="165">L152*($C$6/12)</f>
        <v>5076676.6067066668</v>
      </c>
      <c r="O153" s="82">
        <f t="shared" si="154"/>
        <v>0</v>
      </c>
      <c r="P153" s="90">
        <f t="shared" si="118"/>
        <v>5076676.6067066668</v>
      </c>
      <c r="Q153" s="100">
        <f t="shared" si="157"/>
        <v>6432.6870333333336</v>
      </c>
      <c r="R153" s="100">
        <f t="shared" si="158"/>
        <v>1029.2299253333333</v>
      </c>
      <c r="S153" s="106"/>
    </row>
    <row r="154" spans="5:85" x14ac:dyDescent="0.25">
      <c r="H154" s="79">
        <f t="shared" si="156"/>
        <v>131</v>
      </c>
      <c r="I154" s="38"/>
      <c r="L154" s="82">
        <f t="shared" si="164"/>
        <v>771922444</v>
      </c>
      <c r="M154" s="90">
        <f t="shared" si="165"/>
        <v>5076676.6067066668</v>
      </c>
      <c r="O154" s="82">
        <f t="shared" si="154"/>
        <v>0</v>
      </c>
      <c r="P154" s="90">
        <f t="shared" si="118"/>
        <v>5076676.6067066668</v>
      </c>
      <c r="Q154" s="100">
        <f t="shared" si="157"/>
        <v>6432.6870333333336</v>
      </c>
      <c r="R154" s="100">
        <f t="shared" si="158"/>
        <v>1029.2299253333333</v>
      </c>
      <c r="S154" s="106"/>
    </row>
    <row r="155" spans="5:85" x14ac:dyDescent="0.25">
      <c r="H155" s="79">
        <f t="shared" si="156"/>
        <v>132</v>
      </c>
      <c r="I155" s="38"/>
      <c r="L155" s="82">
        <f t="shared" si="164"/>
        <v>771922444</v>
      </c>
      <c r="M155" s="90">
        <f t="shared" si="165"/>
        <v>5076676.6067066668</v>
      </c>
      <c r="O155" s="82">
        <f t="shared" si="154"/>
        <v>0</v>
      </c>
      <c r="P155" s="90">
        <f t="shared" si="118"/>
        <v>5076676.6067066668</v>
      </c>
      <c r="Q155" s="100">
        <f t="shared" si="157"/>
        <v>6432.6870333333336</v>
      </c>
      <c r="R155" s="100">
        <f t="shared" si="158"/>
        <v>1029.2299253333333</v>
      </c>
      <c r="S155" s="106"/>
    </row>
    <row r="156" spans="5:85" x14ac:dyDescent="0.25">
      <c r="H156" s="79">
        <f t="shared" si="156"/>
        <v>133</v>
      </c>
      <c r="I156" s="38"/>
      <c r="L156" s="82">
        <f t="shared" si="164"/>
        <v>771922444</v>
      </c>
      <c r="M156" s="90">
        <f t="shared" si="165"/>
        <v>5076676.6067066668</v>
      </c>
      <c r="O156" s="82">
        <f t="shared" si="154"/>
        <v>0</v>
      </c>
      <c r="P156" s="90">
        <f t="shared" si="118"/>
        <v>5076676.6067066668</v>
      </c>
      <c r="Q156" s="100">
        <f t="shared" si="157"/>
        <v>6432.6870333333336</v>
      </c>
      <c r="R156" s="100">
        <f t="shared" si="158"/>
        <v>1029.2299253333333</v>
      </c>
      <c r="S156" s="106"/>
    </row>
    <row r="157" spans="5:85" x14ac:dyDescent="0.25">
      <c r="H157" s="79">
        <f t="shared" si="156"/>
        <v>134</v>
      </c>
      <c r="I157" s="38"/>
      <c r="L157" s="82">
        <f t="shared" si="164"/>
        <v>771922444</v>
      </c>
      <c r="M157" s="90">
        <f t="shared" si="165"/>
        <v>5076676.6067066668</v>
      </c>
      <c r="O157" s="82">
        <f t="shared" si="154"/>
        <v>0</v>
      </c>
      <c r="P157" s="90">
        <f t="shared" si="118"/>
        <v>5076676.6067066668</v>
      </c>
      <c r="Q157" s="100">
        <f t="shared" si="157"/>
        <v>6432.6870333333336</v>
      </c>
      <c r="R157" s="100">
        <f t="shared" si="158"/>
        <v>1029.2299253333333</v>
      </c>
      <c r="S157" s="106"/>
    </row>
    <row r="158" spans="5:85" x14ac:dyDescent="0.25">
      <c r="H158" s="79">
        <f t="shared" si="156"/>
        <v>135</v>
      </c>
      <c r="I158" s="38"/>
      <c r="L158" s="82">
        <f t="shared" si="164"/>
        <v>771922444</v>
      </c>
      <c r="M158" s="90">
        <f t="shared" si="165"/>
        <v>5076676.6067066668</v>
      </c>
      <c r="O158" s="82">
        <f t="shared" si="154"/>
        <v>0</v>
      </c>
      <c r="P158" s="90">
        <f t="shared" si="118"/>
        <v>5076676.6067066668</v>
      </c>
      <c r="Q158" s="100">
        <f t="shared" si="157"/>
        <v>6432.6870333333336</v>
      </c>
      <c r="R158" s="100">
        <f t="shared" si="158"/>
        <v>1029.2299253333333</v>
      </c>
      <c r="S158" s="106"/>
    </row>
    <row r="159" spans="5:85" x14ac:dyDescent="0.25">
      <c r="H159" s="79">
        <f t="shared" si="156"/>
        <v>136</v>
      </c>
      <c r="I159" s="38"/>
      <c r="L159" s="82">
        <f t="shared" si="164"/>
        <v>771922444</v>
      </c>
      <c r="M159" s="90">
        <f t="shared" si="165"/>
        <v>5076676.6067066668</v>
      </c>
      <c r="O159" s="82">
        <f t="shared" si="154"/>
        <v>0</v>
      </c>
      <c r="P159" s="90">
        <f t="shared" si="118"/>
        <v>5076676.6067066668</v>
      </c>
      <c r="Q159" s="100">
        <f t="shared" si="157"/>
        <v>6432.6870333333336</v>
      </c>
      <c r="R159" s="100">
        <f t="shared" si="158"/>
        <v>1029.2299253333333</v>
      </c>
      <c r="S159" s="106"/>
    </row>
    <row r="160" spans="5:85" x14ac:dyDescent="0.25">
      <c r="H160" s="79">
        <f t="shared" si="156"/>
        <v>137</v>
      </c>
      <c r="I160" s="38"/>
      <c r="L160" s="82">
        <f t="shared" si="164"/>
        <v>771922444</v>
      </c>
      <c r="M160" s="90">
        <f t="shared" si="165"/>
        <v>5076676.6067066668</v>
      </c>
      <c r="O160" s="82">
        <f t="shared" si="154"/>
        <v>0</v>
      </c>
      <c r="P160" s="90">
        <f t="shared" si="118"/>
        <v>5076676.6067066668</v>
      </c>
      <c r="Q160" s="100">
        <f t="shared" si="157"/>
        <v>6432.6870333333336</v>
      </c>
      <c r="R160" s="100">
        <f t="shared" si="158"/>
        <v>1029.2299253333333</v>
      </c>
      <c r="S160" s="106"/>
    </row>
    <row r="161" spans="8:19" x14ac:dyDescent="0.25">
      <c r="H161" s="79">
        <f t="shared" si="156"/>
        <v>138</v>
      </c>
      <c r="I161" s="38"/>
      <c r="L161" s="82">
        <f t="shared" si="164"/>
        <v>771922444</v>
      </c>
      <c r="M161" s="90">
        <f t="shared" si="165"/>
        <v>5076676.6067066668</v>
      </c>
      <c r="O161" s="82">
        <f t="shared" si="154"/>
        <v>0</v>
      </c>
      <c r="P161" s="90">
        <f t="shared" si="118"/>
        <v>5076676.6067066668</v>
      </c>
      <c r="Q161" s="100">
        <f t="shared" si="157"/>
        <v>6432.6870333333336</v>
      </c>
      <c r="R161" s="100">
        <f t="shared" si="158"/>
        <v>1029.2299253333333</v>
      </c>
      <c r="S161" s="106"/>
    </row>
    <row r="162" spans="8:19" x14ac:dyDescent="0.25">
      <c r="H162" s="79">
        <f t="shared" si="156"/>
        <v>139</v>
      </c>
      <c r="I162" s="38"/>
      <c r="L162" s="82">
        <f t="shared" si="164"/>
        <v>771922444</v>
      </c>
      <c r="M162" s="90">
        <f t="shared" si="165"/>
        <v>5076676.6067066668</v>
      </c>
      <c r="O162" s="82">
        <f t="shared" si="154"/>
        <v>0</v>
      </c>
      <c r="P162" s="90">
        <f t="shared" si="118"/>
        <v>5076676.6067066668</v>
      </c>
      <c r="Q162" s="100">
        <f t="shared" si="157"/>
        <v>6432.6870333333336</v>
      </c>
      <c r="R162" s="100">
        <f t="shared" si="158"/>
        <v>1029.2299253333333</v>
      </c>
      <c r="S162" s="106"/>
    </row>
    <row r="163" spans="8:19" x14ac:dyDescent="0.25">
      <c r="H163" s="79">
        <f t="shared" si="156"/>
        <v>140</v>
      </c>
      <c r="I163" s="38"/>
      <c r="L163" s="82">
        <f t="shared" si="164"/>
        <v>771922444</v>
      </c>
      <c r="M163" s="90">
        <f t="shared" si="165"/>
        <v>5076676.6067066668</v>
      </c>
      <c r="O163" s="82">
        <f t="shared" si="154"/>
        <v>0</v>
      </c>
      <c r="P163" s="90">
        <f t="shared" si="118"/>
        <v>5076676.6067066668</v>
      </c>
      <c r="Q163" s="100">
        <f t="shared" si="157"/>
        <v>6432.6870333333336</v>
      </c>
      <c r="R163" s="100">
        <f t="shared" si="158"/>
        <v>1029.2299253333333</v>
      </c>
      <c r="S163" s="106"/>
    </row>
    <row r="164" spans="8:19" x14ac:dyDescent="0.25">
      <c r="H164" s="79">
        <f t="shared" si="156"/>
        <v>141</v>
      </c>
      <c r="I164" s="38"/>
      <c r="L164" s="82">
        <f t="shared" si="164"/>
        <v>771922444</v>
      </c>
      <c r="M164" s="90">
        <f t="shared" si="165"/>
        <v>5076676.6067066668</v>
      </c>
      <c r="O164" s="82">
        <f t="shared" si="154"/>
        <v>0</v>
      </c>
      <c r="P164" s="90">
        <f t="shared" si="118"/>
        <v>5076676.6067066668</v>
      </c>
      <c r="Q164" s="100">
        <f t="shared" si="157"/>
        <v>6432.6870333333336</v>
      </c>
      <c r="R164" s="100">
        <f t="shared" si="158"/>
        <v>1029.2299253333333</v>
      </c>
      <c r="S164" s="106"/>
    </row>
    <row r="165" spans="8:19" x14ac:dyDescent="0.25">
      <c r="H165" s="79">
        <f t="shared" si="156"/>
        <v>142</v>
      </c>
      <c r="I165" s="38"/>
      <c r="L165" s="82">
        <f t="shared" si="164"/>
        <v>771922444</v>
      </c>
      <c r="M165" s="90">
        <f t="shared" si="165"/>
        <v>5076676.6067066668</v>
      </c>
      <c r="O165" s="82">
        <f t="shared" si="154"/>
        <v>0</v>
      </c>
      <c r="P165" s="90">
        <f t="shared" si="118"/>
        <v>5076676.6067066668</v>
      </c>
      <c r="Q165" s="100">
        <f t="shared" si="157"/>
        <v>6432.6870333333336</v>
      </c>
      <c r="R165" s="100">
        <f t="shared" si="158"/>
        <v>1029.2299253333333</v>
      </c>
      <c r="S165" s="106"/>
    </row>
    <row r="166" spans="8:19" x14ac:dyDescent="0.25">
      <c r="H166" s="79">
        <f t="shared" si="156"/>
        <v>143</v>
      </c>
      <c r="I166" s="38"/>
      <c r="L166" s="82">
        <f t="shared" si="164"/>
        <v>771922444</v>
      </c>
      <c r="M166" s="90">
        <f t="shared" si="165"/>
        <v>5076676.6067066668</v>
      </c>
      <c r="O166" s="82">
        <f t="shared" si="154"/>
        <v>0</v>
      </c>
      <c r="P166" s="90">
        <f t="shared" si="118"/>
        <v>5076676.6067066668</v>
      </c>
      <c r="Q166" s="100">
        <f t="shared" si="157"/>
        <v>6432.6870333333336</v>
      </c>
      <c r="R166" s="100">
        <f t="shared" si="158"/>
        <v>1029.2299253333333</v>
      </c>
      <c r="S166" s="106"/>
    </row>
    <row r="167" spans="8:19" x14ac:dyDescent="0.25">
      <c r="H167" s="79">
        <f t="shared" si="156"/>
        <v>144</v>
      </c>
      <c r="I167" s="38"/>
      <c r="L167" s="82">
        <f t="shared" si="164"/>
        <v>771922444</v>
      </c>
      <c r="M167" s="90">
        <f t="shared" si="165"/>
        <v>5076676.6067066668</v>
      </c>
      <c r="O167" s="82">
        <f t="shared" si="154"/>
        <v>0</v>
      </c>
      <c r="P167" s="90">
        <f t="shared" si="118"/>
        <v>5076676.6067066668</v>
      </c>
      <c r="Q167" s="100">
        <f t="shared" si="157"/>
        <v>6432.6870333333336</v>
      </c>
      <c r="R167" s="100">
        <f t="shared" si="158"/>
        <v>1029.2299253333333</v>
      </c>
      <c r="S167" s="106"/>
    </row>
    <row r="168" spans="8:19" x14ac:dyDescent="0.25">
      <c r="H168" s="79">
        <f t="shared" si="156"/>
        <v>145</v>
      </c>
      <c r="I168" s="38"/>
      <c r="L168" s="82">
        <f t="shared" si="164"/>
        <v>771922444</v>
      </c>
      <c r="M168" s="90">
        <f t="shared" si="165"/>
        <v>5076676.6067066668</v>
      </c>
      <c r="O168" s="82">
        <f t="shared" si="154"/>
        <v>0</v>
      </c>
      <c r="P168" s="90">
        <f t="shared" si="118"/>
        <v>5076676.6067066668</v>
      </c>
      <c r="Q168" s="100">
        <f t="shared" si="157"/>
        <v>6432.6870333333336</v>
      </c>
      <c r="R168" s="100">
        <f t="shared" si="158"/>
        <v>1029.2299253333333</v>
      </c>
      <c r="S168" s="106"/>
    </row>
    <row r="169" spans="8:19" x14ac:dyDescent="0.25">
      <c r="H169" s="79">
        <f t="shared" si="156"/>
        <v>146</v>
      </c>
      <c r="I169" s="38"/>
      <c r="L169" s="82">
        <f t="shared" si="164"/>
        <v>771922444</v>
      </c>
      <c r="M169" s="90">
        <f t="shared" si="165"/>
        <v>5076676.6067066668</v>
      </c>
      <c r="O169" s="82">
        <f t="shared" si="154"/>
        <v>0</v>
      </c>
      <c r="P169" s="90">
        <f t="shared" si="118"/>
        <v>5076676.6067066668</v>
      </c>
      <c r="Q169" s="100">
        <f t="shared" si="157"/>
        <v>6432.6870333333336</v>
      </c>
      <c r="R169" s="100">
        <f t="shared" si="158"/>
        <v>1029.2299253333333</v>
      </c>
      <c r="S169" s="106"/>
    </row>
    <row r="170" spans="8:19" x14ac:dyDescent="0.25">
      <c r="H170" s="79">
        <f t="shared" si="156"/>
        <v>147</v>
      </c>
      <c r="I170" s="38"/>
      <c r="L170" s="82">
        <f t="shared" si="164"/>
        <v>771922444</v>
      </c>
      <c r="M170" s="90">
        <f t="shared" si="165"/>
        <v>5076676.6067066668</v>
      </c>
      <c r="O170" s="82">
        <f t="shared" si="154"/>
        <v>0</v>
      </c>
      <c r="P170" s="90">
        <f t="shared" si="118"/>
        <v>5076676.6067066668</v>
      </c>
      <c r="Q170" s="100">
        <f t="shared" si="157"/>
        <v>6432.6870333333336</v>
      </c>
      <c r="R170" s="100">
        <f t="shared" si="158"/>
        <v>1029.2299253333333</v>
      </c>
      <c r="S170" s="106"/>
    </row>
    <row r="171" spans="8:19" x14ac:dyDescent="0.25">
      <c r="H171" s="79">
        <f t="shared" si="156"/>
        <v>148</v>
      </c>
      <c r="I171" s="38"/>
      <c r="L171" s="82">
        <f t="shared" si="164"/>
        <v>771922444</v>
      </c>
      <c r="M171" s="90">
        <f t="shared" si="165"/>
        <v>5076676.6067066668</v>
      </c>
      <c r="O171" s="82">
        <f t="shared" si="154"/>
        <v>0</v>
      </c>
      <c r="P171" s="90">
        <f t="shared" si="118"/>
        <v>5076676.6067066668</v>
      </c>
      <c r="Q171" s="100">
        <f t="shared" si="157"/>
        <v>6432.6870333333336</v>
      </c>
      <c r="R171" s="100">
        <f t="shared" si="158"/>
        <v>1029.2299253333333</v>
      </c>
      <c r="S171" s="106"/>
    </row>
    <row r="172" spans="8:19" x14ac:dyDescent="0.25">
      <c r="H172" s="79">
        <f t="shared" si="156"/>
        <v>149</v>
      </c>
      <c r="I172" s="38"/>
      <c r="L172" s="82">
        <f t="shared" si="164"/>
        <v>771922444</v>
      </c>
      <c r="M172" s="90">
        <f t="shared" si="165"/>
        <v>5076676.6067066668</v>
      </c>
      <c r="O172" s="82">
        <f t="shared" si="154"/>
        <v>0</v>
      </c>
      <c r="P172" s="90">
        <f t="shared" si="118"/>
        <v>5076676.6067066668</v>
      </c>
      <c r="Q172" s="100">
        <f t="shared" si="157"/>
        <v>6432.6870333333336</v>
      </c>
      <c r="R172" s="100">
        <f t="shared" si="158"/>
        <v>1029.2299253333333</v>
      </c>
      <c r="S172" s="106"/>
    </row>
    <row r="173" spans="8:19" x14ac:dyDescent="0.25">
      <c r="H173" s="79">
        <f t="shared" si="156"/>
        <v>150</v>
      </c>
      <c r="I173" s="38"/>
      <c r="L173" s="82">
        <f t="shared" si="164"/>
        <v>771922444</v>
      </c>
      <c r="M173" s="90">
        <f t="shared" si="165"/>
        <v>5076676.6067066668</v>
      </c>
      <c r="O173" s="82">
        <f t="shared" si="154"/>
        <v>0</v>
      </c>
      <c r="P173" s="90">
        <f t="shared" si="118"/>
        <v>5076676.6067066668</v>
      </c>
      <c r="Q173" s="100">
        <f t="shared" si="157"/>
        <v>6432.6870333333336</v>
      </c>
      <c r="R173" s="100">
        <f t="shared" si="158"/>
        <v>1029.2299253333333</v>
      </c>
      <c r="S173" s="106"/>
    </row>
    <row r="174" spans="8:19" x14ac:dyDescent="0.25">
      <c r="H174" s="79">
        <f t="shared" si="156"/>
        <v>151</v>
      </c>
      <c r="I174" s="38"/>
      <c r="L174" s="82">
        <f t="shared" si="164"/>
        <v>771922444</v>
      </c>
      <c r="M174" s="90">
        <f t="shared" si="165"/>
        <v>5076676.6067066668</v>
      </c>
      <c r="O174" s="82">
        <f t="shared" si="154"/>
        <v>0</v>
      </c>
      <c r="P174" s="90">
        <f t="shared" si="118"/>
        <v>5076676.6067066668</v>
      </c>
      <c r="Q174" s="100">
        <f t="shared" si="157"/>
        <v>6432.6870333333336</v>
      </c>
      <c r="R174" s="100">
        <f t="shared" si="158"/>
        <v>1029.2299253333333</v>
      </c>
      <c r="S174" s="106"/>
    </row>
    <row r="175" spans="8:19" x14ac:dyDescent="0.25">
      <c r="H175" s="79">
        <f t="shared" si="156"/>
        <v>152</v>
      </c>
      <c r="I175" s="38"/>
      <c r="L175" s="82">
        <f t="shared" si="164"/>
        <v>771922444</v>
      </c>
      <c r="M175" s="90">
        <f t="shared" si="165"/>
        <v>5076676.6067066668</v>
      </c>
      <c r="O175" s="82">
        <f t="shared" si="154"/>
        <v>0</v>
      </c>
      <c r="P175" s="90">
        <f t="shared" si="118"/>
        <v>5076676.6067066668</v>
      </c>
      <c r="Q175" s="100">
        <f t="shared" si="157"/>
        <v>6432.6870333333336</v>
      </c>
      <c r="R175" s="100">
        <f t="shared" si="158"/>
        <v>1029.2299253333333</v>
      </c>
      <c r="S175" s="106"/>
    </row>
    <row r="176" spans="8:19" x14ac:dyDescent="0.25">
      <c r="H176" s="79">
        <f t="shared" si="156"/>
        <v>153</v>
      </c>
      <c r="I176" s="38"/>
      <c r="L176" s="82">
        <f t="shared" si="164"/>
        <v>771922444</v>
      </c>
      <c r="M176" s="90">
        <f t="shared" si="165"/>
        <v>5076676.6067066668</v>
      </c>
      <c r="O176" s="82">
        <f t="shared" si="154"/>
        <v>0</v>
      </c>
      <c r="P176" s="90">
        <f t="shared" ref="P176:P239" si="166">($C$6/12*L175)</f>
        <v>5076676.6067066668</v>
      </c>
      <c r="Q176" s="100">
        <f t="shared" si="157"/>
        <v>6432.6870333333336</v>
      </c>
      <c r="R176" s="100">
        <f t="shared" si="158"/>
        <v>1029.2299253333333</v>
      </c>
      <c r="S176" s="106"/>
    </row>
    <row r="177" spans="8:19" x14ac:dyDescent="0.25">
      <c r="H177" s="79">
        <f t="shared" si="156"/>
        <v>154</v>
      </c>
      <c r="I177" s="38"/>
      <c r="L177" s="82">
        <f t="shared" si="164"/>
        <v>771922444</v>
      </c>
      <c r="M177" s="90">
        <f t="shared" si="165"/>
        <v>5076676.6067066668</v>
      </c>
      <c r="O177" s="82">
        <f t="shared" ref="O177:O240" si="167">M177-P177</f>
        <v>0</v>
      </c>
      <c r="P177" s="90">
        <f t="shared" si="166"/>
        <v>5076676.6067066668</v>
      </c>
      <c r="Q177" s="100">
        <f t="shared" si="157"/>
        <v>6432.6870333333336</v>
      </c>
      <c r="R177" s="100">
        <f t="shared" si="158"/>
        <v>1029.2299253333333</v>
      </c>
      <c r="S177" s="106"/>
    </row>
    <row r="178" spans="8:19" x14ac:dyDescent="0.25">
      <c r="H178" s="79">
        <f t="shared" si="156"/>
        <v>155</v>
      </c>
      <c r="I178" s="38"/>
      <c r="L178" s="82">
        <f t="shared" si="164"/>
        <v>771922444</v>
      </c>
      <c r="M178" s="90">
        <f t="shared" si="165"/>
        <v>5076676.6067066668</v>
      </c>
      <c r="O178" s="82">
        <f t="shared" si="167"/>
        <v>0</v>
      </c>
      <c r="P178" s="90">
        <f t="shared" si="166"/>
        <v>5076676.6067066668</v>
      </c>
      <c r="Q178" s="100">
        <f t="shared" si="157"/>
        <v>6432.6870333333336</v>
      </c>
      <c r="R178" s="100">
        <f t="shared" si="158"/>
        <v>1029.2299253333333</v>
      </c>
      <c r="S178" s="106"/>
    </row>
    <row r="179" spans="8:19" x14ac:dyDescent="0.25">
      <c r="H179" s="79">
        <f t="shared" si="156"/>
        <v>156</v>
      </c>
      <c r="I179" s="38"/>
      <c r="L179" s="82">
        <f t="shared" si="164"/>
        <v>771922444</v>
      </c>
      <c r="M179" s="90">
        <f t="shared" si="165"/>
        <v>5076676.6067066668</v>
      </c>
      <c r="O179" s="82">
        <f t="shared" si="167"/>
        <v>0</v>
      </c>
      <c r="P179" s="90">
        <f t="shared" si="166"/>
        <v>5076676.6067066668</v>
      </c>
      <c r="Q179" s="100">
        <f t="shared" si="157"/>
        <v>6432.6870333333336</v>
      </c>
      <c r="R179" s="100">
        <f t="shared" si="158"/>
        <v>1029.2299253333333</v>
      </c>
      <c r="S179" s="106"/>
    </row>
    <row r="180" spans="8:19" x14ac:dyDescent="0.25">
      <c r="H180" s="79">
        <f t="shared" si="156"/>
        <v>157</v>
      </c>
      <c r="I180" s="38"/>
      <c r="L180" s="82">
        <f t="shared" si="164"/>
        <v>771922444</v>
      </c>
      <c r="M180" s="90">
        <f t="shared" si="165"/>
        <v>5076676.6067066668</v>
      </c>
      <c r="O180" s="82">
        <f t="shared" si="167"/>
        <v>0</v>
      </c>
      <c r="P180" s="90">
        <f t="shared" si="166"/>
        <v>5076676.6067066668</v>
      </c>
      <c r="Q180" s="100">
        <f t="shared" si="157"/>
        <v>6432.6870333333336</v>
      </c>
      <c r="R180" s="100">
        <f t="shared" si="158"/>
        <v>1029.2299253333333</v>
      </c>
      <c r="S180" s="106"/>
    </row>
    <row r="181" spans="8:19" x14ac:dyDescent="0.25">
      <c r="H181" s="79">
        <f t="shared" si="156"/>
        <v>158</v>
      </c>
      <c r="I181" s="38"/>
      <c r="L181" s="82">
        <f t="shared" si="164"/>
        <v>771922444</v>
      </c>
      <c r="M181" s="90">
        <f t="shared" si="165"/>
        <v>5076676.6067066668</v>
      </c>
      <c r="O181" s="82">
        <f t="shared" si="167"/>
        <v>0</v>
      </c>
      <c r="P181" s="90">
        <f t="shared" si="166"/>
        <v>5076676.6067066668</v>
      </c>
      <c r="Q181" s="100">
        <f t="shared" si="157"/>
        <v>6432.6870333333336</v>
      </c>
      <c r="R181" s="100">
        <f t="shared" si="158"/>
        <v>1029.2299253333333</v>
      </c>
      <c r="S181" s="106"/>
    </row>
    <row r="182" spans="8:19" x14ac:dyDescent="0.25">
      <c r="H182" s="79">
        <f t="shared" si="156"/>
        <v>159</v>
      </c>
      <c r="I182" s="38"/>
      <c r="L182" s="82">
        <f t="shared" si="164"/>
        <v>771922444</v>
      </c>
      <c r="M182" s="90">
        <f t="shared" si="165"/>
        <v>5076676.6067066668</v>
      </c>
      <c r="O182" s="82">
        <f t="shared" si="167"/>
        <v>0</v>
      </c>
      <c r="P182" s="90">
        <f t="shared" si="166"/>
        <v>5076676.6067066668</v>
      </c>
      <c r="Q182" s="100">
        <f t="shared" si="157"/>
        <v>6432.6870333333336</v>
      </c>
      <c r="R182" s="100">
        <f t="shared" si="158"/>
        <v>1029.2299253333333</v>
      </c>
      <c r="S182" s="106"/>
    </row>
    <row r="183" spans="8:19" x14ac:dyDescent="0.25">
      <c r="H183" s="79">
        <f t="shared" si="156"/>
        <v>160</v>
      </c>
      <c r="I183" s="38"/>
      <c r="L183" s="82">
        <f t="shared" si="164"/>
        <v>771922444</v>
      </c>
      <c r="M183" s="90">
        <f t="shared" si="165"/>
        <v>5076676.6067066668</v>
      </c>
      <c r="O183" s="82">
        <f t="shared" si="167"/>
        <v>0</v>
      </c>
      <c r="P183" s="90">
        <f t="shared" si="166"/>
        <v>5076676.6067066668</v>
      </c>
      <c r="Q183" s="100">
        <f t="shared" si="157"/>
        <v>6432.6870333333336</v>
      </c>
      <c r="R183" s="100">
        <f t="shared" si="158"/>
        <v>1029.2299253333333</v>
      </c>
      <c r="S183" s="106"/>
    </row>
    <row r="184" spans="8:19" x14ac:dyDescent="0.25">
      <c r="H184" s="79">
        <f t="shared" ref="H184:H247" si="168">H183+1</f>
        <v>161</v>
      </c>
      <c r="I184" s="38"/>
      <c r="L184" s="82">
        <f t="shared" si="164"/>
        <v>771922444</v>
      </c>
      <c r="M184" s="90">
        <f t="shared" si="165"/>
        <v>5076676.6067066668</v>
      </c>
      <c r="O184" s="82">
        <f t="shared" si="167"/>
        <v>0</v>
      </c>
      <c r="P184" s="90">
        <f t="shared" si="166"/>
        <v>5076676.6067066668</v>
      </c>
      <c r="Q184" s="100">
        <f t="shared" ref="Q184:Q247" si="169">L183*($C$10/12)</f>
        <v>6432.6870333333336</v>
      </c>
      <c r="R184" s="100">
        <f t="shared" ref="R184:R247" si="170">L183*($C$11/12)</f>
        <v>1029.2299253333333</v>
      </c>
      <c r="S184" s="106"/>
    </row>
    <row r="185" spans="8:19" x14ac:dyDescent="0.25">
      <c r="H185" s="79">
        <f t="shared" si="168"/>
        <v>162</v>
      </c>
      <c r="I185" s="38"/>
      <c r="L185" s="82">
        <f t="shared" si="164"/>
        <v>771922444</v>
      </c>
      <c r="M185" s="90">
        <f t="shared" si="165"/>
        <v>5076676.6067066668</v>
      </c>
      <c r="O185" s="82">
        <f t="shared" si="167"/>
        <v>0</v>
      </c>
      <c r="P185" s="90">
        <f t="shared" si="166"/>
        <v>5076676.6067066668</v>
      </c>
      <c r="Q185" s="100">
        <f t="shared" si="169"/>
        <v>6432.6870333333336</v>
      </c>
      <c r="R185" s="100">
        <f t="shared" si="170"/>
        <v>1029.2299253333333</v>
      </c>
      <c r="S185" s="106"/>
    </row>
    <row r="186" spans="8:19" x14ac:dyDescent="0.25">
      <c r="H186" s="79">
        <f t="shared" si="168"/>
        <v>163</v>
      </c>
      <c r="I186" s="38"/>
      <c r="L186" s="82">
        <f t="shared" si="164"/>
        <v>771922444</v>
      </c>
      <c r="M186" s="90">
        <f t="shared" si="165"/>
        <v>5076676.6067066668</v>
      </c>
      <c r="O186" s="82">
        <f t="shared" si="167"/>
        <v>0</v>
      </c>
      <c r="P186" s="90">
        <f t="shared" si="166"/>
        <v>5076676.6067066668</v>
      </c>
      <c r="Q186" s="100">
        <f t="shared" si="169"/>
        <v>6432.6870333333336</v>
      </c>
      <c r="R186" s="100">
        <f t="shared" si="170"/>
        <v>1029.2299253333333</v>
      </c>
      <c r="S186" s="106"/>
    </row>
    <row r="187" spans="8:19" x14ac:dyDescent="0.25">
      <c r="H187" s="79">
        <f t="shared" si="168"/>
        <v>164</v>
      </c>
      <c r="I187" s="38"/>
      <c r="L187" s="82">
        <f t="shared" si="164"/>
        <v>771922444</v>
      </c>
      <c r="M187" s="90">
        <f t="shared" si="165"/>
        <v>5076676.6067066668</v>
      </c>
      <c r="O187" s="82">
        <f t="shared" si="167"/>
        <v>0</v>
      </c>
      <c r="P187" s="90">
        <f t="shared" si="166"/>
        <v>5076676.6067066668</v>
      </c>
      <c r="Q187" s="100">
        <f t="shared" si="169"/>
        <v>6432.6870333333336</v>
      </c>
      <c r="R187" s="100">
        <f t="shared" si="170"/>
        <v>1029.2299253333333</v>
      </c>
      <c r="S187" s="106"/>
    </row>
    <row r="188" spans="8:19" x14ac:dyDescent="0.25">
      <c r="H188" s="79">
        <f t="shared" si="168"/>
        <v>165</v>
      </c>
      <c r="I188" s="38"/>
      <c r="L188" s="82">
        <f t="shared" si="164"/>
        <v>771922444</v>
      </c>
      <c r="M188" s="90">
        <f t="shared" si="165"/>
        <v>5076676.6067066668</v>
      </c>
      <c r="O188" s="82">
        <f t="shared" si="167"/>
        <v>0</v>
      </c>
      <c r="P188" s="90">
        <f t="shared" si="166"/>
        <v>5076676.6067066668</v>
      </c>
      <c r="Q188" s="100">
        <f t="shared" si="169"/>
        <v>6432.6870333333336</v>
      </c>
      <c r="R188" s="100">
        <f t="shared" si="170"/>
        <v>1029.2299253333333</v>
      </c>
      <c r="S188" s="106"/>
    </row>
    <row r="189" spans="8:19" x14ac:dyDescent="0.25">
      <c r="H189" s="79">
        <f t="shared" si="168"/>
        <v>166</v>
      </c>
      <c r="I189" s="38"/>
      <c r="L189" s="82">
        <f t="shared" si="164"/>
        <v>771922444</v>
      </c>
      <c r="M189" s="90">
        <f t="shared" si="165"/>
        <v>5076676.6067066668</v>
      </c>
      <c r="O189" s="82">
        <f t="shared" si="167"/>
        <v>0</v>
      </c>
      <c r="P189" s="90">
        <f t="shared" si="166"/>
        <v>5076676.6067066668</v>
      </c>
      <c r="Q189" s="100">
        <f t="shared" si="169"/>
        <v>6432.6870333333336</v>
      </c>
      <c r="R189" s="100">
        <f t="shared" si="170"/>
        <v>1029.2299253333333</v>
      </c>
      <c r="S189" s="106"/>
    </row>
    <row r="190" spans="8:19" x14ac:dyDescent="0.25">
      <c r="H190" s="79">
        <f t="shared" si="168"/>
        <v>167</v>
      </c>
      <c r="I190" s="38"/>
      <c r="L190" s="82">
        <f t="shared" si="164"/>
        <v>771922444</v>
      </c>
      <c r="M190" s="90">
        <f t="shared" si="165"/>
        <v>5076676.6067066668</v>
      </c>
      <c r="O190" s="82">
        <f t="shared" si="167"/>
        <v>0</v>
      </c>
      <c r="P190" s="90">
        <f t="shared" si="166"/>
        <v>5076676.6067066668</v>
      </c>
      <c r="Q190" s="100">
        <f t="shared" si="169"/>
        <v>6432.6870333333336</v>
      </c>
      <c r="R190" s="100">
        <f t="shared" si="170"/>
        <v>1029.2299253333333</v>
      </c>
      <c r="S190" s="106"/>
    </row>
    <row r="191" spans="8:19" x14ac:dyDescent="0.25">
      <c r="H191" s="79">
        <f t="shared" si="168"/>
        <v>168</v>
      </c>
      <c r="I191" s="38"/>
      <c r="L191" s="82">
        <f t="shared" si="164"/>
        <v>771922444</v>
      </c>
      <c r="M191" s="90">
        <f t="shared" si="165"/>
        <v>5076676.6067066668</v>
      </c>
      <c r="O191" s="82">
        <f t="shared" si="167"/>
        <v>0</v>
      </c>
      <c r="P191" s="90">
        <f t="shared" si="166"/>
        <v>5076676.6067066668</v>
      </c>
      <c r="Q191" s="100">
        <f t="shared" si="169"/>
        <v>6432.6870333333336</v>
      </c>
      <c r="R191" s="100">
        <f t="shared" si="170"/>
        <v>1029.2299253333333</v>
      </c>
      <c r="S191" s="106"/>
    </row>
    <row r="192" spans="8:19" x14ac:dyDescent="0.25">
      <c r="H192" s="79">
        <f t="shared" si="168"/>
        <v>169</v>
      </c>
      <c r="I192" s="38"/>
      <c r="L192" s="82">
        <f t="shared" si="164"/>
        <v>771922444</v>
      </c>
      <c r="M192" s="90">
        <f t="shared" si="165"/>
        <v>5076676.6067066668</v>
      </c>
      <c r="O192" s="82">
        <f t="shared" si="167"/>
        <v>0</v>
      </c>
      <c r="P192" s="90">
        <f t="shared" si="166"/>
        <v>5076676.6067066668</v>
      </c>
      <c r="Q192" s="100">
        <f t="shared" si="169"/>
        <v>6432.6870333333336</v>
      </c>
      <c r="R192" s="100">
        <f t="shared" si="170"/>
        <v>1029.2299253333333</v>
      </c>
      <c r="S192" s="106"/>
    </row>
    <row r="193" spans="8:19" x14ac:dyDescent="0.25">
      <c r="H193" s="79">
        <f t="shared" si="168"/>
        <v>170</v>
      </c>
      <c r="I193" s="38"/>
      <c r="L193" s="82">
        <f t="shared" si="164"/>
        <v>771922444</v>
      </c>
      <c r="M193" s="90">
        <f t="shared" si="165"/>
        <v>5076676.6067066668</v>
      </c>
      <c r="O193" s="82">
        <f t="shared" si="167"/>
        <v>0</v>
      </c>
      <c r="P193" s="90">
        <f t="shared" si="166"/>
        <v>5076676.6067066668</v>
      </c>
      <c r="Q193" s="100">
        <f t="shared" si="169"/>
        <v>6432.6870333333336</v>
      </c>
      <c r="R193" s="100">
        <f t="shared" si="170"/>
        <v>1029.2299253333333</v>
      </c>
      <c r="S193" s="106"/>
    </row>
    <row r="194" spans="8:19" x14ac:dyDescent="0.25">
      <c r="H194" s="79">
        <f t="shared" si="168"/>
        <v>171</v>
      </c>
      <c r="I194" s="38"/>
      <c r="L194" s="82">
        <f t="shared" si="164"/>
        <v>771922444</v>
      </c>
      <c r="M194" s="90">
        <f t="shared" si="165"/>
        <v>5076676.6067066668</v>
      </c>
      <c r="O194" s="82">
        <f t="shared" si="167"/>
        <v>0</v>
      </c>
      <c r="P194" s="90">
        <f t="shared" si="166"/>
        <v>5076676.6067066668</v>
      </c>
      <c r="Q194" s="100">
        <f t="shared" si="169"/>
        <v>6432.6870333333336</v>
      </c>
      <c r="R194" s="100">
        <f t="shared" si="170"/>
        <v>1029.2299253333333</v>
      </c>
      <c r="S194" s="106"/>
    </row>
    <row r="195" spans="8:19" x14ac:dyDescent="0.25">
      <c r="H195" s="79">
        <f t="shared" si="168"/>
        <v>172</v>
      </c>
      <c r="I195" s="38"/>
      <c r="L195" s="82">
        <f t="shared" si="164"/>
        <v>771922444</v>
      </c>
      <c r="M195" s="90">
        <f t="shared" si="165"/>
        <v>5076676.6067066668</v>
      </c>
      <c r="O195" s="82">
        <f t="shared" si="167"/>
        <v>0</v>
      </c>
      <c r="P195" s="90">
        <f t="shared" si="166"/>
        <v>5076676.6067066668</v>
      </c>
      <c r="Q195" s="100">
        <f t="shared" si="169"/>
        <v>6432.6870333333336</v>
      </c>
      <c r="R195" s="100">
        <f t="shared" si="170"/>
        <v>1029.2299253333333</v>
      </c>
      <c r="S195" s="106"/>
    </row>
    <row r="196" spans="8:19" x14ac:dyDescent="0.25">
      <c r="H196" s="79">
        <f t="shared" si="168"/>
        <v>173</v>
      </c>
      <c r="I196" s="38"/>
      <c r="L196" s="82">
        <f t="shared" si="164"/>
        <v>771922444</v>
      </c>
      <c r="M196" s="90">
        <f t="shared" si="165"/>
        <v>5076676.6067066668</v>
      </c>
      <c r="O196" s="82">
        <f t="shared" si="167"/>
        <v>0</v>
      </c>
      <c r="P196" s="90">
        <f t="shared" si="166"/>
        <v>5076676.6067066668</v>
      </c>
      <c r="Q196" s="100">
        <f t="shared" si="169"/>
        <v>6432.6870333333336</v>
      </c>
      <c r="R196" s="100">
        <f t="shared" si="170"/>
        <v>1029.2299253333333</v>
      </c>
      <c r="S196" s="106"/>
    </row>
    <row r="197" spans="8:19" x14ac:dyDescent="0.25">
      <c r="H197" s="79">
        <f t="shared" si="168"/>
        <v>174</v>
      </c>
      <c r="I197" s="38"/>
      <c r="L197" s="82">
        <f t="shared" si="164"/>
        <v>771922444</v>
      </c>
      <c r="M197" s="90">
        <f t="shared" si="165"/>
        <v>5076676.6067066668</v>
      </c>
      <c r="O197" s="82">
        <f t="shared" si="167"/>
        <v>0</v>
      </c>
      <c r="P197" s="90">
        <f t="shared" si="166"/>
        <v>5076676.6067066668</v>
      </c>
      <c r="Q197" s="100">
        <f t="shared" si="169"/>
        <v>6432.6870333333336</v>
      </c>
      <c r="R197" s="100">
        <f t="shared" si="170"/>
        <v>1029.2299253333333</v>
      </c>
      <c r="S197" s="106"/>
    </row>
    <row r="198" spans="8:19" x14ac:dyDescent="0.25">
      <c r="H198" s="79">
        <f t="shared" si="168"/>
        <v>175</v>
      </c>
      <c r="I198" s="38"/>
      <c r="L198" s="82">
        <f t="shared" si="164"/>
        <v>771922444</v>
      </c>
      <c r="M198" s="90">
        <f t="shared" si="165"/>
        <v>5076676.6067066668</v>
      </c>
      <c r="O198" s="82">
        <f t="shared" si="167"/>
        <v>0</v>
      </c>
      <c r="P198" s="90">
        <f t="shared" si="166"/>
        <v>5076676.6067066668</v>
      </c>
      <c r="Q198" s="100">
        <f t="shared" si="169"/>
        <v>6432.6870333333336</v>
      </c>
      <c r="R198" s="100">
        <f t="shared" si="170"/>
        <v>1029.2299253333333</v>
      </c>
      <c r="S198" s="106"/>
    </row>
    <row r="199" spans="8:19" x14ac:dyDescent="0.25">
      <c r="H199" s="79">
        <f t="shared" si="168"/>
        <v>176</v>
      </c>
      <c r="I199" s="38"/>
      <c r="L199" s="82">
        <f t="shared" si="164"/>
        <v>771922444</v>
      </c>
      <c r="M199" s="90">
        <f t="shared" si="165"/>
        <v>5076676.6067066668</v>
      </c>
      <c r="O199" s="82">
        <f t="shared" si="167"/>
        <v>0</v>
      </c>
      <c r="P199" s="90">
        <f t="shared" si="166"/>
        <v>5076676.6067066668</v>
      </c>
      <c r="Q199" s="100">
        <f t="shared" si="169"/>
        <v>6432.6870333333336</v>
      </c>
      <c r="R199" s="100">
        <f t="shared" si="170"/>
        <v>1029.2299253333333</v>
      </c>
      <c r="S199" s="106"/>
    </row>
    <row r="200" spans="8:19" x14ac:dyDescent="0.25">
      <c r="H200" s="79">
        <f t="shared" si="168"/>
        <v>177</v>
      </c>
      <c r="I200" s="38"/>
      <c r="L200" s="82">
        <f t="shared" si="164"/>
        <v>771922444</v>
      </c>
      <c r="M200" s="90">
        <f t="shared" si="165"/>
        <v>5076676.6067066668</v>
      </c>
      <c r="O200" s="82">
        <f t="shared" si="167"/>
        <v>0</v>
      </c>
      <c r="P200" s="90">
        <f t="shared" si="166"/>
        <v>5076676.6067066668</v>
      </c>
      <c r="Q200" s="100">
        <f t="shared" si="169"/>
        <v>6432.6870333333336</v>
      </c>
      <c r="R200" s="100">
        <f t="shared" si="170"/>
        <v>1029.2299253333333</v>
      </c>
      <c r="S200" s="106"/>
    </row>
    <row r="201" spans="8:19" x14ac:dyDescent="0.25">
      <c r="H201" s="79">
        <f t="shared" si="168"/>
        <v>178</v>
      </c>
      <c r="I201" s="50"/>
      <c r="L201" s="82">
        <f t="shared" si="164"/>
        <v>771922444</v>
      </c>
      <c r="M201" s="90">
        <f t="shared" si="165"/>
        <v>5076676.6067066668</v>
      </c>
      <c r="O201" s="82">
        <f t="shared" si="167"/>
        <v>0</v>
      </c>
      <c r="P201" s="90">
        <f t="shared" si="166"/>
        <v>5076676.6067066668</v>
      </c>
      <c r="Q201" s="100">
        <f t="shared" si="169"/>
        <v>6432.6870333333336</v>
      </c>
      <c r="R201" s="100">
        <f t="shared" si="170"/>
        <v>1029.2299253333333</v>
      </c>
      <c r="S201" s="106"/>
    </row>
    <row r="202" spans="8:19" x14ac:dyDescent="0.25">
      <c r="H202" s="79">
        <f t="shared" si="168"/>
        <v>179</v>
      </c>
      <c r="L202" s="82">
        <f t="shared" si="164"/>
        <v>771922444</v>
      </c>
      <c r="M202" s="90">
        <f t="shared" si="165"/>
        <v>5076676.6067066668</v>
      </c>
      <c r="O202" s="82">
        <f t="shared" si="167"/>
        <v>0</v>
      </c>
      <c r="P202" s="90">
        <f t="shared" si="166"/>
        <v>5076676.6067066668</v>
      </c>
      <c r="Q202" s="100">
        <f t="shared" si="169"/>
        <v>6432.6870333333336</v>
      </c>
      <c r="R202" s="100">
        <f t="shared" si="170"/>
        <v>1029.2299253333333</v>
      </c>
    </row>
    <row r="203" spans="8:19" x14ac:dyDescent="0.25">
      <c r="H203" s="79">
        <f t="shared" si="168"/>
        <v>180</v>
      </c>
      <c r="L203" s="82">
        <f t="shared" si="164"/>
        <v>771922444</v>
      </c>
      <c r="M203" s="90">
        <f t="shared" si="165"/>
        <v>5076676.6067066668</v>
      </c>
      <c r="O203" s="82">
        <f t="shared" si="167"/>
        <v>0</v>
      </c>
      <c r="P203" s="90">
        <f t="shared" si="166"/>
        <v>5076676.6067066668</v>
      </c>
      <c r="Q203" s="100">
        <f t="shared" si="169"/>
        <v>6432.6870333333336</v>
      </c>
      <c r="R203" s="100">
        <f t="shared" si="170"/>
        <v>1029.2299253333333</v>
      </c>
    </row>
    <row r="204" spans="8:19" x14ac:dyDescent="0.25">
      <c r="H204" s="79">
        <f t="shared" si="168"/>
        <v>181</v>
      </c>
      <c r="L204" s="82">
        <f t="shared" si="164"/>
        <v>771922444</v>
      </c>
      <c r="M204" s="90">
        <f t="shared" si="165"/>
        <v>5076676.6067066668</v>
      </c>
      <c r="O204" s="82">
        <f t="shared" si="167"/>
        <v>0</v>
      </c>
      <c r="P204" s="90">
        <f t="shared" si="166"/>
        <v>5076676.6067066668</v>
      </c>
      <c r="Q204" s="100">
        <f t="shared" si="169"/>
        <v>6432.6870333333336</v>
      </c>
      <c r="R204" s="100">
        <f t="shared" si="170"/>
        <v>1029.2299253333333</v>
      </c>
    </row>
    <row r="205" spans="8:19" x14ac:dyDescent="0.25">
      <c r="H205" s="79">
        <f t="shared" si="168"/>
        <v>182</v>
      </c>
      <c r="L205" s="82">
        <f t="shared" si="164"/>
        <v>771922444</v>
      </c>
      <c r="M205" s="90">
        <f t="shared" si="165"/>
        <v>5076676.6067066668</v>
      </c>
      <c r="O205" s="82">
        <f t="shared" si="167"/>
        <v>0</v>
      </c>
      <c r="P205" s="90">
        <f t="shared" si="166"/>
        <v>5076676.6067066668</v>
      </c>
      <c r="Q205" s="100">
        <f t="shared" si="169"/>
        <v>6432.6870333333336</v>
      </c>
      <c r="R205" s="100">
        <f t="shared" si="170"/>
        <v>1029.2299253333333</v>
      </c>
    </row>
    <row r="206" spans="8:19" x14ac:dyDescent="0.25">
      <c r="H206" s="79">
        <f t="shared" si="168"/>
        <v>183</v>
      </c>
      <c r="L206" s="82">
        <f t="shared" si="164"/>
        <v>771922444</v>
      </c>
      <c r="M206" s="90">
        <f t="shared" si="165"/>
        <v>5076676.6067066668</v>
      </c>
      <c r="O206" s="82">
        <f t="shared" si="167"/>
        <v>0</v>
      </c>
      <c r="P206" s="90">
        <f t="shared" si="166"/>
        <v>5076676.6067066668</v>
      </c>
      <c r="Q206" s="100">
        <f t="shared" si="169"/>
        <v>6432.6870333333336</v>
      </c>
      <c r="R206" s="100">
        <f t="shared" si="170"/>
        <v>1029.2299253333333</v>
      </c>
    </row>
    <row r="207" spans="8:19" x14ac:dyDescent="0.25">
      <c r="H207" s="79">
        <f t="shared" si="168"/>
        <v>184</v>
      </c>
      <c r="L207" s="82">
        <f t="shared" si="164"/>
        <v>771922444</v>
      </c>
      <c r="M207" s="90">
        <f t="shared" si="165"/>
        <v>5076676.6067066668</v>
      </c>
      <c r="O207" s="82">
        <f t="shared" si="167"/>
        <v>0</v>
      </c>
      <c r="P207" s="90">
        <f t="shared" si="166"/>
        <v>5076676.6067066668</v>
      </c>
      <c r="Q207" s="100">
        <f t="shared" si="169"/>
        <v>6432.6870333333336</v>
      </c>
      <c r="R207" s="100">
        <f t="shared" si="170"/>
        <v>1029.2299253333333</v>
      </c>
    </row>
    <row r="208" spans="8:19" x14ac:dyDescent="0.25">
      <c r="H208" s="79">
        <f t="shared" si="168"/>
        <v>185</v>
      </c>
      <c r="L208" s="82">
        <f t="shared" ref="L208:L264" si="171">L207-O208</f>
        <v>771922444</v>
      </c>
      <c r="M208" s="90">
        <f t="shared" si="165"/>
        <v>5076676.6067066668</v>
      </c>
      <c r="O208" s="82">
        <f t="shared" si="167"/>
        <v>0</v>
      </c>
      <c r="P208" s="90">
        <f t="shared" si="166"/>
        <v>5076676.6067066668</v>
      </c>
      <c r="Q208" s="100">
        <f t="shared" si="169"/>
        <v>6432.6870333333336</v>
      </c>
      <c r="R208" s="100">
        <f t="shared" si="170"/>
        <v>1029.2299253333333</v>
      </c>
    </row>
    <row r="209" spans="8:18" x14ac:dyDescent="0.25">
      <c r="H209" s="79">
        <f t="shared" si="168"/>
        <v>186</v>
      </c>
      <c r="L209" s="82">
        <f t="shared" si="171"/>
        <v>771922444</v>
      </c>
      <c r="M209" s="90">
        <f t="shared" si="165"/>
        <v>5076676.6067066668</v>
      </c>
      <c r="O209" s="82">
        <f t="shared" si="167"/>
        <v>0</v>
      </c>
      <c r="P209" s="90">
        <f t="shared" si="166"/>
        <v>5076676.6067066668</v>
      </c>
      <c r="Q209" s="100">
        <f t="shared" si="169"/>
        <v>6432.6870333333336</v>
      </c>
      <c r="R209" s="100">
        <f t="shared" si="170"/>
        <v>1029.2299253333333</v>
      </c>
    </row>
    <row r="210" spans="8:18" x14ac:dyDescent="0.25">
      <c r="H210" s="79">
        <f t="shared" si="168"/>
        <v>187</v>
      </c>
      <c r="L210" s="82">
        <f t="shared" si="171"/>
        <v>771922444</v>
      </c>
      <c r="M210" s="90">
        <f t="shared" si="165"/>
        <v>5076676.6067066668</v>
      </c>
      <c r="O210" s="82">
        <f t="shared" si="167"/>
        <v>0</v>
      </c>
      <c r="P210" s="90">
        <f t="shared" si="166"/>
        <v>5076676.6067066668</v>
      </c>
      <c r="Q210" s="100">
        <f t="shared" si="169"/>
        <v>6432.6870333333336</v>
      </c>
      <c r="R210" s="100">
        <f t="shared" si="170"/>
        <v>1029.2299253333333</v>
      </c>
    </row>
    <row r="211" spans="8:18" x14ac:dyDescent="0.25">
      <c r="H211" s="79">
        <f t="shared" si="168"/>
        <v>188</v>
      </c>
      <c r="L211" s="82">
        <f t="shared" si="171"/>
        <v>771922444</v>
      </c>
      <c r="M211" s="90">
        <f t="shared" si="165"/>
        <v>5076676.6067066668</v>
      </c>
      <c r="O211" s="82">
        <f t="shared" si="167"/>
        <v>0</v>
      </c>
      <c r="P211" s="90">
        <f t="shared" si="166"/>
        <v>5076676.6067066668</v>
      </c>
      <c r="Q211" s="100">
        <f t="shared" si="169"/>
        <v>6432.6870333333336</v>
      </c>
      <c r="R211" s="100">
        <f t="shared" si="170"/>
        <v>1029.2299253333333</v>
      </c>
    </row>
    <row r="212" spans="8:18" x14ac:dyDescent="0.25">
      <c r="H212" s="79">
        <f t="shared" si="168"/>
        <v>189</v>
      </c>
      <c r="L212" s="82">
        <f t="shared" si="171"/>
        <v>771922444</v>
      </c>
      <c r="M212" s="90">
        <f t="shared" si="165"/>
        <v>5076676.6067066668</v>
      </c>
      <c r="O212" s="82">
        <f t="shared" si="167"/>
        <v>0</v>
      </c>
      <c r="P212" s="90">
        <f t="shared" si="166"/>
        <v>5076676.6067066668</v>
      </c>
      <c r="Q212" s="100">
        <f t="shared" si="169"/>
        <v>6432.6870333333336</v>
      </c>
      <c r="R212" s="100">
        <f t="shared" si="170"/>
        <v>1029.2299253333333</v>
      </c>
    </row>
    <row r="213" spans="8:18" x14ac:dyDescent="0.25">
      <c r="H213" s="79">
        <f t="shared" si="168"/>
        <v>190</v>
      </c>
      <c r="L213" s="82">
        <f t="shared" si="171"/>
        <v>771922444</v>
      </c>
      <c r="M213" s="90">
        <f t="shared" si="165"/>
        <v>5076676.6067066668</v>
      </c>
      <c r="O213" s="82">
        <f t="shared" si="167"/>
        <v>0</v>
      </c>
      <c r="P213" s="90">
        <f t="shared" si="166"/>
        <v>5076676.6067066668</v>
      </c>
      <c r="Q213" s="100">
        <f t="shared" si="169"/>
        <v>6432.6870333333336</v>
      </c>
      <c r="R213" s="100">
        <f t="shared" si="170"/>
        <v>1029.2299253333333</v>
      </c>
    </row>
    <row r="214" spans="8:18" x14ac:dyDescent="0.25">
      <c r="H214" s="79">
        <f t="shared" si="168"/>
        <v>191</v>
      </c>
      <c r="L214" s="82">
        <f t="shared" si="171"/>
        <v>771922444</v>
      </c>
      <c r="M214" s="90">
        <f t="shared" si="165"/>
        <v>5076676.6067066668</v>
      </c>
      <c r="O214" s="82">
        <f t="shared" si="167"/>
        <v>0</v>
      </c>
      <c r="P214" s="90">
        <f t="shared" si="166"/>
        <v>5076676.6067066668</v>
      </c>
      <c r="Q214" s="100">
        <f t="shared" si="169"/>
        <v>6432.6870333333336</v>
      </c>
      <c r="R214" s="100">
        <f t="shared" si="170"/>
        <v>1029.2299253333333</v>
      </c>
    </row>
    <row r="215" spans="8:18" x14ac:dyDescent="0.25">
      <c r="H215" s="79">
        <f t="shared" si="168"/>
        <v>192</v>
      </c>
      <c r="L215" s="82">
        <f t="shared" si="171"/>
        <v>771922444</v>
      </c>
      <c r="M215" s="90">
        <f t="shared" si="165"/>
        <v>5076676.6067066668</v>
      </c>
      <c r="O215" s="82">
        <f t="shared" si="167"/>
        <v>0</v>
      </c>
      <c r="P215" s="90">
        <f t="shared" si="166"/>
        <v>5076676.6067066668</v>
      </c>
      <c r="Q215" s="100">
        <f t="shared" si="169"/>
        <v>6432.6870333333336</v>
      </c>
      <c r="R215" s="100">
        <f t="shared" si="170"/>
        <v>1029.2299253333333</v>
      </c>
    </row>
    <row r="216" spans="8:18" x14ac:dyDescent="0.25">
      <c r="H216" s="79">
        <f t="shared" si="168"/>
        <v>193</v>
      </c>
      <c r="L216" s="82">
        <f t="shared" si="171"/>
        <v>771922444</v>
      </c>
      <c r="M216" s="90">
        <f t="shared" si="165"/>
        <v>5076676.6067066668</v>
      </c>
      <c r="O216" s="82">
        <f t="shared" si="167"/>
        <v>0</v>
      </c>
      <c r="P216" s="90">
        <f t="shared" si="166"/>
        <v>5076676.6067066668</v>
      </c>
      <c r="Q216" s="100">
        <f t="shared" si="169"/>
        <v>6432.6870333333336</v>
      </c>
      <c r="R216" s="100">
        <f t="shared" si="170"/>
        <v>1029.2299253333333</v>
      </c>
    </row>
    <row r="217" spans="8:18" x14ac:dyDescent="0.25">
      <c r="H217" s="79">
        <f t="shared" si="168"/>
        <v>194</v>
      </c>
      <c r="L217" s="82">
        <f t="shared" si="171"/>
        <v>771922444</v>
      </c>
      <c r="M217" s="90">
        <f t="shared" ref="M217:M264" si="172">L216*($C$6/12)</f>
        <v>5076676.6067066668</v>
      </c>
      <c r="O217" s="82">
        <f t="shared" si="167"/>
        <v>0</v>
      </c>
      <c r="P217" s="90">
        <f t="shared" si="166"/>
        <v>5076676.6067066668</v>
      </c>
      <c r="Q217" s="100">
        <f t="shared" si="169"/>
        <v>6432.6870333333336</v>
      </c>
      <c r="R217" s="100">
        <f t="shared" si="170"/>
        <v>1029.2299253333333</v>
      </c>
    </row>
    <row r="218" spans="8:18" x14ac:dyDescent="0.25">
      <c r="H218" s="79">
        <f t="shared" si="168"/>
        <v>195</v>
      </c>
      <c r="L218" s="82">
        <f t="shared" si="171"/>
        <v>771922444</v>
      </c>
      <c r="M218" s="90">
        <f t="shared" si="172"/>
        <v>5076676.6067066668</v>
      </c>
      <c r="O218" s="82">
        <f t="shared" si="167"/>
        <v>0</v>
      </c>
      <c r="P218" s="90">
        <f t="shared" si="166"/>
        <v>5076676.6067066668</v>
      </c>
      <c r="Q218" s="100">
        <f t="shared" si="169"/>
        <v>6432.6870333333336</v>
      </c>
      <c r="R218" s="100">
        <f t="shared" si="170"/>
        <v>1029.2299253333333</v>
      </c>
    </row>
    <row r="219" spans="8:18" x14ac:dyDescent="0.25">
      <c r="H219" s="79">
        <f t="shared" si="168"/>
        <v>196</v>
      </c>
      <c r="L219" s="82">
        <f t="shared" si="171"/>
        <v>771922444</v>
      </c>
      <c r="M219" s="90">
        <f t="shared" si="172"/>
        <v>5076676.6067066668</v>
      </c>
      <c r="O219" s="82">
        <f t="shared" si="167"/>
        <v>0</v>
      </c>
      <c r="P219" s="90">
        <f t="shared" si="166"/>
        <v>5076676.6067066668</v>
      </c>
      <c r="Q219" s="100">
        <f t="shared" si="169"/>
        <v>6432.6870333333336</v>
      </c>
      <c r="R219" s="100">
        <f t="shared" si="170"/>
        <v>1029.2299253333333</v>
      </c>
    </row>
    <row r="220" spans="8:18" x14ac:dyDescent="0.25">
      <c r="H220" s="79">
        <f t="shared" si="168"/>
        <v>197</v>
      </c>
      <c r="L220" s="82">
        <f t="shared" si="171"/>
        <v>771922444</v>
      </c>
      <c r="M220" s="90">
        <f t="shared" si="172"/>
        <v>5076676.6067066668</v>
      </c>
      <c r="O220" s="82">
        <f t="shared" si="167"/>
        <v>0</v>
      </c>
      <c r="P220" s="90">
        <f t="shared" si="166"/>
        <v>5076676.6067066668</v>
      </c>
      <c r="Q220" s="100">
        <f t="shared" si="169"/>
        <v>6432.6870333333336</v>
      </c>
      <c r="R220" s="100">
        <f t="shared" si="170"/>
        <v>1029.2299253333333</v>
      </c>
    </row>
    <row r="221" spans="8:18" x14ac:dyDescent="0.25">
      <c r="H221" s="79">
        <f t="shared" si="168"/>
        <v>198</v>
      </c>
      <c r="L221" s="82">
        <f t="shared" si="171"/>
        <v>771922444</v>
      </c>
      <c r="M221" s="90">
        <f t="shared" si="172"/>
        <v>5076676.6067066668</v>
      </c>
      <c r="O221" s="82">
        <f t="shared" si="167"/>
        <v>0</v>
      </c>
      <c r="P221" s="90">
        <f t="shared" si="166"/>
        <v>5076676.6067066668</v>
      </c>
      <c r="Q221" s="100">
        <f t="shared" si="169"/>
        <v>6432.6870333333336</v>
      </c>
      <c r="R221" s="100">
        <f t="shared" si="170"/>
        <v>1029.2299253333333</v>
      </c>
    </row>
    <row r="222" spans="8:18" x14ac:dyDescent="0.25">
      <c r="H222" s="79">
        <f t="shared" si="168"/>
        <v>199</v>
      </c>
      <c r="L222" s="82">
        <f t="shared" si="171"/>
        <v>771922444</v>
      </c>
      <c r="M222" s="90">
        <f t="shared" si="172"/>
        <v>5076676.6067066668</v>
      </c>
      <c r="O222" s="82">
        <f t="shared" si="167"/>
        <v>0</v>
      </c>
      <c r="P222" s="90">
        <f t="shared" si="166"/>
        <v>5076676.6067066668</v>
      </c>
      <c r="Q222" s="100">
        <f t="shared" si="169"/>
        <v>6432.6870333333336</v>
      </c>
      <c r="R222" s="100">
        <f t="shared" si="170"/>
        <v>1029.2299253333333</v>
      </c>
    </row>
    <row r="223" spans="8:18" x14ac:dyDescent="0.25">
      <c r="H223" s="79">
        <f t="shared" si="168"/>
        <v>200</v>
      </c>
      <c r="L223" s="82">
        <f t="shared" si="171"/>
        <v>771922444</v>
      </c>
      <c r="M223" s="90">
        <f t="shared" si="172"/>
        <v>5076676.6067066668</v>
      </c>
      <c r="O223" s="82">
        <f t="shared" si="167"/>
        <v>0</v>
      </c>
      <c r="P223" s="90">
        <f t="shared" si="166"/>
        <v>5076676.6067066668</v>
      </c>
      <c r="Q223" s="100">
        <f t="shared" si="169"/>
        <v>6432.6870333333336</v>
      </c>
      <c r="R223" s="100">
        <f t="shared" si="170"/>
        <v>1029.2299253333333</v>
      </c>
    </row>
    <row r="224" spans="8:18" x14ac:dyDescent="0.25">
      <c r="H224" s="79">
        <f t="shared" si="168"/>
        <v>201</v>
      </c>
      <c r="L224" s="82">
        <f t="shared" si="171"/>
        <v>771922444</v>
      </c>
      <c r="M224" s="90">
        <f t="shared" si="172"/>
        <v>5076676.6067066668</v>
      </c>
      <c r="O224" s="82">
        <f t="shared" si="167"/>
        <v>0</v>
      </c>
      <c r="P224" s="90">
        <f t="shared" si="166"/>
        <v>5076676.6067066668</v>
      </c>
      <c r="Q224" s="100">
        <f t="shared" si="169"/>
        <v>6432.6870333333336</v>
      </c>
      <c r="R224" s="100">
        <f t="shared" si="170"/>
        <v>1029.2299253333333</v>
      </c>
    </row>
    <row r="225" spans="8:18" x14ac:dyDescent="0.25">
      <c r="H225" s="79">
        <f t="shared" si="168"/>
        <v>202</v>
      </c>
      <c r="L225" s="82">
        <f t="shared" si="171"/>
        <v>771922444</v>
      </c>
      <c r="M225" s="90">
        <f t="shared" si="172"/>
        <v>5076676.6067066668</v>
      </c>
      <c r="O225" s="82">
        <f t="shared" si="167"/>
        <v>0</v>
      </c>
      <c r="P225" s="90">
        <f t="shared" si="166"/>
        <v>5076676.6067066668</v>
      </c>
      <c r="Q225" s="100">
        <f t="shared" si="169"/>
        <v>6432.6870333333336</v>
      </c>
      <c r="R225" s="100">
        <f t="shared" si="170"/>
        <v>1029.2299253333333</v>
      </c>
    </row>
    <row r="226" spans="8:18" x14ac:dyDescent="0.25">
      <c r="H226" s="79">
        <f t="shared" si="168"/>
        <v>203</v>
      </c>
      <c r="L226" s="82">
        <f t="shared" si="171"/>
        <v>771922444</v>
      </c>
      <c r="M226" s="90">
        <f t="shared" si="172"/>
        <v>5076676.6067066668</v>
      </c>
      <c r="O226" s="82">
        <f t="shared" si="167"/>
        <v>0</v>
      </c>
      <c r="P226" s="90">
        <f t="shared" si="166"/>
        <v>5076676.6067066668</v>
      </c>
      <c r="Q226" s="100">
        <f t="shared" si="169"/>
        <v>6432.6870333333336</v>
      </c>
      <c r="R226" s="100">
        <f t="shared" si="170"/>
        <v>1029.2299253333333</v>
      </c>
    </row>
    <row r="227" spans="8:18" x14ac:dyDescent="0.25">
      <c r="H227" s="79">
        <f t="shared" si="168"/>
        <v>204</v>
      </c>
      <c r="L227" s="82">
        <f t="shared" si="171"/>
        <v>771922444</v>
      </c>
      <c r="M227" s="90">
        <f t="shared" si="172"/>
        <v>5076676.6067066668</v>
      </c>
      <c r="O227" s="82">
        <f t="shared" si="167"/>
        <v>0</v>
      </c>
      <c r="P227" s="90">
        <f t="shared" si="166"/>
        <v>5076676.6067066668</v>
      </c>
      <c r="Q227" s="100">
        <f t="shared" si="169"/>
        <v>6432.6870333333336</v>
      </c>
      <c r="R227" s="100">
        <f t="shared" si="170"/>
        <v>1029.2299253333333</v>
      </c>
    </row>
    <row r="228" spans="8:18" x14ac:dyDescent="0.25">
      <c r="H228" s="79">
        <f t="shared" si="168"/>
        <v>205</v>
      </c>
      <c r="L228" s="82">
        <f t="shared" si="171"/>
        <v>771922444</v>
      </c>
      <c r="M228" s="90">
        <f t="shared" si="172"/>
        <v>5076676.6067066668</v>
      </c>
      <c r="O228" s="82">
        <f t="shared" si="167"/>
        <v>0</v>
      </c>
      <c r="P228" s="90">
        <f t="shared" si="166"/>
        <v>5076676.6067066668</v>
      </c>
      <c r="Q228" s="100">
        <f t="shared" si="169"/>
        <v>6432.6870333333336</v>
      </c>
      <c r="R228" s="100">
        <f t="shared" si="170"/>
        <v>1029.2299253333333</v>
      </c>
    </row>
    <row r="229" spans="8:18" x14ac:dyDescent="0.25">
      <c r="H229" s="79">
        <f t="shared" si="168"/>
        <v>206</v>
      </c>
      <c r="L229" s="82">
        <f t="shared" si="171"/>
        <v>771922444</v>
      </c>
      <c r="M229" s="90">
        <f t="shared" si="172"/>
        <v>5076676.6067066668</v>
      </c>
      <c r="O229" s="82">
        <f t="shared" si="167"/>
        <v>0</v>
      </c>
      <c r="P229" s="90">
        <f t="shared" si="166"/>
        <v>5076676.6067066668</v>
      </c>
      <c r="Q229" s="100">
        <f t="shared" si="169"/>
        <v>6432.6870333333336</v>
      </c>
      <c r="R229" s="100">
        <f t="shared" si="170"/>
        <v>1029.2299253333333</v>
      </c>
    </row>
    <row r="230" spans="8:18" x14ac:dyDescent="0.25">
      <c r="H230" s="79">
        <f t="shared" si="168"/>
        <v>207</v>
      </c>
      <c r="L230" s="82">
        <f t="shared" si="171"/>
        <v>771922444</v>
      </c>
      <c r="M230" s="90">
        <f t="shared" si="172"/>
        <v>5076676.6067066668</v>
      </c>
      <c r="O230" s="82">
        <f t="shared" si="167"/>
        <v>0</v>
      </c>
      <c r="P230" s="90">
        <f t="shared" si="166"/>
        <v>5076676.6067066668</v>
      </c>
      <c r="Q230" s="100">
        <f t="shared" si="169"/>
        <v>6432.6870333333336</v>
      </c>
      <c r="R230" s="100">
        <f t="shared" si="170"/>
        <v>1029.2299253333333</v>
      </c>
    </row>
    <row r="231" spans="8:18" x14ac:dyDescent="0.25">
      <c r="H231" s="79">
        <f t="shared" si="168"/>
        <v>208</v>
      </c>
      <c r="L231" s="82">
        <f t="shared" si="171"/>
        <v>771922444</v>
      </c>
      <c r="M231" s="90">
        <f t="shared" si="172"/>
        <v>5076676.6067066668</v>
      </c>
      <c r="O231" s="82">
        <f t="shared" si="167"/>
        <v>0</v>
      </c>
      <c r="P231" s="90">
        <f t="shared" si="166"/>
        <v>5076676.6067066668</v>
      </c>
      <c r="Q231" s="100">
        <f t="shared" si="169"/>
        <v>6432.6870333333336</v>
      </c>
      <c r="R231" s="100">
        <f t="shared" si="170"/>
        <v>1029.2299253333333</v>
      </c>
    </row>
    <row r="232" spans="8:18" x14ac:dyDescent="0.25">
      <c r="H232" s="79">
        <f t="shared" si="168"/>
        <v>209</v>
      </c>
      <c r="L232" s="82">
        <f t="shared" si="171"/>
        <v>771922444</v>
      </c>
      <c r="M232" s="90">
        <f t="shared" si="172"/>
        <v>5076676.6067066668</v>
      </c>
      <c r="O232" s="82">
        <f t="shared" si="167"/>
        <v>0</v>
      </c>
      <c r="P232" s="90">
        <f t="shared" si="166"/>
        <v>5076676.6067066668</v>
      </c>
      <c r="Q232" s="100">
        <f t="shared" si="169"/>
        <v>6432.6870333333336</v>
      </c>
      <c r="R232" s="100">
        <f t="shared" si="170"/>
        <v>1029.2299253333333</v>
      </c>
    </row>
    <row r="233" spans="8:18" x14ac:dyDescent="0.25">
      <c r="H233" s="79">
        <f t="shared" si="168"/>
        <v>210</v>
      </c>
      <c r="L233" s="82">
        <f t="shared" si="171"/>
        <v>771922444</v>
      </c>
      <c r="M233" s="90">
        <f t="shared" si="172"/>
        <v>5076676.6067066668</v>
      </c>
      <c r="O233" s="82">
        <f t="shared" si="167"/>
        <v>0</v>
      </c>
      <c r="P233" s="90">
        <f t="shared" si="166"/>
        <v>5076676.6067066668</v>
      </c>
      <c r="Q233" s="100">
        <f t="shared" si="169"/>
        <v>6432.6870333333336</v>
      </c>
      <c r="R233" s="100">
        <f t="shared" si="170"/>
        <v>1029.2299253333333</v>
      </c>
    </row>
    <row r="234" spans="8:18" x14ac:dyDescent="0.25">
      <c r="H234" s="79">
        <f t="shared" si="168"/>
        <v>211</v>
      </c>
      <c r="L234" s="82">
        <f t="shared" si="171"/>
        <v>771922444</v>
      </c>
      <c r="M234" s="90">
        <f t="shared" si="172"/>
        <v>5076676.6067066668</v>
      </c>
      <c r="O234" s="82">
        <f t="shared" si="167"/>
        <v>0</v>
      </c>
      <c r="P234" s="90">
        <f t="shared" si="166"/>
        <v>5076676.6067066668</v>
      </c>
      <c r="Q234" s="100">
        <f t="shared" si="169"/>
        <v>6432.6870333333336</v>
      </c>
      <c r="R234" s="100">
        <f t="shared" si="170"/>
        <v>1029.2299253333333</v>
      </c>
    </row>
    <row r="235" spans="8:18" x14ac:dyDescent="0.25">
      <c r="H235" s="79">
        <f t="shared" si="168"/>
        <v>212</v>
      </c>
      <c r="L235" s="82">
        <f t="shared" si="171"/>
        <v>771922444</v>
      </c>
      <c r="M235" s="90">
        <f t="shared" si="172"/>
        <v>5076676.6067066668</v>
      </c>
      <c r="O235" s="82">
        <f t="shared" si="167"/>
        <v>0</v>
      </c>
      <c r="P235" s="90">
        <f t="shared" si="166"/>
        <v>5076676.6067066668</v>
      </c>
      <c r="Q235" s="100">
        <f t="shared" si="169"/>
        <v>6432.6870333333336</v>
      </c>
      <c r="R235" s="100">
        <f t="shared" si="170"/>
        <v>1029.2299253333333</v>
      </c>
    </row>
    <row r="236" spans="8:18" x14ac:dyDescent="0.25">
      <c r="H236" s="79">
        <f t="shared" si="168"/>
        <v>213</v>
      </c>
      <c r="L236" s="82">
        <f t="shared" si="171"/>
        <v>771922444</v>
      </c>
      <c r="M236" s="90">
        <f t="shared" si="172"/>
        <v>5076676.6067066668</v>
      </c>
      <c r="O236" s="82">
        <f t="shared" si="167"/>
        <v>0</v>
      </c>
      <c r="P236" s="90">
        <f t="shared" si="166"/>
        <v>5076676.6067066668</v>
      </c>
      <c r="Q236" s="100">
        <f t="shared" si="169"/>
        <v>6432.6870333333336</v>
      </c>
      <c r="R236" s="100">
        <f t="shared" si="170"/>
        <v>1029.2299253333333</v>
      </c>
    </row>
    <row r="237" spans="8:18" x14ac:dyDescent="0.25">
      <c r="H237" s="79">
        <f t="shared" si="168"/>
        <v>214</v>
      </c>
      <c r="L237" s="82">
        <f t="shared" si="171"/>
        <v>771922444</v>
      </c>
      <c r="M237" s="90">
        <f t="shared" si="172"/>
        <v>5076676.6067066668</v>
      </c>
      <c r="O237" s="82">
        <f t="shared" si="167"/>
        <v>0</v>
      </c>
      <c r="P237" s="90">
        <f t="shared" si="166"/>
        <v>5076676.6067066668</v>
      </c>
      <c r="Q237" s="100">
        <f t="shared" si="169"/>
        <v>6432.6870333333336</v>
      </c>
      <c r="R237" s="100">
        <f t="shared" si="170"/>
        <v>1029.2299253333333</v>
      </c>
    </row>
    <row r="238" spans="8:18" x14ac:dyDescent="0.25">
      <c r="H238" s="79">
        <f t="shared" si="168"/>
        <v>215</v>
      </c>
      <c r="L238" s="82">
        <f t="shared" si="171"/>
        <v>771922444</v>
      </c>
      <c r="M238" s="90">
        <f t="shared" si="172"/>
        <v>5076676.6067066668</v>
      </c>
      <c r="O238" s="82">
        <f t="shared" si="167"/>
        <v>0</v>
      </c>
      <c r="P238" s="90">
        <f t="shared" si="166"/>
        <v>5076676.6067066668</v>
      </c>
      <c r="Q238" s="100">
        <f t="shared" si="169"/>
        <v>6432.6870333333336</v>
      </c>
      <c r="R238" s="100">
        <f t="shared" si="170"/>
        <v>1029.2299253333333</v>
      </c>
    </row>
    <row r="239" spans="8:18" x14ac:dyDescent="0.25">
      <c r="H239" s="79">
        <f t="shared" si="168"/>
        <v>216</v>
      </c>
      <c r="L239" s="82">
        <f t="shared" si="171"/>
        <v>771922444</v>
      </c>
      <c r="M239" s="90">
        <f t="shared" si="172"/>
        <v>5076676.6067066668</v>
      </c>
      <c r="O239" s="82">
        <f t="shared" si="167"/>
        <v>0</v>
      </c>
      <c r="P239" s="90">
        <f t="shared" si="166"/>
        <v>5076676.6067066668</v>
      </c>
      <c r="Q239" s="100">
        <f t="shared" si="169"/>
        <v>6432.6870333333336</v>
      </c>
      <c r="R239" s="100">
        <f t="shared" si="170"/>
        <v>1029.2299253333333</v>
      </c>
    </row>
    <row r="240" spans="8:18" x14ac:dyDescent="0.25">
      <c r="H240" s="79">
        <f t="shared" si="168"/>
        <v>217</v>
      </c>
      <c r="L240" s="82">
        <f t="shared" si="171"/>
        <v>771922444</v>
      </c>
      <c r="M240" s="90">
        <f t="shared" si="172"/>
        <v>5076676.6067066668</v>
      </c>
      <c r="O240" s="82">
        <f t="shared" si="167"/>
        <v>0</v>
      </c>
      <c r="P240" s="90">
        <f t="shared" ref="P240:P264" si="173">($C$6/12*L239)</f>
        <v>5076676.6067066668</v>
      </c>
      <c r="Q240" s="100">
        <f t="shared" si="169"/>
        <v>6432.6870333333336</v>
      </c>
      <c r="R240" s="100">
        <f t="shared" si="170"/>
        <v>1029.2299253333333</v>
      </c>
    </row>
    <row r="241" spans="8:18" x14ac:dyDescent="0.25">
      <c r="H241" s="79">
        <f t="shared" si="168"/>
        <v>218</v>
      </c>
      <c r="L241" s="82">
        <f t="shared" si="171"/>
        <v>771922444</v>
      </c>
      <c r="M241" s="90">
        <f t="shared" si="172"/>
        <v>5076676.6067066668</v>
      </c>
      <c r="O241" s="82">
        <f t="shared" ref="O241:O264" si="174">M241-P241</f>
        <v>0</v>
      </c>
      <c r="P241" s="90">
        <f t="shared" si="173"/>
        <v>5076676.6067066668</v>
      </c>
      <c r="Q241" s="100">
        <f t="shared" si="169"/>
        <v>6432.6870333333336</v>
      </c>
      <c r="R241" s="100">
        <f t="shared" si="170"/>
        <v>1029.2299253333333</v>
      </c>
    </row>
    <row r="242" spans="8:18" x14ac:dyDescent="0.25">
      <c r="H242" s="79">
        <f t="shared" si="168"/>
        <v>219</v>
      </c>
      <c r="L242" s="82">
        <f t="shared" si="171"/>
        <v>771922444</v>
      </c>
      <c r="M242" s="90">
        <f t="shared" si="172"/>
        <v>5076676.6067066668</v>
      </c>
      <c r="O242" s="82">
        <f t="shared" si="174"/>
        <v>0</v>
      </c>
      <c r="P242" s="90">
        <f t="shared" si="173"/>
        <v>5076676.6067066668</v>
      </c>
      <c r="Q242" s="100">
        <f t="shared" si="169"/>
        <v>6432.6870333333336</v>
      </c>
      <c r="R242" s="100">
        <f t="shared" si="170"/>
        <v>1029.2299253333333</v>
      </c>
    </row>
    <row r="243" spans="8:18" x14ac:dyDescent="0.25">
      <c r="H243" s="79">
        <f t="shared" si="168"/>
        <v>220</v>
      </c>
      <c r="L243" s="82">
        <f t="shared" si="171"/>
        <v>771922444</v>
      </c>
      <c r="M243" s="90">
        <f t="shared" si="172"/>
        <v>5076676.6067066668</v>
      </c>
      <c r="O243" s="82">
        <f t="shared" si="174"/>
        <v>0</v>
      </c>
      <c r="P243" s="90">
        <f t="shared" si="173"/>
        <v>5076676.6067066668</v>
      </c>
      <c r="Q243" s="100">
        <f t="shared" si="169"/>
        <v>6432.6870333333336</v>
      </c>
      <c r="R243" s="100">
        <f t="shared" si="170"/>
        <v>1029.2299253333333</v>
      </c>
    </row>
    <row r="244" spans="8:18" x14ac:dyDescent="0.25">
      <c r="H244" s="79">
        <f t="shared" si="168"/>
        <v>221</v>
      </c>
      <c r="L244" s="82">
        <f t="shared" si="171"/>
        <v>771922444</v>
      </c>
      <c r="M244" s="90">
        <f t="shared" si="172"/>
        <v>5076676.6067066668</v>
      </c>
      <c r="O244" s="82">
        <f t="shared" si="174"/>
        <v>0</v>
      </c>
      <c r="P244" s="90">
        <f t="shared" si="173"/>
        <v>5076676.6067066668</v>
      </c>
      <c r="Q244" s="100">
        <f t="shared" si="169"/>
        <v>6432.6870333333336</v>
      </c>
      <c r="R244" s="100">
        <f t="shared" si="170"/>
        <v>1029.2299253333333</v>
      </c>
    </row>
    <row r="245" spans="8:18" x14ac:dyDescent="0.25">
      <c r="H245" s="79">
        <f t="shared" si="168"/>
        <v>222</v>
      </c>
      <c r="L245" s="82">
        <f t="shared" si="171"/>
        <v>771922444</v>
      </c>
      <c r="M245" s="90">
        <f t="shared" si="172"/>
        <v>5076676.6067066668</v>
      </c>
      <c r="O245" s="82">
        <f t="shared" si="174"/>
        <v>0</v>
      </c>
      <c r="P245" s="90">
        <f t="shared" si="173"/>
        <v>5076676.6067066668</v>
      </c>
      <c r="Q245" s="100">
        <f t="shared" si="169"/>
        <v>6432.6870333333336</v>
      </c>
      <c r="R245" s="100">
        <f t="shared" si="170"/>
        <v>1029.2299253333333</v>
      </c>
    </row>
    <row r="246" spans="8:18" x14ac:dyDescent="0.25">
      <c r="H246" s="79">
        <f t="shared" si="168"/>
        <v>223</v>
      </c>
      <c r="L246" s="82">
        <f t="shared" si="171"/>
        <v>771922444</v>
      </c>
      <c r="M246" s="90">
        <f t="shared" si="172"/>
        <v>5076676.6067066668</v>
      </c>
      <c r="O246" s="82">
        <f t="shared" si="174"/>
        <v>0</v>
      </c>
      <c r="P246" s="90">
        <f t="shared" si="173"/>
        <v>5076676.6067066668</v>
      </c>
      <c r="Q246" s="100">
        <f t="shared" si="169"/>
        <v>6432.6870333333336</v>
      </c>
      <c r="R246" s="100">
        <f t="shared" si="170"/>
        <v>1029.2299253333333</v>
      </c>
    </row>
    <row r="247" spans="8:18" x14ac:dyDescent="0.25">
      <c r="H247" s="79">
        <f t="shared" si="168"/>
        <v>224</v>
      </c>
      <c r="L247" s="82">
        <f t="shared" si="171"/>
        <v>771922444</v>
      </c>
      <c r="M247" s="90">
        <f t="shared" si="172"/>
        <v>5076676.6067066668</v>
      </c>
      <c r="O247" s="82">
        <f t="shared" si="174"/>
        <v>0</v>
      </c>
      <c r="P247" s="90">
        <f t="shared" si="173"/>
        <v>5076676.6067066668</v>
      </c>
      <c r="Q247" s="100">
        <f t="shared" si="169"/>
        <v>6432.6870333333336</v>
      </c>
      <c r="R247" s="100">
        <f t="shared" si="170"/>
        <v>1029.2299253333333</v>
      </c>
    </row>
    <row r="248" spans="8:18" x14ac:dyDescent="0.25">
      <c r="H248" s="79">
        <f t="shared" ref="H248:H264" si="175">H247+1</f>
        <v>225</v>
      </c>
      <c r="L248" s="82">
        <f t="shared" si="171"/>
        <v>771922444</v>
      </c>
      <c r="M248" s="90">
        <f t="shared" si="172"/>
        <v>5076676.6067066668</v>
      </c>
      <c r="O248" s="82">
        <f t="shared" si="174"/>
        <v>0</v>
      </c>
      <c r="P248" s="90">
        <f t="shared" si="173"/>
        <v>5076676.6067066668</v>
      </c>
      <c r="Q248" s="100">
        <f t="shared" ref="Q248:Q264" si="176">L247*($C$10/12)</f>
        <v>6432.6870333333336</v>
      </c>
      <c r="R248" s="100">
        <f t="shared" ref="R248:R264" si="177">L247*($C$11/12)</f>
        <v>1029.2299253333333</v>
      </c>
    </row>
    <row r="249" spans="8:18" x14ac:dyDescent="0.25">
      <c r="H249" s="79">
        <f t="shared" si="175"/>
        <v>226</v>
      </c>
      <c r="L249" s="82">
        <f t="shared" si="171"/>
        <v>771922444</v>
      </c>
      <c r="M249" s="90">
        <f t="shared" si="172"/>
        <v>5076676.6067066668</v>
      </c>
      <c r="O249" s="82">
        <f t="shared" si="174"/>
        <v>0</v>
      </c>
      <c r="P249" s="90">
        <f t="shared" si="173"/>
        <v>5076676.6067066668</v>
      </c>
      <c r="Q249" s="100">
        <f t="shared" si="176"/>
        <v>6432.6870333333336</v>
      </c>
      <c r="R249" s="100">
        <f t="shared" si="177"/>
        <v>1029.2299253333333</v>
      </c>
    </row>
    <row r="250" spans="8:18" x14ac:dyDescent="0.25">
      <c r="H250" s="79">
        <f t="shared" si="175"/>
        <v>227</v>
      </c>
      <c r="L250" s="82">
        <f t="shared" si="171"/>
        <v>771922444</v>
      </c>
      <c r="M250" s="90">
        <f t="shared" si="172"/>
        <v>5076676.6067066668</v>
      </c>
      <c r="O250" s="82">
        <f t="shared" si="174"/>
        <v>0</v>
      </c>
      <c r="P250" s="90">
        <f t="shared" si="173"/>
        <v>5076676.6067066668</v>
      </c>
      <c r="Q250" s="100">
        <f t="shared" si="176"/>
        <v>6432.6870333333336</v>
      </c>
      <c r="R250" s="100">
        <f t="shared" si="177"/>
        <v>1029.2299253333333</v>
      </c>
    </row>
    <row r="251" spans="8:18" x14ac:dyDescent="0.25">
      <c r="H251" s="79">
        <f t="shared" si="175"/>
        <v>228</v>
      </c>
      <c r="L251" s="82">
        <f t="shared" si="171"/>
        <v>771922444</v>
      </c>
      <c r="M251" s="90">
        <f t="shared" si="172"/>
        <v>5076676.6067066668</v>
      </c>
      <c r="O251" s="82">
        <f t="shared" si="174"/>
        <v>0</v>
      </c>
      <c r="P251" s="90">
        <f t="shared" si="173"/>
        <v>5076676.6067066668</v>
      </c>
      <c r="Q251" s="100">
        <f t="shared" si="176"/>
        <v>6432.6870333333336</v>
      </c>
      <c r="R251" s="100">
        <f t="shared" si="177"/>
        <v>1029.2299253333333</v>
      </c>
    </row>
    <row r="252" spans="8:18" x14ac:dyDescent="0.25">
      <c r="H252" s="79">
        <f t="shared" si="175"/>
        <v>229</v>
      </c>
      <c r="L252" s="82">
        <f t="shared" si="171"/>
        <v>771922444</v>
      </c>
      <c r="M252" s="90">
        <f t="shared" si="172"/>
        <v>5076676.6067066668</v>
      </c>
      <c r="O252" s="82">
        <f t="shared" si="174"/>
        <v>0</v>
      </c>
      <c r="P252" s="90">
        <f t="shared" si="173"/>
        <v>5076676.6067066668</v>
      </c>
      <c r="Q252" s="100">
        <f t="shared" si="176"/>
        <v>6432.6870333333336</v>
      </c>
      <c r="R252" s="100">
        <f t="shared" si="177"/>
        <v>1029.2299253333333</v>
      </c>
    </row>
    <row r="253" spans="8:18" x14ac:dyDescent="0.25">
      <c r="H253" s="79">
        <f t="shared" si="175"/>
        <v>230</v>
      </c>
      <c r="L253" s="82">
        <f t="shared" si="171"/>
        <v>771922444</v>
      </c>
      <c r="M253" s="90">
        <f t="shared" si="172"/>
        <v>5076676.6067066668</v>
      </c>
      <c r="O253" s="82">
        <f t="shared" si="174"/>
        <v>0</v>
      </c>
      <c r="P253" s="90">
        <f t="shared" si="173"/>
        <v>5076676.6067066668</v>
      </c>
      <c r="Q253" s="100">
        <f t="shared" si="176"/>
        <v>6432.6870333333336</v>
      </c>
      <c r="R253" s="100">
        <f t="shared" si="177"/>
        <v>1029.2299253333333</v>
      </c>
    </row>
    <row r="254" spans="8:18" x14ac:dyDescent="0.25">
      <c r="H254" s="79">
        <f t="shared" si="175"/>
        <v>231</v>
      </c>
      <c r="L254" s="82">
        <f t="shared" si="171"/>
        <v>771922444</v>
      </c>
      <c r="M254" s="90">
        <f t="shared" si="172"/>
        <v>5076676.6067066668</v>
      </c>
      <c r="O254" s="82">
        <f t="shared" si="174"/>
        <v>0</v>
      </c>
      <c r="P254" s="90">
        <f t="shared" si="173"/>
        <v>5076676.6067066668</v>
      </c>
      <c r="Q254" s="100">
        <f t="shared" si="176"/>
        <v>6432.6870333333336</v>
      </c>
      <c r="R254" s="100">
        <f t="shared" si="177"/>
        <v>1029.2299253333333</v>
      </c>
    </row>
    <row r="255" spans="8:18" x14ac:dyDescent="0.25">
      <c r="H255" s="79">
        <f t="shared" si="175"/>
        <v>232</v>
      </c>
      <c r="L255" s="82">
        <f t="shared" si="171"/>
        <v>771922444</v>
      </c>
      <c r="M255" s="90">
        <f t="shared" si="172"/>
        <v>5076676.6067066668</v>
      </c>
      <c r="O255" s="82">
        <f t="shared" si="174"/>
        <v>0</v>
      </c>
      <c r="P255" s="90">
        <f t="shared" si="173"/>
        <v>5076676.6067066668</v>
      </c>
      <c r="Q255" s="100">
        <f t="shared" si="176"/>
        <v>6432.6870333333336</v>
      </c>
      <c r="R255" s="100">
        <f t="shared" si="177"/>
        <v>1029.2299253333333</v>
      </c>
    </row>
    <row r="256" spans="8:18" x14ac:dyDescent="0.25">
      <c r="H256" s="79">
        <f t="shared" si="175"/>
        <v>233</v>
      </c>
      <c r="L256" s="82">
        <f t="shared" si="171"/>
        <v>771922444</v>
      </c>
      <c r="M256" s="90">
        <f t="shared" si="172"/>
        <v>5076676.6067066668</v>
      </c>
      <c r="O256" s="82">
        <f t="shared" si="174"/>
        <v>0</v>
      </c>
      <c r="P256" s="90">
        <f t="shared" si="173"/>
        <v>5076676.6067066668</v>
      </c>
      <c r="Q256" s="100">
        <f t="shared" si="176"/>
        <v>6432.6870333333336</v>
      </c>
      <c r="R256" s="100">
        <f t="shared" si="177"/>
        <v>1029.2299253333333</v>
      </c>
    </row>
    <row r="257" spans="7:87" x14ac:dyDescent="0.25">
      <c r="H257" s="79">
        <f t="shared" si="175"/>
        <v>234</v>
      </c>
      <c r="L257" s="82">
        <f t="shared" si="171"/>
        <v>771922444</v>
      </c>
      <c r="M257" s="90">
        <f t="shared" si="172"/>
        <v>5076676.6067066668</v>
      </c>
      <c r="O257" s="82">
        <f t="shared" si="174"/>
        <v>0</v>
      </c>
      <c r="P257" s="90">
        <f t="shared" si="173"/>
        <v>5076676.6067066668</v>
      </c>
      <c r="Q257" s="100">
        <f t="shared" si="176"/>
        <v>6432.6870333333336</v>
      </c>
      <c r="R257" s="100">
        <f t="shared" si="177"/>
        <v>1029.2299253333333</v>
      </c>
    </row>
    <row r="258" spans="7:87" x14ac:dyDescent="0.25">
      <c r="H258" s="79">
        <f t="shared" si="175"/>
        <v>235</v>
      </c>
      <c r="L258" s="82">
        <f t="shared" si="171"/>
        <v>771922444</v>
      </c>
      <c r="M258" s="90">
        <f t="shared" si="172"/>
        <v>5076676.6067066668</v>
      </c>
      <c r="O258" s="82">
        <f t="shared" si="174"/>
        <v>0</v>
      </c>
      <c r="P258" s="90">
        <f t="shared" si="173"/>
        <v>5076676.6067066668</v>
      </c>
      <c r="Q258" s="100">
        <f t="shared" si="176"/>
        <v>6432.6870333333336</v>
      </c>
      <c r="R258" s="100">
        <f t="shared" si="177"/>
        <v>1029.2299253333333</v>
      </c>
    </row>
    <row r="259" spans="7:87" x14ac:dyDescent="0.25">
      <c r="H259" s="79">
        <f t="shared" si="175"/>
        <v>236</v>
      </c>
      <c r="L259" s="82">
        <f t="shared" si="171"/>
        <v>771922444</v>
      </c>
      <c r="M259" s="90">
        <f t="shared" si="172"/>
        <v>5076676.6067066668</v>
      </c>
      <c r="O259" s="82">
        <f t="shared" si="174"/>
        <v>0</v>
      </c>
      <c r="P259" s="90">
        <f t="shared" si="173"/>
        <v>5076676.6067066668</v>
      </c>
      <c r="Q259" s="100">
        <f t="shared" si="176"/>
        <v>6432.6870333333336</v>
      </c>
      <c r="R259" s="100">
        <f t="shared" si="177"/>
        <v>1029.2299253333333</v>
      </c>
    </row>
    <row r="260" spans="7:87" x14ac:dyDescent="0.25">
      <c r="H260" s="79">
        <f t="shared" si="175"/>
        <v>237</v>
      </c>
      <c r="L260" s="82">
        <f t="shared" si="171"/>
        <v>771922444</v>
      </c>
      <c r="M260" s="90">
        <f t="shared" si="172"/>
        <v>5076676.6067066668</v>
      </c>
      <c r="O260" s="82">
        <f t="shared" si="174"/>
        <v>0</v>
      </c>
      <c r="P260" s="90">
        <f t="shared" si="173"/>
        <v>5076676.6067066668</v>
      </c>
      <c r="Q260" s="100">
        <f t="shared" si="176"/>
        <v>6432.6870333333336</v>
      </c>
      <c r="R260" s="100">
        <f t="shared" si="177"/>
        <v>1029.2299253333333</v>
      </c>
    </row>
    <row r="261" spans="7:87" x14ac:dyDescent="0.25">
      <c r="H261" s="79">
        <f t="shared" si="175"/>
        <v>238</v>
      </c>
      <c r="L261" s="82">
        <f t="shared" si="171"/>
        <v>771922444</v>
      </c>
      <c r="M261" s="90">
        <f t="shared" si="172"/>
        <v>5076676.6067066668</v>
      </c>
      <c r="O261" s="82">
        <f t="shared" si="174"/>
        <v>0</v>
      </c>
      <c r="P261" s="90">
        <f t="shared" si="173"/>
        <v>5076676.6067066668</v>
      </c>
      <c r="Q261" s="100">
        <f t="shared" si="176"/>
        <v>6432.6870333333336</v>
      </c>
      <c r="R261" s="100">
        <f t="shared" si="177"/>
        <v>1029.2299253333333</v>
      </c>
    </row>
    <row r="262" spans="7:87" x14ac:dyDescent="0.25">
      <c r="H262" s="79">
        <f t="shared" si="175"/>
        <v>239</v>
      </c>
      <c r="L262" s="82">
        <f t="shared" si="171"/>
        <v>771922444</v>
      </c>
      <c r="M262" s="90">
        <f t="shared" si="172"/>
        <v>5076676.6067066668</v>
      </c>
      <c r="O262" s="82">
        <f t="shared" si="174"/>
        <v>0</v>
      </c>
      <c r="P262" s="90">
        <f t="shared" si="173"/>
        <v>5076676.6067066668</v>
      </c>
      <c r="Q262" s="100">
        <f t="shared" si="176"/>
        <v>6432.6870333333336</v>
      </c>
      <c r="R262" s="100">
        <f t="shared" si="177"/>
        <v>1029.2299253333333</v>
      </c>
    </row>
    <row r="263" spans="7:87" x14ac:dyDescent="0.25">
      <c r="H263" s="79">
        <f t="shared" si="175"/>
        <v>240</v>
      </c>
      <c r="L263" s="82">
        <f t="shared" si="171"/>
        <v>771922444</v>
      </c>
      <c r="M263" s="90">
        <f t="shared" si="172"/>
        <v>5076676.6067066668</v>
      </c>
      <c r="O263" s="82">
        <f t="shared" si="174"/>
        <v>0</v>
      </c>
      <c r="P263" s="90">
        <f t="shared" si="173"/>
        <v>5076676.6067066668</v>
      </c>
      <c r="Q263" s="100">
        <f t="shared" si="176"/>
        <v>6432.6870333333336</v>
      </c>
      <c r="R263" s="100">
        <f t="shared" si="177"/>
        <v>1029.2299253333333</v>
      </c>
    </row>
    <row r="264" spans="7:87" x14ac:dyDescent="0.25">
      <c r="H264" s="79">
        <f t="shared" si="175"/>
        <v>241</v>
      </c>
      <c r="L264" s="82">
        <f t="shared" si="171"/>
        <v>771922444</v>
      </c>
      <c r="M264" s="90">
        <f t="shared" si="172"/>
        <v>5076676.6067066668</v>
      </c>
      <c r="O264" s="82">
        <f t="shared" si="174"/>
        <v>0</v>
      </c>
      <c r="P264" s="90">
        <f t="shared" si="173"/>
        <v>5076676.6067066668</v>
      </c>
      <c r="Q264" s="100">
        <f t="shared" si="176"/>
        <v>6432.6870333333336</v>
      </c>
      <c r="R264" s="100">
        <f t="shared" si="177"/>
        <v>1029.2299253333333</v>
      </c>
    </row>
    <row r="265" spans="7:87" x14ac:dyDescent="0.25">
      <c r="G265" s="138"/>
      <c r="H265" s="79"/>
      <c r="I265" s="127" t="s">
        <v>83</v>
      </c>
      <c r="J265" s="125"/>
      <c r="K265" s="125"/>
      <c r="L265" s="122">
        <f>L143-O265</f>
        <v>0</v>
      </c>
      <c r="M265" s="122">
        <f>O265</f>
        <v>771922444</v>
      </c>
      <c r="N265" s="125"/>
      <c r="O265" s="122">
        <f>L143</f>
        <v>771922444</v>
      </c>
      <c r="P265" s="123"/>
      <c r="Q265" s="128"/>
      <c r="R265" s="128"/>
      <c r="S265" s="123">
        <f>SUM(N265:P265)-Q265-R265</f>
        <v>771922444</v>
      </c>
      <c r="T265" s="125"/>
      <c r="U265" s="129"/>
      <c r="V265" s="124"/>
      <c r="W265" s="123"/>
      <c r="X265" s="125"/>
      <c r="Y265" s="126"/>
      <c r="Z265" s="125"/>
      <c r="AA265" s="124">
        <f>AA143-AC265</f>
        <v>0</v>
      </c>
      <c r="AB265" s="123"/>
      <c r="AC265" s="124">
        <f>AA143</f>
        <v>299000640</v>
      </c>
      <c r="AD265" s="126"/>
      <c r="AE265" s="125"/>
      <c r="AF265" s="125"/>
      <c r="AG265" s="125"/>
      <c r="AH265" s="125"/>
      <c r="AI265" s="125"/>
      <c r="AJ265" s="125"/>
      <c r="AK265" s="125"/>
      <c r="AL265" s="125"/>
      <c r="AM265" s="125"/>
      <c r="AN265" s="125"/>
      <c r="AO265" s="125"/>
      <c r="AP265" s="124">
        <f>AP143-AR265</f>
        <v>0</v>
      </c>
      <c r="AQ265" s="123"/>
      <c r="AR265" s="124">
        <f>AP143</f>
        <v>55591451</v>
      </c>
      <c r="AS265" s="126"/>
      <c r="AT265" s="125"/>
      <c r="AU265" s="124">
        <f>AU143-AW265</f>
        <v>0</v>
      </c>
      <c r="AV265" s="123"/>
      <c r="AW265" s="124">
        <f>AU143</f>
        <v>777179585</v>
      </c>
      <c r="AX265" s="126"/>
      <c r="AY265" s="125"/>
      <c r="AZ265" s="124">
        <f>AZ143-BB265</f>
        <v>0</v>
      </c>
      <c r="BA265" s="123"/>
      <c r="BB265" s="124">
        <f>AZ143</f>
        <v>40999766</v>
      </c>
      <c r="BC265" s="126"/>
      <c r="BD265" s="125"/>
      <c r="BE265" s="124">
        <f>BE143-BG265</f>
        <v>0</v>
      </c>
      <c r="BF265" s="123"/>
      <c r="BG265" s="124">
        <f>BE143</f>
        <v>35142657</v>
      </c>
      <c r="BH265" s="126"/>
      <c r="BI265" s="125"/>
      <c r="BJ265" s="124">
        <f>BJ143-BL265</f>
        <v>0</v>
      </c>
      <c r="BK265" s="123"/>
      <c r="BL265" s="124">
        <f>BJ143</f>
        <v>11714219</v>
      </c>
      <c r="BM265" s="126"/>
      <c r="BN265" s="125"/>
      <c r="BO265" s="124">
        <f>BO143-BQ265</f>
        <v>0</v>
      </c>
      <c r="BP265" s="123"/>
      <c r="BQ265" s="124">
        <f>BO143</f>
        <v>27333177</v>
      </c>
      <c r="BR265" s="126"/>
      <c r="BS265" s="125"/>
      <c r="BT265" s="124">
        <f>BT143-BV265</f>
        <v>0</v>
      </c>
      <c r="BU265" s="123"/>
      <c r="BV265" s="124">
        <f>BT143</f>
        <v>11714219</v>
      </c>
      <c r="BW265" s="126"/>
      <c r="BX265" s="125"/>
      <c r="BY265" s="124">
        <f>BY143-CA265</f>
        <v>0</v>
      </c>
      <c r="BZ265" s="123"/>
      <c r="CA265" s="124">
        <f>BY143</f>
        <v>0</v>
      </c>
      <c r="CB265" s="126"/>
      <c r="CC265" s="125"/>
      <c r="CD265" s="124">
        <f>CD143-CF265</f>
        <v>153230577</v>
      </c>
      <c r="CE265" s="125"/>
      <c r="CF265" s="123">
        <f>X265+AC265+AR265+AW265+BB265+BG265+BL265+BQ265+BV265+CA265</f>
        <v>1258675714</v>
      </c>
      <c r="CG265" s="124">
        <f>CE265+CF265</f>
        <v>1258675714</v>
      </c>
      <c r="CH265" s="123">
        <f>S265-CG265</f>
        <v>-486753270</v>
      </c>
      <c r="CI265" s="3"/>
    </row>
    <row r="266" spans="7:87" x14ac:dyDescent="0.25">
      <c r="G266" s="138"/>
      <c r="H266" s="115"/>
      <c r="I266" s="116"/>
      <c r="J266" s="95"/>
      <c r="K266" s="95"/>
      <c r="L266" s="117"/>
      <c r="M266" s="117">
        <f>O143+P143+M143+M265</f>
        <v>782075797.21341336</v>
      </c>
      <c r="N266" s="95"/>
      <c r="O266" s="117">
        <f>O143+O265</f>
        <v>771922444</v>
      </c>
      <c r="P266" s="117">
        <f>P143+P265</f>
        <v>5076676.6067066668</v>
      </c>
      <c r="Q266" s="117">
        <f>Q143+Q265</f>
        <v>6432.6870333333336</v>
      </c>
      <c r="R266" s="117">
        <f>R143+R265</f>
        <v>1029.2299253333333</v>
      </c>
      <c r="S266" s="118">
        <f>SUM(N266:P266)-Q266-R266</f>
        <v>776991658.68974805</v>
      </c>
      <c r="T266" s="95"/>
      <c r="U266" s="119"/>
      <c r="V266" s="120"/>
      <c r="W266" s="118"/>
      <c r="X266" s="95"/>
      <c r="Y266" s="121"/>
      <c r="Z266" s="95"/>
      <c r="AA266" s="120"/>
      <c r="AB266" s="118">
        <f>AB143</f>
        <v>1827143.0776</v>
      </c>
      <c r="AC266" s="120">
        <f>AC143+AC265</f>
        <v>299000640</v>
      </c>
      <c r="AD266" s="121">
        <f>AB266+AC266</f>
        <v>300827783.0776</v>
      </c>
      <c r="AE266" s="95"/>
      <c r="AF266" s="95"/>
      <c r="AG266" s="95"/>
      <c r="AH266" s="95"/>
      <c r="AI266" s="95"/>
      <c r="AJ266" s="95"/>
      <c r="AK266" s="95"/>
      <c r="AL266" s="95"/>
      <c r="AM266" s="95"/>
      <c r="AN266" s="95"/>
      <c r="AO266" s="95"/>
      <c r="AP266" s="120"/>
      <c r="AQ266" s="118">
        <f>AQ143</f>
        <v>315064.54854250001</v>
      </c>
      <c r="AR266" s="120">
        <f>AR143+AR265</f>
        <v>55591451</v>
      </c>
      <c r="AS266" s="121">
        <f>AQ266+AR266</f>
        <v>55906515.5485425</v>
      </c>
      <c r="AT266" s="95"/>
      <c r="AU266" s="120"/>
      <c r="AV266" s="118">
        <f>AV143</f>
        <v>354005.30096750002</v>
      </c>
      <c r="AW266" s="120">
        <f>AW143+AW265</f>
        <v>777179585</v>
      </c>
      <c r="AX266" s="121">
        <f>AV266+AW266</f>
        <v>777533590.30096745</v>
      </c>
      <c r="AY266" s="95"/>
      <c r="AZ266" s="120"/>
      <c r="BA266" s="118">
        <f>BA143</f>
        <v>256658.53516000003</v>
      </c>
      <c r="BB266" s="120">
        <f>BB143+BB265</f>
        <v>40999766</v>
      </c>
      <c r="BC266" s="121">
        <f>BA266+BB266</f>
        <v>41256424.535159998</v>
      </c>
      <c r="BD266" s="95"/>
      <c r="BE266" s="120"/>
      <c r="BF266" s="118">
        <f>BF143</f>
        <v>224063.72392250001</v>
      </c>
      <c r="BG266" s="120">
        <f>BG143+BG265</f>
        <v>35142657</v>
      </c>
      <c r="BH266" s="121">
        <f>BF266+BG266</f>
        <v>35366720.723922499</v>
      </c>
      <c r="BI266" s="95"/>
      <c r="BJ266" s="120"/>
      <c r="BK266" s="118">
        <f>BK143</f>
        <v>74642.027283083342</v>
      </c>
      <c r="BL266" s="120">
        <f>BL143+BL265</f>
        <v>11714219</v>
      </c>
      <c r="BM266" s="121">
        <f>BK266+BL266</f>
        <v>11788861.027283084</v>
      </c>
      <c r="BN266" s="95"/>
      <c r="BO266" s="120"/>
      <c r="BP266" s="118">
        <f>BP143</f>
        <v>176499.43494800001</v>
      </c>
      <c r="BQ266" s="120">
        <f>BQ143+BQ265</f>
        <v>27333177</v>
      </c>
      <c r="BR266" s="121">
        <f>BP266+BQ266</f>
        <v>27509676.434948001</v>
      </c>
      <c r="BS266" s="95"/>
      <c r="BT266" s="120"/>
      <c r="BU266" s="118">
        <f>BU143</f>
        <v>75642.616822666663</v>
      </c>
      <c r="BV266" s="120">
        <f>BV143+BV265</f>
        <v>11714219</v>
      </c>
      <c r="BW266" s="121">
        <f>BU266+BV266</f>
        <v>11789861.616822667</v>
      </c>
      <c r="BX266" s="95"/>
      <c r="BY266" s="120"/>
      <c r="BZ266" s="118">
        <f>BZ143</f>
        <v>0</v>
      </c>
      <c r="CA266" s="120">
        <f>CA143+CA265</f>
        <v>0</v>
      </c>
      <c r="CB266" s="121">
        <f>BZ266+CA266</f>
        <v>0</v>
      </c>
      <c r="CC266" s="95"/>
      <c r="CD266" s="95"/>
      <c r="CE266" s="118">
        <f>CE143</f>
        <v>4211482.7418237496</v>
      </c>
      <c r="CF266" s="118">
        <f>X266+AC266+AR266+AW266+BB266+BG266+BL266+BQ266+BV266+CA266</f>
        <v>1258675714</v>
      </c>
      <c r="CG266" s="120">
        <f>CE266+CF266</f>
        <v>1262887196.7418237</v>
      </c>
      <c r="CH266" s="118">
        <f>S266-CG266</f>
        <v>-485895538.05207562</v>
      </c>
      <c r="CI266" s="3"/>
    </row>
  </sheetData>
  <mergeCells count="1">
    <mergeCell ref="CE21:CG21"/>
  </mergeCells>
  <phoneticPr fontId="0" type="noConversion"/>
  <pageMargins left="0.75" right="0.75" top="1" bottom="1" header="0.5" footer="0.5"/>
  <pageSetup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2"/>
  <sheetViews>
    <sheetView topLeftCell="A14" zoomScale="75" workbookViewId="0">
      <selection activeCell="D23" sqref="D23"/>
    </sheetView>
  </sheetViews>
  <sheetFormatPr defaultColWidth="8" defaultRowHeight="12.75" x14ac:dyDescent="0.2"/>
  <cols>
    <col min="1" max="8" width="14.25" style="50" customWidth="1"/>
    <col min="9" max="9" width="12.625" style="50" customWidth="1"/>
    <col min="10" max="19" width="14.25" style="50" customWidth="1"/>
    <col min="20" max="20" width="9.125" style="50" customWidth="1"/>
    <col min="21" max="24" width="14.25" style="50" customWidth="1"/>
    <col min="25" max="25" width="9.125" style="50" customWidth="1"/>
    <col min="26" max="29" width="14.25" style="50" customWidth="1"/>
    <col min="30" max="30" width="9.375" style="50" customWidth="1"/>
    <col min="31" max="34" width="14.25" style="50" customWidth="1"/>
    <col min="35" max="35" width="10.75" style="50" customWidth="1"/>
    <col min="36" max="39" width="14.25" style="50" customWidth="1"/>
    <col min="40" max="40" width="9.375" style="50" customWidth="1"/>
    <col min="41" max="44" width="14.25" style="50" customWidth="1"/>
    <col min="45" max="45" width="8.375" style="50" customWidth="1"/>
    <col min="46" max="49" width="14.25" style="50" customWidth="1"/>
    <col min="50" max="50" width="10.125" style="50" customWidth="1"/>
    <col min="51" max="54" width="14.25" style="50" customWidth="1"/>
    <col min="55" max="55" width="7.875" style="50" customWidth="1"/>
    <col min="56" max="57" width="14.25" style="50" customWidth="1"/>
    <col min="58" max="58" width="11.75" style="50" customWidth="1"/>
    <col min="59" max="59" width="14.25" style="50" customWidth="1"/>
    <col min="60" max="60" width="7.75" style="50" customWidth="1"/>
    <col min="61" max="69" width="14.25" style="50" customWidth="1"/>
    <col min="70" max="70" width="9.625" style="50" customWidth="1"/>
    <col min="71" max="73" width="14.25" style="50" customWidth="1"/>
    <col min="74" max="74" width="10.125" style="50" bestFit="1" customWidth="1"/>
    <col min="75" max="75" width="8" style="50" customWidth="1"/>
    <col min="76" max="76" width="15" style="50" bestFit="1" customWidth="1"/>
    <col min="77" max="77" width="12.5" style="50" bestFit="1" customWidth="1"/>
    <col min="78" max="78" width="12.5" style="50" customWidth="1"/>
    <col min="79" max="79" width="12.5" style="50" bestFit="1" customWidth="1"/>
    <col min="80" max="80" width="9" style="50" bestFit="1" customWidth="1"/>
    <col min="81" max="16384" width="8" style="50"/>
  </cols>
  <sheetData>
    <row r="1" spans="1:10" x14ac:dyDescent="0.2">
      <c r="A1" s="48"/>
      <c r="B1" s="48"/>
      <c r="C1" s="49"/>
    </row>
    <row r="2" spans="1:10" x14ac:dyDescent="0.2">
      <c r="A2" s="51"/>
      <c r="B2" s="48"/>
      <c r="C2" s="48"/>
    </row>
    <row r="3" spans="1:10" x14ac:dyDescent="0.2">
      <c r="A3" s="48"/>
      <c r="B3" s="48"/>
      <c r="C3" s="52"/>
    </row>
    <row r="4" spans="1:10" x14ac:dyDescent="0.2">
      <c r="A4" s="48" t="s">
        <v>12</v>
      </c>
      <c r="B4" s="48"/>
      <c r="C4" s="53">
        <v>1210000000</v>
      </c>
    </row>
    <row r="5" spans="1:10" x14ac:dyDescent="0.2">
      <c r="A5" s="54" t="s">
        <v>46</v>
      </c>
      <c r="B5" s="48"/>
      <c r="C5" s="74"/>
      <c r="D5" s="67"/>
    </row>
    <row r="6" spans="1:10" x14ac:dyDescent="0.2">
      <c r="A6" s="54" t="s">
        <v>50</v>
      </c>
      <c r="B6" s="48"/>
      <c r="C6" s="55">
        <v>6.8900000000000003E-2</v>
      </c>
    </row>
    <row r="7" spans="1:10" x14ac:dyDescent="0.2">
      <c r="A7" s="48" t="s">
        <v>47</v>
      </c>
      <c r="B7" s="48"/>
      <c r="C7" s="50">
        <f>D7*12</f>
        <v>96462460.800000012</v>
      </c>
      <c r="D7" s="147">
        <v>8038538.4000000004</v>
      </c>
      <c r="E7" s="147"/>
      <c r="F7" s="71" t="s">
        <v>48</v>
      </c>
      <c r="G7" s="67" t="s">
        <v>77</v>
      </c>
    </row>
    <row r="8" spans="1:10" x14ac:dyDescent="0.2">
      <c r="A8" s="48" t="s">
        <v>16</v>
      </c>
      <c r="B8" s="48"/>
      <c r="C8" s="56">
        <v>0</v>
      </c>
      <c r="G8" s="67" t="s">
        <v>51</v>
      </c>
      <c r="H8" s="76">
        <f>108130000/C9</f>
        <v>8.9363636363636367E-2</v>
      </c>
      <c r="I8" s="78">
        <v>6.2199999999999998E-2</v>
      </c>
      <c r="J8" s="50">
        <f>H8*I8</f>
        <v>5.5584181818181819E-3</v>
      </c>
    </row>
    <row r="9" spans="1:10" x14ac:dyDescent="0.2">
      <c r="A9" s="50" t="s">
        <v>17</v>
      </c>
      <c r="C9" s="57">
        <v>1210000000</v>
      </c>
      <c r="H9" s="76">
        <f>492470000/C9</f>
        <v>0.40699999999999997</v>
      </c>
      <c r="I9" s="78">
        <v>6.6239999999999993E-2</v>
      </c>
      <c r="J9" s="50">
        <f t="shared" ref="J9:J17" si="0">H9*I9</f>
        <v>2.6959679999999996E-2</v>
      </c>
    </row>
    <row r="10" spans="1:10" x14ac:dyDescent="0.2">
      <c r="A10" s="50" t="s">
        <v>19</v>
      </c>
      <c r="C10" s="58">
        <v>1E-4</v>
      </c>
      <c r="H10" s="76">
        <f>115000000/C9</f>
        <v>9.5041322314049589E-2</v>
      </c>
      <c r="I10" s="78">
        <v>6.4468999999999999E-2</v>
      </c>
      <c r="J10" s="50">
        <f t="shared" si="0"/>
        <v>6.1272190082644626E-3</v>
      </c>
    </row>
    <row r="11" spans="1:10" x14ac:dyDescent="0.2">
      <c r="A11" s="67" t="s">
        <v>72</v>
      </c>
      <c r="C11" s="77">
        <v>1.5999999999999999E-5</v>
      </c>
      <c r="G11" s="73"/>
      <c r="H11" s="76">
        <f>102100000/C9</f>
        <v>8.4380165289256195E-2</v>
      </c>
      <c r="I11" s="78">
        <v>6.7710000000000006E-2</v>
      </c>
      <c r="J11" s="50">
        <f t="shared" si="0"/>
        <v>5.7133809917355371E-3</v>
      </c>
    </row>
    <row r="12" spans="1:10" x14ac:dyDescent="0.2">
      <c r="H12" s="76">
        <f>50000000/C9</f>
        <v>4.1322314049586778E-2</v>
      </c>
      <c r="I12" s="78">
        <v>6.5710000000000005E-2</v>
      </c>
      <c r="J12" s="50">
        <f t="shared" si="0"/>
        <v>2.7152892561983473E-3</v>
      </c>
    </row>
    <row r="13" spans="1:10" x14ac:dyDescent="0.2">
      <c r="H13" s="76">
        <f>112300000/C9</f>
        <v>9.2809917355371904E-2</v>
      </c>
      <c r="I13" s="78">
        <v>6.8779999999999994E-2</v>
      </c>
      <c r="J13" s="50">
        <f t="shared" si="0"/>
        <v>6.3834661157024788E-3</v>
      </c>
    </row>
    <row r="14" spans="1:10" x14ac:dyDescent="0.2">
      <c r="H14" s="76">
        <f>48700000/C9</f>
        <v>4.0247933884297524E-2</v>
      </c>
      <c r="I14" s="78">
        <v>6.8783999999999998E-2</v>
      </c>
      <c r="J14" s="50">
        <f t="shared" si="0"/>
        <v>2.7684138842975206E-3</v>
      </c>
    </row>
    <row r="15" spans="1:10" x14ac:dyDescent="0.2">
      <c r="H15" s="76">
        <f>89500000/C9</f>
        <v>7.3966942148760331E-2</v>
      </c>
      <c r="I15" s="78">
        <v>6.8783999999999998E-2</v>
      </c>
      <c r="J15" s="50">
        <f t="shared" si="0"/>
        <v>5.0877421487603306E-3</v>
      </c>
    </row>
    <row r="16" spans="1:10" x14ac:dyDescent="0.2">
      <c r="H16" s="76">
        <f>44800000/C9</f>
        <v>3.7024793388429754E-2</v>
      </c>
      <c r="I16" s="78">
        <v>6.8783999999999998E-2</v>
      </c>
      <c r="J16" s="50">
        <f t="shared" si="0"/>
        <v>2.5467133884297523E-3</v>
      </c>
    </row>
    <row r="17" spans="2:83" x14ac:dyDescent="0.2">
      <c r="H17" s="76">
        <f>47000000/C9</f>
        <v>3.884297520661157E-2</v>
      </c>
      <c r="I17" s="78">
        <v>6.8783999999999998E-2</v>
      </c>
      <c r="J17" s="50">
        <f t="shared" si="0"/>
        <v>2.6717752066115702E-3</v>
      </c>
    </row>
    <row r="18" spans="2:83" x14ac:dyDescent="0.2">
      <c r="G18" s="92"/>
      <c r="J18" s="77">
        <f>SUM(J8:J17)</f>
        <v>6.6532098181818183E-2</v>
      </c>
    </row>
    <row r="19" spans="2:83" ht="15.75" x14ac:dyDescent="0.25">
      <c r="B19" s="59"/>
      <c r="C19" s="59"/>
      <c r="D19" s="60" t="s">
        <v>28</v>
      </c>
      <c r="E19" s="61"/>
      <c r="F19" s="61"/>
      <c r="G19" s="59"/>
      <c r="H19" s="59"/>
      <c r="I19" s="59"/>
      <c r="J19" s="59"/>
      <c r="K19" s="59"/>
      <c r="L19" s="59"/>
      <c r="M19" s="59"/>
      <c r="N19" s="59"/>
    </row>
    <row r="20" spans="2:83" ht="15.75" x14ac:dyDescent="0.25">
      <c r="B20" s="59"/>
      <c r="C20" s="59"/>
      <c r="D20" s="61"/>
      <c r="E20" s="61"/>
      <c r="F20" s="61"/>
      <c r="G20" s="59"/>
      <c r="H20" s="75"/>
      <c r="I20" s="59"/>
      <c r="J20" s="142" t="s">
        <v>95</v>
      </c>
      <c r="K20" s="62"/>
      <c r="L20" s="59"/>
      <c r="M20" s="59"/>
      <c r="N20" s="60"/>
      <c r="P20" s="3" t="s">
        <v>56</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2:83" ht="15.75" x14ac:dyDescent="0.25">
      <c r="B21" s="63"/>
      <c r="C21" s="63" t="s">
        <v>29</v>
      </c>
      <c r="D21" s="63" t="s">
        <v>30</v>
      </c>
      <c r="E21" s="63" t="s">
        <v>31</v>
      </c>
      <c r="F21" s="63" t="s">
        <v>32</v>
      </c>
      <c r="G21" s="62"/>
      <c r="H21" s="62"/>
      <c r="I21" s="62"/>
      <c r="J21" s="62"/>
      <c r="K21" s="62"/>
      <c r="L21" s="62"/>
      <c r="M21" s="62"/>
      <c r="N21" s="67" t="s">
        <v>55</v>
      </c>
      <c r="P21" s="96" t="s">
        <v>57</v>
      </c>
      <c r="Q21"/>
      <c r="R21"/>
      <c r="S21"/>
      <c r="T21"/>
      <c r="U21" s="96" t="s">
        <v>60</v>
      </c>
      <c r="V21"/>
      <c r="W21"/>
      <c r="X21"/>
      <c r="Y21"/>
      <c r="Z21" s="96" t="s">
        <v>63</v>
      </c>
      <c r="AA21"/>
      <c r="AB21"/>
      <c r="AC21"/>
      <c r="AD21"/>
      <c r="AE21" s="96" t="s">
        <v>64</v>
      </c>
      <c r="AF21"/>
      <c r="AG21"/>
      <c r="AH21"/>
      <c r="AI21"/>
      <c r="AJ21" s="96" t="s">
        <v>61</v>
      </c>
      <c r="AK21"/>
      <c r="AL21"/>
      <c r="AM21"/>
      <c r="AN21"/>
      <c r="AO21" s="96" t="s">
        <v>65</v>
      </c>
      <c r="AP21"/>
      <c r="AQ21"/>
      <c r="AR21"/>
      <c r="AS21"/>
      <c r="AT21" s="96" t="s">
        <v>66</v>
      </c>
      <c r="AU21"/>
      <c r="AV21"/>
      <c r="AW21"/>
      <c r="AX21"/>
      <c r="AY21" s="96" t="s">
        <v>67</v>
      </c>
      <c r="AZ21"/>
      <c r="BA21"/>
      <c r="BB21"/>
      <c r="BC21"/>
      <c r="BD21" s="96" t="s">
        <v>68</v>
      </c>
      <c r="BE21"/>
      <c r="BF21"/>
      <c r="BG21"/>
      <c r="BH21"/>
      <c r="BI21" s="96" t="s">
        <v>69</v>
      </c>
      <c r="BJ21"/>
      <c r="BK21"/>
      <c r="BL21"/>
      <c r="BM21"/>
      <c r="BN21" s="96" t="s">
        <v>70</v>
      </c>
      <c r="BO21"/>
      <c r="BP21"/>
      <c r="BQ21"/>
      <c r="BR21"/>
      <c r="BS21" s="96" t="s">
        <v>71</v>
      </c>
      <c r="BT21"/>
      <c r="BU21"/>
      <c r="BV21"/>
      <c r="BW21"/>
      <c r="BX21" s="109" t="s">
        <v>79</v>
      </c>
      <c r="BY21" s="146" t="s">
        <v>85</v>
      </c>
      <c r="BZ21" s="146"/>
      <c r="CA21" s="146"/>
      <c r="CB21"/>
      <c r="CC21"/>
      <c r="CD21"/>
      <c r="CE21"/>
    </row>
    <row r="22" spans="2:83" ht="15.75" x14ac:dyDescent="0.25">
      <c r="C22" s="61"/>
      <c r="D22" s="59"/>
      <c r="E22" s="59"/>
      <c r="F22">
        <v>0</v>
      </c>
      <c r="G22" s="61" t="s">
        <v>33</v>
      </c>
      <c r="H22" s="61" t="s">
        <v>34</v>
      </c>
      <c r="I22" s="61" t="s">
        <v>35</v>
      </c>
      <c r="J22" s="61" t="s">
        <v>36</v>
      </c>
      <c r="K22" s="61" t="s">
        <v>37</v>
      </c>
      <c r="L22" s="61" t="s">
        <v>19</v>
      </c>
      <c r="M22" s="61" t="s">
        <v>72</v>
      </c>
      <c r="N22" s="93" t="s">
        <v>56</v>
      </c>
      <c r="P22" s="98" t="s">
        <v>58</v>
      </c>
      <c r="Q22" s="98" t="s">
        <v>74</v>
      </c>
      <c r="R22" s="98" t="s">
        <v>75</v>
      </c>
      <c r="S22" s="98" t="s">
        <v>76</v>
      </c>
      <c r="T22"/>
      <c r="U22" s="98" t="s">
        <v>58</v>
      </c>
      <c r="V22" s="98" t="s">
        <v>74</v>
      </c>
      <c r="W22" s="98" t="s">
        <v>75</v>
      </c>
      <c r="X22" s="98" t="s">
        <v>76</v>
      </c>
      <c r="Y22"/>
      <c r="Z22" s="98" t="s">
        <v>58</v>
      </c>
      <c r="AA22" s="98" t="s">
        <v>74</v>
      </c>
      <c r="AB22" s="98" t="s">
        <v>75</v>
      </c>
      <c r="AC22" s="98" t="s">
        <v>76</v>
      </c>
      <c r="AD22"/>
      <c r="AE22" s="98" t="s">
        <v>58</v>
      </c>
      <c r="AF22" s="98" t="s">
        <v>74</v>
      </c>
      <c r="AG22" s="98" t="s">
        <v>75</v>
      </c>
      <c r="AH22" s="98" t="s">
        <v>76</v>
      </c>
      <c r="AI22" s="98"/>
      <c r="AJ22" s="98" t="s">
        <v>58</v>
      </c>
      <c r="AK22" s="98" t="s">
        <v>74</v>
      </c>
      <c r="AL22" s="98" t="s">
        <v>75</v>
      </c>
      <c r="AM22" s="98" t="s">
        <v>76</v>
      </c>
      <c r="AN22"/>
      <c r="AO22" s="98" t="s">
        <v>58</v>
      </c>
      <c r="AP22" s="98" t="s">
        <v>74</v>
      </c>
      <c r="AQ22" s="98" t="s">
        <v>75</v>
      </c>
      <c r="AR22" s="98" t="s">
        <v>76</v>
      </c>
      <c r="AS22"/>
      <c r="AT22" s="98" t="s">
        <v>58</v>
      </c>
      <c r="AU22" s="98" t="s">
        <v>74</v>
      </c>
      <c r="AV22" s="98" t="s">
        <v>75</v>
      </c>
      <c r="AW22" s="98" t="s">
        <v>76</v>
      </c>
      <c r="AX22"/>
      <c r="AY22" s="98" t="s">
        <v>58</v>
      </c>
      <c r="AZ22" s="98" t="s">
        <v>74</v>
      </c>
      <c r="BA22" s="98" t="s">
        <v>75</v>
      </c>
      <c r="BB22" s="98" t="s">
        <v>76</v>
      </c>
      <c r="BC22"/>
      <c r="BD22" s="98" t="s">
        <v>58</v>
      </c>
      <c r="BE22" s="98" t="s">
        <v>74</v>
      </c>
      <c r="BF22" s="98" t="s">
        <v>75</v>
      </c>
      <c r="BG22" s="98" t="s">
        <v>76</v>
      </c>
      <c r="BH22"/>
      <c r="BI22" s="98" t="s">
        <v>58</v>
      </c>
      <c r="BJ22" s="98" t="s">
        <v>74</v>
      </c>
      <c r="BK22" s="98" t="s">
        <v>75</v>
      </c>
      <c r="BL22" s="98" t="s">
        <v>76</v>
      </c>
      <c r="BM22"/>
      <c r="BN22" s="98" t="s">
        <v>58</v>
      </c>
      <c r="BO22" s="98" t="s">
        <v>74</v>
      </c>
      <c r="BP22" s="98" t="s">
        <v>75</v>
      </c>
      <c r="BQ22" s="98" t="s">
        <v>76</v>
      </c>
      <c r="BR22"/>
      <c r="BS22" s="98" t="s">
        <v>58</v>
      </c>
      <c r="BT22" s="98" t="s">
        <v>74</v>
      </c>
      <c r="BU22" s="98" t="s">
        <v>75</v>
      </c>
      <c r="BV22" s="98" t="s">
        <v>76</v>
      </c>
      <c r="BW22"/>
      <c r="BX22" s="98" t="s">
        <v>58</v>
      </c>
      <c r="BY22" s="98" t="s">
        <v>74</v>
      </c>
      <c r="BZ22" s="98" t="s">
        <v>75</v>
      </c>
      <c r="CA22" s="98" t="s">
        <v>76</v>
      </c>
      <c r="CB22" s="148" t="s">
        <v>80</v>
      </c>
      <c r="CC22" s="148"/>
      <c r="CD22" s="148"/>
      <c r="CE22" s="148"/>
    </row>
    <row r="23" spans="2:83" ht="15.75" x14ac:dyDescent="0.25">
      <c r="C23" s="64">
        <v>0</v>
      </c>
      <c r="D23" s="38"/>
      <c r="E23" s="38"/>
      <c r="F23">
        <v>0</v>
      </c>
      <c r="G23" s="68">
        <f>C9</f>
        <v>1210000000</v>
      </c>
      <c r="H23" s="68"/>
      <c r="I23" s="68"/>
      <c r="J23" s="68"/>
      <c r="K23" s="68"/>
      <c r="L23" s="68"/>
      <c r="M23" s="68"/>
      <c r="N23" s="68"/>
      <c r="O23" s="69"/>
      <c r="P23" s="111">
        <f>'Rockefeller_ Monthly CF'!B14</f>
        <v>153230577</v>
      </c>
      <c r="U23" s="111">
        <f>'Rockefeller_ Monthly CF'!B15</f>
        <v>299000640</v>
      </c>
      <c r="Z23" s="88">
        <f>BX23</f>
        <v>1591144676</v>
      </c>
      <c r="AE23" s="88">
        <f>BX23</f>
        <v>1591144676</v>
      </c>
      <c r="AJ23" s="88">
        <f>'Rockefeller_ Monthly CF'!B16</f>
        <v>55591451</v>
      </c>
      <c r="AO23" s="88">
        <f>'Rockefeller_ Monthly CF'!B19</f>
        <v>777179585</v>
      </c>
      <c r="AT23" s="88">
        <f>'Rockefeller_ Monthly CF'!B20</f>
        <v>40999766</v>
      </c>
      <c r="AY23" s="88">
        <f>'Rockefeller_ Monthly CF'!B21</f>
        <v>35142657</v>
      </c>
      <c r="BD23" s="106">
        <v>48700000</v>
      </c>
      <c r="BI23" s="106">
        <v>89500000</v>
      </c>
      <c r="BN23" s="106">
        <v>44800000</v>
      </c>
      <c r="BS23" s="106">
        <v>47000000</v>
      </c>
      <c r="BX23" s="99">
        <f>P23+U23+AJ23+AO23+AT23+AY23+BD23+BI23+BN23+BS23</f>
        <v>1591144676</v>
      </c>
      <c r="BY23" s="99"/>
      <c r="BZ23" s="99"/>
      <c r="CA23" s="99"/>
    </row>
    <row r="24" spans="2:83" ht="15.75" x14ac:dyDescent="0.25">
      <c r="C24" s="64">
        <f t="shared" ref="C24:C33" si="1">C23+1</f>
        <v>1</v>
      </c>
      <c r="D24" s="38"/>
      <c r="E24" s="38"/>
      <c r="F24" s="40">
        <f>0.012*E1</f>
        <v>0</v>
      </c>
      <c r="G24" s="68">
        <f>C9</f>
        <v>1210000000</v>
      </c>
      <c r="H24" s="68">
        <f>G23*$C$6</f>
        <v>83369000</v>
      </c>
      <c r="I24" s="68"/>
      <c r="J24" s="68"/>
      <c r="K24" s="68">
        <f>G23*$C$6</f>
        <v>83369000</v>
      </c>
      <c r="L24" s="68">
        <f>G23*$C$10</f>
        <v>121000</v>
      </c>
      <c r="M24" s="68">
        <f>G23*$C$11</f>
        <v>19360</v>
      </c>
      <c r="N24" s="68">
        <f>SUM(I24:K24)-L24-M24</f>
        <v>83228640</v>
      </c>
      <c r="O24" s="69"/>
      <c r="P24" s="88">
        <f>P23-R24</f>
        <v>153230577</v>
      </c>
      <c r="Q24" s="68">
        <f>SUM('Rockefeller_ Monthly CF'!W24:W35)</f>
        <v>10893161.71893</v>
      </c>
      <c r="R24" s="68">
        <f>SUM('Rockefeller_ Monthly CF'!X24:X35)</f>
        <v>0</v>
      </c>
      <c r="S24" s="68">
        <f>SUM('Rockefeller_ Monthly CF'!Y24:Y35)</f>
        <v>10893161.71893</v>
      </c>
      <c r="U24" s="88">
        <f>U23-W24</f>
        <v>299000640</v>
      </c>
      <c r="V24" s="68">
        <f>SUM('Rockefeller_ Monthly CF'!AB24:AB35)</f>
        <v>21925716.931199998</v>
      </c>
      <c r="W24" s="68">
        <f>SUM('Rockefeller_ Monthly CF'!AC24:AC35)</f>
        <v>0</v>
      </c>
      <c r="X24" s="68">
        <f>SUM('Rockefeller_ Monthly CF'!AD24:AD35)</f>
        <v>21925716.931199998</v>
      </c>
      <c r="Z24" s="88">
        <f t="shared" ref="Z24:Z33" si="2">BX24</f>
        <v>1591144676</v>
      </c>
      <c r="AA24" s="68">
        <f>SUM('Rockefeller_ Monthly CF'!AG24:AG35)</f>
        <v>9667220.1893017571</v>
      </c>
      <c r="AB24" s="68">
        <f>SUM('Rockefeller_ Monthly CF'!AH24:AH35)</f>
        <v>0</v>
      </c>
      <c r="AC24" s="68">
        <f>SUM('Rockefeller_ Monthly CF'!AI24:AI35)</f>
        <v>9667220.1893017571</v>
      </c>
      <c r="AE24" s="88">
        <f t="shared" ref="AE24:AE33" si="3">BX24</f>
        <v>1591144676</v>
      </c>
      <c r="AF24" s="68">
        <f>SUM('Rockefeller_ Monthly CF'!AL24:AL35)</f>
        <v>0</v>
      </c>
      <c r="AG24" s="68">
        <f>SUM('Rockefeller_ Monthly CF'!AM24:AM35)</f>
        <v>0</v>
      </c>
      <c r="AJ24" s="88">
        <f>AJ23-AL24</f>
        <v>55591451</v>
      </c>
      <c r="AK24" s="68">
        <f>SUM('Rockefeller_ Monthly CF'!AQ24:AQ35)</f>
        <v>3780774.5825100001</v>
      </c>
      <c r="AL24" s="68">
        <f>SUM('Rockefeller_ Monthly CF'!AR24:AR35)</f>
        <v>0</v>
      </c>
      <c r="AM24" s="68">
        <f>SUM('Rockefeller_ Monthly CF'!AS24:AS35)</f>
        <v>3780774.5825100001</v>
      </c>
      <c r="AO24" s="88">
        <f>AO23-AQ24</f>
        <v>777179585</v>
      </c>
      <c r="AP24" s="68">
        <f>SUM('Rockefeller_ Monthly CF'!AV24:AV35)</f>
        <v>4248063.61161</v>
      </c>
      <c r="AQ24" s="68">
        <f>SUM('Rockefeller_ Monthly CF'!AW24:AW35)</f>
        <v>0</v>
      </c>
      <c r="AR24" s="68">
        <f>SUM('Rockefeller_ Monthly CF'!AX24:AX35)</f>
        <v>4248063.61161</v>
      </c>
      <c r="AT24" s="88">
        <f>AT23-AV24</f>
        <v>40999766</v>
      </c>
      <c r="AU24" s="68">
        <f>SUM('Rockefeller_ Monthly CF'!BA24:BA35)</f>
        <v>3079902.4219200001</v>
      </c>
      <c r="AV24" s="68">
        <f>SUM('Rockefeller_ Monthly CF'!BB24:BB35)</f>
        <v>0</v>
      </c>
      <c r="AW24" s="68">
        <f>SUM('Rockefeller_ Monthly CF'!BC24:BC35)</f>
        <v>3079902.4219200001</v>
      </c>
      <c r="AY24" s="88">
        <f>AY23-BA24</f>
        <v>35142657</v>
      </c>
      <c r="AZ24" s="68">
        <f>SUM('Rockefeller_ Monthly CF'!BF24:BF35)</f>
        <v>2688764.6870699995</v>
      </c>
      <c r="BA24" s="68">
        <f>SUM('Rockefeller_ Monthly CF'!BG24:BG35)</f>
        <v>0</v>
      </c>
      <c r="BB24" s="68">
        <f>SUM('Rockefeller_ Monthly CF'!BH24:BH35)</f>
        <v>2688764.6870699995</v>
      </c>
      <c r="BD24" s="88">
        <f>BD23-BF24</f>
        <v>48700000</v>
      </c>
      <c r="BE24" s="68">
        <f>SUM('Rockefeller_ Monthly CF'!BK24:BK35)</f>
        <v>895704.32739699993</v>
      </c>
      <c r="BF24" s="68">
        <f>SUM('Rockefeller_ Monthly CF'!BL24:BL35)</f>
        <v>0</v>
      </c>
      <c r="BG24" s="68">
        <f>SUM('Rockefeller_ Monthly CF'!BM24:BM35)</f>
        <v>895704.32739699993</v>
      </c>
      <c r="BI24" s="88">
        <f>BI23-BK24</f>
        <v>89500000</v>
      </c>
      <c r="BJ24" s="68">
        <f>SUM('Rockefeller_ Monthly CF'!BP24:BP35)</f>
        <v>2117993.2193760006</v>
      </c>
      <c r="BK24" s="68">
        <f>SUM('Rockefeller_ Monthly CF'!BQ24:BQ35)</f>
        <v>0</v>
      </c>
      <c r="BL24" s="68">
        <f>SUM('Rockefeller_ Monthly CF'!BR24:BR35)</f>
        <v>2117993.2193760006</v>
      </c>
      <c r="BN24" s="88">
        <f>BN23-BP24</f>
        <v>44800000</v>
      </c>
      <c r="BO24" s="68">
        <f>SUM('Rockefeller_ Monthly CF'!BU24:BU35)</f>
        <v>907711.40187200019</v>
      </c>
      <c r="BP24" s="68">
        <f>SUM('Rockefeller_ Monthly CF'!BV24:BV35)</f>
        <v>0</v>
      </c>
      <c r="BQ24" s="68">
        <f>SUM('Rockefeller_ Monthly CF'!BW24:BW35)</f>
        <v>907711.40187200019</v>
      </c>
      <c r="BS24" s="88">
        <f>BS23-BU24</f>
        <v>47000000</v>
      </c>
      <c r="BT24" s="68">
        <f>SUM('Rockefeller_ Monthly CF'!BZ24:BZ35)</f>
        <v>0</v>
      </c>
      <c r="BU24" s="68">
        <f>SUM('Rockefeller_ Monthly CF'!CA24:CA35)</f>
        <v>0</v>
      </c>
      <c r="BV24" s="68">
        <f>SUM('Rockefeller_ Monthly CF'!CB24:CB35)</f>
        <v>0</v>
      </c>
      <c r="BX24" s="99">
        <f t="shared" ref="BX24:BZ33" si="4">P24+U24+AJ24+AO24+AT24+AY24+BD24+BI24+BN24+BS24</f>
        <v>1591144676</v>
      </c>
      <c r="BY24" s="99">
        <f>Q24+V24+AK24+AP24+AU24+AZ24+BE24+BJ24+BO24+BT24+AA24</f>
        <v>60205013.091186754</v>
      </c>
      <c r="BZ24" s="99">
        <f t="shared" si="4"/>
        <v>0</v>
      </c>
      <c r="CA24" s="99">
        <f>BY24+BZ24</f>
        <v>60205013.091186754</v>
      </c>
      <c r="CB24" s="88">
        <f>N24-CA24</f>
        <v>23023626.908813246</v>
      </c>
    </row>
    <row r="25" spans="2:83" ht="15.75" x14ac:dyDescent="0.25">
      <c r="C25" s="64">
        <f t="shared" si="1"/>
        <v>2</v>
      </c>
      <c r="D25" s="38"/>
      <c r="E25" s="38"/>
      <c r="F25" s="81">
        <f>0.037*E1</f>
        <v>0</v>
      </c>
      <c r="G25" s="82">
        <f>C9</f>
        <v>1210000000</v>
      </c>
      <c r="H25" s="82">
        <f>G24*$C$6</f>
        <v>83369000</v>
      </c>
      <c r="I25" s="82"/>
      <c r="J25" s="82"/>
      <c r="K25" s="82">
        <f>G24*$C$6</f>
        <v>83369000</v>
      </c>
      <c r="L25" s="68">
        <f>G24*$C$10</f>
        <v>121000</v>
      </c>
      <c r="M25" s="68">
        <f>G24*$C$11</f>
        <v>19360</v>
      </c>
      <c r="N25" s="82">
        <f t="shared" ref="N25:N34" si="5">SUM(I25:K25)-L25-M25</f>
        <v>83228640</v>
      </c>
      <c r="O25" s="69"/>
      <c r="P25" s="88">
        <f t="shared" ref="P25:P33" si="6">P24-R25</f>
        <v>153230577</v>
      </c>
      <c r="Q25" s="68">
        <f>SUM('Rockefeller_ Monthly CF'!W36:W47)</f>
        <v>10893161.71893</v>
      </c>
      <c r="R25" s="68">
        <v>0</v>
      </c>
      <c r="S25" s="68">
        <f>SUM('Rockefeller_ Monthly CF'!Y36:Y47)</f>
        <v>10893161.71893</v>
      </c>
      <c r="U25" s="88">
        <f t="shared" ref="U25:U33" si="7">U24-W25</f>
        <v>299000640</v>
      </c>
      <c r="V25" s="68">
        <f>SUM('Rockefeller_ Monthly CF'!AB36:AB47)</f>
        <v>21925716.931199998</v>
      </c>
      <c r="W25" s="68">
        <v>0</v>
      </c>
      <c r="X25" s="68">
        <f>SUM('Rockefeller_ Monthly CF'!AD36:AD47)</f>
        <v>21925716.931199998</v>
      </c>
      <c r="Z25" s="88">
        <f t="shared" si="2"/>
        <v>1591144676</v>
      </c>
      <c r="AA25" s="68">
        <f>SUM('Rockefeller_ Monthly CF'!AG36:AG47)</f>
        <v>10292783.375091009</v>
      </c>
      <c r="AB25" s="68">
        <v>0</v>
      </c>
      <c r="AC25" s="68">
        <f>SUM('Rockefeller_ Monthly CF'!AI36:AI47)</f>
        <v>10292783.375091009</v>
      </c>
      <c r="AE25" s="88">
        <f t="shared" si="3"/>
        <v>1591144676</v>
      </c>
      <c r="AF25" s="68">
        <f>SUM('Rockefeller_ Monthly CF'!AL36:AL47)</f>
        <v>0</v>
      </c>
      <c r="AG25" s="68">
        <v>0</v>
      </c>
      <c r="AJ25" s="88">
        <f t="shared" ref="AJ25:AJ33" si="8">AJ24-AL25</f>
        <v>55591451</v>
      </c>
      <c r="AK25" s="68">
        <f>SUM('Rockefeller_ Monthly CF'!AQ36:AQ47)</f>
        <v>3780774.5825100001</v>
      </c>
      <c r="AL25" s="68">
        <v>0</v>
      </c>
      <c r="AM25" s="68">
        <f>SUM('Rockefeller_ Monthly CF'!AS36:AS47)</f>
        <v>3780774.5825100001</v>
      </c>
      <c r="AO25" s="88">
        <f t="shared" ref="AO25:AO33" si="9">AO24-AQ25</f>
        <v>777179585</v>
      </c>
      <c r="AP25" s="68">
        <f>SUM('Rockefeller_ Monthly CF'!AV36:AV47)</f>
        <v>4248063.61161</v>
      </c>
      <c r="AQ25" s="68">
        <v>0</v>
      </c>
      <c r="AR25" s="68">
        <f>SUM('Rockefeller_ Monthly CF'!AX36:AX47)</f>
        <v>4248063.61161</v>
      </c>
      <c r="AT25" s="88">
        <f t="shared" ref="AT25:AT33" si="10">AT24-AV25</f>
        <v>40999766</v>
      </c>
      <c r="AU25" s="68">
        <f>SUM('Rockefeller_ Monthly CF'!BA36:BA47)</f>
        <v>3079902.4219200001</v>
      </c>
      <c r="AV25" s="68">
        <v>0</v>
      </c>
      <c r="AW25" s="68">
        <f>SUM('Rockefeller_ Monthly CF'!BC36:BC47)</f>
        <v>3079902.4219200001</v>
      </c>
      <c r="AY25" s="88">
        <f t="shared" ref="AY25:AY33" si="11">AY24-BA25</f>
        <v>35142657</v>
      </c>
      <c r="AZ25" s="68">
        <f>SUM('Rockefeller_ Monthly CF'!BF36:BF47)</f>
        <v>2688764.6870699995</v>
      </c>
      <c r="BA25" s="68">
        <v>0</v>
      </c>
      <c r="BB25" s="68">
        <f>SUM('Rockefeller_ Monthly CF'!BH36:BH47)</f>
        <v>2688764.6870699995</v>
      </c>
      <c r="BD25" s="88">
        <f t="shared" ref="BD25:BD33" si="12">BD24-BF25</f>
        <v>48700000</v>
      </c>
      <c r="BE25" s="68">
        <f>SUM('Rockefeller_ Monthly CF'!BK36:BK47)</f>
        <v>895704.32739699993</v>
      </c>
      <c r="BF25" s="68">
        <v>0</v>
      </c>
      <c r="BG25" s="68">
        <f>SUM('Rockefeller_ Monthly CF'!BM36:BM47)</f>
        <v>895704.32739699993</v>
      </c>
      <c r="BI25" s="88">
        <f t="shared" ref="BI25:BI33" si="13">BI24-BK25</f>
        <v>89500000</v>
      </c>
      <c r="BJ25" s="68">
        <f>SUM('Rockefeller_ Monthly CF'!BP36:BP47)</f>
        <v>2117993.2193760006</v>
      </c>
      <c r="BK25" s="68">
        <v>0</v>
      </c>
      <c r="BL25" s="68">
        <f>SUM('Rockefeller_ Monthly CF'!BR36:BR47)</f>
        <v>2117993.2193760006</v>
      </c>
      <c r="BN25" s="88">
        <f t="shared" ref="BN25:BN33" si="14">BN24-BP25</f>
        <v>44800000</v>
      </c>
      <c r="BO25" s="68">
        <f>SUM('Rockefeller_ Monthly CF'!BU36:BU47)</f>
        <v>907711.40187200019</v>
      </c>
      <c r="BP25" s="68">
        <v>0</v>
      </c>
      <c r="BQ25" s="68">
        <f>SUM('Rockefeller_ Monthly CF'!BW36:BW47)</f>
        <v>907711.40187200019</v>
      </c>
      <c r="BS25" s="88">
        <f t="shared" ref="BS25:BS33" si="15">BS24-BU25</f>
        <v>47000000</v>
      </c>
      <c r="BT25" s="68">
        <f>SUM('Rockefeller_ Monthly CF'!BZ36:BZ47)</f>
        <v>0</v>
      </c>
      <c r="BU25" s="68">
        <v>0</v>
      </c>
      <c r="BV25" s="68">
        <f>SUM('Rockefeller_ Monthly CF'!CB36:CB47)</f>
        <v>0</v>
      </c>
      <c r="BX25" s="99">
        <f t="shared" si="4"/>
        <v>1591144676</v>
      </c>
      <c r="BY25" s="99">
        <f t="shared" ref="BY25:BY33" si="16">Q25+V25+AK25+AP25+AU25+AZ25+BE25+BJ25+BO25+BT25+AA25</f>
        <v>60830576.276976004</v>
      </c>
      <c r="BZ25" s="99">
        <f t="shared" si="4"/>
        <v>0</v>
      </c>
      <c r="CA25" s="99">
        <f t="shared" ref="CA25:CA33" si="17">BY25+BZ25</f>
        <v>60830576.276976004</v>
      </c>
      <c r="CB25" s="88">
        <f t="shared" ref="CB25:CB33" si="18">N25-CA25</f>
        <v>22398063.723023996</v>
      </c>
    </row>
    <row r="26" spans="2:83" ht="15.75" x14ac:dyDescent="0.25">
      <c r="C26" s="64">
        <f t="shared" si="1"/>
        <v>3</v>
      </c>
      <c r="D26" s="38"/>
      <c r="E26" s="38"/>
      <c r="F26" s="40">
        <f>0.0575*E1</f>
        <v>0</v>
      </c>
      <c r="G26" s="68">
        <f t="shared" ref="G26:G34" si="19">G25-I26-J26</f>
        <v>1210000000</v>
      </c>
      <c r="H26" s="68">
        <f>J26+K26</f>
        <v>60920119.28047999</v>
      </c>
      <c r="I26" s="68"/>
      <c r="J26" s="68">
        <f>SUM('Rockefeller_ Monthly CF'!O48:O59)</f>
        <v>0</v>
      </c>
      <c r="K26" s="68">
        <f>SUM('Rockefeller_ Monthly CF'!P48:P59)</f>
        <v>60920119.28047999</v>
      </c>
      <c r="L26" s="68">
        <f>SUM('Rockefeller_ Monthly CF'!Q48:Q59)</f>
        <v>77192.244400000011</v>
      </c>
      <c r="M26" s="68">
        <f>SUM('Rockefeller_ Monthly CF'!R48:R59)</f>
        <v>12350.759103999999</v>
      </c>
      <c r="N26" s="68">
        <f t="shared" si="5"/>
        <v>60830576.276975989</v>
      </c>
      <c r="O26" s="69"/>
      <c r="P26" s="88">
        <f t="shared" si="6"/>
        <v>153230577</v>
      </c>
      <c r="Q26" s="68">
        <f>SUM('Rockefeller_ Monthly CF'!W48:W59)</f>
        <v>10893161.71893</v>
      </c>
      <c r="R26" s="68">
        <f>SUM('Rockefeller_ Monthly CF'!X48:X59)</f>
        <v>0</v>
      </c>
      <c r="S26" s="68">
        <f>SUM('Rockefeller_ Monthly CF'!Y48:Y59)</f>
        <v>10893161.71893</v>
      </c>
      <c r="T26" s="68"/>
      <c r="U26" s="88">
        <f t="shared" si="7"/>
        <v>299000640</v>
      </c>
      <c r="V26" s="68">
        <f>SUM('Rockefeller_ Monthly CF'!AB48:AB59)</f>
        <v>21925716.931199998</v>
      </c>
      <c r="W26" s="68">
        <f>SUM('Rockefeller_ Monthly CF'!AC48:AC59)</f>
        <v>0</v>
      </c>
      <c r="X26" s="68">
        <f>SUM('Rockefeller_ Monthly CF'!AD48:AD59)</f>
        <v>21925716.931199998</v>
      </c>
      <c r="Y26" s="68"/>
      <c r="Z26" s="88">
        <f t="shared" si="2"/>
        <v>1591144676</v>
      </c>
      <c r="AA26" s="68">
        <f>SUM('Rockefeller_ Monthly CF'!AG48:AG59)</f>
        <v>10292783.375091009</v>
      </c>
      <c r="AB26" s="68">
        <f>SUM('Rockefeller_ Monthly CF'!AH48:AH59)</f>
        <v>0</v>
      </c>
      <c r="AC26" s="68">
        <f>SUM('Rockefeller_ Monthly CF'!AI48:AI59)</f>
        <v>10292783.375091009</v>
      </c>
      <c r="AD26" s="68"/>
      <c r="AE26" s="88">
        <f t="shared" si="3"/>
        <v>1591144676</v>
      </c>
      <c r="AF26" s="68">
        <f>SUM('Rockefeller_ Monthly CF'!AL48:AL59)</f>
        <v>0</v>
      </c>
      <c r="AG26" s="68">
        <f>SUM('Rockefeller_ Monthly CF'!AM48:AM59)</f>
        <v>0</v>
      </c>
      <c r="AH26" s="68"/>
      <c r="AI26" s="68"/>
      <c r="AJ26" s="88">
        <f t="shared" si="8"/>
        <v>55591451</v>
      </c>
      <c r="AK26" s="68">
        <f>SUM('Rockefeller_ Monthly CF'!AQ48:AQ59)</f>
        <v>3780774.5825100001</v>
      </c>
      <c r="AL26" s="68">
        <f>SUM('Rockefeller_ Monthly CF'!AR48:AR59)</f>
        <v>0</v>
      </c>
      <c r="AM26" s="68">
        <f>SUM('Rockefeller_ Monthly CF'!AS48:AS59)</f>
        <v>3780774.5825100001</v>
      </c>
      <c r="AN26" s="68"/>
      <c r="AO26" s="88">
        <f t="shared" si="9"/>
        <v>777179585</v>
      </c>
      <c r="AP26" s="68">
        <f>SUM('Rockefeller_ Monthly CF'!AV48:AV59)</f>
        <v>4248063.61161</v>
      </c>
      <c r="AQ26" s="68">
        <f>SUM('Rockefeller_ Monthly CF'!AW48:AW59)</f>
        <v>0</v>
      </c>
      <c r="AR26" s="68">
        <f>SUM('Rockefeller_ Monthly CF'!AX48:AX59)</f>
        <v>4248063.61161</v>
      </c>
      <c r="AS26" s="68"/>
      <c r="AT26" s="88">
        <f t="shared" si="10"/>
        <v>40999766</v>
      </c>
      <c r="AU26" s="68">
        <f>SUM('Rockefeller_ Monthly CF'!BA48:BA59)</f>
        <v>3079902.4219200001</v>
      </c>
      <c r="AV26" s="68">
        <f>SUM('Rockefeller_ Monthly CF'!BB48:BB59)</f>
        <v>0</v>
      </c>
      <c r="AW26" s="68">
        <f>SUM('Rockefeller_ Monthly CF'!BC48:BC59)</f>
        <v>3079902.4219200001</v>
      </c>
      <c r="AX26" s="68"/>
      <c r="AY26" s="88">
        <f t="shared" si="11"/>
        <v>35142657</v>
      </c>
      <c r="AZ26" s="68">
        <f>SUM('Rockefeller_ Monthly CF'!BF48:BF59)</f>
        <v>2688764.6870699995</v>
      </c>
      <c r="BA26" s="68">
        <f>SUM('Rockefeller_ Monthly CF'!BG48:BG59)</f>
        <v>0</v>
      </c>
      <c r="BB26" s="68">
        <f>SUM('Rockefeller_ Monthly CF'!BH48:BH59)</f>
        <v>2688764.6870699995</v>
      </c>
      <c r="BC26" s="68"/>
      <c r="BD26" s="88">
        <f t="shared" si="12"/>
        <v>48700000</v>
      </c>
      <c r="BE26" s="68">
        <f>SUM('Rockefeller_ Monthly CF'!BK48:BK59)</f>
        <v>895704.32739699993</v>
      </c>
      <c r="BF26" s="68">
        <f>SUM('Rockefeller_ Monthly CF'!BL48:BL59)</f>
        <v>0</v>
      </c>
      <c r="BG26" s="68">
        <f>SUM('Rockefeller_ Monthly CF'!BM48:BM59)</f>
        <v>895704.32739699993</v>
      </c>
      <c r="BH26" s="68"/>
      <c r="BI26" s="88">
        <f t="shared" si="13"/>
        <v>89500000</v>
      </c>
      <c r="BJ26" s="68">
        <f>SUM('Rockefeller_ Monthly CF'!BP48:BP59)</f>
        <v>2117993.2193760006</v>
      </c>
      <c r="BK26" s="68">
        <f>SUM('Rockefeller_ Monthly CF'!BQ48:BQ59)</f>
        <v>0</v>
      </c>
      <c r="BL26" s="68">
        <f>SUM('Rockefeller_ Monthly CF'!BR48:BR59)</f>
        <v>2117993.2193760006</v>
      </c>
      <c r="BM26" s="68"/>
      <c r="BN26" s="88">
        <f t="shared" si="14"/>
        <v>44800000</v>
      </c>
      <c r="BO26" s="68">
        <f>SUM('Rockefeller_ Monthly CF'!BU48:BU59)</f>
        <v>907711.40187200019</v>
      </c>
      <c r="BP26" s="68">
        <f>SUM('Rockefeller_ Monthly CF'!BV48:BV59)</f>
        <v>0</v>
      </c>
      <c r="BQ26" s="68">
        <f>SUM('Rockefeller_ Monthly CF'!BW48:BW59)</f>
        <v>907711.40187200019</v>
      </c>
      <c r="BR26" s="68"/>
      <c r="BS26" s="88">
        <f t="shared" si="15"/>
        <v>47000000</v>
      </c>
      <c r="BT26" s="68">
        <f>SUM('Rockefeller_ Monthly CF'!BZ48:BZ59)</f>
        <v>0</v>
      </c>
      <c r="BU26" s="68">
        <f>SUM('Rockefeller_ Monthly CF'!CA48:CA59)</f>
        <v>0</v>
      </c>
      <c r="BV26" s="68">
        <f>SUM('Rockefeller_ Monthly CF'!CB48:CB59)</f>
        <v>0</v>
      </c>
      <c r="BX26" s="99">
        <f t="shared" si="4"/>
        <v>1591144676</v>
      </c>
      <c r="BY26" s="99">
        <f t="shared" si="16"/>
        <v>60830576.276976004</v>
      </c>
      <c r="BZ26" s="99">
        <f t="shared" si="4"/>
        <v>0</v>
      </c>
      <c r="CA26" s="99">
        <f t="shared" si="17"/>
        <v>60830576.276976004</v>
      </c>
      <c r="CB26" s="88">
        <f t="shared" si="18"/>
        <v>0</v>
      </c>
    </row>
    <row r="27" spans="2:83" ht="15.75" x14ac:dyDescent="0.25">
      <c r="C27" s="64">
        <f t="shared" si="1"/>
        <v>4</v>
      </c>
      <c r="D27" s="38"/>
      <c r="E27" s="38"/>
      <c r="F27" s="40">
        <f>0.06*$C$11</f>
        <v>9.5999999999999991E-7</v>
      </c>
      <c r="G27" s="68">
        <f t="shared" si="19"/>
        <v>1210000000</v>
      </c>
      <c r="H27" s="68">
        <f t="shared" ref="H27:H33" si="20">J27+K27</f>
        <v>60920119.28047999</v>
      </c>
      <c r="I27" s="68"/>
      <c r="J27" s="68">
        <f>SUM('Rockefeller_ Monthly CF'!O60:O71)</f>
        <v>0</v>
      </c>
      <c r="K27" s="68">
        <f>SUM('Rockefeller_ Monthly CF'!P60:P71)</f>
        <v>60920119.28047999</v>
      </c>
      <c r="L27" s="68">
        <f>SUM('Rockefeller_ Monthly CF'!Q60:Q71)</f>
        <v>77192.244400000011</v>
      </c>
      <c r="M27" s="68">
        <f>SUM('Rockefeller_ Monthly CF'!R60:R71)</f>
        <v>12350.759103999999</v>
      </c>
      <c r="N27" s="68">
        <f t="shared" si="5"/>
        <v>60830576.276975989</v>
      </c>
      <c r="O27" s="69"/>
      <c r="P27" s="88">
        <f t="shared" si="6"/>
        <v>153230577</v>
      </c>
      <c r="Q27" s="68">
        <f>SUM('Rockefeller_ Monthly CF'!W60:W71)</f>
        <v>10893161.71893</v>
      </c>
      <c r="R27" s="68">
        <f>SUM('Rockefeller_ Monthly CF'!X60:X71)</f>
        <v>0</v>
      </c>
      <c r="S27" s="68">
        <f>SUM('Rockefeller_ Monthly CF'!Y60:Y71)</f>
        <v>10893161.71893</v>
      </c>
      <c r="T27" s="68"/>
      <c r="U27" s="88">
        <f t="shared" si="7"/>
        <v>299000640</v>
      </c>
      <c r="V27" s="68">
        <f>SUM('Rockefeller_ Monthly CF'!AB60:AB71)</f>
        <v>21925716.931199998</v>
      </c>
      <c r="W27" s="68">
        <f>SUM('Rockefeller_ Monthly CF'!AC60:AC71)</f>
        <v>0</v>
      </c>
      <c r="X27" s="68">
        <f>SUM('Rockefeller_ Monthly CF'!AD60:AD71)</f>
        <v>21925716.931199998</v>
      </c>
      <c r="Y27" s="68"/>
      <c r="Z27" s="88">
        <f t="shared" si="2"/>
        <v>1591144676</v>
      </c>
      <c r="AA27" s="68">
        <f>SUM('Rockefeller_ Monthly CF'!AG60:AG71)</f>
        <v>10292783.375091009</v>
      </c>
      <c r="AB27" s="68">
        <f>SUM('Rockefeller_ Monthly CF'!AH60:AH71)</f>
        <v>0</v>
      </c>
      <c r="AC27" s="68">
        <f>SUM('Rockefeller_ Monthly CF'!AI60:AI71)</f>
        <v>10292783.375091009</v>
      </c>
      <c r="AD27" s="68"/>
      <c r="AE27" s="88">
        <f t="shared" si="3"/>
        <v>1591144676</v>
      </c>
      <c r="AF27" s="68">
        <f>SUM('Rockefeller_ Monthly CF'!AL60:AL71)</f>
        <v>0</v>
      </c>
      <c r="AG27" s="68">
        <f>SUM('Rockefeller_ Monthly CF'!AM60:AM71)</f>
        <v>0</v>
      </c>
      <c r="AH27" s="68"/>
      <c r="AI27" s="68"/>
      <c r="AJ27" s="88">
        <f t="shared" si="8"/>
        <v>55591451</v>
      </c>
      <c r="AK27" s="68">
        <f>SUM('Rockefeller_ Monthly CF'!AQ60:AQ71)</f>
        <v>3780774.5825100001</v>
      </c>
      <c r="AL27" s="68">
        <f>SUM('Rockefeller_ Monthly CF'!AR60:AR71)</f>
        <v>0</v>
      </c>
      <c r="AM27" s="68">
        <f>SUM('Rockefeller_ Monthly CF'!AS60:AS71)</f>
        <v>3780774.5825100001</v>
      </c>
      <c r="AN27" s="68"/>
      <c r="AO27" s="88">
        <f t="shared" si="9"/>
        <v>777179585</v>
      </c>
      <c r="AP27" s="68">
        <f>SUM('Rockefeller_ Monthly CF'!AV60:AV71)</f>
        <v>4248063.61161</v>
      </c>
      <c r="AQ27" s="68">
        <f>SUM('Rockefeller_ Monthly CF'!AW60:AW71)</f>
        <v>0</v>
      </c>
      <c r="AR27" s="68">
        <f>SUM('Rockefeller_ Monthly CF'!AX60:AX71)</f>
        <v>4248063.61161</v>
      </c>
      <c r="AS27" s="68"/>
      <c r="AT27" s="88">
        <f t="shared" si="10"/>
        <v>40999766</v>
      </c>
      <c r="AU27" s="68">
        <f>SUM('Rockefeller_ Monthly CF'!BA60:BA71)</f>
        <v>3079902.4219200001</v>
      </c>
      <c r="AV27" s="68">
        <f>SUM('Rockefeller_ Monthly CF'!BB60:BB71)</f>
        <v>0</v>
      </c>
      <c r="AW27" s="68">
        <f>SUM('Rockefeller_ Monthly CF'!BC60:BC71)</f>
        <v>3079902.4219200001</v>
      </c>
      <c r="AX27" s="68"/>
      <c r="AY27" s="88">
        <f t="shared" si="11"/>
        <v>35142657</v>
      </c>
      <c r="AZ27" s="68">
        <f>SUM('Rockefeller_ Monthly CF'!BF60:BF71)</f>
        <v>2688764.6870699995</v>
      </c>
      <c r="BA27" s="68">
        <f>SUM('Rockefeller_ Monthly CF'!BG60:BG71)</f>
        <v>0</v>
      </c>
      <c r="BB27" s="68">
        <f>SUM('Rockefeller_ Monthly CF'!BH60:BH71)</f>
        <v>2688764.6870699995</v>
      </c>
      <c r="BC27" s="68"/>
      <c r="BD27" s="88">
        <f t="shared" si="12"/>
        <v>48700000</v>
      </c>
      <c r="BE27" s="68">
        <f>SUM('Rockefeller_ Monthly CF'!BK60:BK71)</f>
        <v>895704.32739699993</v>
      </c>
      <c r="BF27" s="68">
        <f>SUM('Rockefeller_ Monthly CF'!BL60:BL71)</f>
        <v>0</v>
      </c>
      <c r="BG27" s="68">
        <f>SUM('Rockefeller_ Monthly CF'!BM60:BM71)</f>
        <v>895704.32739699993</v>
      </c>
      <c r="BH27" s="68"/>
      <c r="BI27" s="88">
        <f t="shared" si="13"/>
        <v>89500000</v>
      </c>
      <c r="BJ27" s="68">
        <f>SUM('Rockefeller_ Monthly CF'!BP60:BP71)</f>
        <v>2117993.2193760006</v>
      </c>
      <c r="BK27" s="68">
        <f>SUM('Rockefeller_ Monthly CF'!BQ60:BQ71)</f>
        <v>0</v>
      </c>
      <c r="BL27" s="68">
        <f>SUM('Rockefeller_ Monthly CF'!BR60:BR71)</f>
        <v>2117993.2193760006</v>
      </c>
      <c r="BM27" s="68"/>
      <c r="BN27" s="88">
        <f t="shared" si="14"/>
        <v>44800000</v>
      </c>
      <c r="BO27" s="68">
        <f>SUM('Rockefeller_ Monthly CF'!BU60:BU71)</f>
        <v>907711.40187200019</v>
      </c>
      <c r="BP27" s="68">
        <f>SUM('Rockefeller_ Monthly CF'!BV60:BV71)</f>
        <v>0</v>
      </c>
      <c r="BQ27" s="68">
        <f>SUM('Rockefeller_ Monthly CF'!BW60:BW71)</f>
        <v>907711.40187200019</v>
      </c>
      <c r="BR27" s="68"/>
      <c r="BS27" s="88">
        <f t="shared" si="15"/>
        <v>47000000</v>
      </c>
      <c r="BT27" s="68">
        <f>SUM('Rockefeller_ Monthly CF'!BZ60:BZ71)</f>
        <v>0</v>
      </c>
      <c r="BU27" s="68">
        <f>SUM('Rockefeller_ Monthly CF'!CA60:CA71)</f>
        <v>0</v>
      </c>
      <c r="BV27" s="68">
        <f>SUM('Rockefeller_ Monthly CF'!CB60:CB71)</f>
        <v>0</v>
      </c>
      <c r="BX27" s="99">
        <f t="shared" si="4"/>
        <v>1591144676</v>
      </c>
      <c r="BY27" s="99">
        <f t="shared" si="16"/>
        <v>60830576.276976004</v>
      </c>
      <c r="BZ27" s="99">
        <f t="shared" si="4"/>
        <v>0</v>
      </c>
      <c r="CA27" s="99">
        <f t="shared" si="17"/>
        <v>60830576.276976004</v>
      </c>
      <c r="CB27" s="88">
        <f t="shared" si="18"/>
        <v>0</v>
      </c>
    </row>
    <row r="28" spans="2:83" ht="15.75" x14ac:dyDescent="0.25">
      <c r="C28" s="64">
        <f t="shared" si="1"/>
        <v>5</v>
      </c>
      <c r="D28" s="38"/>
      <c r="E28" s="38"/>
      <c r="F28" s="40">
        <f t="shared" ref="F28:F33" si="21">0.06*$C$11</f>
        <v>9.5999999999999991E-7</v>
      </c>
      <c r="G28" s="68">
        <f t="shared" si="19"/>
        <v>1210000000</v>
      </c>
      <c r="H28" s="68">
        <f t="shared" si="20"/>
        <v>60920119.28047999</v>
      </c>
      <c r="I28" s="68"/>
      <c r="J28" s="68">
        <f>SUM('Rockefeller_ Monthly CF'!O72:O83)</f>
        <v>0</v>
      </c>
      <c r="K28" s="68">
        <f>SUM('Rockefeller_ Monthly CF'!P72:P83)</f>
        <v>60920119.28047999</v>
      </c>
      <c r="L28" s="68">
        <f>SUM('Rockefeller_ Monthly CF'!Q72:Q83)</f>
        <v>77192.244400000011</v>
      </c>
      <c r="M28" s="68">
        <f>SUM('Rockefeller_ Monthly CF'!R72:R83)</f>
        <v>12350.759103999999</v>
      </c>
      <c r="N28" s="68">
        <f t="shared" si="5"/>
        <v>60830576.276975989</v>
      </c>
      <c r="O28" s="69"/>
      <c r="P28" s="88">
        <f t="shared" si="6"/>
        <v>153230577</v>
      </c>
      <c r="Q28" s="68">
        <f>SUM('Rockefeller_ Monthly CF'!W72:W83)</f>
        <v>10893161.71893</v>
      </c>
      <c r="R28" s="68">
        <f>SUM('Rockefeller_ Monthly CF'!X72:X83)</f>
        <v>0</v>
      </c>
      <c r="S28" s="68">
        <f>SUM('Rockefeller_ Monthly CF'!Y72:Y83)</f>
        <v>10893161.71893</v>
      </c>
      <c r="T28" s="68"/>
      <c r="U28" s="88">
        <f t="shared" si="7"/>
        <v>299000640</v>
      </c>
      <c r="V28" s="68">
        <f>SUM('Rockefeller_ Monthly CF'!AB72:AB83)</f>
        <v>21925716.931199998</v>
      </c>
      <c r="W28" s="68">
        <f>SUM('Rockefeller_ Monthly CF'!AC72:AC83)</f>
        <v>0</v>
      </c>
      <c r="X28" s="68">
        <f>SUM('Rockefeller_ Monthly CF'!AD72:AD83)</f>
        <v>21925716.931199998</v>
      </c>
      <c r="Y28" s="68"/>
      <c r="Z28" s="88">
        <f t="shared" si="2"/>
        <v>1591144676</v>
      </c>
      <c r="AA28" s="68">
        <f>SUM('Rockefeller_ Monthly CF'!AG72:AG83)</f>
        <v>10292783.375091009</v>
      </c>
      <c r="AB28" s="68">
        <f>SUM('Rockefeller_ Monthly CF'!AH72:AH83)</f>
        <v>0</v>
      </c>
      <c r="AC28" s="68">
        <f>SUM('Rockefeller_ Monthly CF'!AI72:AI83)</f>
        <v>10292783.375091009</v>
      </c>
      <c r="AD28" s="68"/>
      <c r="AE28" s="88">
        <f t="shared" si="3"/>
        <v>1591144676</v>
      </c>
      <c r="AF28" s="68">
        <f>SUM('Rockefeller_ Monthly CF'!AL72:AL83)</f>
        <v>0</v>
      </c>
      <c r="AG28" s="68">
        <f>SUM('Rockefeller_ Monthly CF'!AM72:AM83)</f>
        <v>0</v>
      </c>
      <c r="AH28" s="68"/>
      <c r="AI28" s="68"/>
      <c r="AJ28" s="88">
        <f t="shared" si="8"/>
        <v>55591451</v>
      </c>
      <c r="AK28" s="68">
        <f>SUM('Rockefeller_ Monthly CF'!AQ72:AQ83)</f>
        <v>3780774.5825100001</v>
      </c>
      <c r="AL28" s="68">
        <f>SUM('Rockefeller_ Monthly CF'!AR72:AR83)</f>
        <v>0</v>
      </c>
      <c r="AM28" s="68">
        <f>SUM('Rockefeller_ Monthly CF'!AS72:AS83)</f>
        <v>3780774.5825100001</v>
      </c>
      <c r="AN28" s="68"/>
      <c r="AO28" s="88">
        <f t="shared" si="9"/>
        <v>777179585</v>
      </c>
      <c r="AP28" s="68">
        <f>SUM('Rockefeller_ Monthly CF'!AV72:AV83)</f>
        <v>4248063.61161</v>
      </c>
      <c r="AQ28" s="68">
        <f>SUM('Rockefeller_ Monthly CF'!AW72:AW83)</f>
        <v>0</v>
      </c>
      <c r="AR28" s="68">
        <f>SUM('Rockefeller_ Monthly CF'!AX72:AX83)</f>
        <v>4248063.61161</v>
      </c>
      <c r="AS28" s="68"/>
      <c r="AT28" s="88">
        <f t="shared" si="10"/>
        <v>40999766</v>
      </c>
      <c r="AU28" s="68">
        <f>SUM('Rockefeller_ Monthly CF'!BA72:BA83)</f>
        <v>3079902.4219200001</v>
      </c>
      <c r="AV28" s="68">
        <f>SUM('Rockefeller_ Monthly CF'!BB72:BB83)</f>
        <v>0</v>
      </c>
      <c r="AW28" s="68">
        <f>SUM('Rockefeller_ Monthly CF'!BC72:BC83)</f>
        <v>3079902.4219200001</v>
      </c>
      <c r="AX28" s="68"/>
      <c r="AY28" s="88">
        <f t="shared" si="11"/>
        <v>35142657</v>
      </c>
      <c r="AZ28" s="68">
        <f>SUM('Rockefeller_ Monthly CF'!BF72:BF83)</f>
        <v>2688764.6870699995</v>
      </c>
      <c r="BA28" s="68">
        <f>SUM('Rockefeller_ Monthly CF'!BG72:BG83)</f>
        <v>0</v>
      </c>
      <c r="BB28" s="68">
        <f>SUM('Rockefeller_ Monthly CF'!BH72:BH83)</f>
        <v>2688764.6870699995</v>
      </c>
      <c r="BC28" s="68"/>
      <c r="BD28" s="88">
        <f t="shared" si="12"/>
        <v>48700000</v>
      </c>
      <c r="BE28" s="68">
        <f>SUM('Rockefeller_ Monthly CF'!BK72:BK83)</f>
        <v>895704.32739699993</v>
      </c>
      <c r="BF28" s="68">
        <f>SUM('Rockefeller_ Monthly CF'!BL72:BL83)</f>
        <v>0</v>
      </c>
      <c r="BG28" s="68">
        <f>SUM('Rockefeller_ Monthly CF'!BM72:BM83)</f>
        <v>895704.32739699993</v>
      </c>
      <c r="BH28" s="68"/>
      <c r="BI28" s="88">
        <f t="shared" si="13"/>
        <v>89500000</v>
      </c>
      <c r="BJ28" s="68">
        <f>SUM('Rockefeller_ Monthly CF'!BP72:BP83)</f>
        <v>2117993.2193760006</v>
      </c>
      <c r="BK28" s="68">
        <f>SUM('Rockefeller_ Monthly CF'!BQ72:BQ83)</f>
        <v>0</v>
      </c>
      <c r="BL28" s="68">
        <f>SUM('Rockefeller_ Monthly CF'!BR72:BR83)</f>
        <v>2117993.2193760006</v>
      </c>
      <c r="BM28" s="68"/>
      <c r="BN28" s="88">
        <f t="shared" si="14"/>
        <v>44800000</v>
      </c>
      <c r="BO28" s="68">
        <f>SUM('Rockefeller_ Monthly CF'!BU72:BU83)</f>
        <v>907711.40187200019</v>
      </c>
      <c r="BP28" s="68">
        <f>SUM('Rockefeller_ Monthly CF'!BV72:BV83)</f>
        <v>0</v>
      </c>
      <c r="BQ28" s="68">
        <f>SUM('Rockefeller_ Monthly CF'!BW72:BW83)</f>
        <v>907711.40187200019</v>
      </c>
      <c r="BR28" s="68"/>
      <c r="BS28" s="88">
        <f t="shared" si="15"/>
        <v>47000000</v>
      </c>
      <c r="BT28" s="68">
        <f>SUM('Rockefeller_ Monthly CF'!BZ72:BZ83)</f>
        <v>0</v>
      </c>
      <c r="BU28" s="68">
        <f>SUM('Rockefeller_ Monthly CF'!CA72:CA83)</f>
        <v>0</v>
      </c>
      <c r="BV28" s="68">
        <f>SUM('Rockefeller_ Monthly CF'!CB72:CB83)</f>
        <v>0</v>
      </c>
      <c r="BX28" s="99">
        <f t="shared" si="4"/>
        <v>1591144676</v>
      </c>
      <c r="BY28" s="99">
        <f t="shared" si="16"/>
        <v>60830576.276976004</v>
      </c>
      <c r="BZ28" s="99">
        <f t="shared" si="4"/>
        <v>0</v>
      </c>
      <c r="CA28" s="99">
        <f t="shared" si="17"/>
        <v>60830576.276976004</v>
      </c>
      <c r="CB28" s="88">
        <f t="shared" si="18"/>
        <v>0</v>
      </c>
    </row>
    <row r="29" spans="2:83" ht="15.75" x14ac:dyDescent="0.25">
      <c r="C29" s="64">
        <f t="shared" si="1"/>
        <v>6</v>
      </c>
      <c r="D29" s="38"/>
      <c r="E29" s="38"/>
      <c r="F29" s="40">
        <f t="shared" si="21"/>
        <v>9.5999999999999991E-7</v>
      </c>
      <c r="G29" s="68">
        <f t="shared" si="19"/>
        <v>1210000000</v>
      </c>
      <c r="H29" s="68">
        <f t="shared" si="20"/>
        <v>60920119.28047999</v>
      </c>
      <c r="I29" s="68"/>
      <c r="J29" s="68">
        <f>SUM('Rockefeller_ Monthly CF'!O84:O95)</f>
        <v>0</v>
      </c>
      <c r="K29" s="68">
        <f>SUM('Rockefeller_ Monthly CF'!P84:P95)</f>
        <v>60920119.28047999</v>
      </c>
      <c r="L29" s="68">
        <f>SUM('Rockefeller_ Monthly CF'!Q84:Q95)</f>
        <v>77192.244400000011</v>
      </c>
      <c r="M29" s="68">
        <f>SUM('Rockefeller_ Monthly CF'!R84:R95)</f>
        <v>12350.759103999999</v>
      </c>
      <c r="N29" s="68">
        <f t="shared" si="5"/>
        <v>60830576.276975989</v>
      </c>
      <c r="O29" s="69"/>
      <c r="P29" s="88">
        <f t="shared" si="6"/>
        <v>153230577</v>
      </c>
      <c r="Q29" s="68">
        <f>SUM('Rockefeller_ Monthly CF'!W84:W95)</f>
        <v>10893161.71893</v>
      </c>
      <c r="R29" s="68">
        <f>SUM('Rockefeller_ Monthly CF'!X84:X95)</f>
        <v>0</v>
      </c>
      <c r="S29" s="68">
        <f>SUM('Rockefeller_ Monthly CF'!Y84:Y95)</f>
        <v>10893161.71893</v>
      </c>
      <c r="T29" s="68"/>
      <c r="U29" s="88">
        <f t="shared" si="7"/>
        <v>299000640</v>
      </c>
      <c r="V29" s="68">
        <f>SUM('Rockefeller_ Monthly CF'!AB84:AB95)</f>
        <v>21925716.931199998</v>
      </c>
      <c r="W29" s="68">
        <f>SUM('Rockefeller_ Monthly CF'!AC84:AC95)</f>
        <v>0</v>
      </c>
      <c r="X29" s="68">
        <f>SUM('Rockefeller_ Monthly CF'!AD84:AD95)</f>
        <v>21925716.931199998</v>
      </c>
      <c r="Y29" s="68"/>
      <c r="Z29" s="88">
        <f t="shared" si="2"/>
        <v>1591144676</v>
      </c>
      <c r="AA29" s="68">
        <f>SUM('Rockefeller_ Monthly CF'!AG84:AG95)</f>
        <v>10292783.375091009</v>
      </c>
      <c r="AB29" s="68">
        <f>SUM('Rockefeller_ Monthly CF'!AH84:AH95)</f>
        <v>0</v>
      </c>
      <c r="AC29" s="68">
        <f>SUM('Rockefeller_ Monthly CF'!AI84:AI95)</f>
        <v>10292783.375091009</v>
      </c>
      <c r="AD29" s="68"/>
      <c r="AE29" s="88">
        <f t="shared" si="3"/>
        <v>1591144676</v>
      </c>
      <c r="AF29" s="68">
        <f>SUM('Rockefeller_ Monthly CF'!AL84:AL95)</f>
        <v>0</v>
      </c>
      <c r="AG29" s="68">
        <f>SUM('Rockefeller_ Monthly CF'!AM84:AM95)</f>
        <v>0</v>
      </c>
      <c r="AH29" s="68"/>
      <c r="AI29" s="68"/>
      <c r="AJ29" s="88">
        <f t="shared" si="8"/>
        <v>55591451</v>
      </c>
      <c r="AK29" s="68">
        <f>SUM('Rockefeller_ Monthly CF'!AQ84:AQ95)</f>
        <v>3780774.5825100001</v>
      </c>
      <c r="AL29" s="68">
        <f>SUM('Rockefeller_ Monthly CF'!AR84:AR95)</f>
        <v>0</v>
      </c>
      <c r="AM29" s="68">
        <f>SUM('Rockefeller_ Monthly CF'!AS84:AS95)</f>
        <v>3780774.5825100001</v>
      </c>
      <c r="AN29" s="68"/>
      <c r="AO29" s="88">
        <f t="shared" si="9"/>
        <v>777179585</v>
      </c>
      <c r="AP29" s="68">
        <f>SUM('Rockefeller_ Monthly CF'!AV84:AV95)</f>
        <v>4248063.61161</v>
      </c>
      <c r="AQ29" s="68">
        <f>SUM('Rockefeller_ Monthly CF'!AW84:AW95)</f>
        <v>0</v>
      </c>
      <c r="AR29" s="68">
        <f>SUM('Rockefeller_ Monthly CF'!AX84:AX95)</f>
        <v>4248063.61161</v>
      </c>
      <c r="AS29" s="68"/>
      <c r="AT29" s="88">
        <f t="shared" si="10"/>
        <v>40999766</v>
      </c>
      <c r="AU29" s="68">
        <f>SUM('Rockefeller_ Monthly CF'!BA84:BA95)</f>
        <v>3079902.4219200001</v>
      </c>
      <c r="AV29" s="68">
        <f>SUM('Rockefeller_ Monthly CF'!BB84:BB95)</f>
        <v>0</v>
      </c>
      <c r="AW29" s="68">
        <f>SUM('Rockefeller_ Monthly CF'!BC84:BC95)</f>
        <v>3079902.4219200001</v>
      </c>
      <c r="AX29" s="68"/>
      <c r="AY29" s="88">
        <f t="shared" si="11"/>
        <v>35142657</v>
      </c>
      <c r="AZ29" s="68">
        <f>SUM('Rockefeller_ Monthly CF'!BF84:BF95)</f>
        <v>2688764.6870699995</v>
      </c>
      <c r="BA29" s="68">
        <f>SUM('Rockefeller_ Monthly CF'!BG84:BG95)</f>
        <v>0</v>
      </c>
      <c r="BB29" s="68">
        <f>SUM('Rockefeller_ Monthly CF'!BH84:BH95)</f>
        <v>2688764.6870699995</v>
      </c>
      <c r="BC29" s="68"/>
      <c r="BD29" s="88">
        <f t="shared" si="12"/>
        <v>48700000</v>
      </c>
      <c r="BE29" s="68">
        <f>SUM('Rockefeller_ Monthly CF'!BK84:BK95)</f>
        <v>895704.32739699993</v>
      </c>
      <c r="BF29" s="68">
        <f>SUM('Rockefeller_ Monthly CF'!BL84:BL95)</f>
        <v>0</v>
      </c>
      <c r="BG29" s="68">
        <f>SUM('Rockefeller_ Monthly CF'!BM84:BM95)</f>
        <v>895704.32739699993</v>
      </c>
      <c r="BH29" s="68"/>
      <c r="BI29" s="88">
        <f t="shared" si="13"/>
        <v>89500000</v>
      </c>
      <c r="BJ29" s="68">
        <f>SUM('Rockefeller_ Monthly CF'!BP84:BP95)</f>
        <v>2117993.2193760006</v>
      </c>
      <c r="BK29" s="68">
        <f>SUM('Rockefeller_ Monthly CF'!BQ84:BQ95)</f>
        <v>0</v>
      </c>
      <c r="BL29" s="68">
        <f>SUM('Rockefeller_ Monthly CF'!BR84:BR95)</f>
        <v>2117993.2193760006</v>
      </c>
      <c r="BM29" s="68"/>
      <c r="BN29" s="88">
        <f t="shared" si="14"/>
        <v>44800000</v>
      </c>
      <c r="BO29" s="68">
        <f>SUM('Rockefeller_ Monthly CF'!BU84:BU95)</f>
        <v>907711.40187200019</v>
      </c>
      <c r="BP29" s="68">
        <f>SUM('Rockefeller_ Monthly CF'!BV84:BV95)</f>
        <v>0</v>
      </c>
      <c r="BQ29" s="68">
        <f>SUM('Rockefeller_ Monthly CF'!BW84:BW95)</f>
        <v>907711.40187200019</v>
      </c>
      <c r="BR29" s="68"/>
      <c r="BS29" s="88">
        <f t="shared" si="15"/>
        <v>47000000</v>
      </c>
      <c r="BT29" s="68">
        <f>SUM('Rockefeller_ Monthly CF'!BZ84:BZ95)</f>
        <v>0</v>
      </c>
      <c r="BU29" s="68">
        <f>SUM('Rockefeller_ Monthly CF'!CA84:CA95)</f>
        <v>0</v>
      </c>
      <c r="BV29" s="68">
        <f>SUM('Rockefeller_ Monthly CF'!CB84:CB95)</f>
        <v>0</v>
      </c>
      <c r="BX29" s="99">
        <f t="shared" si="4"/>
        <v>1591144676</v>
      </c>
      <c r="BY29" s="99">
        <f t="shared" si="16"/>
        <v>60830576.276976004</v>
      </c>
      <c r="BZ29" s="99">
        <f t="shared" si="4"/>
        <v>0</v>
      </c>
      <c r="CA29" s="99">
        <f t="shared" si="17"/>
        <v>60830576.276976004</v>
      </c>
      <c r="CB29" s="88">
        <f t="shared" si="18"/>
        <v>0</v>
      </c>
    </row>
    <row r="30" spans="2:83" ht="15.75" x14ac:dyDescent="0.25">
      <c r="C30" s="64">
        <f t="shared" si="1"/>
        <v>7</v>
      </c>
      <c r="D30" s="38"/>
      <c r="E30" s="38"/>
      <c r="F30" s="40">
        <f t="shared" si="21"/>
        <v>9.5999999999999991E-7</v>
      </c>
      <c r="G30" s="68">
        <f t="shared" si="19"/>
        <v>1210000000</v>
      </c>
      <c r="H30" s="68">
        <f t="shared" si="20"/>
        <v>60920119.28047999</v>
      </c>
      <c r="I30" s="68"/>
      <c r="J30" s="68">
        <f>SUM('Rockefeller_ Monthly CF'!O96:O107)</f>
        <v>0</v>
      </c>
      <c r="K30" s="68">
        <f>SUM('Rockefeller_ Monthly CF'!P96:P107)</f>
        <v>60920119.28047999</v>
      </c>
      <c r="L30" s="68">
        <f>SUM('Rockefeller_ Monthly CF'!Q96:Q107)</f>
        <v>77192.244400000011</v>
      </c>
      <c r="M30" s="68">
        <f>SUM('Rockefeller_ Monthly CF'!R96:R107)</f>
        <v>12350.759103999999</v>
      </c>
      <c r="N30" s="68">
        <f t="shared" si="5"/>
        <v>60830576.276975989</v>
      </c>
      <c r="O30" s="69"/>
      <c r="P30" s="88">
        <f t="shared" si="6"/>
        <v>153230577</v>
      </c>
      <c r="Q30" s="68">
        <f>SUM('Rockefeller_ Monthly CF'!W96:W107)</f>
        <v>10893161.71893</v>
      </c>
      <c r="R30" s="68">
        <f>SUM('Rockefeller_ Monthly CF'!X96:X107)</f>
        <v>0</v>
      </c>
      <c r="S30" s="68">
        <f>SUM('Rockefeller_ Monthly CF'!Y96:Y107)</f>
        <v>10893161.71893</v>
      </c>
      <c r="T30" s="68"/>
      <c r="U30" s="88">
        <f t="shared" si="7"/>
        <v>299000640</v>
      </c>
      <c r="V30" s="68">
        <f>SUM('Rockefeller_ Monthly CF'!AB96:AB107)</f>
        <v>21925716.931199998</v>
      </c>
      <c r="W30" s="68">
        <f>SUM('Rockefeller_ Monthly CF'!AC96:AC107)</f>
        <v>0</v>
      </c>
      <c r="X30" s="68">
        <f>SUM('Rockefeller_ Monthly CF'!AD96:AD107)</f>
        <v>21925716.931199998</v>
      </c>
      <c r="Y30" s="68"/>
      <c r="Z30" s="88">
        <f t="shared" si="2"/>
        <v>1591144676</v>
      </c>
      <c r="AA30" s="68">
        <f>SUM('Rockefeller_ Monthly CF'!AG96:AG107)</f>
        <v>10292783.375091009</v>
      </c>
      <c r="AB30" s="68">
        <f>SUM('Rockefeller_ Monthly CF'!AH96:AH107)</f>
        <v>0</v>
      </c>
      <c r="AC30" s="68">
        <f>SUM('Rockefeller_ Monthly CF'!AI96:AI107)</f>
        <v>10292783.375091009</v>
      </c>
      <c r="AD30" s="68"/>
      <c r="AE30" s="88">
        <f t="shared" si="3"/>
        <v>1591144676</v>
      </c>
      <c r="AF30" s="68">
        <f>SUM('Rockefeller_ Monthly CF'!AL96:AL107)</f>
        <v>0</v>
      </c>
      <c r="AG30" s="68">
        <f>SUM('Rockefeller_ Monthly CF'!AM96:AM107)</f>
        <v>0</v>
      </c>
      <c r="AH30" s="68"/>
      <c r="AI30" s="68"/>
      <c r="AJ30" s="88">
        <f t="shared" si="8"/>
        <v>55591451</v>
      </c>
      <c r="AK30" s="68">
        <f>SUM('Rockefeller_ Monthly CF'!AQ96:AQ107)</f>
        <v>3780774.5825100001</v>
      </c>
      <c r="AL30" s="68">
        <f>SUM('Rockefeller_ Monthly CF'!AR96:AR107)</f>
        <v>0</v>
      </c>
      <c r="AM30" s="68">
        <f>SUM('Rockefeller_ Monthly CF'!AS96:AS107)</f>
        <v>3780774.5825100001</v>
      </c>
      <c r="AN30" s="68"/>
      <c r="AO30" s="88">
        <f t="shared" si="9"/>
        <v>777179585</v>
      </c>
      <c r="AP30" s="68">
        <f>SUM('Rockefeller_ Monthly CF'!AV96:AV107)</f>
        <v>4248063.61161</v>
      </c>
      <c r="AQ30" s="68">
        <f>SUM('Rockefeller_ Monthly CF'!AW96:AW107)</f>
        <v>0</v>
      </c>
      <c r="AR30" s="68">
        <f>SUM('Rockefeller_ Monthly CF'!AX96:AX107)</f>
        <v>4248063.61161</v>
      </c>
      <c r="AS30" s="68"/>
      <c r="AT30" s="88">
        <f t="shared" si="10"/>
        <v>40999766</v>
      </c>
      <c r="AU30" s="68">
        <f>SUM('Rockefeller_ Monthly CF'!BA96:BA107)</f>
        <v>3079902.4219200001</v>
      </c>
      <c r="AV30" s="68">
        <f>SUM('Rockefeller_ Monthly CF'!BB96:BB107)</f>
        <v>0</v>
      </c>
      <c r="AW30" s="68">
        <f>SUM('Rockefeller_ Monthly CF'!BC96:BC107)</f>
        <v>3079902.4219200001</v>
      </c>
      <c r="AX30" s="68"/>
      <c r="AY30" s="88">
        <f t="shared" si="11"/>
        <v>35142657</v>
      </c>
      <c r="AZ30" s="68">
        <f>SUM('Rockefeller_ Monthly CF'!BF96:BF107)</f>
        <v>2688764.6870699995</v>
      </c>
      <c r="BA30" s="68">
        <f>SUM('Rockefeller_ Monthly CF'!BG96:BG107)</f>
        <v>0</v>
      </c>
      <c r="BB30" s="68">
        <f>SUM('Rockefeller_ Monthly CF'!BH96:BH107)</f>
        <v>2688764.6870699995</v>
      </c>
      <c r="BC30" s="68"/>
      <c r="BD30" s="88">
        <f t="shared" si="12"/>
        <v>48700000</v>
      </c>
      <c r="BE30" s="68">
        <f>SUM('Rockefeller_ Monthly CF'!BK96:BK107)</f>
        <v>895704.32739699993</v>
      </c>
      <c r="BF30" s="68">
        <f>SUM('Rockefeller_ Monthly CF'!BL96:BL107)</f>
        <v>0</v>
      </c>
      <c r="BG30" s="68">
        <f>SUM('Rockefeller_ Monthly CF'!BM96:BM107)</f>
        <v>895704.32739699993</v>
      </c>
      <c r="BH30" s="68"/>
      <c r="BI30" s="88">
        <f t="shared" si="13"/>
        <v>89500000</v>
      </c>
      <c r="BJ30" s="68">
        <f>SUM('Rockefeller_ Monthly CF'!BP96:BP107)</f>
        <v>2117993.2193760006</v>
      </c>
      <c r="BK30" s="68">
        <f>SUM('Rockefeller_ Monthly CF'!BQ96:BQ107)</f>
        <v>0</v>
      </c>
      <c r="BL30" s="68">
        <f>SUM('Rockefeller_ Monthly CF'!BR96:BR107)</f>
        <v>2117993.2193760006</v>
      </c>
      <c r="BM30" s="68"/>
      <c r="BN30" s="88">
        <f t="shared" si="14"/>
        <v>44800000</v>
      </c>
      <c r="BO30" s="68">
        <f>SUM('Rockefeller_ Monthly CF'!BU96:BU107)</f>
        <v>907711.40187200019</v>
      </c>
      <c r="BP30" s="68">
        <f>SUM('Rockefeller_ Monthly CF'!BV96:BV107)</f>
        <v>0</v>
      </c>
      <c r="BQ30" s="68">
        <f>SUM('Rockefeller_ Monthly CF'!BW96:BW107)</f>
        <v>907711.40187200019</v>
      </c>
      <c r="BR30" s="68"/>
      <c r="BS30" s="88">
        <f t="shared" si="15"/>
        <v>47000000</v>
      </c>
      <c r="BT30" s="68">
        <f>SUM('Rockefeller_ Monthly CF'!BZ96:BZ107)</f>
        <v>0</v>
      </c>
      <c r="BU30" s="68">
        <f>SUM('Rockefeller_ Monthly CF'!CA96:CA107)</f>
        <v>0</v>
      </c>
      <c r="BV30" s="68">
        <f>SUM('Rockefeller_ Monthly CF'!CB96:CB107)</f>
        <v>0</v>
      </c>
      <c r="BX30" s="99">
        <f t="shared" si="4"/>
        <v>1591144676</v>
      </c>
      <c r="BY30" s="99">
        <f t="shared" si="16"/>
        <v>60830576.276976004</v>
      </c>
      <c r="BZ30" s="99">
        <f t="shared" si="4"/>
        <v>0</v>
      </c>
      <c r="CA30" s="99">
        <f t="shared" si="17"/>
        <v>60830576.276976004</v>
      </c>
      <c r="CB30" s="88">
        <f t="shared" si="18"/>
        <v>0</v>
      </c>
    </row>
    <row r="31" spans="2:83" ht="15.75" x14ac:dyDescent="0.25">
      <c r="C31" s="64">
        <f t="shared" si="1"/>
        <v>8</v>
      </c>
      <c r="D31" s="38"/>
      <c r="E31" s="38"/>
      <c r="F31" s="40">
        <f t="shared" si="21"/>
        <v>9.5999999999999991E-7</v>
      </c>
      <c r="G31" s="68">
        <f t="shared" si="19"/>
        <v>1210000000</v>
      </c>
      <c r="H31" s="68">
        <f t="shared" si="20"/>
        <v>60920119.28047999</v>
      </c>
      <c r="I31" s="68"/>
      <c r="J31" s="68">
        <f>SUM('Rockefeller_ Monthly CF'!O108:O119)</f>
        <v>0</v>
      </c>
      <c r="K31" s="68">
        <f>SUM('Rockefeller_ Monthly CF'!P108:P119)</f>
        <v>60920119.28047999</v>
      </c>
      <c r="L31" s="68">
        <f>SUM('Rockefeller_ Monthly CF'!Q108:Q119)</f>
        <v>77192.244400000011</v>
      </c>
      <c r="M31" s="68">
        <f>SUM('Rockefeller_ Monthly CF'!R108:R119)</f>
        <v>12350.759103999999</v>
      </c>
      <c r="N31" s="68">
        <f t="shared" si="5"/>
        <v>60830576.276975989</v>
      </c>
      <c r="O31" s="69"/>
      <c r="P31" s="88">
        <f t="shared" si="6"/>
        <v>153230577</v>
      </c>
      <c r="Q31" s="68">
        <f>SUM('Rockefeller_ Monthly CF'!W108:W119)</f>
        <v>10893161.71893</v>
      </c>
      <c r="R31" s="68">
        <f>SUM('Rockefeller_ Monthly CF'!X108:X119)</f>
        <v>0</v>
      </c>
      <c r="S31" s="68">
        <f>SUM('Rockefeller_ Monthly CF'!Y108:Y119)</f>
        <v>10893161.71893</v>
      </c>
      <c r="T31" s="68"/>
      <c r="U31" s="88">
        <f t="shared" si="7"/>
        <v>299000640</v>
      </c>
      <c r="V31" s="68">
        <f>SUM('Rockefeller_ Monthly CF'!AB108:AB119)</f>
        <v>21925716.931199998</v>
      </c>
      <c r="W31" s="68">
        <f>SUM('Rockefeller_ Monthly CF'!AC108:AC119)</f>
        <v>0</v>
      </c>
      <c r="X31" s="68">
        <f>SUM('Rockefeller_ Monthly CF'!AD108:AD119)</f>
        <v>21925716.931199998</v>
      </c>
      <c r="Y31" s="68"/>
      <c r="Z31" s="88">
        <f t="shared" si="2"/>
        <v>1591144676</v>
      </c>
      <c r="AA31" s="68">
        <f>SUM('Rockefeller_ Monthly CF'!AG108:AG119)</f>
        <v>10292783.375091009</v>
      </c>
      <c r="AB31" s="68">
        <f>SUM('Rockefeller_ Monthly CF'!AH108:AH119)</f>
        <v>0</v>
      </c>
      <c r="AC31" s="68">
        <f>SUM('Rockefeller_ Monthly CF'!AI108:AI119)</f>
        <v>10292783.375091009</v>
      </c>
      <c r="AD31" s="68"/>
      <c r="AE31" s="88">
        <f t="shared" si="3"/>
        <v>1591144676</v>
      </c>
      <c r="AF31" s="68">
        <f>SUM('Rockefeller_ Monthly CF'!AL108:AL119)</f>
        <v>0</v>
      </c>
      <c r="AG31" s="68">
        <f>SUM('Rockefeller_ Monthly CF'!AM108:AM119)</f>
        <v>0</v>
      </c>
      <c r="AH31" s="68"/>
      <c r="AI31" s="68"/>
      <c r="AJ31" s="88">
        <f t="shared" si="8"/>
        <v>55591451</v>
      </c>
      <c r="AK31" s="68">
        <f>SUM('Rockefeller_ Monthly CF'!AQ108:AQ119)</f>
        <v>3780774.5825100001</v>
      </c>
      <c r="AL31" s="68">
        <f>SUM('Rockefeller_ Monthly CF'!AR108:AR119)</f>
        <v>0</v>
      </c>
      <c r="AM31" s="68">
        <f>SUM('Rockefeller_ Monthly CF'!AS108:AS119)</f>
        <v>3780774.5825100001</v>
      </c>
      <c r="AN31" s="68"/>
      <c r="AO31" s="88">
        <f t="shared" si="9"/>
        <v>777179585</v>
      </c>
      <c r="AP31" s="68">
        <f>SUM('Rockefeller_ Monthly CF'!AV108:AV119)</f>
        <v>4248063.61161</v>
      </c>
      <c r="AQ31" s="68">
        <f>SUM('Rockefeller_ Monthly CF'!AW108:AW119)</f>
        <v>0</v>
      </c>
      <c r="AR31" s="68">
        <f>SUM('Rockefeller_ Monthly CF'!AX108:AX119)</f>
        <v>4248063.61161</v>
      </c>
      <c r="AS31" s="68"/>
      <c r="AT31" s="88">
        <f t="shared" si="10"/>
        <v>40999766</v>
      </c>
      <c r="AU31" s="68">
        <f>SUM('Rockefeller_ Monthly CF'!BA108:BA119)</f>
        <v>3079902.4219200001</v>
      </c>
      <c r="AV31" s="68">
        <f>SUM('Rockefeller_ Monthly CF'!BB108:BB119)</f>
        <v>0</v>
      </c>
      <c r="AW31" s="68">
        <f>SUM('Rockefeller_ Monthly CF'!BC108:BC119)</f>
        <v>3079902.4219200001</v>
      </c>
      <c r="AX31" s="68"/>
      <c r="AY31" s="88">
        <f t="shared" si="11"/>
        <v>35142657</v>
      </c>
      <c r="AZ31" s="68">
        <f>SUM('Rockefeller_ Monthly CF'!BF108:BF119)</f>
        <v>2688764.6870699995</v>
      </c>
      <c r="BA31" s="68">
        <f>SUM('Rockefeller_ Monthly CF'!BG108:BG119)</f>
        <v>0</v>
      </c>
      <c r="BB31" s="68">
        <f>SUM('Rockefeller_ Monthly CF'!BH108:BH119)</f>
        <v>2688764.6870699995</v>
      </c>
      <c r="BC31" s="68"/>
      <c r="BD31" s="88">
        <f t="shared" si="12"/>
        <v>48700000</v>
      </c>
      <c r="BE31" s="68">
        <f>SUM('Rockefeller_ Monthly CF'!BK108:BK119)</f>
        <v>895704.32739699993</v>
      </c>
      <c r="BF31" s="68">
        <f>SUM('Rockefeller_ Monthly CF'!BL108:BL119)</f>
        <v>0</v>
      </c>
      <c r="BG31" s="68">
        <f>SUM('Rockefeller_ Monthly CF'!BM108:BM119)</f>
        <v>895704.32739699993</v>
      </c>
      <c r="BH31" s="68"/>
      <c r="BI31" s="88">
        <f t="shared" si="13"/>
        <v>89500000</v>
      </c>
      <c r="BJ31" s="68">
        <f>SUM('Rockefeller_ Monthly CF'!BP108:BP119)</f>
        <v>2117993.2193760006</v>
      </c>
      <c r="BK31" s="68">
        <f>SUM('Rockefeller_ Monthly CF'!BQ108:BQ119)</f>
        <v>0</v>
      </c>
      <c r="BL31" s="68">
        <f>SUM('Rockefeller_ Monthly CF'!BR108:BR119)</f>
        <v>2117993.2193760006</v>
      </c>
      <c r="BM31" s="68"/>
      <c r="BN31" s="88">
        <f t="shared" si="14"/>
        <v>44800000</v>
      </c>
      <c r="BO31" s="68">
        <f>SUM('Rockefeller_ Monthly CF'!BU108:BU119)</f>
        <v>907711.40187200019</v>
      </c>
      <c r="BP31" s="68">
        <f>SUM('Rockefeller_ Monthly CF'!BV108:BV119)</f>
        <v>0</v>
      </c>
      <c r="BQ31" s="68">
        <f>SUM('Rockefeller_ Monthly CF'!BW108:BW119)</f>
        <v>907711.40187200019</v>
      </c>
      <c r="BR31" s="68"/>
      <c r="BS31" s="88">
        <f t="shared" si="15"/>
        <v>47000000</v>
      </c>
      <c r="BT31" s="68">
        <f>SUM('Rockefeller_ Monthly CF'!BZ108:BZ119)</f>
        <v>0</v>
      </c>
      <c r="BU31" s="68">
        <f>SUM('Rockefeller_ Monthly CF'!CA108:CA119)</f>
        <v>0</v>
      </c>
      <c r="BV31" s="68">
        <f>SUM('Rockefeller_ Monthly CF'!CB108:CB119)</f>
        <v>0</v>
      </c>
      <c r="BX31" s="99">
        <f t="shared" si="4"/>
        <v>1591144676</v>
      </c>
      <c r="BY31" s="99">
        <f t="shared" si="16"/>
        <v>60830576.276976004</v>
      </c>
      <c r="BZ31" s="99">
        <f t="shared" si="4"/>
        <v>0</v>
      </c>
      <c r="CA31" s="99">
        <f t="shared" si="17"/>
        <v>60830576.276976004</v>
      </c>
      <c r="CB31" s="88">
        <f t="shared" si="18"/>
        <v>0</v>
      </c>
    </row>
    <row r="32" spans="2:83" ht="15.75" x14ac:dyDescent="0.25">
      <c r="C32" s="64">
        <f t="shared" si="1"/>
        <v>9</v>
      </c>
      <c r="D32" s="38"/>
      <c r="E32" s="38"/>
      <c r="F32" s="40">
        <f t="shared" si="21"/>
        <v>9.5999999999999991E-7</v>
      </c>
      <c r="G32" s="68">
        <f t="shared" si="19"/>
        <v>1210000000</v>
      </c>
      <c r="H32" s="68">
        <f t="shared" si="20"/>
        <v>60920119.28047999</v>
      </c>
      <c r="I32" s="68"/>
      <c r="J32" s="68">
        <f>SUM('Rockefeller_ Monthly CF'!O120:O131)</f>
        <v>0</v>
      </c>
      <c r="K32" s="68">
        <f>SUM('Rockefeller_ Monthly CF'!P120:P131)</f>
        <v>60920119.28047999</v>
      </c>
      <c r="L32" s="68">
        <f>SUM('Rockefeller_ Monthly CF'!Q120:Q131)</f>
        <v>77192.244400000011</v>
      </c>
      <c r="M32" s="68">
        <f>SUM('Rockefeller_ Monthly CF'!R120:R131)</f>
        <v>12350.759103999999</v>
      </c>
      <c r="N32" s="68">
        <f t="shared" si="5"/>
        <v>60830576.276975989</v>
      </c>
      <c r="O32" s="69"/>
      <c r="P32" s="88">
        <f t="shared" si="6"/>
        <v>153230577</v>
      </c>
      <c r="Q32" s="68">
        <f>SUM('Rockefeller_ Monthly CF'!W120:W131)</f>
        <v>10893161.71893</v>
      </c>
      <c r="R32" s="68">
        <f>SUM('Rockefeller_ Monthly CF'!X120:X131)</f>
        <v>0</v>
      </c>
      <c r="S32" s="68">
        <f>SUM('Rockefeller_ Monthly CF'!Y120:Y131)</f>
        <v>10893161.71893</v>
      </c>
      <c r="T32" s="68"/>
      <c r="U32" s="88">
        <f t="shared" si="7"/>
        <v>299000640</v>
      </c>
      <c r="V32" s="68">
        <f>SUM('Rockefeller_ Monthly CF'!AB120:AB131)</f>
        <v>21925716.931199998</v>
      </c>
      <c r="W32" s="68">
        <f>SUM('Rockefeller_ Monthly CF'!AC120:AC131)</f>
        <v>0</v>
      </c>
      <c r="X32" s="68">
        <f>SUM('Rockefeller_ Monthly CF'!AD120:AD131)</f>
        <v>21925716.931199998</v>
      </c>
      <c r="Y32" s="68"/>
      <c r="Z32" s="88">
        <f t="shared" si="2"/>
        <v>1591144676</v>
      </c>
      <c r="AA32" s="68">
        <f>SUM('Rockefeller_ Monthly CF'!AG120:AG131)</f>
        <v>10292783.375091009</v>
      </c>
      <c r="AB32" s="68">
        <f>SUM('Rockefeller_ Monthly CF'!AH120:AH131)</f>
        <v>0</v>
      </c>
      <c r="AC32" s="68">
        <f>SUM('Rockefeller_ Monthly CF'!AI120:AI131)</f>
        <v>10292783.375091009</v>
      </c>
      <c r="AD32" s="68"/>
      <c r="AE32" s="88">
        <f t="shared" si="3"/>
        <v>1591144676</v>
      </c>
      <c r="AF32" s="68">
        <f>SUM('Rockefeller_ Monthly CF'!AL120:AL131)</f>
        <v>0</v>
      </c>
      <c r="AG32" s="68">
        <f>SUM('Rockefeller_ Monthly CF'!AM120:AM131)</f>
        <v>0</v>
      </c>
      <c r="AH32" s="68"/>
      <c r="AI32" s="68"/>
      <c r="AJ32" s="88">
        <f t="shared" si="8"/>
        <v>55591451</v>
      </c>
      <c r="AK32" s="68">
        <f>SUM('Rockefeller_ Monthly CF'!AQ120:AQ131)</f>
        <v>3780774.5825100001</v>
      </c>
      <c r="AL32" s="68">
        <f>SUM('Rockefeller_ Monthly CF'!AR120:AR131)</f>
        <v>0</v>
      </c>
      <c r="AM32" s="68">
        <f>SUM('Rockefeller_ Monthly CF'!AS120:AS131)</f>
        <v>3780774.5825100001</v>
      </c>
      <c r="AN32" s="68"/>
      <c r="AO32" s="88">
        <f t="shared" si="9"/>
        <v>777179585</v>
      </c>
      <c r="AP32" s="68">
        <f>SUM('Rockefeller_ Monthly CF'!AV120:AV131)</f>
        <v>4248063.61161</v>
      </c>
      <c r="AQ32" s="68">
        <f>SUM('Rockefeller_ Monthly CF'!AW120:AW131)</f>
        <v>0</v>
      </c>
      <c r="AR32" s="68">
        <f>SUM('Rockefeller_ Monthly CF'!AX120:AX131)</f>
        <v>4248063.61161</v>
      </c>
      <c r="AS32" s="68"/>
      <c r="AT32" s="88">
        <f t="shared" si="10"/>
        <v>40999766</v>
      </c>
      <c r="AU32" s="68">
        <f>SUM('Rockefeller_ Monthly CF'!BA120:BA131)</f>
        <v>3079902.4219200001</v>
      </c>
      <c r="AV32" s="68">
        <f>SUM('Rockefeller_ Monthly CF'!BB120:BB131)</f>
        <v>0</v>
      </c>
      <c r="AW32" s="68">
        <f>SUM('Rockefeller_ Monthly CF'!BC120:BC131)</f>
        <v>3079902.4219200001</v>
      </c>
      <c r="AX32" s="68"/>
      <c r="AY32" s="88">
        <f t="shared" si="11"/>
        <v>35142657</v>
      </c>
      <c r="AZ32" s="68">
        <f>SUM('Rockefeller_ Monthly CF'!BF120:BF131)</f>
        <v>2688764.6870699995</v>
      </c>
      <c r="BA32" s="68">
        <f>SUM('Rockefeller_ Monthly CF'!BG120:BG131)</f>
        <v>0</v>
      </c>
      <c r="BB32" s="68">
        <f>SUM('Rockefeller_ Monthly CF'!BH120:BH131)</f>
        <v>2688764.6870699995</v>
      </c>
      <c r="BC32" s="68"/>
      <c r="BD32" s="88">
        <f t="shared" si="12"/>
        <v>48700000</v>
      </c>
      <c r="BE32" s="68">
        <f>SUM('Rockefeller_ Monthly CF'!BK120:BK131)</f>
        <v>895704.32739699993</v>
      </c>
      <c r="BF32" s="68">
        <f>SUM('Rockefeller_ Monthly CF'!BL120:BL131)</f>
        <v>0</v>
      </c>
      <c r="BG32" s="68">
        <f>SUM('Rockefeller_ Monthly CF'!BM120:BM131)</f>
        <v>895704.32739699993</v>
      </c>
      <c r="BH32" s="68"/>
      <c r="BI32" s="88">
        <f t="shared" si="13"/>
        <v>89500000</v>
      </c>
      <c r="BJ32" s="68">
        <f>SUM('Rockefeller_ Monthly CF'!BP120:BP131)</f>
        <v>2117993.2193760006</v>
      </c>
      <c r="BK32" s="68">
        <f>SUM('Rockefeller_ Monthly CF'!BQ120:BQ131)</f>
        <v>0</v>
      </c>
      <c r="BL32" s="68">
        <f>SUM('Rockefeller_ Monthly CF'!BR120:BR131)</f>
        <v>2117993.2193760006</v>
      </c>
      <c r="BM32" s="68"/>
      <c r="BN32" s="88">
        <f t="shared" si="14"/>
        <v>44800000</v>
      </c>
      <c r="BO32" s="68">
        <f>SUM('Rockefeller_ Monthly CF'!BU120:BU131)</f>
        <v>907711.40187200019</v>
      </c>
      <c r="BP32" s="68">
        <f>SUM('Rockefeller_ Monthly CF'!BV120:BV131)</f>
        <v>0</v>
      </c>
      <c r="BQ32" s="68">
        <f>SUM('Rockefeller_ Monthly CF'!BW120:BW131)</f>
        <v>907711.40187200019</v>
      </c>
      <c r="BR32" s="68"/>
      <c r="BS32" s="88">
        <f t="shared" si="15"/>
        <v>47000000</v>
      </c>
      <c r="BT32" s="68">
        <f>SUM('Rockefeller_ Monthly CF'!BZ120:BZ131)</f>
        <v>0</v>
      </c>
      <c r="BU32" s="68">
        <f>SUM('Rockefeller_ Monthly CF'!CA120:CA131)</f>
        <v>0</v>
      </c>
      <c r="BV32" s="68">
        <f>SUM('Rockefeller_ Monthly CF'!CB120:CB131)</f>
        <v>0</v>
      </c>
      <c r="BX32" s="99">
        <f t="shared" si="4"/>
        <v>1591144676</v>
      </c>
      <c r="BY32" s="99">
        <f t="shared" si="16"/>
        <v>60830576.276976004</v>
      </c>
      <c r="BZ32" s="99">
        <f t="shared" si="4"/>
        <v>0</v>
      </c>
      <c r="CA32" s="99">
        <f t="shared" si="17"/>
        <v>60830576.276976004</v>
      </c>
      <c r="CB32" s="88">
        <f t="shared" si="18"/>
        <v>0</v>
      </c>
    </row>
    <row r="33" spans="1:80" s="66" customFormat="1" ht="15.75" x14ac:dyDescent="0.25">
      <c r="A33" s="135"/>
      <c r="B33" s="135"/>
      <c r="C33" s="65">
        <f t="shared" si="1"/>
        <v>10</v>
      </c>
      <c r="D33" s="83"/>
      <c r="E33" s="83"/>
      <c r="F33" s="84">
        <f t="shared" si="21"/>
        <v>9.5999999999999991E-7</v>
      </c>
      <c r="G33" s="82">
        <f t="shared" si="19"/>
        <v>1210000000</v>
      </c>
      <c r="H33" s="85">
        <f t="shared" si="20"/>
        <v>60920119.28047999</v>
      </c>
      <c r="I33" s="85"/>
      <c r="J33" s="85">
        <f>SUM('Rockefeller_ Monthly CF'!O132:O143)</f>
        <v>0</v>
      </c>
      <c r="K33" s="85">
        <f>SUM('Rockefeller_ Monthly CF'!P132:P143)</f>
        <v>60920119.28047999</v>
      </c>
      <c r="L33" s="85">
        <f>SUM('Rockefeller_ Monthly CF'!Q132:Q143)</f>
        <v>77192.244400000011</v>
      </c>
      <c r="M33" s="85">
        <f>SUM('Rockefeller_ Monthly CF'!R132:R143)</f>
        <v>12350.759103999999</v>
      </c>
      <c r="N33" s="85">
        <f t="shared" si="5"/>
        <v>60830576.276975989</v>
      </c>
      <c r="O33" s="113"/>
      <c r="P33" s="114">
        <f t="shared" si="6"/>
        <v>142337415.28106999</v>
      </c>
      <c r="Q33" s="85">
        <f>SUM('Rockefeller_ Monthly CF'!V132:V143)</f>
        <v>1838766924</v>
      </c>
      <c r="R33" s="85">
        <f>SUM('Rockefeller_ Monthly CF'!W132:W143)</f>
        <v>10893161.71893</v>
      </c>
      <c r="S33" s="85">
        <f>SUM('Rockefeller_ Monthly CF'!X132:X143)</f>
        <v>0</v>
      </c>
      <c r="T33" s="85"/>
      <c r="U33" s="114">
        <f t="shared" si="7"/>
        <v>299000640</v>
      </c>
      <c r="V33" s="136">
        <f>SUM('Rockefeller_ Monthly CF'!AB132:AB143)</f>
        <v>21925716.931199998</v>
      </c>
      <c r="W33" s="136">
        <f>SUM('Rockefeller_ Monthly CF'!AC132:AC143)</f>
        <v>0</v>
      </c>
      <c r="X33" s="136">
        <f>SUM('Rockefeller_ Monthly CF'!AD132:AD143)</f>
        <v>21925716.931199998</v>
      </c>
      <c r="Y33" s="136"/>
      <c r="Z33" s="88">
        <f t="shared" si="2"/>
        <v>1580251514.28107</v>
      </c>
      <c r="AA33" s="136">
        <f>SUM('Rockefeller_ Monthly CF'!AG132:AG143)</f>
        <v>10292783.375091009</v>
      </c>
      <c r="AB33" s="136">
        <f>SUM('Rockefeller_ Monthly CF'!AH132:AH143)</f>
        <v>0</v>
      </c>
      <c r="AC33" s="136">
        <f>SUM('Rockefeller_ Monthly CF'!AI132:AI143)</f>
        <v>8577319.4792425074</v>
      </c>
      <c r="AD33" s="136"/>
      <c r="AE33" s="88">
        <f t="shared" si="3"/>
        <v>1580251514.28107</v>
      </c>
      <c r="AF33" s="136">
        <f>SUM('Rockefeller_ Monthly CF'!AL132:AL143)</f>
        <v>1715463.8958485015</v>
      </c>
      <c r="AG33" s="136">
        <f>SUM('Rockefeller_ Monthly CF'!AM132:AM143)</f>
        <v>0</v>
      </c>
      <c r="AH33" s="136">
        <f>SUM('Rockefeller_ Monthly CF'!AN132:AN143)</f>
        <v>0</v>
      </c>
      <c r="AI33" s="136"/>
      <c r="AJ33" s="114">
        <f t="shared" si="8"/>
        <v>55591451</v>
      </c>
      <c r="AK33" s="136">
        <f>SUM('Rockefeller_ Monthly CF'!AQ132:AQ143)</f>
        <v>3780774.5825100001</v>
      </c>
      <c r="AL33" s="136">
        <f>SUM('Rockefeller_ Monthly CF'!AR132:AR143)</f>
        <v>0</v>
      </c>
      <c r="AM33" s="136">
        <f>SUM('Rockefeller_ Monthly CF'!AS132:AS143)</f>
        <v>3780774.5825100001</v>
      </c>
      <c r="AN33" s="136"/>
      <c r="AO33" s="114">
        <f t="shared" si="9"/>
        <v>777179585</v>
      </c>
      <c r="AP33" s="136">
        <f>SUM('Rockefeller_ Monthly CF'!AV132:AV143)</f>
        <v>4248063.61161</v>
      </c>
      <c r="AQ33" s="136">
        <f>SUM('Rockefeller_ Monthly CF'!AW132:AW143)</f>
        <v>0</v>
      </c>
      <c r="AR33" s="136">
        <f>SUM('Rockefeller_ Monthly CF'!AX132:AX143)</f>
        <v>4248063.61161</v>
      </c>
      <c r="AS33" s="136"/>
      <c r="AT33" s="114">
        <f t="shared" si="10"/>
        <v>40999766</v>
      </c>
      <c r="AU33" s="136">
        <f>SUM('Rockefeller_ Monthly CF'!BA132:BA143)</f>
        <v>3079902.4219200001</v>
      </c>
      <c r="AV33" s="136">
        <f>SUM('Rockefeller_ Monthly CF'!BB132:BB143)</f>
        <v>0</v>
      </c>
      <c r="AW33" s="136">
        <f>SUM('Rockefeller_ Monthly CF'!BC132:BC143)</f>
        <v>3079902.4219200001</v>
      </c>
      <c r="AX33" s="136"/>
      <c r="AY33" s="114">
        <f t="shared" si="11"/>
        <v>35142657</v>
      </c>
      <c r="AZ33" s="136">
        <f>SUM('Rockefeller_ Monthly CF'!BF132:BF143)</f>
        <v>2688764.6870699995</v>
      </c>
      <c r="BA33" s="136">
        <f>SUM('Rockefeller_ Monthly CF'!BG132:BG143)</f>
        <v>0</v>
      </c>
      <c r="BB33" s="136">
        <f>SUM('Rockefeller_ Monthly CF'!BH132:BH143)</f>
        <v>2688764.6870699995</v>
      </c>
      <c r="BC33" s="136"/>
      <c r="BD33" s="114">
        <f t="shared" si="12"/>
        <v>48700000</v>
      </c>
      <c r="BE33" s="136">
        <f>SUM('Rockefeller_ Monthly CF'!BK132:BK143)</f>
        <v>895704.32739699993</v>
      </c>
      <c r="BF33" s="136">
        <f>SUM('Rockefeller_ Monthly CF'!BL132:BL143)</f>
        <v>0</v>
      </c>
      <c r="BG33" s="136">
        <f>SUM('Rockefeller_ Monthly CF'!BM132:BM143)</f>
        <v>895704.32739699993</v>
      </c>
      <c r="BH33" s="136"/>
      <c r="BI33" s="114">
        <f t="shared" si="13"/>
        <v>89500000</v>
      </c>
      <c r="BJ33" s="136">
        <f>SUM('Rockefeller_ Monthly CF'!BP132:BP143)</f>
        <v>2117993.2193760006</v>
      </c>
      <c r="BK33" s="136">
        <f>SUM('Rockefeller_ Monthly CF'!BQ132:BQ143)</f>
        <v>0</v>
      </c>
      <c r="BL33" s="136">
        <f>SUM('Rockefeller_ Monthly CF'!BR132:BR143)</f>
        <v>2117993.2193760006</v>
      </c>
      <c r="BM33" s="136"/>
      <c r="BN33" s="114">
        <f t="shared" si="14"/>
        <v>44800000</v>
      </c>
      <c r="BO33" s="136">
        <f>SUM('Rockefeller_ Monthly CF'!BU132:BU143)</f>
        <v>907711.40187200019</v>
      </c>
      <c r="BP33" s="136">
        <f>SUM('Rockefeller_ Monthly CF'!BV132:BV143)</f>
        <v>0</v>
      </c>
      <c r="BQ33" s="136">
        <f>SUM('Rockefeller_ Monthly CF'!BW132:BW143)</f>
        <v>907711.40187200019</v>
      </c>
      <c r="BR33" s="136"/>
      <c r="BS33" s="90">
        <f t="shared" si="15"/>
        <v>47000000</v>
      </c>
      <c r="BT33" s="68">
        <f>SUM('Rockefeller_ Monthly CF'!BZ132:BZ143)</f>
        <v>0</v>
      </c>
      <c r="BU33" s="68">
        <f>SUM('Rockefeller_ Monthly CF'!CA132:CA143)</f>
        <v>0</v>
      </c>
      <c r="BV33" s="68">
        <f>SUM('Rockefeller_ Monthly CF'!CB132:CB143)</f>
        <v>0</v>
      </c>
      <c r="BX33" s="99">
        <f t="shared" si="4"/>
        <v>1580251514.28107</v>
      </c>
      <c r="BY33" s="99">
        <f t="shared" si="16"/>
        <v>1888704338.5580461</v>
      </c>
      <c r="BZ33" s="99">
        <f t="shared" si="4"/>
        <v>10893161.71893</v>
      </c>
      <c r="CA33" s="99">
        <f t="shared" si="17"/>
        <v>1899597500.2769761</v>
      </c>
      <c r="CB33" s="88">
        <f t="shared" si="18"/>
        <v>-1838766924</v>
      </c>
    </row>
    <row r="34" spans="1:80" s="66" customFormat="1" ht="15.75" x14ac:dyDescent="0.25">
      <c r="A34" s="132"/>
      <c r="B34" s="132"/>
      <c r="C34" s="130" t="s">
        <v>84</v>
      </c>
      <c r="D34" s="83"/>
      <c r="E34" s="83"/>
      <c r="F34" s="84"/>
      <c r="G34" s="82">
        <f t="shared" si="19"/>
        <v>0</v>
      </c>
      <c r="H34" s="85"/>
      <c r="I34" s="85"/>
      <c r="J34" s="122">
        <f>G33</f>
        <v>1210000000</v>
      </c>
      <c r="K34" s="85"/>
      <c r="L34" s="85"/>
      <c r="M34" s="85"/>
      <c r="N34" s="122">
        <f t="shared" si="5"/>
        <v>1210000000</v>
      </c>
      <c r="O34" s="133"/>
      <c r="P34" s="132"/>
      <c r="Q34" s="132"/>
      <c r="R34" s="132"/>
      <c r="S34" s="132"/>
      <c r="T34" s="132"/>
      <c r="U34" s="132"/>
      <c r="V34" s="132"/>
      <c r="W34" s="134">
        <f>U33</f>
        <v>299000640</v>
      </c>
      <c r="X34" s="136"/>
      <c r="Y34" s="132"/>
      <c r="Z34" s="132"/>
      <c r="AA34" s="132"/>
      <c r="AB34" s="132"/>
      <c r="AC34" s="132"/>
      <c r="AD34" s="132"/>
      <c r="AE34" s="132"/>
      <c r="AF34" s="132"/>
      <c r="AG34" s="132"/>
      <c r="AH34" s="132"/>
      <c r="AI34" s="132"/>
      <c r="AJ34" s="132"/>
      <c r="AK34" s="132"/>
      <c r="AL34" s="134">
        <f>AJ33</f>
        <v>55591451</v>
      </c>
      <c r="AM34" s="134"/>
      <c r="AN34" s="132"/>
      <c r="AO34" s="132"/>
      <c r="AP34" s="132"/>
      <c r="AQ34" s="134">
        <f>AO33</f>
        <v>777179585</v>
      </c>
      <c r="AR34" s="132"/>
      <c r="AS34" s="132"/>
      <c r="AT34" s="132"/>
      <c r="AU34" s="132"/>
      <c r="AV34" s="134">
        <f>AT33</f>
        <v>40999766</v>
      </c>
      <c r="AW34" s="132"/>
      <c r="AX34" s="132"/>
      <c r="AY34" s="132"/>
      <c r="AZ34" s="132"/>
      <c r="BA34" s="134">
        <f>AY33</f>
        <v>35142657</v>
      </c>
      <c r="BB34" s="132"/>
      <c r="BC34" s="132"/>
      <c r="BD34" s="132"/>
      <c r="BE34" s="132"/>
      <c r="BF34" s="134">
        <f>BD33</f>
        <v>48700000</v>
      </c>
      <c r="BG34" s="132"/>
      <c r="BH34" s="132"/>
      <c r="BI34" s="132"/>
      <c r="BJ34" s="132"/>
      <c r="BK34" s="134">
        <f>BI33</f>
        <v>89500000</v>
      </c>
      <c r="BL34" s="132"/>
      <c r="BM34" s="132"/>
      <c r="BN34" s="132"/>
      <c r="BO34" s="132"/>
      <c r="BP34" s="134">
        <f>BN33</f>
        <v>44800000</v>
      </c>
      <c r="BQ34" s="132"/>
      <c r="BR34" s="132"/>
      <c r="BS34" s="132"/>
      <c r="BT34" s="132"/>
      <c r="BU34" s="134">
        <f>BS33</f>
        <v>47000000</v>
      </c>
      <c r="BZ34" s="131"/>
    </row>
    <row r="35" spans="1:80" s="66" customFormat="1" ht="15.75" x14ac:dyDescent="0.25">
      <c r="C35" s="65">
        <v>10</v>
      </c>
      <c r="D35" s="83" t="s">
        <v>76</v>
      </c>
      <c r="E35" s="83"/>
      <c r="F35" s="84"/>
      <c r="G35" s="82">
        <v>0</v>
      </c>
      <c r="H35" s="85"/>
      <c r="I35" s="85"/>
      <c r="J35" s="85">
        <f>J33+J34</f>
        <v>1210000000</v>
      </c>
      <c r="K35" s="85">
        <f>K33</f>
        <v>60920119.28047999</v>
      </c>
      <c r="L35" s="85">
        <f>L33</f>
        <v>77192.244400000011</v>
      </c>
      <c r="M35" s="85">
        <f>M33</f>
        <v>12350.759103999999</v>
      </c>
      <c r="N35" s="85">
        <f>SUM(I35:K35)-L35-M35</f>
        <v>1270830576.2769759</v>
      </c>
      <c r="O35" s="70"/>
      <c r="V35" s="137">
        <f>V33</f>
        <v>21925716.931199998</v>
      </c>
      <c r="W35" s="137">
        <f>W33+W34</f>
        <v>299000640</v>
      </c>
      <c r="X35" s="117">
        <f>SUM('Rockefeller_ Monthly CF'!AD134:AD266)</f>
        <v>319099213.85360003</v>
      </c>
      <c r="AA35" s="137">
        <f>AA33</f>
        <v>10292783.375091009</v>
      </c>
      <c r="AB35" s="137">
        <f>AB33+AB34</f>
        <v>0</v>
      </c>
      <c r="AC35" s="117">
        <f>SUM('Rockefeller_ Monthly CF'!AI134:AI266)</f>
        <v>6861855.5833940059</v>
      </c>
      <c r="AF35" s="137">
        <f>AF33</f>
        <v>1715463.8958485015</v>
      </c>
      <c r="AG35" s="137">
        <f>AG33+AG34</f>
        <v>0</v>
      </c>
      <c r="AH35" s="117">
        <f>SUM('Rockefeller_ Monthly CF'!AN134:AN266)</f>
        <v>0</v>
      </c>
      <c r="AK35" s="137">
        <f>AK33</f>
        <v>3780774.5825100001</v>
      </c>
      <c r="AL35" s="137">
        <f>AL33+AL34</f>
        <v>55591451</v>
      </c>
      <c r="AM35" s="117">
        <f>SUM('Rockefeller_ Monthly CF'!AS134:AS266)</f>
        <v>59057161.033967502</v>
      </c>
      <c r="AP35" s="137">
        <f>AP33</f>
        <v>4248063.61161</v>
      </c>
      <c r="AQ35" s="137">
        <f>AQ33+AQ34</f>
        <v>777179585</v>
      </c>
      <c r="AR35" s="117">
        <f>SUM('Rockefeller_ Monthly CF'!AX134:AX266)</f>
        <v>781073643.31064248</v>
      </c>
      <c r="AU35" s="137">
        <f>AU33</f>
        <v>3079902.4219200001</v>
      </c>
      <c r="AV35" s="137">
        <f>AV33+AV34</f>
        <v>40999766</v>
      </c>
      <c r="AW35" s="117">
        <f>SUM('Rockefeller_ Monthly CF'!BC134:BC266)</f>
        <v>43823009.886759996</v>
      </c>
      <c r="AZ35" s="137">
        <f>AZ33</f>
        <v>2688764.6870699995</v>
      </c>
      <c r="BA35" s="137">
        <f>BA33+BA34</f>
        <v>35142657</v>
      </c>
      <c r="BB35" s="117">
        <f>SUM('Rockefeller_ Monthly CF'!BH134:BH266)</f>
        <v>37607357.963147499</v>
      </c>
      <c r="BE35" s="137">
        <f>BE33</f>
        <v>895704.32739699993</v>
      </c>
      <c r="BF35" s="137">
        <f>BF33+BF34</f>
        <v>48700000</v>
      </c>
      <c r="BG35" s="117">
        <f>SUM('Rockefeller_ Monthly CF'!BM134:BM266)</f>
        <v>12535281.300113916</v>
      </c>
      <c r="BJ35" s="137">
        <f>BJ33</f>
        <v>2117993.2193760006</v>
      </c>
      <c r="BK35" s="137">
        <f>BK33+BK34</f>
        <v>89500000</v>
      </c>
      <c r="BL35" s="117">
        <f>SUM('Rockefeller_ Monthly CF'!BR134:BR266)</f>
        <v>29274670.784428</v>
      </c>
      <c r="BO35" s="137">
        <f>BO33</f>
        <v>907711.40187200019</v>
      </c>
      <c r="BP35" s="137">
        <f>BP33+BP34</f>
        <v>44800000</v>
      </c>
      <c r="BQ35" s="117">
        <f>SUM('Rockefeller_ Monthly CF'!BW134:BW266)</f>
        <v>12546287.785049334</v>
      </c>
      <c r="BT35" s="137">
        <f>BT33</f>
        <v>0</v>
      </c>
      <c r="BU35" s="137">
        <f>BU33+BU34</f>
        <v>47000000</v>
      </c>
      <c r="BV35" s="117">
        <f>SUM('Rockefeller_ Monthly CF'!CB134:CB266)</f>
        <v>0</v>
      </c>
    </row>
    <row r="36" spans="1:80" ht="15.75" x14ac:dyDescent="0.25">
      <c r="C36" s="64"/>
      <c r="D36" s="38"/>
      <c r="E36" s="38"/>
      <c r="G36" s="68"/>
      <c r="H36" s="86"/>
      <c r="I36" s="68"/>
      <c r="J36" s="86"/>
      <c r="K36" s="86"/>
      <c r="L36" s="86"/>
      <c r="M36" s="68"/>
      <c r="N36" s="68"/>
      <c r="O36" s="69"/>
    </row>
    <row r="37" spans="1:80" ht="15.75" x14ac:dyDescent="0.25">
      <c r="C37" s="64"/>
      <c r="D37" s="38"/>
      <c r="E37" s="38"/>
      <c r="G37" s="68"/>
      <c r="H37" s="86"/>
      <c r="I37" s="68"/>
      <c r="J37" s="86"/>
      <c r="K37" s="86"/>
      <c r="L37" s="86"/>
      <c r="M37" s="68"/>
      <c r="N37" s="68"/>
      <c r="O37" s="69"/>
    </row>
    <row r="38" spans="1:80" ht="15.75" x14ac:dyDescent="0.25">
      <c r="C38" s="64"/>
      <c r="D38" s="38"/>
      <c r="E38" s="38"/>
      <c r="G38" s="68"/>
      <c r="H38" s="86"/>
      <c r="I38" s="68"/>
      <c r="J38" s="86"/>
      <c r="K38" s="86"/>
      <c r="L38" s="86"/>
      <c r="M38" s="68"/>
      <c r="N38" s="68"/>
      <c r="O38" s="69"/>
    </row>
    <row r="39" spans="1:80" ht="15.75" x14ac:dyDescent="0.25">
      <c r="C39" s="64"/>
      <c r="D39" s="38"/>
      <c r="E39" s="38"/>
      <c r="G39" s="68"/>
      <c r="H39" s="86"/>
      <c r="I39" s="68"/>
      <c r="J39" s="86"/>
      <c r="K39" s="86"/>
      <c r="L39" s="86"/>
      <c r="M39" s="68"/>
      <c r="N39" s="68"/>
      <c r="O39" s="69"/>
    </row>
    <row r="40" spans="1:80" ht="15.75" x14ac:dyDescent="0.25">
      <c r="C40" s="94"/>
      <c r="E40" s="38"/>
      <c r="G40" s="68"/>
      <c r="H40" s="86"/>
      <c r="I40" s="68"/>
      <c r="J40" s="86"/>
      <c r="K40" s="86"/>
      <c r="L40" s="86"/>
      <c r="M40" s="86"/>
      <c r="N40" s="68"/>
      <c r="O40" s="69"/>
    </row>
    <row r="41" spans="1:80" ht="15.75" x14ac:dyDescent="0.25">
      <c r="C41" s="64"/>
      <c r="G41" s="68"/>
      <c r="H41" s="68"/>
      <c r="I41" s="68"/>
      <c r="J41" s="68"/>
      <c r="K41" s="68"/>
      <c r="L41" s="68"/>
      <c r="M41" s="68"/>
      <c r="N41" s="69"/>
      <c r="O41" s="69"/>
    </row>
    <row r="42" spans="1:80" ht="15.75" x14ac:dyDescent="0.25">
      <c r="G42" s="39"/>
      <c r="H42" s="39"/>
      <c r="I42" s="39"/>
      <c r="J42" s="39"/>
      <c r="K42" s="39"/>
      <c r="L42" s="39"/>
      <c r="M42" s="39"/>
    </row>
  </sheetData>
  <mergeCells count="3">
    <mergeCell ref="D7:E7"/>
    <mergeCell ref="BY21:CA21"/>
    <mergeCell ref="CB22:CE22"/>
  </mergeCells>
  <phoneticPr fontId="0" type="noConversion"/>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topLeftCell="C1" workbookViewId="0">
      <selection activeCell="E3" sqref="E3"/>
    </sheetView>
  </sheetViews>
  <sheetFormatPr defaultRowHeight="15.75" x14ac:dyDescent="0.25"/>
  <cols>
    <col min="1" max="1" width="15" customWidth="1"/>
    <col min="3" max="3" width="26.75" customWidth="1"/>
    <col min="4" max="4" width="10.5" customWidth="1"/>
    <col min="5" max="5" width="13.625" customWidth="1"/>
    <col min="6" max="6" width="12.125" customWidth="1"/>
  </cols>
  <sheetData>
    <row r="2" spans="1:5" x14ac:dyDescent="0.25">
      <c r="A2" s="3" t="s">
        <v>38</v>
      </c>
      <c r="B2" s="3"/>
      <c r="C2" s="3" t="s">
        <v>39</v>
      </c>
      <c r="E2" s="3" t="s">
        <v>40</v>
      </c>
    </row>
    <row r="3" spans="1:5" x14ac:dyDescent="0.25">
      <c r="A3" s="68">
        <v>6725685.9999999991</v>
      </c>
      <c r="B3" s="41"/>
      <c r="C3" s="41">
        <v>115259874.40661727</v>
      </c>
      <c r="D3" s="41"/>
      <c r="E3" s="44">
        <v>104704573.44</v>
      </c>
    </row>
    <row r="4" spans="1:5" x14ac:dyDescent="0.25">
      <c r="A4" s="82">
        <v>6725685.9999999991</v>
      </c>
      <c r="B4" s="41"/>
      <c r="C4" s="41">
        <v>121484851.93089116</v>
      </c>
      <c r="D4" s="41"/>
      <c r="E4" s="41"/>
    </row>
    <row r="5" spans="1:5" x14ac:dyDescent="0.25">
      <c r="A5" s="68">
        <v>19860134.202528145</v>
      </c>
      <c r="B5" s="41"/>
      <c r="C5" s="41">
        <v>127168678.85094267</v>
      </c>
      <c r="D5" s="41"/>
      <c r="E5" s="41"/>
    </row>
    <row r="6" spans="1:5" x14ac:dyDescent="0.25">
      <c r="A6" s="68">
        <v>19953599.363605835</v>
      </c>
      <c r="B6" s="41"/>
      <c r="C6" s="41">
        <v>131884713.19555402</v>
      </c>
      <c r="D6" s="41"/>
      <c r="E6" s="41"/>
    </row>
    <row r="7" spans="1:5" x14ac:dyDescent="0.25">
      <c r="A7" s="68">
        <v>20053711.579075307</v>
      </c>
      <c r="B7" s="41"/>
      <c r="C7" s="41">
        <v>135920013.74433881</v>
      </c>
      <c r="D7" s="41"/>
      <c r="E7" s="41"/>
    </row>
    <row r="8" spans="1:5" x14ac:dyDescent="0.25">
      <c r="A8" s="68">
        <v>20160943.57408439</v>
      </c>
      <c r="B8" s="41"/>
      <c r="C8" s="41">
        <v>137954223.60568237</v>
      </c>
      <c r="D8" s="41"/>
      <c r="E8" s="41"/>
    </row>
    <row r="9" spans="1:5" x14ac:dyDescent="0.25">
      <c r="A9" s="68">
        <v>20275801.693043288</v>
      </c>
      <c r="B9" s="41"/>
      <c r="C9" s="41">
        <v>137954223.60568237</v>
      </c>
      <c r="D9" s="41"/>
      <c r="E9" s="41"/>
    </row>
    <row r="10" spans="1:5" x14ac:dyDescent="0.25">
      <c r="A10" s="68">
        <v>20398828.290558837</v>
      </c>
      <c r="B10" s="41"/>
      <c r="C10" s="41">
        <v>137954223.60568237</v>
      </c>
      <c r="D10" s="41"/>
      <c r="E10" s="41"/>
    </row>
    <row r="11" spans="1:5" x14ac:dyDescent="0.25">
      <c r="A11" s="68">
        <v>11405361.742447728</v>
      </c>
      <c r="B11" s="41"/>
      <c r="C11" s="41">
        <v>137954223.60568237</v>
      </c>
      <c r="D11" s="41"/>
      <c r="E11" s="41"/>
    </row>
    <row r="12" spans="1:5" x14ac:dyDescent="0.25">
      <c r="A12" s="85"/>
      <c r="B12" s="41"/>
      <c r="C12" s="41">
        <v>137954223.60568237</v>
      </c>
      <c r="D12" s="41"/>
      <c r="E12" s="41"/>
    </row>
    <row r="13" spans="1:5" x14ac:dyDescent="0.25">
      <c r="A13" s="41"/>
      <c r="B13" s="41"/>
      <c r="C13" s="41">
        <v>137954223.60568237</v>
      </c>
      <c r="D13" s="41"/>
      <c r="E13" s="41"/>
    </row>
    <row r="14" spans="1:5" x14ac:dyDescent="0.25">
      <c r="A14" s="41"/>
      <c r="B14" s="41"/>
      <c r="C14" s="41">
        <v>137954223.60568237</v>
      </c>
      <c r="D14" s="41"/>
      <c r="E14" s="41"/>
    </row>
    <row r="15" spans="1:5" x14ac:dyDescent="0.25">
      <c r="A15" s="41"/>
      <c r="B15" s="41"/>
      <c r="C15" s="41">
        <v>137954223.60568237</v>
      </c>
      <c r="D15" s="41"/>
      <c r="E15" s="41"/>
    </row>
    <row r="16" spans="1:5" x14ac:dyDescent="0.25">
      <c r="A16" s="41"/>
      <c r="B16" s="41"/>
      <c r="C16" s="41">
        <v>137954223.60568237</v>
      </c>
      <c r="D16" s="41"/>
      <c r="E16" s="41"/>
    </row>
    <row r="17" spans="1:5" x14ac:dyDescent="0.25">
      <c r="A17" s="41"/>
      <c r="B17" s="41"/>
      <c r="C17" s="41">
        <v>137954223.60568237</v>
      </c>
      <c r="D17" s="41"/>
      <c r="E17" s="41"/>
    </row>
    <row r="18" spans="1:5" x14ac:dyDescent="0.25">
      <c r="A18" s="41"/>
      <c r="B18" s="41"/>
      <c r="C18" s="41">
        <v>137954223.60568237</v>
      </c>
      <c r="D18" s="41"/>
      <c r="E18" s="41"/>
    </row>
    <row r="19" spans="1:5" x14ac:dyDescent="0.25">
      <c r="A19" s="41"/>
      <c r="B19" s="41"/>
      <c r="C19" s="41">
        <v>137954223.60568237</v>
      </c>
      <c r="D19" s="41"/>
      <c r="E19" s="41"/>
    </row>
    <row r="20" spans="1:5" x14ac:dyDescent="0.25">
      <c r="A20" s="41"/>
      <c r="B20" s="41"/>
      <c r="C20" s="41">
        <v>137954223.60568237</v>
      </c>
      <c r="D20" s="41"/>
      <c r="E20" s="41"/>
    </row>
    <row r="21" spans="1:5" x14ac:dyDescent="0.25">
      <c r="A21" s="41"/>
      <c r="B21" s="41"/>
      <c r="C21" s="41">
        <v>137954223.60568237</v>
      </c>
      <c r="D21" s="41"/>
      <c r="E21" s="41"/>
    </row>
    <row r="22" spans="1:5" x14ac:dyDescent="0.25">
      <c r="A22" s="41"/>
      <c r="B22" s="41"/>
      <c r="C22" s="41">
        <v>137954223.60568237</v>
      </c>
      <c r="D22" s="41"/>
      <c r="E22" s="41"/>
    </row>
    <row r="23" spans="1:5" x14ac:dyDescent="0.25">
      <c r="A23" s="41"/>
      <c r="B23" s="41"/>
      <c r="C23" s="41">
        <v>137954223.60568237</v>
      </c>
      <c r="D23" s="41"/>
      <c r="E23" s="41"/>
    </row>
    <row r="24" spans="1:5" x14ac:dyDescent="0.25">
      <c r="A24" s="41"/>
      <c r="B24" s="41"/>
      <c r="C24" s="41">
        <v>137954223.60568237</v>
      </c>
      <c r="D24" s="41"/>
      <c r="E24" s="41"/>
    </row>
    <row r="25" spans="1:5" x14ac:dyDescent="0.25">
      <c r="A25" s="41"/>
      <c r="B25" s="41"/>
      <c r="C25" s="41">
        <v>137954223.60568237</v>
      </c>
      <c r="D25" s="41"/>
      <c r="E25" s="41"/>
    </row>
    <row r="26" spans="1:5" x14ac:dyDescent="0.25">
      <c r="A26" s="41"/>
      <c r="B26" s="41"/>
      <c r="C26" s="41">
        <v>137954223.60568237</v>
      </c>
      <c r="D26" s="41"/>
      <c r="E26" s="41"/>
    </row>
    <row r="27" spans="1:5" x14ac:dyDescent="0.25">
      <c r="A27" s="41"/>
      <c r="B27" s="41"/>
      <c r="C27" s="41">
        <v>137954223.60568237</v>
      </c>
      <c r="D27" s="41"/>
      <c r="E27" s="41"/>
    </row>
    <row r="28" spans="1:5" x14ac:dyDescent="0.25">
      <c r="A28" s="41"/>
      <c r="B28" s="41"/>
      <c r="C28" s="41">
        <v>137954223.60568237</v>
      </c>
      <c r="D28" s="41"/>
      <c r="E28" s="41"/>
    </row>
    <row r="29" spans="1:5" x14ac:dyDescent="0.25">
      <c r="A29" s="41"/>
      <c r="B29" s="41"/>
      <c r="C29" s="41">
        <v>137954223.60568237</v>
      </c>
      <c r="D29" s="41"/>
      <c r="E29" s="41"/>
    </row>
    <row r="30" spans="1:5" x14ac:dyDescent="0.25">
      <c r="A30" s="41"/>
      <c r="B30" s="41"/>
      <c r="C30" s="41">
        <v>137954223.60568237</v>
      </c>
      <c r="D30" s="41"/>
      <c r="E30" s="41"/>
    </row>
    <row r="31" spans="1:5" x14ac:dyDescent="0.25">
      <c r="A31" s="41"/>
      <c r="B31" s="41"/>
      <c r="C31" s="41">
        <v>92585396.196667328</v>
      </c>
      <c r="D31" s="41"/>
      <c r="E31" s="41"/>
    </row>
    <row r="32" spans="1:5" x14ac:dyDescent="0.25">
      <c r="A32" s="41"/>
      <c r="B32" s="41"/>
      <c r="C32" s="41">
        <v>91604855.234099209</v>
      </c>
      <c r="D32" s="41"/>
      <c r="E32" s="41"/>
    </row>
    <row r="33" spans="1:3" x14ac:dyDescent="0.25">
      <c r="C33">
        <v>93615653.532412812</v>
      </c>
    </row>
    <row r="34" spans="1:3" x14ac:dyDescent="0.25">
      <c r="A34" s="41"/>
      <c r="C34">
        <v>93419454.481995329</v>
      </c>
    </row>
    <row r="35" spans="1:3" x14ac:dyDescent="0.25">
      <c r="C35">
        <v>89733957.609634802</v>
      </c>
    </row>
    <row r="36" spans="1:3" x14ac:dyDescent="0.25">
      <c r="C36">
        <v>92743217.874702245</v>
      </c>
    </row>
    <row r="37" spans="1:3" x14ac:dyDescent="0.25">
      <c r="C37">
        <v>92235812.540090546</v>
      </c>
    </row>
    <row r="38" spans="1:3" x14ac:dyDescent="0.25">
      <c r="C38">
        <v>91329177.773945495</v>
      </c>
    </row>
    <row r="39" spans="1:3" x14ac:dyDescent="0.25">
      <c r="C39">
        <v>91284614.534563944</v>
      </c>
    </row>
    <row r="40" spans="1:3" x14ac:dyDescent="0.25">
      <c r="C40">
        <v>90917311.169277966</v>
      </c>
    </row>
    <row r="41" spans="1:3" x14ac:dyDescent="0.25">
      <c r="C41">
        <v>93627931.725064591</v>
      </c>
    </row>
    <row r="42" spans="1:3" x14ac:dyDescent="0.25">
      <c r="C42">
        <v>92218092.831381351</v>
      </c>
    </row>
    <row r="43" spans="1:3" x14ac:dyDescent="0.25">
      <c r="C43">
        <v>94849234.977431744</v>
      </c>
    </row>
    <row r="44" spans="1:3" x14ac:dyDescent="0.25">
      <c r="C44">
        <v>93295412.832877561</v>
      </c>
    </row>
    <row r="45" spans="1:3" x14ac:dyDescent="0.25">
      <c r="C45">
        <v>92314871.870309427</v>
      </c>
    </row>
    <row r="46" spans="1:3" x14ac:dyDescent="0.25">
      <c r="C46">
        <v>90596518.814136431</v>
      </c>
    </row>
    <row r="47" spans="1:3" x14ac:dyDescent="0.25">
      <c r="C47">
        <v>92527838.702713788</v>
      </c>
    </row>
    <row r="48" spans="1:3" x14ac:dyDescent="0.25">
      <c r="C48">
        <v>90443974.245845005</v>
      </c>
    </row>
    <row r="49" spans="3:3" x14ac:dyDescent="0.25">
      <c r="C49">
        <v>92438913.51942721</v>
      </c>
    </row>
    <row r="50" spans="3:3" x14ac:dyDescent="0.25">
      <c r="C50">
        <v>91864596.349992678</v>
      </c>
    </row>
    <row r="51" spans="3:3" x14ac:dyDescent="0.25">
      <c r="C51">
        <v>93610212.016355395</v>
      </c>
    </row>
    <row r="52" spans="3:3" x14ac:dyDescent="0.25">
      <c r="C52">
        <v>93548453.31532836</v>
      </c>
    </row>
    <row r="53" spans="3:3" x14ac:dyDescent="0.25">
      <c r="C53">
        <v>93419454.481995329</v>
      </c>
    </row>
    <row r="54" spans="3:3" x14ac:dyDescent="0.25">
      <c r="C54">
        <v>92483275.463332251</v>
      </c>
    </row>
    <row r="55" spans="3:3" x14ac:dyDescent="0.25">
      <c r="C55">
        <v>94393294.811120793</v>
      </c>
    </row>
    <row r="56" spans="3:3" x14ac:dyDescent="0.25">
      <c r="C56">
        <v>92619176.225584447</v>
      </c>
    </row>
    <row r="57" spans="3:3" x14ac:dyDescent="0.25">
      <c r="C57">
        <v>91446317.494144097</v>
      </c>
    </row>
    <row r="58" spans="3:3" x14ac:dyDescent="0.25">
      <c r="C58">
        <v>92280375.779472098</v>
      </c>
    </row>
    <row r="59" spans="3:3" x14ac:dyDescent="0.25">
      <c r="C59">
        <v>94218696.750957757</v>
      </c>
    </row>
    <row r="60" spans="3:3" x14ac:dyDescent="0.25">
      <c r="C60">
        <v>91836093.430819049</v>
      </c>
    </row>
    <row r="61" spans="3:3" x14ac:dyDescent="0.25">
      <c r="C61">
        <v>92033201.238492012</v>
      </c>
    </row>
    <row r="62" spans="3:3" x14ac:dyDescent="0.25">
      <c r="C62">
        <v>95007772.717386857</v>
      </c>
    </row>
    <row r="63" spans="3:3" x14ac:dyDescent="0.25">
      <c r="C63">
        <v>90799619.793473095</v>
      </c>
    </row>
    <row r="64" spans="3:3" x14ac:dyDescent="0.25">
      <c r="C64">
        <v>92651880.351831585</v>
      </c>
    </row>
    <row r="65" spans="3:3" x14ac:dyDescent="0.25">
      <c r="C65">
        <v>91164774.092519656</v>
      </c>
    </row>
    <row r="66" spans="3:3" x14ac:dyDescent="0.25">
      <c r="C66">
        <v>95001779.545723155</v>
      </c>
    </row>
    <row r="67" spans="3:3" x14ac:dyDescent="0.25">
      <c r="C67">
        <v>94190193.831784129</v>
      </c>
    </row>
    <row r="68" spans="3:3" x14ac:dyDescent="0.25">
      <c r="C68">
        <v>94190193.831784129</v>
      </c>
    </row>
    <row r="69" spans="3:3" x14ac:dyDescent="0.25">
      <c r="C69">
        <v>94319676.996959329</v>
      </c>
    </row>
    <row r="70" spans="3:3" x14ac:dyDescent="0.25">
      <c r="C70">
        <v>92777713.965539575</v>
      </c>
    </row>
    <row r="71" spans="3:3" x14ac:dyDescent="0.25">
      <c r="C71">
        <v>94804671.738050193</v>
      </c>
    </row>
    <row r="72" spans="3:3" x14ac:dyDescent="0.25">
      <c r="C72">
        <v>93492520.640550524</v>
      </c>
    </row>
    <row r="73" spans="3:3" x14ac:dyDescent="0.25">
      <c r="C73">
        <v>90061100.238089234</v>
      </c>
    </row>
    <row r="74" spans="3:3" x14ac:dyDescent="0.25">
      <c r="C74">
        <v>91193277.011693284</v>
      </c>
    </row>
    <row r="75" spans="3:3" x14ac:dyDescent="0.25">
      <c r="C75">
        <v>93739695.181530595</v>
      </c>
    </row>
    <row r="76" spans="3:3" x14ac:dyDescent="0.25">
      <c r="C76">
        <v>93165378.012096062</v>
      </c>
    </row>
    <row r="77" spans="3:3" x14ac:dyDescent="0.25">
      <c r="C77">
        <v>92894853.685738161</v>
      </c>
    </row>
    <row r="78" spans="3:3" x14ac:dyDescent="0.25">
      <c r="C78">
        <v>94421797.730294421</v>
      </c>
    </row>
    <row r="79" spans="3:3" x14ac:dyDescent="0.25">
      <c r="C79">
        <v>94877737.896605372</v>
      </c>
    </row>
    <row r="80" spans="3:3" x14ac:dyDescent="0.25">
      <c r="C80">
        <v>91193277.011693284</v>
      </c>
    </row>
    <row r="81" spans="3:3" x14ac:dyDescent="0.25">
      <c r="C81">
        <v>91897300.476239815</v>
      </c>
    </row>
    <row r="82" spans="3:3" x14ac:dyDescent="0.25">
      <c r="C82">
        <v>93514673.286411241</v>
      </c>
    </row>
    <row r="83" spans="3:3" x14ac:dyDescent="0.25">
      <c r="C83">
        <v>91182493.801228866</v>
      </c>
    </row>
    <row r="84" spans="3:3" x14ac:dyDescent="0.25">
      <c r="C84">
        <v>90578799.10542722</v>
      </c>
    </row>
    <row r="85" spans="3:3" x14ac:dyDescent="0.25">
      <c r="C85">
        <v>92438913.51942721</v>
      </c>
    </row>
    <row r="86" spans="3:3" x14ac:dyDescent="0.25">
      <c r="C86">
        <v>92698654.635320678</v>
      </c>
    </row>
    <row r="87" spans="3:3" x14ac:dyDescent="0.25">
      <c r="C87">
        <v>90675578.144355297</v>
      </c>
    </row>
    <row r="88" spans="3:3" x14ac:dyDescent="0.25">
      <c r="C88">
        <v>92314871.870309427</v>
      </c>
    </row>
    <row r="89" spans="3:3" x14ac:dyDescent="0.25">
      <c r="C89">
        <v>91525795.903880328</v>
      </c>
    </row>
    <row r="90" spans="3:3" x14ac:dyDescent="0.25">
      <c r="C90">
        <v>92235812.540090546</v>
      </c>
    </row>
    <row r="91" spans="3:3" x14ac:dyDescent="0.25">
      <c r="C91">
        <v>89278017.443323836</v>
      </c>
    </row>
    <row r="92" spans="3:3" x14ac:dyDescent="0.25">
      <c r="C92">
        <v>92163236.059273496</v>
      </c>
    </row>
    <row r="93" spans="3:3" x14ac:dyDescent="0.25">
      <c r="C93">
        <v>94078495.627642959</v>
      </c>
    </row>
    <row r="94" spans="3:3" x14ac:dyDescent="0.25">
      <c r="C94">
        <v>94043999.53680563</v>
      </c>
    </row>
    <row r="95" spans="3:3" x14ac:dyDescent="0.25">
      <c r="C95">
        <v>90568015.894962803</v>
      </c>
    </row>
    <row r="96" spans="3:3" x14ac:dyDescent="0.25">
      <c r="C96">
        <v>91453219.423063278</v>
      </c>
    </row>
    <row r="97" spans="3:3" x14ac:dyDescent="0.25">
      <c r="C97">
        <v>94066152.182666346</v>
      </c>
    </row>
    <row r="98" spans="3:3" x14ac:dyDescent="0.25">
      <c r="C98">
        <v>93672494.964446142</v>
      </c>
    </row>
    <row r="99" spans="3:3" x14ac:dyDescent="0.25">
      <c r="C99">
        <v>93875394.648306295</v>
      </c>
    </row>
    <row r="100" spans="3:3" x14ac:dyDescent="0.25">
      <c r="C100">
        <v>92962478.328235924</v>
      </c>
    </row>
    <row r="101" spans="3:3" x14ac:dyDescent="0.25">
      <c r="C101">
        <v>92776153.731027395</v>
      </c>
    </row>
    <row r="102" spans="3:3" x14ac:dyDescent="0.25">
      <c r="C102">
        <v>92309430.354252011</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75" x14ac:dyDescent="0.25"/>
  <cols>
    <col min="1" max="1" width="22.5" customWidth="1"/>
  </cols>
  <sheetData>
    <row r="1" spans="1:2" x14ac:dyDescent="0.25">
      <c r="B1" s="3" t="s">
        <v>11</v>
      </c>
    </row>
    <row r="2" spans="1:2" x14ac:dyDescent="0.25">
      <c r="A2" s="3" t="s">
        <v>9</v>
      </c>
    </row>
    <row r="3" spans="1:2" x14ac:dyDescent="0.25">
      <c r="A3" s="29">
        <f>Data!A14</f>
        <v>100</v>
      </c>
    </row>
    <row r="40" spans="2:31" x14ac:dyDescent="0.25">
      <c r="B40">
        <f t="shared" ref="B40:K49" ca="1" si="0">RAND()</f>
        <v>0.98058225309364122</v>
      </c>
      <c r="C40">
        <f t="shared" ca="1" si="0"/>
        <v>0.78075239336657098</v>
      </c>
      <c r="D40">
        <f t="shared" ca="1" si="0"/>
        <v>0.56873734094220207</v>
      </c>
      <c r="E40">
        <f t="shared" ca="1" si="0"/>
        <v>0.94749591796567989</v>
      </c>
      <c r="F40">
        <f t="shared" ca="1" si="0"/>
        <v>0.39260117797759553</v>
      </c>
      <c r="G40">
        <f t="shared" ca="1" si="0"/>
        <v>0.32025061339761507</v>
      </c>
      <c r="H40">
        <f t="shared" ca="1" si="0"/>
        <v>0.64994490618199752</v>
      </c>
      <c r="I40">
        <f t="shared" ca="1" si="0"/>
        <v>0.51302704591245107</v>
      </c>
      <c r="J40">
        <f t="shared" ca="1" si="0"/>
        <v>3.0272039511853421E-2</v>
      </c>
      <c r="K40">
        <f t="shared" ca="1" si="0"/>
        <v>0.8884857901475931</v>
      </c>
      <c r="L40">
        <f t="shared" ref="L40:U49" ca="1" si="1">RAND()</f>
        <v>0.12551442406986535</v>
      </c>
      <c r="M40">
        <f t="shared" ca="1" si="1"/>
        <v>0.80866654998717746</v>
      </c>
      <c r="N40">
        <f t="shared" ca="1" si="1"/>
        <v>0.13762318903879311</v>
      </c>
      <c r="O40">
        <f t="shared" ca="1" si="1"/>
        <v>0.55655496346492606</v>
      </c>
      <c r="P40">
        <f t="shared" ca="1" si="1"/>
        <v>0.1775119873702744</v>
      </c>
      <c r="Q40">
        <f t="shared" ca="1" si="1"/>
        <v>0.82180696313892376</v>
      </c>
      <c r="R40">
        <f t="shared" ca="1" si="1"/>
        <v>0.91229105793332033</v>
      </c>
      <c r="S40">
        <f t="shared" ca="1" si="1"/>
        <v>0.38852468832684384</v>
      </c>
      <c r="T40">
        <f t="shared" ca="1" si="1"/>
        <v>0.56991927478752946</v>
      </c>
      <c r="U40">
        <f t="shared" ca="1" si="1"/>
        <v>8.7298502420811275E-2</v>
      </c>
      <c r="V40">
        <f t="shared" ref="V40:AE49" ca="1" si="2">RAND()</f>
        <v>0.20862192969172394</v>
      </c>
      <c r="W40">
        <f t="shared" ca="1" si="2"/>
        <v>5.5696700430678314E-2</v>
      </c>
      <c r="X40">
        <f t="shared" ca="1" si="2"/>
        <v>0.14945976679568584</v>
      </c>
      <c r="Y40">
        <f t="shared" ca="1" si="2"/>
        <v>0.63078486231206554</v>
      </c>
      <c r="Z40">
        <f t="shared" ca="1" si="2"/>
        <v>0.43462167374628979</v>
      </c>
      <c r="AA40">
        <f t="shared" ca="1" si="2"/>
        <v>0.93556901483288324</v>
      </c>
      <c r="AB40">
        <f t="shared" ca="1" si="2"/>
        <v>0.39952390204814509</v>
      </c>
      <c r="AC40">
        <f t="shared" ca="1" si="2"/>
        <v>5.3883331320847994E-2</v>
      </c>
      <c r="AD40">
        <f t="shared" ca="1" si="2"/>
        <v>0.90029961880982801</v>
      </c>
      <c r="AE40">
        <f t="shared" ca="1" si="2"/>
        <v>0.16431004710506159</v>
      </c>
    </row>
    <row r="41" spans="2:31" x14ac:dyDescent="0.25">
      <c r="B41">
        <f t="shared" ca="1" si="0"/>
        <v>0.65695478902831739</v>
      </c>
      <c r="C41">
        <f t="shared" ca="1" si="0"/>
        <v>9.5962287729256524E-2</v>
      </c>
      <c r="D41">
        <f t="shared" ca="1" si="0"/>
        <v>0.43965834795720693</v>
      </c>
      <c r="E41">
        <f t="shared" ca="1" si="0"/>
        <v>0.35630061412768121</v>
      </c>
      <c r="F41">
        <f t="shared" ca="1" si="0"/>
        <v>0.51493177615457975</v>
      </c>
      <c r="G41">
        <f t="shared" ca="1" si="0"/>
        <v>0.40467402553468634</v>
      </c>
      <c r="H41">
        <f t="shared" ca="1" si="0"/>
        <v>0.61696297189955551</v>
      </c>
      <c r="I41">
        <f t="shared" ca="1" si="0"/>
        <v>0.55130899460053961</v>
      </c>
      <c r="J41">
        <f t="shared" ca="1" si="0"/>
        <v>0.25947866632670813</v>
      </c>
      <c r="K41">
        <f t="shared" ca="1" si="0"/>
        <v>0.8675336678206218</v>
      </c>
      <c r="L41">
        <f t="shared" ca="1" si="1"/>
        <v>0.87706508570082686</v>
      </c>
      <c r="M41">
        <f t="shared" ca="1" si="1"/>
        <v>0.93123569270804407</v>
      </c>
      <c r="N41">
        <f t="shared" ca="1" si="1"/>
        <v>0.34708480894946625</v>
      </c>
      <c r="O41">
        <f t="shared" ca="1" si="1"/>
        <v>0.81551122673953258</v>
      </c>
      <c r="P41">
        <f t="shared" ca="1" si="1"/>
        <v>0.14006762898144176</v>
      </c>
      <c r="Q41">
        <f t="shared" ca="1" si="1"/>
        <v>0.22715902053039216</v>
      </c>
      <c r="R41">
        <f t="shared" ca="1" si="1"/>
        <v>0.32359391426744022</v>
      </c>
      <c r="S41">
        <f t="shared" ca="1" si="1"/>
        <v>0.68935060247574254</v>
      </c>
      <c r="T41">
        <f t="shared" ca="1" si="1"/>
        <v>0.19218796696899254</v>
      </c>
      <c r="U41">
        <f t="shared" ca="1" si="1"/>
        <v>0.61011922013715192</v>
      </c>
      <c r="V41">
        <f t="shared" ca="1" si="2"/>
        <v>0.18678330029733603</v>
      </c>
      <c r="W41">
        <f t="shared" ca="1" si="2"/>
        <v>0.14275282112822496</v>
      </c>
      <c r="X41">
        <f t="shared" ca="1" si="2"/>
        <v>0.26656464981377948</v>
      </c>
      <c r="Y41">
        <f t="shared" ca="1" si="2"/>
        <v>0.68934479560633477</v>
      </c>
      <c r="Z41">
        <f t="shared" ca="1" si="2"/>
        <v>0.44307891434636049</v>
      </c>
      <c r="AA41">
        <f t="shared" ca="1" si="2"/>
        <v>0.34672963566992632</v>
      </c>
      <c r="AB41">
        <f t="shared" ca="1" si="2"/>
        <v>0.65228952272025964</v>
      </c>
      <c r="AC41">
        <f t="shared" ca="1" si="2"/>
        <v>0.80902565548546179</v>
      </c>
      <c r="AD41">
        <f t="shared" ca="1" si="2"/>
        <v>3.2542276616992716E-2</v>
      </c>
      <c r="AE41">
        <f t="shared" ca="1" si="2"/>
        <v>0.92229113280486885</v>
      </c>
    </row>
    <row r="42" spans="2:31" x14ac:dyDescent="0.25">
      <c r="B42">
        <f t="shared" ca="1" si="0"/>
        <v>0.7296315002680791</v>
      </c>
      <c r="C42">
        <f t="shared" ca="1" si="0"/>
        <v>6.3590093116817847E-2</v>
      </c>
      <c r="D42">
        <f t="shared" ca="1" si="0"/>
        <v>0.93217108879881039</v>
      </c>
      <c r="E42">
        <f t="shared" ca="1" si="0"/>
        <v>0.95007848936857742</v>
      </c>
      <c r="F42">
        <f t="shared" ca="1" si="0"/>
        <v>0.13264827934928913</v>
      </c>
      <c r="G42">
        <f t="shared" ca="1" si="0"/>
        <v>0.91425733848684954</v>
      </c>
      <c r="H42">
        <f t="shared" ca="1" si="0"/>
        <v>2.5119939959116877E-2</v>
      </c>
      <c r="I42">
        <f t="shared" ca="1" si="0"/>
        <v>0.76976008481213309</v>
      </c>
      <c r="J42">
        <f t="shared" ca="1" si="0"/>
        <v>0.77339969790090746</v>
      </c>
      <c r="K42">
        <f t="shared" ca="1" si="0"/>
        <v>0.29799023243029232</v>
      </c>
      <c r="L42">
        <f t="shared" ca="1" si="1"/>
        <v>0.60951905745162716</v>
      </c>
      <c r="M42">
        <f t="shared" ca="1" si="1"/>
        <v>0.71707547012090944</v>
      </c>
      <c r="N42">
        <f t="shared" ca="1" si="1"/>
        <v>0.20400221448631717</v>
      </c>
      <c r="O42">
        <f t="shared" ca="1" si="1"/>
        <v>0.68088714746100054</v>
      </c>
      <c r="P42">
        <f t="shared" ca="1" si="1"/>
        <v>5.6864836589701762E-2</v>
      </c>
      <c r="Q42">
        <f t="shared" ca="1" si="1"/>
        <v>0.34913405333841663</v>
      </c>
      <c r="R42">
        <f t="shared" ca="1" si="1"/>
        <v>0.92975642063469488</v>
      </c>
      <c r="S42">
        <f t="shared" ca="1" si="1"/>
        <v>0.83267675689040166</v>
      </c>
      <c r="T42">
        <f t="shared" ca="1" si="1"/>
        <v>0.67351810912909993</v>
      </c>
      <c r="U42">
        <f t="shared" ca="1" si="1"/>
        <v>9.3316586000318613E-2</v>
      </c>
      <c r="V42">
        <f t="shared" ca="1" si="2"/>
        <v>2.2287138742083323E-2</v>
      </c>
      <c r="W42">
        <f t="shared" ca="1" si="2"/>
        <v>0.16106414419496407</v>
      </c>
      <c r="X42">
        <f t="shared" ca="1" si="2"/>
        <v>0.62885141402547551</v>
      </c>
      <c r="Y42">
        <f t="shared" ca="1" si="2"/>
        <v>0.13159734491538799</v>
      </c>
      <c r="Z42">
        <f t="shared" ca="1" si="2"/>
        <v>0.17869058856989262</v>
      </c>
      <c r="AA42">
        <f t="shared" ca="1" si="2"/>
        <v>0.22604290434666224</v>
      </c>
      <c r="AB42">
        <f t="shared" ca="1" si="2"/>
        <v>9.4798362275160031E-2</v>
      </c>
      <c r="AC42">
        <f t="shared" ca="1" si="2"/>
        <v>0.80418322689769628</v>
      </c>
      <c r="AD42">
        <f t="shared" ca="1" si="2"/>
        <v>0.69886904146491169</v>
      </c>
      <c r="AE42">
        <f t="shared" ca="1" si="2"/>
        <v>0.50122060299780724</v>
      </c>
    </row>
    <row r="43" spans="2:31" x14ac:dyDescent="0.25">
      <c r="B43">
        <f t="shared" ca="1" si="0"/>
        <v>0.72714488276173483</v>
      </c>
      <c r="C43">
        <f t="shared" ca="1" si="0"/>
        <v>0.83153607757690273</v>
      </c>
      <c r="D43">
        <f t="shared" ca="1" si="0"/>
        <v>0.31418594940205447</v>
      </c>
      <c r="E43">
        <f t="shared" ca="1" si="0"/>
        <v>0.7499341063994911</v>
      </c>
      <c r="F43">
        <f t="shared" ca="1" si="0"/>
        <v>5.7075512382282811E-2</v>
      </c>
      <c r="G43">
        <f t="shared" ca="1" si="0"/>
        <v>0.11840400656882011</v>
      </c>
      <c r="H43">
        <f t="shared" ca="1" si="0"/>
        <v>0.45676683402979013</v>
      </c>
      <c r="I43">
        <f t="shared" ca="1" si="0"/>
        <v>0.99605390895367374</v>
      </c>
      <c r="J43">
        <f t="shared" ca="1" si="0"/>
        <v>5.1194860697378441E-2</v>
      </c>
      <c r="K43">
        <f t="shared" ca="1" si="0"/>
        <v>0.30636797351193334</v>
      </c>
      <c r="L43">
        <f t="shared" ca="1" si="1"/>
        <v>0.21953925679396313</v>
      </c>
      <c r="M43">
        <f t="shared" ca="1" si="1"/>
        <v>0.72477428085294715</v>
      </c>
      <c r="N43">
        <f t="shared" ca="1" si="1"/>
        <v>0.67656180096536533</v>
      </c>
      <c r="O43">
        <f t="shared" ca="1" si="1"/>
        <v>0.36121222225852412</v>
      </c>
      <c r="P43">
        <f t="shared" ca="1" si="1"/>
        <v>0.43876895277693295</v>
      </c>
      <c r="Q43">
        <f t="shared" ca="1" si="1"/>
        <v>0.23564071295721178</v>
      </c>
      <c r="R43">
        <f t="shared" ca="1" si="1"/>
        <v>0.34843949839252186</v>
      </c>
      <c r="S43">
        <f t="shared" ca="1" si="1"/>
        <v>0.33969423811204486</v>
      </c>
      <c r="T43">
        <f t="shared" ca="1" si="1"/>
        <v>6.120846830649751E-2</v>
      </c>
      <c r="U43">
        <f t="shared" ca="1" si="1"/>
        <v>0.3414977987443546</v>
      </c>
      <c r="V43">
        <f t="shared" ca="1" si="2"/>
        <v>0.92833012634138523</v>
      </c>
      <c r="W43">
        <f t="shared" ca="1" si="2"/>
        <v>0.83135291753653817</v>
      </c>
      <c r="X43">
        <f t="shared" ca="1" si="2"/>
        <v>0.52098768210136814</v>
      </c>
      <c r="Y43">
        <f t="shared" ca="1" si="2"/>
        <v>0.99524586708910512</v>
      </c>
      <c r="Z43">
        <f t="shared" ca="1" si="2"/>
        <v>0.62588167384859883</v>
      </c>
      <c r="AA43">
        <f t="shared" ca="1" si="2"/>
        <v>5.6248300038066246E-2</v>
      </c>
      <c r="AB43">
        <f t="shared" ca="1" si="2"/>
        <v>0.13754657583749497</v>
      </c>
      <c r="AC43">
        <f t="shared" ca="1" si="2"/>
        <v>0.38854762443496971</v>
      </c>
      <c r="AD43">
        <f t="shared" ca="1" si="2"/>
        <v>0.27891021490932033</v>
      </c>
      <c r="AE43">
        <f t="shared" ca="1" si="2"/>
        <v>0.8486984607692607</v>
      </c>
    </row>
    <row r="44" spans="2:31" x14ac:dyDescent="0.25">
      <c r="B44">
        <f t="shared" ca="1" si="0"/>
        <v>0.5203785125201883</v>
      </c>
      <c r="C44">
        <f t="shared" ca="1" si="0"/>
        <v>1.6730378934173729E-2</v>
      </c>
      <c r="D44">
        <f t="shared" ca="1" si="0"/>
        <v>0.11565068764677061</v>
      </c>
      <c r="E44">
        <f t="shared" ca="1" si="0"/>
        <v>4.1228421106572322E-2</v>
      </c>
      <c r="F44">
        <f t="shared" ca="1" si="0"/>
        <v>0.38741776819276108</v>
      </c>
      <c r="G44">
        <f t="shared" ca="1" si="0"/>
        <v>0.52572814283353964</v>
      </c>
      <c r="H44">
        <f t="shared" ca="1" si="0"/>
        <v>0.87865944416483388</v>
      </c>
      <c r="I44">
        <f t="shared" ca="1" si="0"/>
        <v>0.13304829777458149</v>
      </c>
      <c r="J44">
        <f t="shared" ca="1" si="0"/>
        <v>0.89358738634535939</v>
      </c>
      <c r="K44">
        <f t="shared" ca="1" si="0"/>
        <v>0.8153632278165508</v>
      </c>
      <c r="L44">
        <f t="shared" ca="1" si="1"/>
        <v>9.4960191042441355E-2</v>
      </c>
      <c r="M44">
        <f t="shared" ca="1" si="1"/>
        <v>0.16056243083097876</v>
      </c>
      <c r="N44">
        <f t="shared" ca="1" si="1"/>
        <v>0.13073508150196833</v>
      </c>
      <c r="O44">
        <f t="shared" ca="1" si="1"/>
        <v>0.99795534141956033</v>
      </c>
      <c r="P44">
        <f t="shared" ca="1" si="1"/>
        <v>0.87290363795350978</v>
      </c>
      <c r="Q44">
        <f t="shared" ca="1" si="1"/>
        <v>0.31775395343019586</v>
      </c>
      <c r="R44">
        <f t="shared" ca="1" si="1"/>
        <v>0.64159519671656962</v>
      </c>
      <c r="S44">
        <f t="shared" ca="1" si="1"/>
        <v>0.37963855698978888</v>
      </c>
      <c r="T44">
        <f t="shared" ca="1" si="1"/>
        <v>0.11558581728510231</v>
      </c>
      <c r="U44">
        <f t="shared" ca="1" si="1"/>
        <v>0.15893536898658844</v>
      </c>
      <c r="V44">
        <f t="shared" ca="1" si="2"/>
        <v>0.62793479364311033</v>
      </c>
      <c r="W44">
        <f t="shared" ca="1" si="2"/>
        <v>0.3132488145599881</v>
      </c>
      <c r="X44">
        <f t="shared" ca="1" si="2"/>
        <v>0.47155095426275939</v>
      </c>
      <c r="Y44">
        <f t="shared" ca="1" si="2"/>
        <v>0.14990940066737224</v>
      </c>
      <c r="Z44">
        <f t="shared" ca="1" si="2"/>
        <v>0.765598063578115</v>
      </c>
      <c r="AA44">
        <f t="shared" ca="1" si="2"/>
        <v>0.94802507596615193</v>
      </c>
      <c r="AB44">
        <f t="shared" ca="1" si="2"/>
        <v>0.80844483230587172</v>
      </c>
      <c r="AC44">
        <f t="shared" ca="1" si="2"/>
        <v>0.24331505119970531</v>
      </c>
      <c r="AD44">
        <f t="shared" ca="1" si="2"/>
        <v>0.60747703778140716</v>
      </c>
      <c r="AE44">
        <f t="shared" ca="1" si="2"/>
        <v>0.63470075858240316</v>
      </c>
    </row>
    <row r="45" spans="2:31" x14ac:dyDescent="0.25">
      <c r="B45">
        <f t="shared" ca="1" si="0"/>
        <v>0.2037901816269812</v>
      </c>
      <c r="C45">
        <f t="shared" ca="1" si="0"/>
        <v>1.6799965704269115E-2</v>
      </c>
      <c r="D45">
        <f t="shared" ca="1" si="0"/>
        <v>2.3806686993758708E-2</v>
      </c>
      <c r="E45">
        <f t="shared" ca="1" si="0"/>
        <v>4.6717491058649196E-2</v>
      </c>
      <c r="F45">
        <f t="shared" ca="1" si="0"/>
        <v>0.18153297938000801</v>
      </c>
      <c r="G45">
        <f t="shared" ca="1" si="0"/>
        <v>0.67660830933503513</v>
      </c>
      <c r="H45">
        <f t="shared" ca="1" si="0"/>
        <v>2.6928549160913862E-2</v>
      </c>
      <c r="I45">
        <f t="shared" ca="1" si="0"/>
        <v>2.3807718312713666E-2</v>
      </c>
      <c r="J45">
        <f t="shared" ca="1" si="0"/>
        <v>0.32489690262888837</v>
      </c>
      <c r="K45">
        <f t="shared" ca="1" si="0"/>
        <v>0.12810442621959361</v>
      </c>
      <c r="L45">
        <f t="shared" ca="1" si="1"/>
        <v>0.17308998853744217</v>
      </c>
      <c r="M45">
        <f t="shared" ca="1" si="1"/>
        <v>0.57845043915981442</v>
      </c>
      <c r="N45">
        <f t="shared" ca="1" si="1"/>
        <v>0.50599400503402503</v>
      </c>
      <c r="O45">
        <f t="shared" ca="1" si="1"/>
        <v>0.9371036215258155</v>
      </c>
      <c r="P45">
        <f t="shared" ca="1" si="1"/>
        <v>7.0229689096988679E-2</v>
      </c>
      <c r="Q45">
        <f t="shared" ca="1" si="1"/>
        <v>0.46480591616832267</v>
      </c>
      <c r="R45">
        <f t="shared" ca="1" si="1"/>
        <v>0.92864814977254539</v>
      </c>
      <c r="S45">
        <f t="shared" ca="1" si="1"/>
        <v>0.96412965290192165</v>
      </c>
      <c r="T45">
        <f t="shared" ca="1" si="1"/>
        <v>0.79408948199296425</v>
      </c>
      <c r="U45">
        <f t="shared" ca="1" si="1"/>
        <v>0.77828966118338183</v>
      </c>
      <c r="V45">
        <f t="shared" ca="1" si="2"/>
        <v>0.8978278141392102</v>
      </c>
      <c r="W45">
        <f t="shared" ca="1" si="2"/>
        <v>0.66171331848224613</v>
      </c>
      <c r="X45">
        <f t="shared" ca="1" si="2"/>
        <v>5.228086613567684E-2</v>
      </c>
      <c r="Y45">
        <f t="shared" ca="1" si="2"/>
        <v>0.17155492860870947</v>
      </c>
      <c r="Z45">
        <f t="shared" ca="1" si="2"/>
        <v>0.96649630668247721</v>
      </c>
      <c r="AA45">
        <f t="shared" ca="1" si="2"/>
        <v>0.17816466442385526</v>
      </c>
      <c r="AB45">
        <f t="shared" ca="1" si="2"/>
        <v>0.94002309720643762</v>
      </c>
      <c r="AC45">
        <f t="shared" ca="1" si="2"/>
        <v>0.35156589920549908</v>
      </c>
      <c r="AD45">
        <f t="shared" ca="1" si="2"/>
        <v>0.30181653995511715</v>
      </c>
      <c r="AE45">
        <f t="shared" ca="1" si="2"/>
        <v>0.61267594843090878</v>
      </c>
    </row>
    <row r="46" spans="2:31" x14ac:dyDescent="0.25">
      <c r="B46">
        <f t="shared" ca="1" si="0"/>
        <v>0.48553114234277883</v>
      </c>
      <c r="C46">
        <f t="shared" ca="1" si="0"/>
        <v>0.10643256329725514</v>
      </c>
      <c r="D46">
        <f t="shared" ca="1" si="0"/>
        <v>0.10659760773478233</v>
      </c>
      <c r="E46">
        <f t="shared" ca="1" si="0"/>
        <v>0.42591337650012573</v>
      </c>
      <c r="F46">
        <f t="shared" ca="1" si="0"/>
        <v>0.72571169803243052</v>
      </c>
      <c r="G46">
        <f t="shared" ca="1" si="0"/>
        <v>0.46792733781672258</v>
      </c>
      <c r="H46">
        <f t="shared" ca="1" si="0"/>
        <v>0.26955061606127856</v>
      </c>
      <c r="I46">
        <f t="shared" ca="1" si="0"/>
        <v>8.3805948845948608E-2</v>
      </c>
      <c r="J46">
        <f t="shared" ca="1" si="0"/>
        <v>0.15872848782698767</v>
      </c>
      <c r="K46">
        <f t="shared" ca="1" si="0"/>
        <v>0.78229787205863222</v>
      </c>
      <c r="L46">
        <f t="shared" ca="1" si="1"/>
        <v>0.78185225240526002</v>
      </c>
      <c r="M46">
        <f t="shared" ca="1" si="1"/>
        <v>0.12081972561372623</v>
      </c>
      <c r="N46">
        <f t="shared" ca="1" si="1"/>
        <v>0.22695341540837122</v>
      </c>
      <c r="O46">
        <f t="shared" ca="1" si="1"/>
        <v>0.21606920134562757</v>
      </c>
      <c r="P46">
        <f t="shared" ca="1" si="1"/>
        <v>0.20486760433778084</v>
      </c>
      <c r="Q46">
        <f t="shared" ca="1" si="1"/>
        <v>0.98594782003913428</v>
      </c>
      <c r="R46">
        <f t="shared" ca="1" si="1"/>
        <v>0.67119179521637706</v>
      </c>
      <c r="S46">
        <f t="shared" ca="1" si="1"/>
        <v>9.820383512831854E-2</v>
      </c>
      <c r="T46">
        <f t="shared" ca="1" si="1"/>
        <v>0.40544617420172369</v>
      </c>
      <c r="U46">
        <f t="shared" ca="1" si="1"/>
        <v>0.74780512363040441</v>
      </c>
      <c r="V46">
        <f t="shared" ca="1" si="2"/>
        <v>0.27609576195129115</v>
      </c>
      <c r="W46">
        <f t="shared" ca="1" si="2"/>
        <v>0.76856376832928941</v>
      </c>
      <c r="X46">
        <f t="shared" ca="1" si="2"/>
        <v>0.61180707023402192</v>
      </c>
      <c r="Y46">
        <f t="shared" ca="1" si="2"/>
        <v>0.81187256695552734</v>
      </c>
      <c r="Z46">
        <f t="shared" ca="1" si="2"/>
        <v>0.40480608345045876</v>
      </c>
      <c r="AA46">
        <f t="shared" ca="1" si="2"/>
        <v>0.51045651960935245</v>
      </c>
      <c r="AB46">
        <f t="shared" ca="1" si="2"/>
        <v>0.5123000844638641</v>
      </c>
      <c r="AC46">
        <f t="shared" ca="1" si="2"/>
        <v>0.62237052979171814</v>
      </c>
      <c r="AD46">
        <f t="shared" ca="1" si="2"/>
        <v>0.5321668917146718</v>
      </c>
      <c r="AE46">
        <f t="shared" ca="1" si="2"/>
        <v>0.35305170959084764</v>
      </c>
    </row>
    <row r="47" spans="2:31" x14ac:dyDescent="0.25">
      <c r="B47">
        <f t="shared" ca="1" si="0"/>
        <v>0.53478685721510955</v>
      </c>
      <c r="C47">
        <f t="shared" ca="1" si="0"/>
        <v>0.42066219935416099</v>
      </c>
      <c r="D47">
        <f t="shared" ca="1" si="0"/>
        <v>1.3054611057871313E-2</v>
      </c>
      <c r="E47">
        <f t="shared" ca="1" si="0"/>
        <v>0.24252130410457773</v>
      </c>
      <c r="F47">
        <f t="shared" ca="1" si="0"/>
        <v>0.18745862888749665</v>
      </c>
      <c r="G47">
        <f t="shared" ca="1" si="0"/>
        <v>0.22645108763149246</v>
      </c>
      <c r="H47">
        <f t="shared" ca="1" si="0"/>
        <v>0.38010539905179019</v>
      </c>
      <c r="I47">
        <f t="shared" ca="1" si="0"/>
        <v>0.84646866697882617</v>
      </c>
      <c r="J47">
        <f t="shared" ca="1" si="0"/>
        <v>0.20880105301567853</v>
      </c>
      <c r="K47">
        <f t="shared" ca="1" si="0"/>
        <v>0.23571911964698256</v>
      </c>
      <c r="L47">
        <f t="shared" ca="1" si="1"/>
        <v>0.47785606273491976</v>
      </c>
      <c r="M47">
        <f t="shared" ca="1" si="1"/>
        <v>0.32840510427275582</v>
      </c>
      <c r="N47">
        <f t="shared" ca="1" si="1"/>
        <v>0.807872627848923</v>
      </c>
      <c r="O47">
        <f t="shared" ca="1" si="1"/>
        <v>0.21836844981446379</v>
      </c>
      <c r="P47">
        <f t="shared" ca="1" si="1"/>
        <v>0.83698269437428108</v>
      </c>
      <c r="Q47">
        <f t="shared" ca="1" si="1"/>
        <v>0.48321206146974588</v>
      </c>
      <c r="R47">
        <f t="shared" ca="1" si="1"/>
        <v>6.9267069041998752E-2</v>
      </c>
      <c r="S47">
        <f t="shared" ca="1" si="1"/>
        <v>0.6587779187525753</v>
      </c>
      <c r="T47">
        <f t="shared" ca="1" si="1"/>
        <v>0.41008527145084539</v>
      </c>
      <c r="U47">
        <f t="shared" ca="1" si="1"/>
        <v>0.94238863234614101</v>
      </c>
      <c r="V47">
        <f t="shared" ca="1" si="2"/>
        <v>0.88084014475433725</v>
      </c>
      <c r="W47">
        <f t="shared" ca="1" si="2"/>
        <v>0.27264733867678997</v>
      </c>
      <c r="X47">
        <f t="shared" ca="1" si="2"/>
        <v>2.2916334419985418E-2</v>
      </c>
      <c r="Y47">
        <f t="shared" ca="1" si="2"/>
        <v>0.53556782296450667</v>
      </c>
      <c r="Z47">
        <f t="shared" ca="1" si="2"/>
        <v>0.78905653607809434</v>
      </c>
      <c r="AA47">
        <f t="shared" ca="1" si="2"/>
        <v>0.99954971281295979</v>
      </c>
      <c r="AB47">
        <f t="shared" ca="1" si="2"/>
        <v>0.64197008682545698</v>
      </c>
      <c r="AC47">
        <f t="shared" ca="1" si="2"/>
        <v>1.552088820759856E-2</v>
      </c>
      <c r="AD47">
        <f t="shared" ca="1" si="2"/>
        <v>0.64685919905184885</v>
      </c>
      <c r="AE47">
        <f t="shared" ca="1" si="2"/>
        <v>0.88895586317066</v>
      </c>
    </row>
    <row r="48" spans="2:31" x14ac:dyDescent="0.25">
      <c r="B48">
        <f t="shared" ca="1" si="0"/>
        <v>0.19638301892507593</v>
      </c>
      <c r="C48">
        <f t="shared" ca="1" si="0"/>
        <v>0.19906171021473629</v>
      </c>
      <c r="D48">
        <f t="shared" ca="1" si="0"/>
        <v>0.63537193103657619</v>
      </c>
      <c r="E48">
        <f t="shared" ca="1" si="0"/>
        <v>0.12559047397729728</v>
      </c>
      <c r="F48">
        <f t="shared" ca="1" si="0"/>
        <v>0.55217536538784007</v>
      </c>
      <c r="G48">
        <f t="shared" ca="1" si="0"/>
        <v>0.69181762023881355</v>
      </c>
      <c r="H48">
        <f t="shared" ca="1" si="0"/>
        <v>0.87531620920682607</v>
      </c>
      <c r="I48">
        <f t="shared" ca="1" si="0"/>
        <v>1.2489969372691867E-2</v>
      </c>
      <c r="J48">
        <f t="shared" ca="1" si="0"/>
        <v>0.94194085764885171</v>
      </c>
      <c r="K48">
        <f t="shared" ca="1" si="0"/>
        <v>0.58708182607246195</v>
      </c>
      <c r="L48">
        <f t="shared" ca="1" si="1"/>
        <v>0.67990792738275863</v>
      </c>
      <c r="M48">
        <f t="shared" ca="1" si="1"/>
        <v>0.42556446196185549</v>
      </c>
      <c r="N48">
        <f t="shared" ca="1" si="1"/>
        <v>0.38063478642317095</v>
      </c>
      <c r="O48">
        <f t="shared" ca="1" si="1"/>
        <v>0.24856626695717576</v>
      </c>
      <c r="P48">
        <f t="shared" ca="1" si="1"/>
        <v>0.73159935233346474</v>
      </c>
      <c r="Q48">
        <f t="shared" ca="1" si="1"/>
        <v>0.67646067328707193</v>
      </c>
      <c r="R48">
        <f t="shared" ca="1" si="1"/>
        <v>0.88702424739571195</v>
      </c>
      <c r="S48">
        <f t="shared" ca="1" si="1"/>
        <v>0.15840298312263473</v>
      </c>
      <c r="T48">
        <f t="shared" ca="1" si="1"/>
        <v>0.10191905874993612</v>
      </c>
      <c r="U48">
        <f t="shared" ca="1" si="1"/>
        <v>0.80143474107104673</v>
      </c>
      <c r="V48">
        <f t="shared" ca="1" si="2"/>
        <v>0.89070258708289085</v>
      </c>
      <c r="W48">
        <f t="shared" ca="1" si="2"/>
        <v>0.82534155132747</v>
      </c>
      <c r="X48">
        <f t="shared" ca="1" si="2"/>
        <v>3.7281350729383433E-3</v>
      </c>
      <c r="Y48">
        <f t="shared" ca="1" si="2"/>
        <v>0.71253359139955941</v>
      </c>
      <c r="Z48">
        <f t="shared" ca="1" si="2"/>
        <v>0.10146636865812031</v>
      </c>
      <c r="AA48">
        <f t="shared" ca="1" si="2"/>
        <v>0.7717024884806698</v>
      </c>
      <c r="AB48">
        <f t="shared" ca="1" si="2"/>
        <v>0.21317181300157628</v>
      </c>
      <c r="AC48">
        <f t="shared" ca="1" si="2"/>
        <v>0.90673066335536112</v>
      </c>
      <c r="AD48">
        <f t="shared" ca="1" si="2"/>
        <v>0.22856077829786736</v>
      </c>
      <c r="AE48">
        <f t="shared" ca="1" si="2"/>
        <v>0.25618747925652152</v>
      </c>
    </row>
    <row r="49" spans="2:31" x14ac:dyDescent="0.25">
      <c r="B49">
        <f t="shared" ca="1" si="0"/>
        <v>0.16505904291612428</v>
      </c>
      <c r="C49">
        <f t="shared" ca="1" si="0"/>
        <v>0.86039647001760677</v>
      </c>
      <c r="D49">
        <f t="shared" ca="1" si="0"/>
        <v>0.71873017711740328</v>
      </c>
      <c r="E49">
        <f t="shared" ca="1" si="0"/>
        <v>0.81239256727187836</v>
      </c>
      <c r="F49">
        <f t="shared" ca="1" si="0"/>
        <v>0.47913665263896466</v>
      </c>
      <c r="G49">
        <f t="shared" ca="1" si="0"/>
        <v>0.67327846549767223</v>
      </c>
      <c r="H49">
        <f t="shared" ca="1" si="0"/>
        <v>0.82114468500819648</v>
      </c>
      <c r="I49">
        <f t="shared" ca="1" si="0"/>
        <v>4.3438531482029141E-2</v>
      </c>
      <c r="J49">
        <f t="shared" ca="1" si="0"/>
        <v>0.91119357616652907</v>
      </c>
      <c r="K49">
        <f t="shared" ca="1" si="0"/>
        <v>0.56009569968192308</v>
      </c>
      <c r="L49">
        <f t="shared" ca="1" si="1"/>
        <v>0.52594937060377578</v>
      </c>
      <c r="M49">
        <f t="shared" ca="1" si="1"/>
        <v>7.3446148291477831E-2</v>
      </c>
      <c r="N49">
        <f t="shared" ca="1" si="1"/>
        <v>2.2260583594635452E-3</v>
      </c>
      <c r="O49">
        <f t="shared" ca="1" si="1"/>
        <v>0.37102035424685464</v>
      </c>
      <c r="P49">
        <f t="shared" ca="1" si="1"/>
        <v>0.86886871941291588</v>
      </c>
      <c r="Q49">
        <f t="shared" ca="1" si="1"/>
        <v>0.70305035553603634</v>
      </c>
      <c r="R49">
        <f t="shared" ca="1" si="1"/>
        <v>0.99424617893855372</v>
      </c>
      <c r="S49">
        <f t="shared" ca="1" si="1"/>
        <v>0.75753822616627009</v>
      </c>
      <c r="T49">
        <f t="shared" ca="1" si="1"/>
        <v>5.3817962654125473E-2</v>
      </c>
      <c r="U49">
        <f t="shared" ca="1" si="1"/>
        <v>0.1036393942534013</v>
      </c>
      <c r="V49">
        <f t="shared" ca="1" si="2"/>
        <v>0.40198475841505482</v>
      </c>
      <c r="W49">
        <f t="shared" ca="1" si="2"/>
        <v>0.10000923101093728</v>
      </c>
      <c r="X49">
        <f t="shared" ca="1" si="2"/>
        <v>0.36512459853691182</v>
      </c>
      <c r="Y49">
        <f t="shared" ca="1" si="2"/>
        <v>0.74861559898162477</v>
      </c>
      <c r="Z49">
        <f t="shared" ca="1" si="2"/>
        <v>0.40805796645952364</v>
      </c>
      <c r="AA49">
        <f t="shared" ca="1" si="2"/>
        <v>0.17108204164203844</v>
      </c>
      <c r="AB49">
        <f t="shared" ca="1" si="2"/>
        <v>0.42581811984946971</v>
      </c>
      <c r="AC49">
        <f t="shared" ca="1" si="2"/>
        <v>0.36108486825372665</v>
      </c>
      <c r="AD49">
        <f t="shared" ca="1" si="2"/>
        <v>0.8448375682586553</v>
      </c>
      <c r="AE49">
        <f t="shared" ca="1" si="2"/>
        <v>0.59806878225926674</v>
      </c>
    </row>
    <row r="50" spans="2:31" x14ac:dyDescent="0.25">
      <c r="B50">
        <f t="shared" ref="B50:K59" ca="1" si="3">RAND()</f>
        <v>0.52452772037290085</v>
      </c>
      <c r="C50">
        <f t="shared" ca="1" si="3"/>
        <v>0.42738144799107758</v>
      </c>
      <c r="D50">
        <f t="shared" ca="1" si="3"/>
        <v>0.57990184853354965</v>
      </c>
      <c r="E50">
        <f t="shared" ca="1" si="3"/>
        <v>0.89577116127161527</v>
      </c>
      <c r="F50">
        <f t="shared" ca="1" si="3"/>
        <v>0.18314677162827325</v>
      </c>
      <c r="G50">
        <f t="shared" ca="1" si="3"/>
        <v>8.8556989890671289E-3</v>
      </c>
      <c r="H50">
        <f t="shared" ca="1" si="3"/>
        <v>0.98633515209235201</v>
      </c>
      <c r="I50">
        <f t="shared" ca="1" si="3"/>
        <v>0.73554373364749948</v>
      </c>
      <c r="J50">
        <f t="shared" ca="1" si="3"/>
        <v>9.5766644611918084E-2</v>
      </c>
      <c r="K50">
        <f t="shared" ca="1" si="3"/>
        <v>0.16626457994548538</v>
      </c>
      <c r="L50">
        <f t="shared" ref="L50:U59" ca="1" si="4">RAND()</f>
        <v>0.41746817407391767</v>
      </c>
      <c r="M50">
        <f t="shared" ca="1" si="4"/>
        <v>0.18574545781224661</v>
      </c>
      <c r="N50">
        <f t="shared" ca="1" si="4"/>
        <v>0.96079568460012343</v>
      </c>
      <c r="O50">
        <f t="shared" ca="1" si="4"/>
        <v>4.2739992738478783E-2</v>
      </c>
      <c r="P50">
        <f t="shared" ca="1" si="4"/>
        <v>6.5760249770159707E-2</v>
      </c>
      <c r="Q50">
        <f t="shared" ca="1" si="4"/>
        <v>0.74369763091841667</v>
      </c>
      <c r="R50">
        <f t="shared" ca="1" si="4"/>
        <v>0.42261810107228576</v>
      </c>
      <c r="S50">
        <f t="shared" ca="1" si="4"/>
        <v>7.1806464830574512E-2</v>
      </c>
      <c r="T50">
        <f t="shared" ca="1" si="4"/>
        <v>0.96312600340747689</v>
      </c>
      <c r="U50">
        <f t="shared" ca="1" si="4"/>
        <v>0.96331858252758451</v>
      </c>
      <c r="V50">
        <f t="shared" ref="V50:AE59" ca="1" si="5">RAND()</f>
        <v>0.48393768369641865</v>
      </c>
      <c r="W50">
        <f t="shared" ca="1" si="5"/>
        <v>0.9764049089383664</v>
      </c>
      <c r="X50">
        <f t="shared" ca="1" si="5"/>
        <v>0.19180990509204138</v>
      </c>
      <c r="Y50">
        <f t="shared" ca="1" si="5"/>
        <v>0.10232975083037288</v>
      </c>
      <c r="Z50">
        <f t="shared" ca="1" si="5"/>
        <v>0.33854912969665313</v>
      </c>
      <c r="AA50">
        <f t="shared" ca="1" si="5"/>
        <v>5.1026089209825543E-2</v>
      </c>
      <c r="AB50">
        <f t="shared" ca="1" si="5"/>
        <v>0.4309988493115986</v>
      </c>
      <c r="AC50">
        <f t="shared" ca="1" si="5"/>
        <v>0.37452598226751976</v>
      </c>
      <c r="AD50">
        <f t="shared" ca="1" si="5"/>
        <v>0.20498556144814861</v>
      </c>
      <c r="AE50">
        <f t="shared" ca="1" si="5"/>
        <v>0.34894549012946219</v>
      </c>
    </row>
    <row r="51" spans="2:31" x14ac:dyDescent="0.25">
      <c r="B51">
        <f t="shared" ca="1" si="3"/>
        <v>0.39152200575197327</v>
      </c>
      <c r="C51">
        <f t="shared" ca="1" si="3"/>
        <v>0.89178089756702494</v>
      </c>
      <c r="D51">
        <f t="shared" ca="1" si="3"/>
        <v>6.8697734843454539E-2</v>
      </c>
      <c r="E51">
        <f t="shared" ca="1" si="3"/>
        <v>0.15567227071936091</v>
      </c>
      <c r="F51">
        <f t="shared" ca="1" si="3"/>
        <v>7.7888641204634901E-2</v>
      </c>
      <c r="G51">
        <f t="shared" ca="1" si="3"/>
        <v>0.50787766639254706</v>
      </c>
      <c r="H51">
        <f t="shared" ca="1" si="3"/>
        <v>0.8888398890811926</v>
      </c>
      <c r="I51">
        <f t="shared" ca="1" si="3"/>
        <v>0.56100982719571135</v>
      </c>
      <c r="J51">
        <f t="shared" ca="1" si="3"/>
        <v>0.88181953801315505</v>
      </c>
      <c r="K51">
        <f t="shared" ca="1" si="3"/>
        <v>0.55795443361551911</v>
      </c>
      <c r="L51">
        <f t="shared" ca="1" si="4"/>
        <v>0.95065132139635633</v>
      </c>
      <c r="M51">
        <f t="shared" ca="1" si="4"/>
        <v>0.42335193201521193</v>
      </c>
      <c r="N51">
        <f t="shared" ca="1" si="4"/>
        <v>0.97996253181264792</v>
      </c>
      <c r="O51">
        <f t="shared" ca="1" si="4"/>
        <v>0.36073400219242568</v>
      </c>
      <c r="P51">
        <f t="shared" ca="1" si="4"/>
        <v>0.41820073383588152</v>
      </c>
      <c r="Q51">
        <f t="shared" ca="1" si="4"/>
        <v>0.98271121817878382</v>
      </c>
      <c r="R51">
        <f t="shared" ca="1" si="4"/>
        <v>0.18061005846840228</v>
      </c>
      <c r="S51">
        <f t="shared" ca="1" si="4"/>
        <v>0.50768448050692072</v>
      </c>
      <c r="T51">
        <f t="shared" ca="1" si="4"/>
        <v>0.67735427731193432</v>
      </c>
      <c r="U51">
        <f t="shared" ca="1" si="4"/>
        <v>0.36864535457461683</v>
      </c>
      <c r="V51">
        <f t="shared" ca="1" si="5"/>
        <v>7.4346534808530151E-2</v>
      </c>
      <c r="W51">
        <f t="shared" ca="1" si="5"/>
        <v>0.9261646491736899</v>
      </c>
      <c r="X51">
        <f t="shared" ca="1" si="5"/>
        <v>0.81770846529367414</v>
      </c>
      <c r="Y51">
        <f t="shared" ca="1" si="5"/>
        <v>0.12754366983660459</v>
      </c>
      <c r="Z51">
        <f t="shared" ca="1" si="5"/>
        <v>0.55848856701658045</v>
      </c>
      <c r="AA51">
        <f t="shared" ca="1" si="5"/>
        <v>0.19156370650310728</v>
      </c>
      <c r="AB51">
        <f t="shared" ca="1" si="5"/>
        <v>0.34110378135693953</v>
      </c>
      <c r="AC51">
        <f t="shared" ca="1" si="5"/>
        <v>0.93097747447116963</v>
      </c>
      <c r="AD51">
        <f t="shared" ca="1" si="5"/>
        <v>0.16013844318037584</v>
      </c>
      <c r="AE51">
        <f t="shared" ca="1" si="5"/>
        <v>0.65064136151544449</v>
      </c>
    </row>
    <row r="52" spans="2:31" x14ac:dyDescent="0.25">
      <c r="B52">
        <f t="shared" ca="1" si="3"/>
        <v>0.80362888854103609</v>
      </c>
      <c r="C52">
        <f t="shared" ca="1" si="3"/>
        <v>0.80629185438229722</v>
      </c>
      <c r="D52">
        <f t="shared" ca="1" si="3"/>
        <v>0.69296354392163551</v>
      </c>
      <c r="E52">
        <f t="shared" ca="1" si="3"/>
        <v>0.65996147403970284</v>
      </c>
      <c r="F52">
        <f t="shared" ca="1" si="3"/>
        <v>0.15827804037002746</v>
      </c>
      <c r="G52">
        <f t="shared" ca="1" si="3"/>
        <v>0.56714661959478363</v>
      </c>
      <c r="H52">
        <f t="shared" ca="1" si="3"/>
        <v>0.92428019749715862</v>
      </c>
      <c r="I52">
        <f t="shared" ca="1" si="3"/>
        <v>0.47700977020644508</v>
      </c>
      <c r="J52">
        <f t="shared" ca="1" si="3"/>
        <v>0.38074184734448696</v>
      </c>
      <c r="K52">
        <f t="shared" ca="1" si="3"/>
        <v>8.565007787876433E-2</v>
      </c>
      <c r="L52">
        <f t="shared" ca="1" si="4"/>
        <v>0.26044947796333151</v>
      </c>
      <c r="M52">
        <f t="shared" ca="1" si="4"/>
        <v>0.94349344491171605</v>
      </c>
      <c r="N52">
        <f t="shared" ca="1" si="4"/>
        <v>0.7231170111439682</v>
      </c>
      <c r="O52">
        <f t="shared" ca="1" si="4"/>
        <v>0.42780895937390734</v>
      </c>
      <c r="P52">
        <f t="shared" ca="1" si="4"/>
        <v>5.6024486504365534E-2</v>
      </c>
      <c r="Q52">
        <f t="shared" ca="1" si="4"/>
        <v>0.89948525582797112</v>
      </c>
      <c r="R52">
        <f t="shared" ca="1" si="4"/>
        <v>0.28303514491964443</v>
      </c>
      <c r="S52">
        <f t="shared" ca="1" si="4"/>
        <v>0.11109578537266263</v>
      </c>
      <c r="T52">
        <f t="shared" ca="1" si="4"/>
        <v>0.87719170845997074</v>
      </c>
      <c r="U52">
        <f t="shared" ca="1" si="4"/>
        <v>0.39157579316856328</v>
      </c>
      <c r="V52">
        <f t="shared" ca="1" si="5"/>
        <v>0.75941149056034707</v>
      </c>
      <c r="W52">
        <f t="shared" ca="1" si="5"/>
        <v>0.71434152168725795</v>
      </c>
      <c r="X52">
        <f t="shared" ca="1" si="5"/>
        <v>0.45387465782727698</v>
      </c>
      <c r="Y52">
        <f t="shared" ca="1" si="5"/>
        <v>0.6340741826349483</v>
      </c>
      <c r="Z52">
        <f t="shared" ca="1" si="5"/>
        <v>0.34827642268431269</v>
      </c>
      <c r="AA52">
        <f t="shared" ca="1" si="5"/>
        <v>0.97761296705250833</v>
      </c>
      <c r="AB52">
        <f t="shared" ca="1" si="5"/>
        <v>9.8529972474343253E-3</v>
      </c>
      <c r="AC52">
        <f t="shared" ca="1" si="5"/>
        <v>9.9969303125674314E-2</v>
      </c>
      <c r="AD52">
        <f t="shared" ca="1" si="5"/>
        <v>0.24538118748631765</v>
      </c>
      <c r="AE52">
        <f t="shared" ca="1" si="5"/>
        <v>0.15854129459194444</v>
      </c>
    </row>
    <row r="53" spans="2:31" x14ac:dyDescent="0.25">
      <c r="B53">
        <f t="shared" ca="1" si="3"/>
        <v>0.32328145955550269</v>
      </c>
      <c r="C53">
        <f t="shared" ca="1" si="3"/>
        <v>0.50494979680883367</v>
      </c>
      <c r="D53">
        <f t="shared" ca="1" si="3"/>
        <v>0.32728781415301994</v>
      </c>
      <c r="E53">
        <f t="shared" ca="1" si="3"/>
        <v>2.0274509806959884E-2</v>
      </c>
      <c r="F53">
        <f t="shared" ca="1" si="3"/>
        <v>0.9410252466663076</v>
      </c>
      <c r="G53">
        <f t="shared" ca="1" si="3"/>
        <v>0.92798388129993548</v>
      </c>
      <c r="H53">
        <f t="shared" ca="1" si="3"/>
        <v>0.60316837968448223</v>
      </c>
      <c r="I53">
        <f t="shared" ca="1" si="3"/>
        <v>0.82775601683939359</v>
      </c>
      <c r="J53">
        <f t="shared" ca="1" si="3"/>
        <v>0.334550089503802</v>
      </c>
      <c r="K53">
        <f t="shared" ca="1" si="3"/>
        <v>4.5730905517717524E-2</v>
      </c>
      <c r="L53">
        <f t="shared" ca="1" si="4"/>
        <v>0.7390117507285936</v>
      </c>
      <c r="M53">
        <f t="shared" ca="1" si="4"/>
        <v>0.75914139952659898</v>
      </c>
      <c r="N53">
        <f t="shared" ca="1" si="4"/>
        <v>0.50804885596166649</v>
      </c>
      <c r="O53">
        <f t="shared" ca="1" si="4"/>
        <v>0.55313071192912755</v>
      </c>
      <c r="P53">
        <f t="shared" ca="1" si="4"/>
        <v>0.6828573265158262</v>
      </c>
      <c r="Q53">
        <f t="shared" ca="1" si="4"/>
        <v>0.97001033808436166</v>
      </c>
      <c r="R53">
        <f t="shared" ca="1" si="4"/>
        <v>0.96189376675879079</v>
      </c>
      <c r="S53">
        <f t="shared" ca="1" si="4"/>
        <v>9.2327722916888177E-2</v>
      </c>
      <c r="T53">
        <f t="shared" ca="1" si="4"/>
        <v>0.70938611146756103</v>
      </c>
      <c r="U53">
        <f t="shared" ca="1" si="4"/>
        <v>0.40886855301002623</v>
      </c>
      <c r="V53">
        <f t="shared" ca="1" si="5"/>
        <v>0.83180913772049792</v>
      </c>
      <c r="W53">
        <f t="shared" ca="1" si="5"/>
        <v>0.63808374729026784</v>
      </c>
      <c r="X53">
        <f t="shared" ca="1" si="5"/>
        <v>0.6104700902909368</v>
      </c>
      <c r="Y53">
        <f t="shared" ca="1" si="5"/>
        <v>0.55884320772734863</v>
      </c>
      <c r="Z53">
        <f t="shared" ca="1" si="5"/>
        <v>0.79801929703774843</v>
      </c>
      <c r="AA53">
        <f t="shared" ca="1" si="5"/>
        <v>0.37517428900285488</v>
      </c>
      <c r="AB53">
        <f t="shared" ca="1" si="5"/>
        <v>0.85359574862936594</v>
      </c>
      <c r="AC53">
        <f t="shared" ca="1" si="5"/>
        <v>0.65621039290791461</v>
      </c>
      <c r="AD53">
        <f t="shared" ca="1" si="5"/>
        <v>0.37129058989847347</v>
      </c>
      <c r="AE53">
        <f t="shared" ca="1" si="5"/>
        <v>8.4325421402087208E-2</v>
      </c>
    </row>
    <row r="54" spans="2:31" x14ac:dyDescent="0.25">
      <c r="B54">
        <f t="shared" ca="1" si="3"/>
        <v>0.43466785443655453</v>
      </c>
      <c r="C54">
        <f t="shared" ca="1" si="3"/>
        <v>0.70616264543879814</v>
      </c>
      <c r="D54">
        <f t="shared" ca="1" si="3"/>
        <v>0.41131196778794815</v>
      </c>
      <c r="E54">
        <f t="shared" ca="1" si="3"/>
        <v>1.6311982992341711E-2</v>
      </c>
      <c r="F54">
        <f t="shared" ca="1" si="3"/>
        <v>0.84195142907880993</v>
      </c>
      <c r="G54">
        <f t="shared" ca="1" si="3"/>
        <v>9.7712109197543917E-2</v>
      </c>
      <c r="H54">
        <f t="shared" ca="1" si="3"/>
        <v>0.71121946696967697</v>
      </c>
      <c r="I54">
        <f t="shared" ca="1" si="3"/>
        <v>0.43198247555920677</v>
      </c>
      <c r="J54">
        <f t="shared" ca="1" si="3"/>
        <v>0.93933618322732504</v>
      </c>
      <c r="K54">
        <f t="shared" ca="1" si="3"/>
        <v>0.29821077376878397</v>
      </c>
      <c r="L54">
        <f t="shared" ca="1" si="4"/>
        <v>9.480571059706433E-2</v>
      </c>
      <c r="M54">
        <f t="shared" ca="1" si="4"/>
        <v>0.52763297818049049</v>
      </c>
      <c r="N54">
        <f t="shared" ca="1" si="4"/>
        <v>0.16691948945913659</v>
      </c>
      <c r="O54">
        <f t="shared" ca="1" si="4"/>
        <v>0.31381280852148041</v>
      </c>
      <c r="P54">
        <f t="shared" ca="1" si="4"/>
        <v>0.64872237916795861</v>
      </c>
      <c r="Q54">
        <f t="shared" ca="1" si="4"/>
        <v>0.52086726355556134</v>
      </c>
      <c r="R54">
        <f t="shared" ca="1" si="4"/>
        <v>0.64853981674611094</v>
      </c>
      <c r="S54">
        <f t="shared" ca="1" si="4"/>
        <v>0.26121955124903229</v>
      </c>
      <c r="T54">
        <f t="shared" ca="1" si="4"/>
        <v>0.62377048086256481</v>
      </c>
      <c r="U54">
        <f t="shared" ca="1" si="4"/>
        <v>0.29145834879145327</v>
      </c>
      <c r="V54">
        <f t="shared" ca="1" si="5"/>
        <v>0.23246921203022008</v>
      </c>
      <c r="W54">
        <f t="shared" ca="1" si="5"/>
        <v>0.98503422688239795</v>
      </c>
      <c r="X54">
        <f t="shared" ca="1" si="5"/>
        <v>0.53841499920852076</v>
      </c>
      <c r="Y54">
        <f t="shared" ca="1" si="5"/>
        <v>0.83803350860393122</v>
      </c>
      <c r="Z54">
        <f t="shared" ca="1" si="5"/>
        <v>4.8225914520782398E-2</v>
      </c>
      <c r="AA54">
        <f t="shared" ca="1" si="5"/>
        <v>0.2650276854612077</v>
      </c>
      <c r="AB54">
        <f t="shared" ca="1" si="5"/>
        <v>0.59190038699577041</v>
      </c>
      <c r="AC54">
        <f t="shared" ca="1" si="5"/>
        <v>0.85728343074910862</v>
      </c>
      <c r="AD54">
        <f t="shared" ca="1" si="5"/>
        <v>0.14139557646174006</v>
      </c>
      <c r="AE54">
        <f t="shared" ca="1" si="5"/>
        <v>0.24640363186808489</v>
      </c>
    </row>
    <row r="55" spans="2:31" x14ac:dyDescent="0.25">
      <c r="B55">
        <f t="shared" ca="1" si="3"/>
        <v>0.82140668736705713</v>
      </c>
      <c r="C55">
        <f t="shared" ca="1" si="3"/>
        <v>0.53483454634837257</v>
      </c>
      <c r="D55">
        <f t="shared" ca="1" si="3"/>
        <v>6.4477657617705297E-3</v>
      </c>
      <c r="E55">
        <f t="shared" ca="1" si="3"/>
        <v>0.16197893501331451</v>
      </c>
      <c r="F55">
        <f t="shared" ca="1" si="3"/>
        <v>0.30026989633795065</v>
      </c>
      <c r="G55">
        <f t="shared" ca="1" si="3"/>
        <v>0.49832898308688911</v>
      </c>
      <c r="H55">
        <f t="shared" ca="1" si="3"/>
        <v>0.65515599246340361</v>
      </c>
      <c r="I55">
        <f t="shared" ca="1" si="3"/>
        <v>0.74660867823973764</v>
      </c>
      <c r="J55">
        <f t="shared" ca="1" si="3"/>
        <v>6.1860837152860171E-2</v>
      </c>
      <c r="K55">
        <f t="shared" ca="1" si="3"/>
        <v>0.48028210302791496</v>
      </c>
      <c r="L55">
        <f t="shared" ca="1" si="4"/>
        <v>0.74129609562193544</v>
      </c>
      <c r="M55">
        <f t="shared" ca="1" si="4"/>
        <v>0.48931167590832114</v>
      </c>
      <c r="N55">
        <f t="shared" ca="1" si="4"/>
        <v>0.97243437375785646</v>
      </c>
      <c r="O55">
        <f t="shared" ca="1" si="4"/>
        <v>9.9456379938270834E-2</v>
      </c>
      <c r="P55">
        <f t="shared" ca="1" si="4"/>
        <v>0.26350556250686674</v>
      </c>
      <c r="Q55">
        <f t="shared" ca="1" si="4"/>
        <v>0.67417291299893156</v>
      </c>
      <c r="R55">
        <f t="shared" ca="1" si="4"/>
        <v>0.80108571896069636</v>
      </c>
      <c r="S55">
        <f t="shared" ca="1" si="4"/>
        <v>0.41132163310446601</v>
      </c>
      <c r="T55">
        <f t="shared" ca="1" si="4"/>
        <v>0.25610426582151558</v>
      </c>
      <c r="U55">
        <f t="shared" ca="1" si="4"/>
        <v>0.98554574659055305</v>
      </c>
      <c r="V55">
        <f t="shared" ca="1" si="5"/>
        <v>0.6133565032834325</v>
      </c>
      <c r="W55">
        <f t="shared" ca="1" si="5"/>
        <v>8.2313616689062563E-2</v>
      </c>
      <c r="X55">
        <f t="shared" ca="1" si="5"/>
        <v>0.57630292094661328</v>
      </c>
      <c r="Y55">
        <f t="shared" ca="1" si="5"/>
        <v>0.67664850584675151</v>
      </c>
      <c r="Z55">
        <f t="shared" ca="1" si="5"/>
        <v>0.37903119045981537</v>
      </c>
      <c r="AA55">
        <f t="shared" ca="1" si="5"/>
        <v>0.49711513126875673</v>
      </c>
      <c r="AB55">
        <f t="shared" ca="1" si="5"/>
        <v>0.74537071460454829</v>
      </c>
      <c r="AC55">
        <f t="shared" ca="1" si="5"/>
        <v>0.69153182402144431</v>
      </c>
      <c r="AD55">
        <f t="shared" ca="1" si="5"/>
        <v>0.72869160012463308</v>
      </c>
      <c r="AE55">
        <f t="shared" ca="1" si="5"/>
        <v>0.49827078348438292</v>
      </c>
    </row>
    <row r="56" spans="2:31" x14ac:dyDescent="0.25">
      <c r="B56">
        <f t="shared" ca="1" si="3"/>
        <v>0.56290468829889873</v>
      </c>
      <c r="C56">
        <f t="shared" ca="1" si="3"/>
        <v>5.1456224181681998E-2</v>
      </c>
      <c r="D56">
        <f t="shared" ca="1" si="3"/>
        <v>0.10404644427493959</v>
      </c>
      <c r="E56">
        <f t="shared" ca="1" si="3"/>
        <v>0.32011940937218969</v>
      </c>
      <c r="F56">
        <f t="shared" ca="1" si="3"/>
        <v>4.9802341147477058E-2</v>
      </c>
      <c r="G56">
        <f t="shared" ca="1" si="3"/>
        <v>0.8205720879076619</v>
      </c>
      <c r="H56">
        <f t="shared" ca="1" si="3"/>
        <v>0.43535375675469989</v>
      </c>
      <c r="I56">
        <f t="shared" ca="1" si="3"/>
        <v>0.79403564064318854</v>
      </c>
      <c r="J56">
        <f t="shared" ca="1" si="3"/>
        <v>9.1699695411938009E-2</v>
      </c>
      <c r="K56">
        <f t="shared" ca="1" si="3"/>
        <v>0.95152024973988514</v>
      </c>
      <c r="L56">
        <f t="shared" ca="1" si="4"/>
        <v>0.95120050842579573</v>
      </c>
      <c r="M56">
        <f t="shared" ca="1" si="4"/>
        <v>0.75346093814361326</v>
      </c>
      <c r="N56">
        <f t="shared" ca="1" si="4"/>
        <v>0.16867346847959919</v>
      </c>
      <c r="O56">
        <f t="shared" ca="1" si="4"/>
        <v>0.81152197805401483</v>
      </c>
      <c r="P56">
        <f t="shared" ca="1" si="4"/>
        <v>0.10137462529050545</v>
      </c>
      <c r="Q56">
        <f t="shared" ca="1" si="4"/>
        <v>0.69604826877357606</v>
      </c>
      <c r="R56">
        <f t="shared" ca="1" si="4"/>
        <v>0.82562719898877646</v>
      </c>
      <c r="S56">
        <f t="shared" ca="1" si="4"/>
        <v>0.18120499951114843</v>
      </c>
      <c r="T56">
        <f t="shared" ca="1" si="4"/>
        <v>0.17808470400157939</v>
      </c>
      <c r="U56">
        <f t="shared" ca="1" si="4"/>
        <v>0.18083359715955621</v>
      </c>
      <c r="V56">
        <f t="shared" ca="1" si="5"/>
        <v>3.227466720264327E-2</v>
      </c>
      <c r="W56">
        <f t="shared" ca="1" si="5"/>
        <v>0.40116291087131684</v>
      </c>
      <c r="X56">
        <f t="shared" ca="1" si="5"/>
        <v>0.41871396353842494</v>
      </c>
      <c r="Y56">
        <f t="shared" ca="1" si="5"/>
        <v>0.12251373454470404</v>
      </c>
      <c r="Z56">
        <f t="shared" ca="1" si="5"/>
        <v>0.26147145776749259</v>
      </c>
      <c r="AA56">
        <f t="shared" ca="1" si="5"/>
        <v>0.7425975098724944</v>
      </c>
      <c r="AB56">
        <f t="shared" ca="1" si="5"/>
        <v>0.88937290199672869</v>
      </c>
      <c r="AC56">
        <f t="shared" ca="1" si="5"/>
        <v>0.56538825434293827</v>
      </c>
      <c r="AD56">
        <f t="shared" ca="1" si="5"/>
        <v>0.53959414125387872</v>
      </c>
      <c r="AE56">
        <f t="shared" ca="1" si="5"/>
        <v>0.29501356961014702</v>
      </c>
    </row>
    <row r="57" spans="2:31" x14ac:dyDescent="0.25">
      <c r="B57">
        <f t="shared" ca="1" si="3"/>
        <v>0.21159593590974546</v>
      </c>
      <c r="C57">
        <f t="shared" ca="1" si="3"/>
        <v>0.10447004062070153</v>
      </c>
      <c r="D57">
        <f t="shared" ca="1" si="3"/>
        <v>0.82658518919057333</v>
      </c>
      <c r="E57">
        <f t="shared" ca="1" si="3"/>
        <v>0.14627993668559114</v>
      </c>
      <c r="F57">
        <f t="shared" ca="1" si="3"/>
        <v>0.77506719814038139</v>
      </c>
      <c r="G57">
        <f t="shared" ca="1" si="3"/>
        <v>0.75273024541270139</v>
      </c>
      <c r="H57">
        <f t="shared" ca="1" si="3"/>
        <v>0.64499963376900649</v>
      </c>
      <c r="I57">
        <f t="shared" ca="1" si="3"/>
        <v>0.53308559949432532</v>
      </c>
      <c r="J57">
        <f t="shared" ca="1" si="3"/>
        <v>0.37942386300778885</v>
      </c>
      <c r="K57">
        <f t="shared" ca="1" si="3"/>
        <v>0.8418865794586099</v>
      </c>
      <c r="L57">
        <f t="shared" ca="1" si="4"/>
        <v>3.9367738476678404E-2</v>
      </c>
      <c r="M57">
        <f t="shared" ca="1" si="4"/>
        <v>0.59248834545753759</v>
      </c>
      <c r="N57">
        <f t="shared" ca="1" si="4"/>
        <v>0.48919470128759368</v>
      </c>
      <c r="O57">
        <f t="shared" ca="1" si="4"/>
        <v>0.91999570997874835</v>
      </c>
      <c r="P57">
        <f t="shared" ca="1" si="4"/>
        <v>0.50725065356989907</v>
      </c>
      <c r="Q57">
        <f t="shared" ca="1" si="4"/>
        <v>0.69639506401115669</v>
      </c>
      <c r="R57">
        <f t="shared" ca="1" si="4"/>
        <v>0.2803670774935354</v>
      </c>
      <c r="S57">
        <f t="shared" ca="1" si="4"/>
        <v>0.38693300479355397</v>
      </c>
      <c r="T57">
        <f t="shared" ca="1" si="4"/>
        <v>0.94320085592147374</v>
      </c>
      <c r="U57">
        <f t="shared" ca="1" si="4"/>
        <v>0.57028122124589364</v>
      </c>
      <c r="V57">
        <f t="shared" ca="1" si="5"/>
        <v>0.18861205113748558</v>
      </c>
      <c r="W57">
        <f t="shared" ca="1" si="5"/>
        <v>0.13073793758793784</v>
      </c>
      <c r="X57">
        <f t="shared" ca="1" si="5"/>
        <v>0.90733320547170226</v>
      </c>
      <c r="Y57">
        <f t="shared" ca="1" si="5"/>
        <v>0.91993646331386536</v>
      </c>
      <c r="Z57">
        <f t="shared" ca="1" si="5"/>
        <v>0.86291707661778982</v>
      </c>
      <c r="AA57">
        <f t="shared" ca="1" si="5"/>
        <v>0.85211807250551042</v>
      </c>
      <c r="AB57">
        <f t="shared" ca="1" si="5"/>
        <v>0.24423590174854959</v>
      </c>
      <c r="AC57">
        <f t="shared" ca="1" si="5"/>
        <v>0.29773270633354532</v>
      </c>
      <c r="AD57">
        <f t="shared" ca="1" si="5"/>
        <v>0.69708648871869805</v>
      </c>
      <c r="AE57">
        <f t="shared" ca="1" si="5"/>
        <v>0.44705078500037865</v>
      </c>
    </row>
    <row r="58" spans="2:31" x14ac:dyDescent="0.25">
      <c r="B58">
        <f t="shared" ca="1" si="3"/>
        <v>0.32718009609866616</v>
      </c>
      <c r="C58">
        <f t="shared" ca="1" si="3"/>
        <v>0.3372483304242031</v>
      </c>
      <c r="D58">
        <f t="shared" ca="1" si="3"/>
        <v>0.40944159671422709</v>
      </c>
      <c r="E58">
        <f t="shared" ca="1" si="3"/>
        <v>0.68253722783797111</v>
      </c>
      <c r="F58">
        <f t="shared" ca="1" si="3"/>
        <v>0.34380116181935017</v>
      </c>
      <c r="G58">
        <f t="shared" ca="1" si="3"/>
        <v>0.32818780920087764</v>
      </c>
      <c r="H58">
        <f t="shared" ca="1" si="3"/>
        <v>0.46880326451575205</v>
      </c>
      <c r="I58">
        <f t="shared" ca="1" si="3"/>
        <v>0.37727904248696831</v>
      </c>
      <c r="J58">
        <f t="shared" ca="1" si="3"/>
        <v>0.51717400998294338</v>
      </c>
      <c r="K58">
        <f t="shared" ca="1" si="3"/>
        <v>0.30162975735770114</v>
      </c>
      <c r="L58">
        <f t="shared" ca="1" si="4"/>
        <v>0.57551067129186007</v>
      </c>
      <c r="M58">
        <f t="shared" ca="1" si="4"/>
        <v>0.2830021569770178</v>
      </c>
      <c r="N58">
        <f t="shared" ca="1" si="4"/>
        <v>0.77192461818114011</v>
      </c>
      <c r="O58">
        <f t="shared" ca="1" si="4"/>
        <v>4.384081026557185E-2</v>
      </c>
      <c r="P58">
        <f t="shared" ca="1" si="4"/>
        <v>0.23478591933716175</v>
      </c>
      <c r="Q58">
        <f t="shared" ca="1" si="4"/>
        <v>0.26728677924033573</v>
      </c>
      <c r="R58">
        <f t="shared" ca="1" si="4"/>
        <v>0.91518745135721824</v>
      </c>
      <c r="S58">
        <f t="shared" ca="1" si="4"/>
        <v>0.54563729360058622</v>
      </c>
      <c r="T58">
        <f t="shared" ca="1" si="4"/>
        <v>0.4609850636690358</v>
      </c>
      <c r="U58">
        <f t="shared" ca="1" si="4"/>
        <v>0.13086749394803676</v>
      </c>
      <c r="V58">
        <f t="shared" ca="1" si="5"/>
        <v>0.26065772736930537</v>
      </c>
      <c r="W58">
        <f t="shared" ca="1" si="5"/>
        <v>0.62947249065546984</v>
      </c>
      <c r="X58">
        <f t="shared" ca="1" si="5"/>
        <v>0.77012708945022457</v>
      </c>
      <c r="Y58">
        <f t="shared" ca="1" si="5"/>
        <v>0.31285600245285106</v>
      </c>
      <c r="Z58">
        <f t="shared" ca="1" si="5"/>
        <v>0.20060090917446827</v>
      </c>
      <c r="AA58">
        <f t="shared" ca="1" si="5"/>
        <v>0.5414916275235897</v>
      </c>
      <c r="AB58">
        <f t="shared" ca="1" si="5"/>
        <v>0.20266064195372402</v>
      </c>
      <c r="AC58">
        <f t="shared" ca="1" si="5"/>
        <v>0.38478681739557619</v>
      </c>
      <c r="AD58">
        <f t="shared" ca="1" si="5"/>
        <v>0.91917049789404293</v>
      </c>
      <c r="AE58">
        <f t="shared" ca="1" si="5"/>
        <v>0.32234068256775217</v>
      </c>
    </row>
    <row r="59" spans="2:31" x14ac:dyDescent="0.25">
      <c r="B59">
        <f t="shared" ca="1" si="3"/>
        <v>0.8633653409716493</v>
      </c>
      <c r="C59">
        <f t="shared" ca="1" si="3"/>
        <v>0.21511577622858891</v>
      </c>
      <c r="D59">
        <f t="shared" ca="1" si="3"/>
        <v>0.59097890120926877</v>
      </c>
      <c r="E59">
        <f t="shared" ca="1" si="3"/>
        <v>0.88752465654222679</v>
      </c>
      <c r="F59">
        <f t="shared" ca="1" si="3"/>
        <v>0.7786046428730824</v>
      </c>
      <c r="G59">
        <f t="shared" ca="1" si="3"/>
        <v>0.60152400749851065</v>
      </c>
      <c r="H59">
        <f t="shared" ca="1" si="3"/>
        <v>0.50518177344542292</v>
      </c>
      <c r="I59">
        <f t="shared" ca="1" si="3"/>
        <v>9.5234075427496734E-2</v>
      </c>
      <c r="J59">
        <f t="shared" ca="1" si="3"/>
        <v>0.50014091305115849</v>
      </c>
      <c r="K59">
        <f t="shared" ca="1" si="3"/>
        <v>0.26558281375756554</v>
      </c>
      <c r="L59">
        <f t="shared" ca="1" si="4"/>
        <v>0.84666065123854573</v>
      </c>
      <c r="M59">
        <f t="shared" ca="1" si="4"/>
        <v>0.60611295526435582</v>
      </c>
      <c r="N59">
        <f t="shared" ca="1" si="4"/>
        <v>0.23728691436261728</v>
      </c>
      <c r="O59">
        <f t="shared" ca="1" si="4"/>
        <v>0.40647856225581536</v>
      </c>
      <c r="P59">
        <f t="shared" ca="1" si="4"/>
        <v>0.40395022416884796</v>
      </c>
      <c r="Q59">
        <f t="shared" ca="1" si="4"/>
        <v>0.99523395002791659</v>
      </c>
      <c r="R59">
        <f t="shared" ca="1" si="4"/>
        <v>0.6682398846298776</v>
      </c>
      <c r="S59">
        <f t="shared" ca="1" si="4"/>
        <v>0.94088757895169839</v>
      </c>
      <c r="T59">
        <f t="shared" ca="1" si="4"/>
        <v>3.7035898643615894E-2</v>
      </c>
      <c r="U59">
        <f t="shared" ca="1" si="4"/>
        <v>0.49799671203529616</v>
      </c>
      <c r="V59">
        <f t="shared" ca="1" si="5"/>
        <v>0.725515392496898</v>
      </c>
      <c r="W59">
        <f t="shared" ca="1" si="5"/>
        <v>7.1022725627990724E-2</v>
      </c>
      <c r="X59">
        <f t="shared" ca="1" si="5"/>
        <v>0.75612052700596966</v>
      </c>
      <c r="Y59">
        <f t="shared" ca="1" si="5"/>
        <v>0.91859737231717808</v>
      </c>
      <c r="Z59">
        <f t="shared" ca="1" si="5"/>
        <v>0.44676787194504808</v>
      </c>
      <c r="AA59">
        <f t="shared" ca="1" si="5"/>
        <v>0.89209199072110223</v>
      </c>
      <c r="AB59">
        <f t="shared" ca="1" si="5"/>
        <v>0.95384184553413309</v>
      </c>
      <c r="AC59">
        <f t="shared" ca="1" si="5"/>
        <v>0.93134533294425559</v>
      </c>
      <c r="AD59">
        <f t="shared" ca="1" si="5"/>
        <v>0.75121881868780616</v>
      </c>
      <c r="AE59">
        <f t="shared" ca="1" si="5"/>
        <v>0.85923428284479053</v>
      </c>
    </row>
    <row r="60" spans="2:31" x14ac:dyDescent="0.25">
      <c r="B60">
        <f t="shared" ref="B60:K69" ca="1" si="6">RAND()</f>
        <v>3.4074728366036533E-2</v>
      </c>
      <c r="C60">
        <f t="shared" ca="1" si="6"/>
        <v>0.37550379266147704</v>
      </c>
      <c r="D60">
        <f t="shared" ca="1" si="6"/>
        <v>0.33837329974469621</v>
      </c>
      <c r="E60">
        <f t="shared" ca="1" si="6"/>
        <v>0.29214204727621879</v>
      </c>
      <c r="F60">
        <f t="shared" ca="1" si="6"/>
        <v>7.0469485291444478E-2</v>
      </c>
      <c r="G60">
        <f t="shared" ca="1" si="6"/>
        <v>0.46266766546026794</v>
      </c>
      <c r="H60">
        <f t="shared" ca="1" si="6"/>
        <v>0.52980870997510032</v>
      </c>
      <c r="I60">
        <f t="shared" ca="1" si="6"/>
        <v>0.18575689662050454</v>
      </c>
      <c r="J60">
        <f t="shared" ca="1" si="6"/>
        <v>0.8100982007836901</v>
      </c>
      <c r="K60">
        <f t="shared" ca="1" si="6"/>
        <v>0.82146408422775519</v>
      </c>
      <c r="L60">
        <f t="shared" ref="L60:U69" ca="1" si="7">RAND()</f>
        <v>0.81902149853214823</v>
      </c>
      <c r="M60">
        <f t="shared" ca="1" si="7"/>
        <v>0.98794498467554548</v>
      </c>
      <c r="N60">
        <f t="shared" ca="1" si="7"/>
        <v>0.29363370512011766</v>
      </c>
      <c r="O60">
        <f t="shared" ca="1" si="7"/>
        <v>0.48386949462428674</v>
      </c>
      <c r="P60">
        <f t="shared" ca="1" si="7"/>
        <v>0.81328505676556606</v>
      </c>
      <c r="Q60">
        <f t="shared" ca="1" si="7"/>
        <v>0.59562182650002704</v>
      </c>
      <c r="R60">
        <f t="shared" ca="1" si="7"/>
        <v>0.54051362334044395</v>
      </c>
      <c r="S60">
        <f t="shared" ca="1" si="7"/>
        <v>0.45650434646404037</v>
      </c>
      <c r="T60">
        <f t="shared" ca="1" si="7"/>
        <v>0.4189232437986421</v>
      </c>
      <c r="U60">
        <f t="shared" ca="1" si="7"/>
        <v>0.42278867694163513</v>
      </c>
      <c r="V60">
        <f t="shared" ref="V60:AE69" ca="1" si="8">RAND()</f>
        <v>0.23614819892851457</v>
      </c>
      <c r="W60">
        <f t="shared" ca="1" si="8"/>
        <v>0.7546100011403043</v>
      </c>
      <c r="X60">
        <f t="shared" ca="1" si="8"/>
        <v>0.62768997892283274</v>
      </c>
      <c r="Y60">
        <f t="shared" ca="1" si="8"/>
        <v>0.79537891894704438</v>
      </c>
      <c r="Z60">
        <f t="shared" ca="1" si="8"/>
        <v>9.0885251188162819E-2</v>
      </c>
      <c r="AA60">
        <f t="shared" ca="1" si="8"/>
        <v>0.84990118707373874</v>
      </c>
      <c r="AB60">
        <f t="shared" ca="1" si="8"/>
        <v>0.96483439305438079</v>
      </c>
      <c r="AC60">
        <f t="shared" ca="1" si="8"/>
        <v>0.68788855588973163</v>
      </c>
      <c r="AD60">
        <f t="shared" ca="1" si="8"/>
        <v>0.42984182481986455</v>
      </c>
      <c r="AE60">
        <f t="shared" ca="1" si="8"/>
        <v>0.58275313255522043</v>
      </c>
    </row>
    <row r="61" spans="2:31" x14ac:dyDescent="0.25">
      <c r="B61">
        <f t="shared" ca="1" si="6"/>
        <v>0.94118434234116233</v>
      </c>
      <c r="C61">
        <f t="shared" ca="1" si="6"/>
        <v>0.7377792340232503</v>
      </c>
      <c r="D61">
        <f t="shared" ca="1" si="6"/>
        <v>0.7781821049011326</v>
      </c>
      <c r="E61">
        <f t="shared" ca="1" si="6"/>
        <v>0.20604488902402007</v>
      </c>
      <c r="F61">
        <f t="shared" ca="1" si="6"/>
        <v>0.23337691863242277</v>
      </c>
      <c r="G61">
        <f t="shared" ca="1" si="6"/>
        <v>9.2660833919013585E-2</v>
      </c>
      <c r="H61">
        <f t="shared" ca="1" si="6"/>
        <v>0.13042269970816811</v>
      </c>
      <c r="I61">
        <f t="shared" ca="1" si="6"/>
        <v>0.97728531673960983</v>
      </c>
      <c r="J61">
        <f t="shared" ca="1" si="6"/>
        <v>0.29271621609986148</v>
      </c>
      <c r="K61">
        <f t="shared" ca="1" si="6"/>
        <v>3.8191771633856009E-2</v>
      </c>
      <c r="L61">
        <f t="shared" ca="1" si="7"/>
        <v>0.30412655175355197</v>
      </c>
      <c r="M61">
        <f t="shared" ca="1" si="7"/>
        <v>2.7807025715482492E-2</v>
      </c>
      <c r="N61">
        <f t="shared" ca="1" si="7"/>
        <v>1.8614853887151561E-2</v>
      </c>
      <c r="O61">
        <f t="shared" ca="1" si="7"/>
        <v>0.80947024619222963</v>
      </c>
      <c r="P61">
        <f t="shared" ca="1" si="7"/>
        <v>0.31408187997619308</v>
      </c>
      <c r="Q61">
        <f t="shared" ca="1" si="7"/>
        <v>0.9748602743997532</v>
      </c>
      <c r="R61">
        <f t="shared" ca="1" si="7"/>
        <v>0.81537150323535279</v>
      </c>
      <c r="S61">
        <f t="shared" ca="1" si="7"/>
        <v>0.8399963389169367</v>
      </c>
      <c r="T61">
        <f t="shared" ca="1" si="7"/>
        <v>4.761517863139364E-2</v>
      </c>
      <c r="U61">
        <f t="shared" ca="1" si="7"/>
        <v>0.60806804685659621</v>
      </c>
      <c r="V61">
        <f t="shared" ca="1" si="8"/>
        <v>0.6368390938852313</v>
      </c>
      <c r="W61">
        <f t="shared" ca="1" si="8"/>
        <v>0.88864937502228747</v>
      </c>
      <c r="X61">
        <f t="shared" ca="1" si="8"/>
        <v>0.17622210797016824</v>
      </c>
      <c r="Y61">
        <f t="shared" ca="1" si="8"/>
        <v>0.37898023573037065</v>
      </c>
      <c r="Z61">
        <f t="shared" ca="1" si="8"/>
        <v>0.83384254691332149</v>
      </c>
      <c r="AA61">
        <f t="shared" ca="1" si="8"/>
        <v>0.60132598671692428</v>
      </c>
      <c r="AB61">
        <f t="shared" ca="1" si="8"/>
        <v>0.57645759077351766</v>
      </c>
      <c r="AC61">
        <f t="shared" ca="1" si="8"/>
        <v>0.50568833424200932</v>
      </c>
      <c r="AD61">
        <f t="shared" ca="1" si="8"/>
        <v>0.77887123117139212</v>
      </c>
      <c r="AE61">
        <f t="shared" ca="1" si="8"/>
        <v>0.16511226394778244</v>
      </c>
    </row>
    <row r="62" spans="2:31" x14ac:dyDescent="0.25">
      <c r="B62">
        <f t="shared" ca="1" si="6"/>
        <v>0.54108072347662639</v>
      </c>
      <c r="C62">
        <f t="shared" ca="1" si="6"/>
        <v>0.38370122734176526</v>
      </c>
      <c r="D62">
        <f t="shared" ca="1" si="6"/>
        <v>0.69729888750914792</v>
      </c>
      <c r="E62">
        <f t="shared" ca="1" si="6"/>
        <v>0.93030098481697476</v>
      </c>
      <c r="F62">
        <f t="shared" ca="1" si="6"/>
        <v>0.16645137704763435</v>
      </c>
      <c r="G62">
        <f t="shared" ca="1" si="6"/>
        <v>0.47601620246177045</v>
      </c>
      <c r="H62">
        <f t="shared" ca="1" si="6"/>
        <v>0.50832549528586313</v>
      </c>
      <c r="I62">
        <f t="shared" ca="1" si="6"/>
        <v>0.95115538117251663</v>
      </c>
      <c r="J62">
        <f t="shared" ca="1" si="6"/>
        <v>0.55195395869882624</v>
      </c>
      <c r="K62">
        <f t="shared" ca="1" si="6"/>
        <v>0.5453966629629059</v>
      </c>
      <c r="L62">
        <f t="shared" ca="1" si="7"/>
        <v>0.20622483144923764</v>
      </c>
      <c r="M62">
        <f t="shared" ca="1" si="7"/>
        <v>0.64840595640275422</v>
      </c>
      <c r="N62">
        <f t="shared" ca="1" si="7"/>
        <v>0.13282120751007054</v>
      </c>
      <c r="O62">
        <f t="shared" ca="1" si="7"/>
        <v>0.20862656493305265</v>
      </c>
      <c r="P62">
        <f t="shared" ca="1" si="7"/>
        <v>6.0176896402090729E-2</v>
      </c>
      <c r="Q62">
        <f t="shared" ca="1" si="7"/>
        <v>7.0242220740902361E-2</v>
      </c>
      <c r="R62">
        <f t="shared" ca="1" si="7"/>
        <v>0.88400966451692709</v>
      </c>
      <c r="S62">
        <f t="shared" ca="1" si="7"/>
        <v>0.67698530523006994</v>
      </c>
      <c r="T62">
        <f t="shared" ca="1" si="7"/>
        <v>5.8799069168641693E-2</v>
      </c>
      <c r="U62">
        <f t="shared" ca="1" si="7"/>
        <v>4.9266619699538605E-2</v>
      </c>
      <c r="V62">
        <f t="shared" ca="1" si="8"/>
        <v>0.67252193662760407</v>
      </c>
      <c r="W62">
        <f t="shared" ca="1" si="8"/>
        <v>0.76850231085802134</v>
      </c>
      <c r="X62">
        <f t="shared" ca="1" si="8"/>
        <v>0.68471206346714775</v>
      </c>
      <c r="Y62">
        <f t="shared" ca="1" si="8"/>
        <v>0.24869905152871064</v>
      </c>
      <c r="Z62">
        <f t="shared" ca="1" si="8"/>
        <v>0.36809259464937671</v>
      </c>
      <c r="AA62">
        <f t="shared" ca="1" si="8"/>
        <v>0.96356346253891145</v>
      </c>
      <c r="AB62">
        <f t="shared" ca="1" si="8"/>
        <v>3.7750965936517555E-2</v>
      </c>
      <c r="AC62">
        <f t="shared" ca="1" si="8"/>
        <v>6.1177723649927351E-2</v>
      </c>
      <c r="AD62">
        <f t="shared" ca="1" si="8"/>
        <v>0.45401179622478871</v>
      </c>
      <c r="AE62">
        <f t="shared" ca="1" si="8"/>
        <v>0.60851671772693461</v>
      </c>
    </row>
    <row r="63" spans="2:31" x14ac:dyDescent="0.25">
      <c r="B63">
        <f t="shared" ca="1" si="6"/>
        <v>0.6126053548231063</v>
      </c>
      <c r="C63">
        <f t="shared" ca="1" si="6"/>
        <v>0.9816109640927424</v>
      </c>
      <c r="D63">
        <f t="shared" ca="1" si="6"/>
        <v>0.9262570292194372</v>
      </c>
      <c r="E63">
        <f t="shared" ca="1" si="6"/>
        <v>0.54492566235915074</v>
      </c>
      <c r="F63">
        <f t="shared" ca="1" si="6"/>
        <v>0.769711190170284</v>
      </c>
      <c r="G63">
        <f t="shared" ca="1" si="6"/>
        <v>0.63736466593933105</v>
      </c>
      <c r="H63">
        <f t="shared" ca="1" si="6"/>
        <v>0.87327421216433554</v>
      </c>
      <c r="I63">
        <f t="shared" ca="1" si="6"/>
        <v>0.12388371318726854</v>
      </c>
      <c r="J63">
        <f t="shared" ca="1" si="6"/>
        <v>0.27145021451106682</v>
      </c>
      <c r="K63">
        <f t="shared" ca="1" si="6"/>
        <v>0.10254150526570727</v>
      </c>
      <c r="L63">
        <f t="shared" ca="1" si="7"/>
        <v>0.20119043015021543</v>
      </c>
      <c r="M63">
        <f t="shared" ca="1" si="7"/>
        <v>0.64321248991244784</v>
      </c>
      <c r="N63">
        <f t="shared" ca="1" si="7"/>
        <v>0.31263943442520237</v>
      </c>
      <c r="O63">
        <f t="shared" ca="1" si="7"/>
        <v>0.70187366993528411</v>
      </c>
      <c r="P63">
        <f t="shared" ca="1" si="7"/>
        <v>0.14983103010588894</v>
      </c>
      <c r="Q63">
        <f t="shared" ca="1" si="7"/>
        <v>0.3635005095234809</v>
      </c>
      <c r="R63">
        <f t="shared" ca="1" si="7"/>
        <v>0.54456289313812478</v>
      </c>
      <c r="S63">
        <f t="shared" ca="1" si="7"/>
        <v>0.12222108093810591</v>
      </c>
      <c r="T63">
        <f t="shared" ca="1" si="7"/>
        <v>0.23611759434690338</v>
      </c>
      <c r="U63">
        <f t="shared" ca="1" si="7"/>
        <v>0.88137916613321932</v>
      </c>
      <c r="V63">
        <f t="shared" ca="1" si="8"/>
        <v>0.27814581531067439</v>
      </c>
      <c r="W63">
        <f t="shared" ca="1" si="8"/>
        <v>0.82344637193924353</v>
      </c>
      <c r="X63">
        <f t="shared" ca="1" si="8"/>
        <v>0.93509949285937677</v>
      </c>
      <c r="Y63">
        <f t="shared" ca="1" si="8"/>
        <v>5.4650623408294408E-2</v>
      </c>
      <c r="Z63">
        <f t="shared" ca="1" si="8"/>
        <v>0.95029460580627312</v>
      </c>
      <c r="AA63">
        <f t="shared" ca="1" si="8"/>
        <v>0.8868484846355571</v>
      </c>
      <c r="AB63">
        <f t="shared" ca="1" si="8"/>
        <v>0.74093020277819321</v>
      </c>
      <c r="AC63">
        <f t="shared" ca="1" si="8"/>
        <v>0.36498621354269201</v>
      </c>
      <c r="AD63">
        <f t="shared" ca="1" si="8"/>
        <v>0.8532892433778172</v>
      </c>
      <c r="AE63">
        <f t="shared" ca="1" si="8"/>
        <v>7.5821399271293943E-2</v>
      </c>
    </row>
    <row r="64" spans="2:31" x14ac:dyDescent="0.25">
      <c r="B64">
        <f t="shared" ca="1" si="6"/>
        <v>0.13632669732199076</v>
      </c>
      <c r="C64">
        <f t="shared" ca="1" si="6"/>
        <v>0.8400290194173019</v>
      </c>
      <c r="D64">
        <f t="shared" ca="1" si="6"/>
        <v>0.5469533348965907</v>
      </c>
      <c r="E64">
        <f t="shared" ca="1" si="6"/>
        <v>0.54335970128651834</v>
      </c>
      <c r="F64">
        <f t="shared" ca="1" si="6"/>
        <v>0.98252031694341579</v>
      </c>
      <c r="G64">
        <f t="shared" ca="1" si="6"/>
        <v>0.1095378467892214</v>
      </c>
      <c r="H64">
        <f t="shared" ca="1" si="6"/>
        <v>0.5588940241163618</v>
      </c>
      <c r="I64">
        <f t="shared" ca="1" si="6"/>
        <v>0.97905992943937648</v>
      </c>
      <c r="J64">
        <f t="shared" ca="1" si="6"/>
        <v>0.64135706475200482</v>
      </c>
      <c r="K64">
        <f t="shared" ca="1" si="6"/>
        <v>0.78204154669226678</v>
      </c>
      <c r="L64">
        <f t="shared" ca="1" si="7"/>
        <v>0.22121685312561779</v>
      </c>
      <c r="M64">
        <f t="shared" ca="1" si="7"/>
        <v>0.82201505853305423</v>
      </c>
      <c r="N64">
        <f t="shared" ca="1" si="7"/>
        <v>6.5941420227933312E-2</v>
      </c>
      <c r="O64">
        <f t="shared" ca="1" si="7"/>
        <v>9.9567723696184496E-2</v>
      </c>
      <c r="P64">
        <f t="shared" ca="1" si="7"/>
        <v>0.4031043927017306</v>
      </c>
      <c r="Q64">
        <f t="shared" ca="1" si="7"/>
        <v>0.7471939494341413</v>
      </c>
      <c r="R64">
        <f t="shared" ca="1" si="7"/>
        <v>0.91442173576513941</v>
      </c>
      <c r="S64">
        <f t="shared" ca="1" si="7"/>
        <v>0.56274341663127636</v>
      </c>
      <c r="T64">
        <f t="shared" ca="1" si="7"/>
        <v>0.61952463256456891</v>
      </c>
      <c r="U64">
        <f t="shared" ca="1" si="7"/>
        <v>0.97550231113252872</v>
      </c>
      <c r="V64">
        <f t="shared" ca="1" si="8"/>
        <v>0.67505999137675721</v>
      </c>
      <c r="W64">
        <f t="shared" ca="1" si="8"/>
        <v>0.27303367610135187</v>
      </c>
      <c r="X64">
        <f t="shared" ca="1" si="8"/>
        <v>0.41096239758437036</v>
      </c>
      <c r="Y64">
        <f t="shared" ca="1" si="8"/>
        <v>0.49711838258808516</v>
      </c>
      <c r="Z64">
        <f t="shared" ca="1" si="8"/>
        <v>0.74679623168542797</v>
      </c>
      <c r="AA64">
        <f t="shared" ca="1" si="8"/>
        <v>0.64723912730187205</v>
      </c>
      <c r="AB64">
        <f t="shared" ca="1" si="8"/>
        <v>0.66331696488415659</v>
      </c>
      <c r="AC64">
        <f t="shared" ca="1" si="8"/>
        <v>0.51730495774003504</v>
      </c>
      <c r="AD64">
        <f t="shared" ca="1" si="8"/>
        <v>0.48877975541775176</v>
      </c>
      <c r="AE64">
        <f t="shared" ca="1" si="8"/>
        <v>0.25916683156047426</v>
      </c>
    </row>
    <row r="65" spans="2:31" x14ac:dyDescent="0.25">
      <c r="B65">
        <f t="shared" ca="1" si="6"/>
        <v>0.70757029221378276</v>
      </c>
      <c r="C65">
        <f t="shared" ca="1" si="6"/>
        <v>7.3057350910519681E-2</v>
      </c>
      <c r="D65">
        <f t="shared" ca="1" si="6"/>
        <v>0.83544055904194181</v>
      </c>
      <c r="E65">
        <f t="shared" ca="1" si="6"/>
        <v>0.4618291531981511</v>
      </c>
      <c r="F65">
        <f t="shared" ca="1" si="6"/>
        <v>0.34367686611884718</v>
      </c>
      <c r="G65">
        <f t="shared" ca="1" si="6"/>
        <v>0.50607192239752763</v>
      </c>
      <c r="H65">
        <f t="shared" ca="1" si="6"/>
        <v>0.70779907798822905</v>
      </c>
      <c r="I65">
        <f t="shared" ca="1" si="6"/>
        <v>0.3006309410526411</v>
      </c>
      <c r="J65">
        <f t="shared" ca="1" si="6"/>
        <v>0.67611132307718691</v>
      </c>
      <c r="K65">
        <f t="shared" ca="1" si="6"/>
        <v>0.84833161432879312</v>
      </c>
      <c r="L65">
        <f t="shared" ca="1" si="7"/>
        <v>0.59552357240752762</v>
      </c>
      <c r="M65">
        <f t="shared" ca="1" si="7"/>
        <v>0.69660769744144257</v>
      </c>
      <c r="N65">
        <f t="shared" ca="1" si="7"/>
        <v>0.79131303133056119</v>
      </c>
      <c r="O65">
        <f t="shared" ca="1" si="7"/>
        <v>0.33077894165882604</v>
      </c>
      <c r="P65">
        <f t="shared" ca="1" si="7"/>
        <v>0.54517049709211474</v>
      </c>
      <c r="Q65">
        <f t="shared" ca="1" si="7"/>
        <v>0.44622073551543551</v>
      </c>
      <c r="R65">
        <f t="shared" ca="1" si="7"/>
        <v>0.67032225778795596</v>
      </c>
      <c r="S65">
        <f t="shared" ca="1" si="7"/>
        <v>0.50040311528946013</v>
      </c>
      <c r="T65">
        <f t="shared" ca="1" si="7"/>
        <v>0.99005081724012722</v>
      </c>
      <c r="U65">
        <f t="shared" ca="1" si="7"/>
        <v>0.73198032011172387</v>
      </c>
      <c r="V65">
        <f t="shared" ca="1" si="8"/>
        <v>0.77146122119133609</v>
      </c>
      <c r="W65">
        <f t="shared" ca="1" si="8"/>
        <v>0.24840241668070373</v>
      </c>
      <c r="X65">
        <f t="shared" ca="1" si="8"/>
        <v>0.86712524950785874</v>
      </c>
      <c r="Y65">
        <f t="shared" ca="1" si="8"/>
        <v>0.23985905694425291</v>
      </c>
      <c r="Z65">
        <f t="shared" ca="1" si="8"/>
        <v>0.65197317300243807</v>
      </c>
      <c r="AA65">
        <f t="shared" ca="1" si="8"/>
        <v>0.70781393403655457</v>
      </c>
      <c r="AB65">
        <f t="shared" ca="1" si="8"/>
        <v>0.52036416728785628</v>
      </c>
      <c r="AC65">
        <f t="shared" ca="1" si="8"/>
        <v>0.57899491265322145</v>
      </c>
      <c r="AD65">
        <f t="shared" ca="1" si="8"/>
        <v>0.27414394337772663</v>
      </c>
      <c r="AE65">
        <f t="shared" ca="1" si="8"/>
        <v>0.43631634425652965</v>
      </c>
    </row>
    <row r="66" spans="2:31" x14ac:dyDescent="0.25">
      <c r="B66">
        <f t="shared" ca="1" si="6"/>
        <v>0.65647337229857006</v>
      </c>
      <c r="C66">
        <f t="shared" ca="1" si="6"/>
        <v>0.10329346770922498</v>
      </c>
      <c r="D66">
        <f t="shared" ca="1" si="6"/>
        <v>0.79848202489234388</v>
      </c>
      <c r="E66">
        <f t="shared" ca="1" si="6"/>
        <v>0.3593918292459925</v>
      </c>
      <c r="F66">
        <f t="shared" ca="1" si="6"/>
        <v>8.0047659589578046E-2</v>
      </c>
      <c r="G66">
        <f t="shared" ca="1" si="6"/>
        <v>0.5305843316016281</v>
      </c>
      <c r="H66">
        <f t="shared" ca="1" si="6"/>
        <v>0.50660006693122916</v>
      </c>
      <c r="I66">
        <f t="shared" ca="1" si="6"/>
        <v>0.25428116007198159</v>
      </c>
      <c r="J66">
        <f t="shared" ca="1" si="6"/>
        <v>8.1258828445175846E-2</v>
      </c>
      <c r="K66">
        <f t="shared" ca="1" si="6"/>
        <v>0.2030210703419657</v>
      </c>
      <c r="L66">
        <f t="shared" ca="1" si="7"/>
        <v>0.80378695591796578</v>
      </c>
      <c r="M66">
        <f t="shared" ca="1" si="7"/>
        <v>0.52067940738783403</v>
      </c>
      <c r="N66">
        <f t="shared" ca="1" si="7"/>
        <v>0.54111692825653068</v>
      </c>
      <c r="O66">
        <f t="shared" ca="1" si="7"/>
        <v>0.10766009468773613</v>
      </c>
      <c r="P66">
        <f t="shared" ca="1" si="7"/>
        <v>5.772287273136012E-2</v>
      </c>
      <c r="Q66">
        <f t="shared" ca="1" si="7"/>
        <v>0.5518629870555678</v>
      </c>
      <c r="R66">
        <f t="shared" ca="1" si="7"/>
        <v>0.91450366927879601</v>
      </c>
      <c r="S66">
        <f t="shared" ca="1" si="7"/>
        <v>0.259413825136878</v>
      </c>
      <c r="T66">
        <f t="shared" ca="1" si="7"/>
        <v>3.279178157266438E-2</v>
      </c>
      <c r="U66">
        <f t="shared" ca="1" si="7"/>
        <v>0.73687215810829576</v>
      </c>
      <c r="V66">
        <f t="shared" ca="1" si="8"/>
        <v>0.10218160524978193</v>
      </c>
      <c r="W66">
        <f t="shared" ca="1" si="8"/>
        <v>0.18846256538084205</v>
      </c>
      <c r="X66">
        <f t="shared" ca="1" si="8"/>
        <v>0.70063915442066804</v>
      </c>
      <c r="Y66">
        <f t="shared" ca="1" si="8"/>
        <v>0.45784434499077697</v>
      </c>
      <c r="Z66">
        <f t="shared" ca="1" si="8"/>
        <v>0.69180801520669899</v>
      </c>
      <c r="AA66">
        <f t="shared" ca="1" si="8"/>
        <v>0.60874457601213794</v>
      </c>
      <c r="AB66">
        <f t="shared" ca="1" si="8"/>
        <v>3.9547644595867237E-2</v>
      </c>
      <c r="AC66">
        <f t="shared" ca="1" si="8"/>
        <v>6.1483374467426521E-2</v>
      </c>
      <c r="AD66">
        <f t="shared" ca="1" si="8"/>
        <v>4.99796513974613E-2</v>
      </c>
      <c r="AE66">
        <f t="shared" ca="1" si="8"/>
        <v>0.32917611777328148</v>
      </c>
    </row>
    <row r="67" spans="2:31" x14ac:dyDescent="0.25">
      <c r="B67">
        <f t="shared" ca="1" si="6"/>
        <v>0.22890926067791195</v>
      </c>
      <c r="C67">
        <f t="shared" ca="1" si="6"/>
        <v>0.9247548704063413</v>
      </c>
      <c r="D67">
        <f t="shared" ca="1" si="6"/>
        <v>0.38088926055090178</v>
      </c>
      <c r="E67">
        <f t="shared" ca="1" si="6"/>
        <v>0.16863553225339079</v>
      </c>
      <c r="F67">
        <f t="shared" ca="1" si="6"/>
        <v>0.61266238759110614</v>
      </c>
      <c r="G67">
        <f t="shared" ca="1" si="6"/>
        <v>0.53705338920553825</v>
      </c>
      <c r="H67">
        <f t="shared" ca="1" si="6"/>
        <v>0.78182728096825227</v>
      </c>
      <c r="I67">
        <f t="shared" ca="1" si="6"/>
        <v>5.6583342104641332E-3</v>
      </c>
      <c r="J67">
        <f t="shared" ca="1" si="6"/>
        <v>0.9091532767879249</v>
      </c>
      <c r="K67">
        <f t="shared" ca="1" si="6"/>
        <v>0.77392300440655615</v>
      </c>
      <c r="L67">
        <f t="shared" ca="1" si="7"/>
        <v>8.2431788616679214E-2</v>
      </c>
      <c r="M67">
        <f t="shared" ca="1" si="7"/>
        <v>0.43436219374693175</v>
      </c>
      <c r="N67">
        <f t="shared" ca="1" si="7"/>
        <v>0.20152968487870349</v>
      </c>
      <c r="O67">
        <f t="shared" ca="1" si="7"/>
        <v>1.5272396159747348E-2</v>
      </c>
      <c r="P67">
        <f t="shared" ca="1" si="7"/>
        <v>5.3436915323914036E-2</v>
      </c>
      <c r="Q67">
        <f t="shared" ca="1" si="7"/>
        <v>0.77261400162054006</v>
      </c>
      <c r="R67">
        <f t="shared" ca="1" si="7"/>
        <v>0.94527657947272381</v>
      </c>
      <c r="S67">
        <f t="shared" ca="1" si="7"/>
        <v>0.48485225023719303</v>
      </c>
      <c r="T67">
        <f t="shared" ca="1" si="7"/>
        <v>0.415871451506999</v>
      </c>
      <c r="U67">
        <f t="shared" ca="1" si="7"/>
        <v>0.36668409983214612</v>
      </c>
      <c r="V67">
        <f t="shared" ca="1" si="8"/>
        <v>0.34835101894917342</v>
      </c>
      <c r="W67">
        <f t="shared" ca="1" si="8"/>
        <v>0.79972884879533135</v>
      </c>
      <c r="X67">
        <f t="shared" ca="1" si="8"/>
        <v>0.78399230239780016</v>
      </c>
      <c r="Y67">
        <f t="shared" ca="1" si="8"/>
        <v>8.9458575023154241E-2</v>
      </c>
      <c r="Z67">
        <f t="shared" ca="1" si="8"/>
        <v>0.3076955637486023</v>
      </c>
      <c r="AA67">
        <f t="shared" ca="1" si="8"/>
        <v>0.94156362575743291</v>
      </c>
      <c r="AB67">
        <f t="shared" ca="1" si="8"/>
        <v>0.48749926042416836</v>
      </c>
      <c r="AC67">
        <f t="shared" ca="1" si="8"/>
        <v>0.28340048592408351</v>
      </c>
      <c r="AD67">
        <f t="shared" ca="1" si="8"/>
        <v>0.5509695625176585</v>
      </c>
      <c r="AE67">
        <f t="shared" ca="1" si="8"/>
        <v>0.89821195831000078</v>
      </c>
    </row>
    <row r="68" spans="2:31" x14ac:dyDescent="0.25">
      <c r="B68">
        <f t="shared" ca="1" si="6"/>
        <v>0.17286293503292027</v>
      </c>
      <c r="C68">
        <f t="shared" ca="1" si="6"/>
        <v>0.41950529843549872</v>
      </c>
      <c r="D68">
        <f t="shared" ca="1" si="6"/>
        <v>6.5187677252666276E-2</v>
      </c>
      <c r="E68">
        <f t="shared" ca="1" si="6"/>
        <v>0.45818693215326878</v>
      </c>
      <c r="F68">
        <f t="shared" ca="1" si="6"/>
        <v>0.75707635270666462</v>
      </c>
      <c r="G68">
        <f t="shared" ca="1" si="6"/>
        <v>0.29778492509446153</v>
      </c>
      <c r="H68">
        <f t="shared" ca="1" si="6"/>
        <v>0.49598680968588682</v>
      </c>
      <c r="I68">
        <f t="shared" ca="1" si="6"/>
        <v>0.38451121676099032</v>
      </c>
      <c r="J68">
        <f t="shared" ca="1" si="6"/>
        <v>0.95440109807725904</v>
      </c>
      <c r="K68">
        <f t="shared" ca="1" si="6"/>
        <v>0.64247460279992641</v>
      </c>
      <c r="L68">
        <f t="shared" ca="1" si="7"/>
        <v>0.91186550734169636</v>
      </c>
      <c r="M68">
        <f t="shared" ca="1" si="7"/>
        <v>0.59491910584536623</v>
      </c>
      <c r="N68">
        <f t="shared" ca="1" si="7"/>
        <v>0.4913332239187298</v>
      </c>
      <c r="O68">
        <f t="shared" ca="1" si="7"/>
        <v>0.43399653866448618</v>
      </c>
      <c r="P68">
        <f t="shared" ca="1" si="7"/>
        <v>0.23329830664277207</v>
      </c>
      <c r="Q68">
        <f t="shared" ca="1" si="7"/>
        <v>0.97587027505413326</v>
      </c>
      <c r="R68">
        <f t="shared" ca="1" si="7"/>
        <v>0.32774305501222423</v>
      </c>
      <c r="S68">
        <f t="shared" ca="1" si="7"/>
        <v>0.38571595724009899</v>
      </c>
      <c r="T68">
        <f t="shared" ca="1" si="7"/>
        <v>0.77539704601947257</v>
      </c>
      <c r="U68">
        <f t="shared" ca="1" si="7"/>
        <v>0.90688973322940836</v>
      </c>
      <c r="V68">
        <f t="shared" ca="1" si="8"/>
        <v>0.95170507715438646</v>
      </c>
      <c r="W68">
        <f t="shared" ca="1" si="8"/>
        <v>0.94977501049558644</v>
      </c>
      <c r="X68">
        <f t="shared" ca="1" si="8"/>
        <v>0.92381004459937843</v>
      </c>
      <c r="Y68">
        <f t="shared" ca="1" si="8"/>
        <v>0.51631325557932994</v>
      </c>
      <c r="Z68">
        <f t="shared" ca="1" si="8"/>
        <v>0.70057071441356067</v>
      </c>
      <c r="AA68">
        <f t="shared" ca="1" si="8"/>
        <v>0.75394453148502327</v>
      </c>
      <c r="AB68">
        <f t="shared" ca="1" si="8"/>
        <v>0.65986586065894359</v>
      </c>
      <c r="AC68">
        <f t="shared" ca="1" si="8"/>
        <v>0.80250977892889308</v>
      </c>
      <c r="AD68">
        <f t="shared" ca="1" si="8"/>
        <v>0.74112526043976468</v>
      </c>
      <c r="AE68">
        <f t="shared" ca="1" si="8"/>
        <v>0.41253739927303124</v>
      </c>
    </row>
    <row r="69" spans="2:31" x14ac:dyDescent="0.25">
      <c r="B69">
        <f t="shared" ca="1" si="6"/>
        <v>0.2382854302412456</v>
      </c>
      <c r="C69">
        <f t="shared" ca="1" si="6"/>
        <v>0.87873199861829154</v>
      </c>
      <c r="D69">
        <f t="shared" ca="1" si="6"/>
        <v>0.14801623103539541</v>
      </c>
      <c r="E69">
        <f t="shared" ca="1" si="6"/>
        <v>0.59535044183189445</v>
      </c>
      <c r="F69">
        <f t="shared" ca="1" si="6"/>
        <v>0.92866144215882618</v>
      </c>
      <c r="G69">
        <f t="shared" ca="1" si="6"/>
        <v>2.0844856373297915E-2</v>
      </c>
      <c r="H69">
        <f t="shared" ca="1" si="6"/>
        <v>0.7091751876444734</v>
      </c>
      <c r="I69">
        <f t="shared" ca="1" si="6"/>
        <v>0.4435900466538687</v>
      </c>
      <c r="J69">
        <f t="shared" ca="1" si="6"/>
        <v>0.2767775443485036</v>
      </c>
      <c r="K69">
        <f t="shared" ca="1" si="6"/>
        <v>4.2568521590912178E-2</v>
      </c>
      <c r="L69">
        <f t="shared" ca="1" si="7"/>
        <v>0.20077703304364025</v>
      </c>
      <c r="M69">
        <f t="shared" ca="1" si="7"/>
        <v>0.73251088993310698</v>
      </c>
      <c r="N69">
        <f t="shared" ca="1" si="7"/>
        <v>0.1473904066683569</v>
      </c>
      <c r="O69">
        <f t="shared" ca="1" si="7"/>
        <v>0.18164505278552778</v>
      </c>
      <c r="P69">
        <f t="shared" ca="1" si="7"/>
        <v>0.30434480379317641</v>
      </c>
      <c r="Q69">
        <f t="shared" ca="1" si="7"/>
        <v>0.4426324221366249</v>
      </c>
      <c r="R69">
        <f t="shared" ca="1" si="7"/>
        <v>0.75921304403035705</v>
      </c>
      <c r="S69">
        <f t="shared" ca="1" si="7"/>
        <v>0.60345666286977195</v>
      </c>
      <c r="T69">
        <f t="shared" ca="1" si="7"/>
        <v>0.99209776292260154</v>
      </c>
      <c r="U69">
        <f t="shared" ca="1" si="7"/>
        <v>0.39107838007971923</v>
      </c>
      <c r="V69">
        <f t="shared" ca="1" si="8"/>
        <v>9.0538616371049763E-2</v>
      </c>
      <c r="W69">
        <f t="shared" ca="1" si="8"/>
        <v>0.65755821317751462</v>
      </c>
      <c r="X69">
        <f t="shared" ca="1" si="8"/>
        <v>0.87256350994941223</v>
      </c>
      <c r="Y69">
        <f t="shared" ca="1" si="8"/>
        <v>0.40878334553609097</v>
      </c>
      <c r="Z69">
        <f t="shared" ca="1" si="8"/>
        <v>0.98607040590016659</v>
      </c>
      <c r="AA69">
        <f t="shared" ca="1" si="8"/>
        <v>0.47559054509784138</v>
      </c>
      <c r="AB69">
        <f t="shared" ca="1" si="8"/>
        <v>2.4158870129833809E-2</v>
      </c>
      <c r="AC69">
        <f t="shared" ca="1" si="8"/>
        <v>4.7666054241044531E-3</v>
      </c>
      <c r="AD69">
        <f t="shared" ca="1" si="8"/>
        <v>0.32092388143828776</v>
      </c>
      <c r="AE69">
        <f t="shared" ca="1" si="8"/>
        <v>0.6010701147420261</v>
      </c>
    </row>
    <row r="70" spans="2:31" x14ac:dyDescent="0.25">
      <c r="B70">
        <f t="shared" ref="B70:K79" ca="1" si="9">RAND()</f>
        <v>0.26213112138425232</v>
      </c>
      <c r="C70">
        <f t="shared" ca="1" si="9"/>
        <v>0.19967934060904025</v>
      </c>
      <c r="D70">
        <f t="shared" ca="1" si="9"/>
        <v>0.83891542127488128</v>
      </c>
      <c r="E70">
        <f t="shared" ca="1" si="9"/>
        <v>0.26857016479190254</v>
      </c>
      <c r="F70">
        <f t="shared" ca="1" si="9"/>
        <v>0.41595125172230851</v>
      </c>
      <c r="G70">
        <f t="shared" ca="1" si="9"/>
        <v>0.78140765953077307</v>
      </c>
      <c r="H70">
        <f t="shared" ca="1" si="9"/>
        <v>0.35154974856527144</v>
      </c>
      <c r="I70">
        <f t="shared" ca="1" si="9"/>
        <v>0.8765034337387807</v>
      </c>
      <c r="J70">
        <f t="shared" ca="1" si="9"/>
        <v>0.24220193223029618</v>
      </c>
      <c r="K70">
        <f t="shared" ca="1" si="9"/>
        <v>0.58232673606885554</v>
      </c>
      <c r="L70">
        <f t="shared" ref="L70:U79" ca="1" si="10">RAND()</f>
        <v>0.1409602891493808</v>
      </c>
      <c r="M70">
        <f t="shared" ca="1" si="10"/>
        <v>2.6874008073429323E-2</v>
      </c>
      <c r="N70">
        <f t="shared" ca="1" si="10"/>
        <v>0.9911226501382826</v>
      </c>
      <c r="O70">
        <f t="shared" ca="1" si="10"/>
        <v>0.45420830828328462</v>
      </c>
      <c r="P70">
        <f t="shared" ca="1" si="10"/>
        <v>0.60984043186114278</v>
      </c>
      <c r="Q70">
        <f t="shared" ca="1" si="10"/>
        <v>0.19828922853394371</v>
      </c>
      <c r="R70">
        <f t="shared" ca="1" si="10"/>
        <v>0.95702952471525649</v>
      </c>
      <c r="S70">
        <f t="shared" ca="1" si="10"/>
        <v>0.57079174244218667</v>
      </c>
      <c r="T70">
        <f t="shared" ca="1" si="10"/>
        <v>0.99199261426967134</v>
      </c>
      <c r="U70">
        <f t="shared" ca="1" si="10"/>
        <v>0.58077391972449544</v>
      </c>
      <c r="V70">
        <f t="shared" ref="V70:AE79" ca="1" si="11">RAND()</f>
        <v>0.73784435871293397</v>
      </c>
      <c r="W70">
        <f t="shared" ca="1" si="11"/>
        <v>0.73714759366242877</v>
      </c>
      <c r="X70">
        <f t="shared" ca="1" si="11"/>
        <v>0.97673615931103375</v>
      </c>
      <c r="Y70">
        <f t="shared" ca="1" si="11"/>
        <v>0.29027241718351604</v>
      </c>
      <c r="Z70">
        <f t="shared" ca="1" si="11"/>
        <v>0.84931055344844553</v>
      </c>
      <c r="AA70">
        <f t="shared" ca="1" si="11"/>
        <v>2.3382342282196156E-2</v>
      </c>
      <c r="AB70">
        <f t="shared" ca="1" si="11"/>
        <v>0.69227289027006234</v>
      </c>
      <c r="AC70">
        <f t="shared" ca="1" si="11"/>
        <v>0.2724244930139772</v>
      </c>
      <c r="AD70">
        <f t="shared" ca="1" si="11"/>
        <v>0.73852572013980389</v>
      </c>
      <c r="AE70">
        <f t="shared" ca="1" si="11"/>
        <v>0.45988465520009569</v>
      </c>
    </row>
    <row r="71" spans="2:31" x14ac:dyDescent="0.25">
      <c r="B71">
        <f t="shared" ca="1" si="9"/>
        <v>0.50689833597955403</v>
      </c>
      <c r="C71">
        <f t="shared" ca="1" si="9"/>
        <v>0.74852821213073817</v>
      </c>
      <c r="D71">
        <f t="shared" ca="1" si="9"/>
        <v>0.69255037177600354</v>
      </c>
      <c r="E71">
        <f t="shared" ca="1" si="9"/>
        <v>0.71626934358739192</v>
      </c>
      <c r="F71">
        <f t="shared" ca="1" si="9"/>
        <v>0.43065929562606531</v>
      </c>
      <c r="G71">
        <f t="shared" ca="1" si="9"/>
        <v>0.8490193801339605</v>
      </c>
      <c r="H71">
        <f t="shared" ca="1" si="9"/>
        <v>0.62495038105896894</v>
      </c>
      <c r="I71">
        <f t="shared" ca="1" si="9"/>
        <v>0.54377493365044893</v>
      </c>
      <c r="J71">
        <f t="shared" ca="1" si="9"/>
        <v>0.66676839913793406</v>
      </c>
      <c r="K71">
        <f t="shared" ca="1" si="9"/>
        <v>0.62289537128593198</v>
      </c>
      <c r="L71">
        <f t="shared" ca="1" si="10"/>
        <v>0.35570833605246777</v>
      </c>
      <c r="M71">
        <f t="shared" ca="1" si="10"/>
        <v>0.27554672450219453</v>
      </c>
      <c r="N71">
        <f t="shared" ca="1" si="10"/>
        <v>0.55677265245132901</v>
      </c>
      <c r="O71">
        <f t="shared" ca="1" si="10"/>
        <v>0.5665762596123054</v>
      </c>
      <c r="P71">
        <f t="shared" ca="1" si="10"/>
        <v>0.88660576817631731</v>
      </c>
      <c r="Q71">
        <f t="shared" ca="1" si="10"/>
        <v>0.15921752151188029</v>
      </c>
      <c r="R71">
        <f t="shared" ca="1" si="10"/>
        <v>0.32501251303548639</v>
      </c>
      <c r="S71">
        <f t="shared" ca="1" si="10"/>
        <v>0.30863595209378225</v>
      </c>
      <c r="T71">
        <f t="shared" ca="1" si="10"/>
        <v>0.59129389155402645</v>
      </c>
      <c r="U71">
        <f t="shared" ca="1" si="10"/>
        <v>0.84781386487033439</v>
      </c>
      <c r="V71">
        <f t="shared" ca="1" si="11"/>
        <v>0.7963177361638194</v>
      </c>
      <c r="W71">
        <f t="shared" ca="1" si="11"/>
        <v>0.4864662448565486</v>
      </c>
      <c r="X71">
        <f t="shared" ca="1" si="11"/>
        <v>9.5130347138260518E-2</v>
      </c>
      <c r="Y71">
        <f t="shared" ca="1" si="11"/>
        <v>0.4159335916247977</v>
      </c>
      <c r="Z71">
        <f t="shared" ca="1" si="11"/>
        <v>0.24093316430013489</v>
      </c>
      <c r="AA71">
        <f t="shared" ca="1" si="11"/>
        <v>0.34619993953409023</v>
      </c>
      <c r="AB71">
        <f t="shared" ca="1" si="11"/>
        <v>0.37309183107010835</v>
      </c>
      <c r="AC71">
        <f t="shared" ca="1" si="11"/>
        <v>0.88098582270960901</v>
      </c>
      <c r="AD71">
        <f t="shared" ca="1" si="11"/>
        <v>0.21633944189214027</v>
      </c>
      <c r="AE71">
        <f t="shared" ca="1" si="11"/>
        <v>0.57509469630810428</v>
      </c>
    </row>
    <row r="72" spans="2:31" x14ac:dyDescent="0.25">
      <c r="B72">
        <f t="shared" ca="1" si="9"/>
        <v>0.32210200261646554</v>
      </c>
      <c r="C72">
        <f t="shared" ca="1" si="9"/>
        <v>3.7380182771878268E-2</v>
      </c>
      <c r="D72">
        <f t="shared" ca="1" si="9"/>
        <v>0.86496548754533875</v>
      </c>
      <c r="E72">
        <f t="shared" ca="1" si="9"/>
        <v>0.32987003752036914</v>
      </c>
      <c r="F72">
        <f t="shared" ca="1" si="9"/>
        <v>0.75258309164418291</v>
      </c>
      <c r="G72">
        <f t="shared" ca="1" si="9"/>
        <v>0.38026079381851585</v>
      </c>
      <c r="H72">
        <f t="shared" ca="1" si="9"/>
        <v>0.16496985376171658</v>
      </c>
      <c r="I72">
        <f t="shared" ca="1" si="9"/>
        <v>0.53171302747721838</v>
      </c>
      <c r="J72">
        <f t="shared" ca="1" si="9"/>
        <v>0.30366769025837259</v>
      </c>
      <c r="K72">
        <f t="shared" ca="1" si="9"/>
        <v>0.39212833119746038</v>
      </c>
      <c r="L72">
        <f t="shared" ca="1" si="10"/>
        <v>0.18197544051839909</v>
      </c>
      <c r="M72">
        <f t="shared" ca="1" si="10"/>
        <v>0.84583755711643605</v>
      </c>
      <c r="N72">
        <f t="shared" ca="1" si="10"/>
        <v>0.63350315757632791</v>
      </c>
      <c r="O72">
        <f t="shared" ca="1" si="10"/>
        <v>0.34735996091615684</v>
      </c>
      <c r="P72">
        <f t="shared" ca="1" si="10"/>
        <v>0.61094960115679831</v>
      </c>
      <c r="Q72">
        <f t="shared" ca="1" si="10"/>
        <v>0.35927091157735025</v>
      </c>
      <c r="R72">
        <f t="shared" ca="1" si="10"/>
        <v>0.17382628489070129</v>
      </c>
      <c r="S72">
        <f t="shared" ca="1" si="10"/>
        <v>0.16148686480856234</v>
      </c>
      <c r="T72">
        <f t="shared" ca="1" si="10"/>
        <v>0.27267591486251996</v>
      </c>
      <c r="U72">
        <f t="shared" ca="1" si="10"/>
        <v>0.15834042856275965</v>
      </c>
      <c r="V72">
        <f t="shared" ca="1" si="11"/>
        <v>0.29456745885638558</v>
      </c>
      <c r="W72">
        <f t="shared" ca="1" si="11"/>
        <v>0.79381766016279975</v>
      </c>
      <c r="X72">
        <f t="shared" ca="1" si="11"/>
        <v>0.45938117204563311</v>
      </c>
      <c r="Y72">
        <f t="shared" ca="1" si="11"/>
        <v>0.15571205113247588</v>
      </c>
      <c r="Z72">
        <f t="shared" ca="1" si="11"/>
        <v>0.14264783474708609</v>
      </c>
      <c r="AA72">
        <f t="shared" ca="1" si="11"/>
        <v>0.36034327673706823</v>
      </c>
      <c r="AB72">
        <f t="shared" ca="1" si="11"/>
        <v>0.6776447425187595</v>
      </c>
      <c r="AC72">
        <f t="shared" ca="1" si="11"/>
        <v>0.31467939290729241</v>
      </c>
      <c r="AD72">
        <f t="shared" ca="1" si="11"/>
        <v>0.24469029145635957</v>
      </c>
      <c r="AE72">
        <f t="shared" ca="1" si="11"/>
        <v>0.37572888334094862</v>
      </c>
    </row>
    <row r="73" spans="2:31" x14ac:dyDescent="0.25">
      <c r="B73">
        <f t="shared" ca="1" si="9"/>
        <v>9.8682863443981361E-2</v>
      </c>
      <c r="C73">
        <f t="shared" ca="1" si="9"/>
        <v>0.46195777984558029</v>
      </c>
      <c r="D73">
        <f t="shared" ca="1" si="9"/>
        <v>0.34734249371549186</v>
      </c>
      <c r="E73">
        <f t="shared" ca="1" si="9"/>
        <v>0.66939578612093631</v>
      </c>
      <c r="F73">
        <f t="shared" ca="1" si="9"/>
        <v>0.1528824018721231</v>
      </c>
      <c r="G73">
        <f t="shared" ca="1" si="9"/>
        <v>0.99653207976803504</v>
      </c>
      <c r="H73">
        <f t="shared" ca="1" si="9"/>
        <v>0.77087722279602566</v>
      </c>
      <c r="I73">
        <f t="shared" ca="1" si="9"/>
        <v>0.99873328074766277</v>
      </c>
      <c r="J73">
        <f t="shared" ca="1" si="9"/>
        <v>0.14802844988094366</v>
      </c>
      <c r="K73">
        <f t="shared" ca="1" si="9"/>
        <v>0.60767098069950931</v>
      </c>
      <c r="L73">
        <f t="shared" ca="1" si="10"/>
        <v>0.63592264983002744</v>
      </c>
      <c r="M73">
        <f t="shared" ca="1" si="10"/>
        <v>0.3156933709041676</v>
      </c>
      <c r="N73">
        <f t="shared" ca="1" si="10"/>
        <v>0.24906876757671359</v>
      </c>
      <c r="O73">
        <f t="shared" ca="1" si="10"/>
        <v>0.81906503836346367</v>
      </c>
      <c r="P73">
        <f t="shared" ca="1" si="10"/>
        <v>0.7519201443883885</v>
      </c>
      <c r="Q73">
        <f t="shared" ca="1" si="10"/>
        <v>0.66729870615460629</v>
      </c>
      <c r="R73">
        <f t="shared" ca="1" si="10"/>
        <v>4.9837691854816679E-2</v>
      </c>
      <c r="S73">
        <f t="shared" ca="1" si="10"/>
        <v>0.64584446702900467</v>
      </c>
      <c r="T73">
        <f t="shared" ca="1" si="10"/>
        <v>0.33687348716699206</v>
      </c>
      <c r="U73">
        <f t="shared" ca="1" si="10"/>
        <v>0.22565172044467641</v>
      </c>
      <c r="V73">
        <f t="shared" ca="1" si="11"/>
        <v>0.93269670346405098</v>
      </c>
      <c r="W73">
        <f t="shared" ca="1" si="11"/>
        <v>0.35859091433697832</v>
      </c>
      <c r="X73">
        <f t="shared" ca="1" si="11"/>
        <v>0.32798566988232736</v>
      </c>
      <c r="Y73">
        <f t="shared" ca="1" si="11"/>
        <v>0.82905169113836497</v>
      </c>
      <c r="Z73">
        <f t="shared" ca="1" si="11"/>
        <v>0.89243638373802447</v>
      </c>
      <c r="AA73">
        <f t="shared" ca="1" si="11"/>
        <v>0.92522972297971062</v>
      </c>
      <c r="AB73">
        <f t="shared" ca="1" si="11"/>
        <v>0.72881721848314629</v>
      </c>
      <c r="AC73">
        <f t="shared" ca="1" si="11"/>
        <v>0.17824228594017749</v>
      </c>
      <c r="AD73">
        <f t="shared" ca="1" si="11"/>
        <v>5.4777203470719904E-2</v>
      </c>
      <c r="AE73">
        <f t="shared" ca="1" si="11"/>
        <v>0.83370771308456071</v>
      </c>
    </row>
    <row r="74" spans="2:31" x14ac:dyDescent="0.25">
      <c r="B74">
        <f t="shared" ca="1" si="9"/>
        <v>0.6957155463509912</v>
      </c>
      <c r="C74">
        <f t="shared" ca="1" si="9"/>
        <v>0.30266616317547612</v>
      </c>
      <c r="D74">
        <f t="shared" ca="1" si="9"/>
        <v>0.9512362630244553</v>
      </c>
      <c r="E74">
        <f t="shared" ca="1" si="9"/>
        <v>0.83715913952377807</v>
      </c>
      <c r="F74">
        <f t="shared" ca="1" si="9"/>
        <v>0.96890600062514243</v>
      </c>
      <c r="G74">
        <f t="shared" ca="1" si="9"/>
        <v>5.7097808675351303E-2</v>
      </c>
      <c r="H74">
        <f t="shared" ca="1" si="9"/>
        <v>0.67700292951926233</v>
      </c>
      <c r="I74">
        <f t="shared" ca="1" si="9"/>
        <v>0.56750490539960485</v>
      </c>
      <c r="J74">
        <f t="shared" ca="1" si="9"/>
        <v>0.18657531594597287</v>
      </c>
      <c r="K74">
        <f t="shared" ca="1" si="9"/>
        <v>0.12411925957804154</v>
      </c>
      <c r="L74">
        <f t="shared" ca="1" si="10"/>
        <v>1.699549865182548E-2</v>
      </c>
      <c r="M74">
        <f t="shared" ca="1" si="10"/>
        <v>0.31155744511746786</v>
      </c>
      <c r="N74">
        <f t="shared" ca="1" si="10"/>
        <v>0.6725486437679582</v>
      </c>
      <c r="O74">
        <f t="shared" ca="1" si="10"/>
        <v>8.9650872787268909E-2</v>
      </c>
      <c r="P74">
        <f t="shared" ca="1" si="10"/>
        <v>0.67323880703317251</v>
      </c>
      <c r="Q74">
        <f t="shared" ca="1" si="10"/>
        <v>0.38931492839904625</v>
      </c>
      <c r="R74">
        <f t="shared" ca="1" si="10"/>
        <v>0.83913837571819561</v>
      </c>
      <c r="S74">
        <f t="shared" ca="1" si="10"/>
        <v>7.2561634393210284E-2</v>
      </c>
      <c r="T74">
        <f t="shared" ca="1" si="10"/>
        <v>0.78106722682358143</v>
      </c>
      <c r="U74">
        <f t="shared" ca="1" si="10"/>
        <v>0.54358718462751487</v>
      </c>
      <c r="V74">
        <f t="shared" ca="1" si="11"/>
        <v>0.15775707770946212</v>
      </c>
      <c r="W74">
        <f t="shared" ca="1" si="11"/>
        <v>0.84542780063921286</v>
      </c>
      <c r="X74">
        <f t="shared" ca="1" si="11"/>
        <v>0.10463640166995614</v>
      </c>
      <c r="Y74">
        <f t="shared" ca="1" si="11"/>
        <v>0.57477785453636798</v>
      </c>
      <c r="Z74">
        <f t="shared" ca="1" si="11"/>
        <v>0.99759326452036823</v>
      </c>
      <c r="AA74">
        <f t="shared" ca="1" si="11"/>
        <v>0.19965240467004586</v>
      </c>
      <c r="AB74">
        <f t="shared" ca="1" si="11"/>
        <v>0.51196296969806232</v>
      </c>
      <c r="AC74">
        <f t="shared" ca="1" si="11"/>
        <v>0.69110076733221648</v>
      </c>
      <c r="AD74">
        <f t="shared" ca="1" si="11"/>
        <v>0.11449748231008372</v>
      </c>
      <c r="AE74">
        <f t="shared" ca="1" si="11"/>
        <v>0.32958997764813258</v>
      </c>
    </row>
    <row r="75" spans="2:31" x14ac:dyDescent="0.25">
      <c r="B75">
        <f t="shared" ca="1" si="9"/>
        <v>0.32390981193133572</v>
      </c>
      <c r="C75">
        <f t="shared" ca="1" si="9"/>
        <v>0.38673379317909901</v>
      </c>
      <c r="D75">
        <f t="shared" ca="1" si="9"/>
        <v>1.7225884002971092E-2</v>
      </c>
      <c r="E75">
        <f t="shared" ca="1" si="9"/>
        <v>0.46245859880704643</v>
      </c>
      <c r="F75">
        <f t="shared" ca="1" si="9"/>
        <v>0.53652898193654486</v>
      </c>
      <c r="G75">
        <f t="shared" ca="1" si="9"/>
        <v>0.27821252438467942</v>
      </c>
      <c r="H75">
        <f t="shared" ca="1" si="9"/>
        <v>5.7027480452538915E-2</v>
      </c>
      <c r="I75">
        <f t="shared" ca="1" si="9"/>
        <v>3.6334965938341568E-2</v>
      </c>
      <c r="J75">
        <f t="shared" ca="1" si="9"/>
        <v>1.7699318599525338E-2</v>
      </c>
      <c r="K75">
        <f t="shared" ca="1" si="9"/>
        <v>0.7219026954809693</v>
      </c>
      <c r="L75">
        <f t="shared" ca="1" si="10"/>
        <v>0.80648717805676418</v>
      </c>
      <c r="M75">
        <f t="shared" ca="1" si="10"/>
        <v>0.3847464779735319</v>
      </c>
      <c r="N75">
        <f t="shared" ca="1" si="10"/>
        <v>0.1302487953851923</v>
      </c>
      <c r="O75">
        <f t="shared" ca="1" si="10"/>
        <v>0.54219722246160118</v>
      </c>
      <c r="P75">
        <f t="shared" ca="1" si="10"/>
        <v>9.2386810938037023E-2</v>
      </c>
      <c r="Q75">
        <f t="shared" ca="1" si="10"/>
        <v>0.56377976375225924</v>
      </c>
      <c r="R75">
        <f t="shared" ca="1" si="10"/>
        <v>0.33197764512409655</v>
      </c>
      <c r="S75">
        <f t="shared" ca="1" si="10"/>
        <v>0.94034422672285145</v>
      </c>
      <c r="T75">
        <f t="shared" ca="1" si="10"/>
        <v>0.15138265117877231</v>
      </c>
      <c r="U75">
        <f t="shared" ca="1" si="10"/>
        <v>9.9270955671640237E-2</v>
      </c>
      <c r="V75">
        <f t="shared" ca="1" si="11"/>
        <v>0.48914448059827631</v>
      </c>
      <c r="W75">
        <f t="shared" ca="1" si="11"/>
        <v>0.97732184273298017</v>
      </c>
      <c r="X75">
        <f t="shared" ca="1" si="11"/>
        <v>0.96423643161009398</v>
      </c>
      <c r="Y75">
        <f t="shared" ca="1" si="11"/>
        <v>0.62883137251110988</v>
      </c>
      <c r="Z75">
        <f t="shared" ca="1" si="11"/>
        <v>0.56179793344593332</v>
      </c>
      <c r="AA75">
        <f t="shared" ca="1" si="11"/>
        <v>0.92081768363032745</v>
      </c>
      <c r="AB75">
        <f t="shared" ca="1" si="11"/>
        <v>0.51417467576454845</v>
      </c>
      <c r="AC75">
        <f t="shared" ca="1" si="11"/>
        <v>0.57777241092309994</v>
      </c>
      <c r="AD75">
        <f t="shared" ca="1" si="11"/>
        <v>0.60628922160787324</v>
      </c>
      <c r="AE75">
        <f t="shared" ca="1" si="11"/>
        <v>0.4208731251625708</v>
      </c>
    </row>
    <row r="76" spans="2:31" x14ac:dyDescent="0.25">
      <c r="B76">
        <f t="shared" ca="1" si="9"/>
        <v>0.22474386988342965</v>
      </c>
      <c r="C76">
        <f t="shared" ca="1" si="9"/>
        <v>0.34365272547295422</v>
      </c>
      <c r="D76">
        <f t="shared" ca="1" si="9"/>
        <v>0.68202141591747001</v>
      </c>
      <c r="E76">
        <f t="shared" ca="1" si="9"/>
        <v>0.86472565873291085</v>
      </c>
      <c r="F76">
        <f t="shared" ca="1" si="9"/>
        <v>0.52251841957628886</v>
      </c>
      <c r="G76">
        <f t="shared" ca="1" si="9"/>
        <v>0.18422881492919013</v>
      </c>
      <c r="H76">
        <f t="shared" ca="1" si="9"/>
        <v>7.269859503257603E-2</v>
      </c>
      <c r="I76">
        <f t="shared" ca="1" si="9"/>
        <v>0.67802274428215381</v>
      </c>
      <c r="J76">
        <f t="shared" ca="1" si="9"/>
        <v>0.20511828691011935</v>
      </c>
      <c r="K76">
        <f t="shared" ca="1" si="9"/>
        <v>0.89145644957610326</v>
      </c>
      <c r="L76">
        <f t="shared" ca="1" si="10"/>
        <v>0.17184402091941514</v>
      </c>
      <c r="M76">
        <f t="shared" ca="1" si="10"/>
        <v>7.6872061604818187E-2</v>
      </c>
      <c r="N76">
        <f t="shared" ca="1" si="10"/>
        <v>0.10496543580710771</v>
      </c>
      <c r="O76">
        <f t="shared" ca="1" si="10"/>
        <v>0.93237894699478741</v>
      </c>
      <c r="P76">
        <f t="shared" ca="1" si="10"/>
        <v>0.62821719294847722</v>
      </c>
      <c r="Q76">
        <f t="shared" ca="1" si="10"/>
        <v>4.6473565847973575E-2</v>
      </c>
      <c r="R76">
        <f t="shared" ca="1" si="10"/>
        <v>0.79908717509070848</v>
      </c>
      <c r="S76">
        <f t="shared" ca="1" si="10"/>
        <v>0.2544127645020966</v>
      </c>
      <c r="T76">
        <f t="shared" ca="1" si="10"/>
        <v>0.90734579836722351</v>
      </c>
      <c r="U76">
        <f t="shared" ca="1" si="10"/>
        <v>0.30523327754794494</v>
      </c>
      <c r="V76">
        <f t="shared" ca="1" si="11"/>
        <v>0.89462314492185602</v>
      </c>
      <c r="W76">
        <f t="shared" ca="1" si="11"/>
        <v>0.80691205540626432</v>
      </c>
      <c r="X76">
        <f t="shared" ca="1" si="11"/>
        <v>0.29168064199729216</v>
      </c>
      <c r="Y76">
        <f t="shared" ca="1" si="11"/>
        <v>0.70533350510558979</v>
      </c>
      <c r="Z76">
        <f t="shared" ca="1" si="11"/>
        <v>0.45713206460697542</v>
      </c>
      <c r="AA76">
        <f t="shared" ca="1" si="11"/>
        <v>0.72143832655173679</v>
      </c>
      <c r="AB76">
        <f t="shared" ca="1" si="11"/>
        <v>0.48177477968908988</v>
      </c>
      <c r="AC76">
        <f t="shared" ca="1" si="11"/>
        <v>0.57980556438037767</v>
      </c>
      <c r="AD76">
        <f t="shared" ca="1" si="11"/>
        <v>0.32912824341354041</v>
      </c>
      <c r="AE76">
        <f t="shared" ca="1" si="11"/>
        <v>5.2247001450301755E-2</v>
      </c>
    </row>
    <row r="77" spans="2:31" x14ac:dyDescent="0.25">
      <c r="B77">
        <f t="shared" ca="1" si="9"/>
        <v>1.8006406679711873E-2</v>
      </c>
      <c r="C77">
        <f t="shared" ca="1" si="9"/>
        <v>0.55837559101992462</v>
      </c>
      <c r="D77">
        <f t="shared" ca="1" si="9"/>
        <v>0.21640841549648915</v>
      </c>
      <c r="E77">
        <f t="shared" ca="1" si="9"/>
        <v>0.81274871005147098</v>
      </c>
      <c r="F77">
        <f t="shared" ca="1" si="9"/>
        <v>0.53452819689543341</v>
      </c>
      <c r="G77">
        <f t="shared" ca="1" si="9"/>
        <v>0.28788547003328535</v>
      </c>
      <c r="H77">
        <f t="shared" ca="1" si="9"/>
        <v>0.8865773911485626</v>
      </c>
      <c r="I77">
        <f t="shared" ca="1" si="9"/>
        <v>1.9007764014983053E-2</v>
      </c>
      <c r="J77">
        <f t="shared" ca="1" si="9"/>
        <v>0.65683817134344924</v>
      </c>
      <c r="K77">
        <f t="shared" ca="1" si="9"/>
        <v>0.51404597405267727</v>
      </c>
      <c r="L77">
        <f t="shared" ca="1" si="10"/>
        <v>6.9270208631916574E-2</v>
      </c>
      <c r="M77">
        <f t="shared" ca="1" si="10"/>
        <v>0.88533325966893717</v>
      </c>
      <c r="N77">
        <f t="shared" ca="1" si="10"/>
        <v>0.42548355628344048</v>
      </c>
      <c r="O77">
        <f t="shared" ca="1" si="10"/>
        <v>0.46453662117465466</v>
      </c>
      <c r="P77">
        <f t="shared" ca="1" si="10"/>
        <v>0.79037299761950663</v>
      </c>
      <c r="Q77">
        <f t="shared" ca="1" si="10"/>
        <v>0.49461144954664693</v>
      </c>
      <c r="R77">
        <f t="shared" ca="1" si="10"/>
        <v>0.69904116530389437</v>
      </c>
      <c r="S77">
        <f t="shared" ca="1" si="10"/>
        <v>0.66342406212863292</v>
      </c>
      <c r="T77">
        <f t="shared" ca="1" si="10"/>
        <v>0.67594461837512765</v>
      </c>
      <c r="U77">
        <f t="shared" ca="1" si="10"/>
        <v>0.13679509394342482</v>
      </c>
      <c r="V77">
        <f t="shared" ca="1" si="11"/>
        <v>0.96944562346949836</v>
      </c>
      <c r="W77">
        <f t="shared" ca="1" si="11"/>
        <v>0.40166562657809485</v>
      </c>
      <c r="X77">
        <f t="shared" ca="1" si="11"/>
        <v>0.10224929626581591</v>
      </c>
      <c r="Y77">
        <f t="shared" ca="1" si="11"/>
        <v>0.97432959192508561</v>
      </c>
      <c r="Z77">
        <f t="shared" ca="1" si="11"/>
        <v>0.19354067840259903</v>
      </c>
      <c r="AA77">
        <f t="shared" ca="1" si="11"/>
        <v>0.82313228934715432</v>
      </c>
      <c r="AB77">
        <f t="shared" ca="1" si="11"/>
        <v>4.6595235239725807E-2</v>
      </c>
      <c r="AC77">
        <f t="shared" ca="1" si="11"/>
        <v>4.9265377073133054E-2</v>
      </c>
      <c r="AD77">
        <f t="shared" ca="1" si="11"/>
        <v>0.40442296490958896</v>
      </c>
      <c r="AE77">
        <f t="shared" ca="1" si="11"/>
        <v>0.74139019407035023</v>
      </c>
    </row>
    <row r="78" spans="2:31" x14ac:dyDescent="0.25">
      <c r="B78">
        <f t="shared" ca="1" si="9"/>
        <v>2.6833322797481962E-2</v>
      </c>
      <c r="C78">
        <f t="shared" ca="1" si="9"/>
        <v>0.76813109727347495</v>
      </c>
      <c r="D78">
        <f t="shared" ca="1" si="9"/>
        <v>0.46558973669659642</v>
      </c>
      <c r="E78">
        <f t="shared" ca="1" si="9"/>
        <v>0.22159192167159114</v>
      </c>
      <c r="F78">
        <f t="shared" ca="1" si="9"/>
        <v>0.31218921341224637</v>
      </c>
      <c r="G78">
        <f t="shared" ca="1" si="9"/>
        <v>0.35761132901063153</v>
      </c>
      <c r="H78">
        <f t="shared" ca="1" si="9"/>
        <v>0.86224888344659512</v>
      </c>
      <c r="I78">
        <f t="shared" ca="1" si="9"/>
        <v>0.21735576029767301</v>
      </c>
      <c r="J78">
        <f t="shared" ca="1" si="9"/>
        <v>0.17931025646678522</v>
      </c>
      <c r="K78">
        <f t="shared" ca="1" si="9"/>
        <v>0.74442195125307675</v>
      </c>
      <c r="L78">
        <f t="shared" ca="1" si="10"/>
        <v>0.73684279553520549</v>
      </c>
      <c r="M78">
        <f t="shared" ca="1" si="10"/>
        <v>0.55030297482899249</v>
      </c>
      <c r="N78">
        <f t="shared" ca="1" si="10"/>
        <v>0.55384777272933805</v>
      </c>
      <c r="O78">
        <f t="shared" ca="1" si="10"/>
        <v>0.74670018539585881</v>
      </c>
      <c r="P78">
        <f t="shared" ca="1" si="10"/>
        <v>0.38474039030499907</v>
      </c>
      <c r="Q78">
        <f t="shared" ca="1" si="10"/>
        <v>0.35924787836170502</v>
      </c>
      <c r="R78">
        <f t="shared" ca="1" si="10"/>
        <v>0.89116667558073126</v>
      </c>
      <c r="S78">
        <f t="shared" ca="1" si="10"/>
        <v>0.32386517051986363</v>
      </c>
      <c r="T78">
        <f t="shared" ca="1" si="10"/>
        <v>0.86906756319830158</v>
      </c>
      <c r="U78">
        <f t="shared" ca="1" si="10"/>
        <v>0.61527927304380392</v>
      </c>
      <c r="V78">
        <f t="shared" ca="1" si="11"/>
        <v>0.32475348256522185</v>
      </c>
      <c r="W78">
        <f t="shared" ca="1" si="11"/>
        <v>0.975370474135278</v>
      </c>
      <c r="X78">
        <f t="shared" ca="1" si="11"/>
        <v>0.62934161933348287</v>
      </c>
      <c r="Y78">
        <f t="shared" ca="1" si="11"/>
        <v>3.1098463966941603E-2</v>
      </c>
      <c r="Z78">
        <f t="shared" ca="1" si="11"/>
        <v>0.15495568388799175</v>
      </c>
      <c r="AA78">
        <f t="shared" ca="1" si="11"/>
        <v>0.64330960479420507</v>
      </c>
      <c r="AB78">
        <f t="shared" ca="1" si="11"/>
        <v>6.6025046594521353E-2</v>
      </c>
      <c r="AC78">
        <f t="shared" ca="1" si="11"/>
        <v>0.46185263191595505</v>
      </c>
      <c r="AD78">
        <f t="shared" ca="1" si="11"/>
        <v>0.31526835613806292</v>
      </c>
      <c r="AE78">
        <f t="shared" ca="1" si="11"/>
        <v>0.24835596592568354</v>
      </c>
    </row>
    <row r="79" spans="2:31" x14ac:dyDescent="0.25">
      <c r="B79">
        <f t="shared" ca="1" si="9"/>
        <v>0.78047419091395231</v>
      </c>
      <c r="C79">
        <f t="shared" ca="1" si="9"/>
        <v>0.148209871417464</v>
      </c>
      <c r="D79">
        <f t="shared" ca="1" si="9"/>
        <v>0.53354412818159225</v>
      </c>
      <c r="E79">
        <f t="shared" ca="1" si="9"/>
        <v>0.39184626994483063</v>
      </c>
      <c r="F79">
        <f t="shared" ca="1" si="9"/>
        <v>0.49630185513389113</v>
      </c>
      <c r="G79">
        <f t="shared" ca="1" si="9"/>
        <v>0.17862590111548049</v>
      </c>
      <c r="H79">
        <f t="shared" ca="1" si="9"/>
        <v>0.23245772313421398</v>
      </c>
      <c r="I79">
        <f t="shared" ca="1" si="9"/>
        <v>0.23511059268130885</v>
      </c>
      <c r="J79">
        <f t="shared" ca="1" si="9"/>
        <v>0.26311208467494973</v>
      </c>
      <c r="K79">
        <f t="shared" ca="1" si="9"/>
        <v>0.34233293810046583</v>
      </c>
      <c r="L79">
        <f t="shared" ca="1" si="10"/>
        <v>0.13553925322656557</v>
      </c>
      <c r="M79">
        <f t="shared" ca="1" si="10"/>
        <v>0.8022527453673991</v>
      </c>
      <c r="N79">
        <f t="shared" ca="1" si="10"/>
        <v>0.79081467526172156</v>
      </c>
      <c r="O79">
        <f t="shared" ca="1" si="10"/>
        <v>0.27365639829704325</v>
      </c>
      <c r="P79">
        <f t="shared" ca="1" si="10"/>
        <v>0.80114675994280593</v>
      </c>
      <c r="Q79">
        <f t="shared" ca="1" si="10"/>
        <v>0.30338965683331054</v>
      </c>
      <c r="R79">
        <f t="shared" ca="1" si="10"/>
        <v>0.83912962658149204</v>
      </c>
      <c r="S79">
        <f t="shared" ca="1" si="10"/>
        <v>8.6816801000568322E-2</v>
      </c>
      <c r="T79">
        <f t="shared" ca="1" si="10"/>
        <v>0.82617610119142659</v>
      </c>
      <c r="U79">
        <f t="shared" ca="1" si="10"/>
        <v>0.74978259333073938</v>
      </c>
      <c r="V79">
        <f t="shared" ca="1" si="11"/>
        <v>0.57290891514034525</v>
      </c>
      <c r="W79">
        <f t="shared" ca="1" si="11"/>
        <v>0.49968043803229206</v>
      </c>
      <c r="X79">
        <f t="shared" ca="1" si="11"/>
        <v>7.069426264515144E-2</v>
      </c>
      <c r="Y79">
        <f t="shared" ca="1" si="11"/>
        <v>0.88981360016929489</v>
      </c>
      <c r="Z79">
        <f t="shared" ca="1" si="11"/>
        <v>0.93021876454537922</v>
      </c>
      <c r="AA79">
        <f t="shared" ca="1" si="11"/>
        <v>6.27959364387074E-2</v>
      </c>
      <c r="AB79">
        <f t="shared" ca="1" si="11"/>
        <v>0.45044816912090813</v>
      </c>
      <c r="AC79">
        <f t="shared" ca="1" si="11"/>
        <v>0.54396081062713786</v>
      </c>
      <c r="AD79">
        <f t="shared" ca="1" si="11"/>
        <v>0.27118751998886337</v>
      </c>
      <c r="AE79">
        <f t="shared" ca="1" si="11"/>
        <v>0.78139291930760502</v>
      </c>
    </row>
    <row r="80" spans="2:31" x14ac:dyDescent="0.25">
      <c r="B80">
        <f t="shared" ref="B80:K89" ca="1" si="12">RAND()</f>
        <v>0.76006211851331917</v>
      </c>
      <c r="C80">
        <f t="shared" ca="1" si="12"/>
        <v>0.10778421088672369</v>
      </c>
      <c r="D80">
        <f t="shared" ca="1" si="12"/>
        <v>0.10283030823855888</v>
      </c>
      <c r="E80">
        <f t="shared" ca="1" si="12"/>
        <v>0.25637832229999374</v>
      </c>
      <c r="F80">
        <f t="shared" ca="1" si="12"/>
        <v>7.0058553235138987E-2</v>
      </c>
      <c r="G80">
        <f t="shared" ca="1" si="12"/>
        <v>0.5346562194840887</v>
      </c>
      <c r="H80">
        <f t="shared" ca="1" si="12"/>
        <v>0.42015307292734794</v>
      </c>
      <c r="I80">
        <f t="shared" ca="1" si="12"/>
        <v>0.12923417432775963</v>
      </c>
      <c r="J80">
        <f t="shared" ca="1" si="12"/>
        <v>0.95671702547340676</v>
      </c>
      <c r="K80">
        <f t="shared" ca="1" si="12"/>
        <v>0.70662309235571463</v>
      </c>
      <c r="L80">
        <f t="shared" ref="L80:U89" ca="1" si="13">RAND()</f>
        <v>0.96247788372796617</v>
      </c>
      <c r="M80">
        <f t="shared" ca="1" si="13"/>
        <v>0.98602496190649913</v>
      </c>
      <c r="N80">
        <f t="shared" ca="1" si="13"/>
        <v>0.31674724549047006</v>
      </c>
      <c r="O80">
        <f t="shared" ca="1" si="13"/>
        <v>0.74341771919819677</v>
      </c>
      <c r="P80">
        <f t="shared" ca="1" si="13"/>
        <v>0.10869891973517953</v>
      </c>
      <c r="Q80">
        <f t="shared" ca="1" si="13"/>
        <v>0.68423759005393903</v>
      </c>
      <c r="R80">
        <f t="shared" ca="1" si="13"/>
        <v>3.4769668118323382E-2</v>
      </c>
      <c r="S80">
        <f t="shared" ca="1" si="13"/>
        <v>0.21218037294248226</v>
      </c>
      <c r="T80">
        <f t="shared" ca="1" si="13"/>
        <v>0.87068535315883744</v>
      </c>
      <c r="U80">
        <f t="shared" ca="1" si="13"/>
        <v>4.5473330977658932E-3</v>
      </c>
      <c r="V80">
        <f t="shared" ref="V80:AE89" ca="1" si="14">RAND()</f>
        <v>0.70693343043815271</v>
      </c>
      <c r="W80">
        <f t="shared" ca="1" si="14"/>
        <v>2.3775135569742201E-2</v>
      </c>
      <c r="X80">
        <f t="shared" ca="1" si="14"/>
        <v>0.39291441280272577</v>
      </c>
      <c r="Y80">
        <f t="shared" ca="1" si="14"/>
        <v>0.14633760181374633</v>
      </c>
      <c r="Z80">
        <f t="shared" ca="1" si="14"/>
        <v>0.70368954389591831</v>
      </c>
      <c r="AA80">
        <f t="shared" ca="1" si="14"/>
        <v>0.62595380944342693</v>
      </c>
      <c r="AB80">
        <f t="shared" ca="1" si="14"/>
        <v>0.52330868819971932</v>
      </c>
      <c r="AC80">
        <f t="shared" ca="1" si="14"/>
        <v>0.28910619913330615</v>
      </c>
      <c r="AD80">
        <f t="shared" ca="1" si="14"/>
        <v>0.56471619786163663</v>
      </c>
      <c r="AE80">
        <f t="shared" ca="1" si="14"/>
        <v>0.58490514094265977</v>
      </c>
    </row>
    <row r="81" spans="2:31" x14ac:dyDescent="0.25">
      <c r="B81">
        <f t="shared" ca="1" si="12"/>
        <v>0.30754236616851061</v>
      </c>
      <c r="C81">
        <f t="shared" ca="1" si="12"/>
        <v>0.35363977348194364</v>
      </c>
      <c r="D81">
        <f t="shared" ca="1" si="12"/>
        <v>0.70320153882226677</v>
      </c>
      <c r="E81">
        <f t="shared" ca="1" si="12"/>
        <v>0.41833742740442137</v>
      </c>
      <c r="F81">
        <f t="shared" ca="1" si="12"/>
        <v>0.41739201816794669</v>
      </c>
      <c r="G81">
        <f t="shared" ca="1" si="12"/>
        <v>0.82315508247817615</v>
      </c>
      <c r="H81">
        <f t="shared" ca="1" si="12"/>
        <v>0.70762771897795318</v>
      </c>
      <c r="I81">
        <f t="shared" ca="1" si="12"/>
        <v>0.96655089102117686</v>
      </c>
      <c r="J81">
        <f t="shared" ca="1" si="12"/>
        <v>0.10363050849109268</v>
      </c>
      <c r="K81">
        <f t="shared" ca="1" si="12"/>
        <v>0.53099402336915702</v>
      </c>
      <c r="L81">
        <f t="shared" ca="1" si="13"/>
        <v>0.75036347286664995</v>
      </c>
      <c r="M81">
        <f t="shared" ca="1" si="13"/>
        <v>0.8330657811295048</v>
      </c>
      <c r="N81">
        <f t="shared" ca="1" si="13"/>
        <v>0.20228304029947353</v>
      </c>
      <c r="O81">
        <f t="shared" ca="1" si="13"/>
        <v>0.65818052703801033</v>
      </c>
      <c r="P81">
        <f t="shared" ca="1" si="13"/>
        <v>0.90962700881041014</v>
      </c>
      <c r="Q81">
        <f t="shared" ca="1" si="13"/>
        <v>0.68228269015464926</v>
      </c>
      <c r="R81">
        <f t="shared" ca="1" si="13"/>
        <v>0.14219233842685619</v>
      </c>
      <c r="S81">
        <f t="shared" ca="1" si="13"/>
        <v>0.33610944561026646</v>
      </c>
      <c r="T81">
        <f t="shared" ca="1" si="13"/>
        <v>0.97272424217957543</v>
      </c>
      <c r="U81">
        <f t="shared" ca="1" si="13"/>
        <v>0.9188230727260136</v>
      </c>
      <c r="V81">
        <f t="shared" ca="1" si="14"/>
        <v>7.0838763473447308E-2</v>
      </c>
      <c r="W81">
        <f t="shared" ca="1" si="14"/>
        <v>0.94744522062554459</v>
      </c>
      <c r="X81">
        <f t="shared" ca="1" si="14"/>
        <v>0.75987538114455</v>
      </c>
      <c r="Y81">
        <f t="shared" ca="1" si="14"/>
        <v>0.12305758562072544</v>
      </c>
      <c r="Z81">
        <f t="shared" ca="1" si="14"/>
        <v>0.47478991249217195</v>
      </c>
      <c r="AA81">
        <f t="shared" ca="1" si="14"/>
        <v>0.9493191592416752</v>
      </c>
      <c r="AB81">
        <f t="shared" ca="1" si="14"/>
        <v>0.18651237065056936</v>
      </c>
      <c r="AC81">
        <f t="shared" ca="1" si="14"/>
        <v>0.43508554987991555</v>
      </c>
      <c r="AD81">
        <f t="shared" ca="1" si="14"/>
        <v>0.36800975038691375</v>
      </c>
      <c r="AE81">
        <f t="shared" ca="1" si="14"/>
        <v>0.39956793429899062</v>
      </c>
    </row>
    <row r="82" spans="2:31" x14ac:dyDescent="0.25">
      <c r="B82">
        <f t="shared" ca="1" si="12"/>
        <v>0.12312272079567244</v>
      </c>
      <c r="C82">
        <f t="shared" ca="1" si="12"/>
        <v>0.51052966049493897</v>
      </c>
      <c r="D82">
        <f t="shared" ca="1" si="12"/>
        <v>0.29877804731295132</v>
      </c>
      <c r="E82">
        <f t="shared" ca="1" si="12"/>
        <v>0.5477128043017323</v>
      </c>
      <c r="F82">
        <f t="shared" ca="1" si="12"/>
        <v>0.27495533915123732</v>
      </c>
      <c r="G82">
        <f t="shared" ca="1" si="12"/>
        <v>5.4481583172706571E-2</v>
      </c>
      <c r="H82">
        <f t="shared" ca="1" si="12"/>
        <v>0.98969994446422693</v>
      </c>
      <c r="I82">
        <f t="shared" ca="1" si="12"/>
        <v>0.1717522017049653</v>
      </c>
      <c r="J82">
        <f t="shared" ca="1" si="12"/>
        <v>0.66204667805739792</v>
      </c>
      <c r="K82">
        <f t="shared" ca="1" si="12"/>
        <v>0.8954740575988247</v>
      </c>
      <c r="L82">
        <f t="shared" ca="1" si="13"/>
        <v>0.10067041513670694</v>
      </c>
      <c r="M82">
        <f t="shared" ca="1" si="13"/>
        <v>1.6483997903995184E-2</v>
      </c>
      <c r="N82">
        <f t="shared" ca="1" si="13"/>
        <v>3.5821724569585989E-2</v>
      </c>
      <c r="O82">
        <f t="shared" ca="1" si="13"/>
        <v>0.98766159196869663</v>
      </c>
      <c r="P82">
        <f t="shared" ca="1" si="13"/>
        <v>0.30228859938824648</v>
      </c>
      <c r="Q82">
        <f t="shared" ca="1" si="13"/>
        <v>0.3979320803990824</v>
      </c>
      <c r="R82">
        <f t="shared" ca="1" si="13"/>
        <v>3.6166032489603817E-2</v>
      </c>
      <c r="S82">
        <f t="shared" ca="1" si="13"/>
        <v>0.16636033387969551</v>
      </c>
      <c r="T82">
        <f t="shared" ca="1" si="13"/>
        <v>0.88911058276487931</v>
      </c>
      <c r="U82">
        <f t="shared" ca="1" si="13"/>
        <v>0.14231522081078962</v>
      </c>
      <c r="V82">
        <f t="shared" ca="1" si="14"/>
        <v>0.32144700012430616</v>
      </c>
      <c r="W82">
        <f t="shared" ca="1" si="14"/>
        <v>0.14103554831484821</v>
      </c>
      <c r="X82">
        <f t="shared" ca="1" si="14"/>
        <v>0.89898479875250126</v>
      </c>
      <c r="Y82">
        <f t="shared" ca="1" si="14"/>
        <v>8.1324473862005142E-2</v>
      </c>
      <c r="Z82">
        <f t="shared" ca="1" si="14"/>
        <v>0.9668944096806702</v>
      </c>
      <c r="AA82">
        <f t="shared" ca="1" si="14"/>
        <v>0.40095260843189906</v>
      </c>
      <c r="AB82">
        <f t="shared" ca="1" si="14"/>
        <v>0.25457587064539577</v>
      </c>
      <c r="AC82">
        <f t="shared" ca="1" si="14"/>
        <v>0.98961849596483509</v>
      </c>
      <c r="AD82">
        <f t="shared" ca="1" si="14"/>
        <v>0.51845823149332704</v>
      </c>
      <c r="AE82">
        <f t="shared" ca="1" si="14"/>
        <v>0.43379565535398568</v>
      </c>
    </row>
    <row r="83" spans="2:31" x14ac:dyDescent="0.25">
      <c r="B83">
        <f t="shared" ca="1" si="12"/>
        <v>0.42828861303893229</v>
      </c>
      <c r="C83">
        <f t="shared" ca="1" si="12"/>
        <v>0.4218732269232297</v>
      </c>
      <c r="D83">
        <f t="shared" ca="1" si="12"/>
        <v>0.64068939478942299</v>
      </c>
      <c r="E83">
        <f t="shared" ca="1" si="12"/>
        <v>0.25836771839881778</v>
      </c>
      <c r="F83">
        <f t="shared" ca="1" si="12"/>
        <v>0.23908431327954371</v>
      </c>
      <c r="G83">
        <f t="shared" ca="1" si="12"/>
        <v>0.49007512038624168</v>
      </c>
      <c r="H83">
        <f t="shared" ca="1" si="12"/>
        <v>0.17333049059366523</v>
      </c>
      <c r="I83">
        <f t="shared" ca="1" si="12"/>
        <v>0.69534283713375356</v>
      </c>
      <c r="J83">
        <f t="shared" ca="1" si="12"/>
        <v>0.83774401953336053</v>
      </c>
      <c r="K83">
        <f t="shared" ca="1" si="12"/>
        <v>0.66170720059256016</v>
      </c>
      <c r="L83">
        <f t="shared" ca="1" si="13"/>
        <v>0.49286736383266394</v>
      </c>
      <c r="M83">
        <f t="shared" ca="1" si="13"/>
        <v>0.8888383606927841</v>
      </c>
      <c r="N83">
        <f t="shared" ca="1" si="13"/>
        <v>5.5155026103318683E-2</v>
      </c>
      <c r="O83">
        <f t="shared" ca="1" si="13"/>
        <v>0.938483232667356</v>
      </c>
      <c r="P83">
        <f t="shared" ca="1" si="13"/>
        <v>7.8986575321521979E-2</v>
      </c>
      <c r="Q83">
        <f t="shared" ca="1" si="13"/>
        <v>0.52681678643471352</v>
      </c>
      <c r="R83">
        <f t="shared" ca="1" si="13"/>
        <v>0.45752117806602532</v>
      </c>
      <c r="S83">
        <f t="shared" ca="1" si="13"/>
        <v>0.69089157867610895</v>
      </c>
      <c r="T83">
        <f t="shared" ca="1" si="13"/>
        <v>0.18047852200169801</v>
      </c>
      <c r="U83">
        <f t="shared" ca="1" si="13"/>
        <v>0.28133277176682636</v>
      </c>
      <c r="V83">
        <f t="shared" ca="1" si="14"/>
        <v>0.42715303999305232</v>
      </c>
      <c r="W83">
        <f t="shared" ca="1" si="14"/>
        <v>0.40456326504836504</v>
      </c>
      <c r="X83">
        <f t="shared" ca="1" si="14"/>
        <v>0.92365270708329583</v>
      </c>
      <c r="Y83">
        <f t="shared" ca="1" si="14"/>
        <v>0.15586114710386756</v>
      </c>
      <c r="Z83">
        <f t="shared" ca="1" si="14"/>
        <v>0.97270588882467202</v>
      </c>
      <c r="AA83">
        <f t="shared" ca="1" si="14"/>
        <v>0.65276055176548464</v>
      </c>
      <c r="AB83">
        <f t="shared" ca="1" si="14"/>
        <v>0.55182175272902612</v>
      </c>
      <c r="AC83">
        <f t="shared" ca="1" si="14"/>
        <v>0.93497001270265034</v>
      </c>
      <c r="AD83">
        <f t="shared" ca="1" si="14"/>
        <v>0.41815738142884662</v>
      </c>
      <c r="AE83">
        <f t="shared" ca="1" si="14"/>
        <v>0.50852324919880143</v>
      </c>
    </row>
    <row r="84" spans="2:31" x14ac:dyDescent="0.25">
      <c r="B84">
        <f t="shared" ca="1" si="12"/>
        <v>0.63835629734743904</v>
      </c>
      <c r="C84">
        <f t="shared" ca="1" si="12"/>
        <v>0.95086315337514993</v>
      </c>
      <c r="D84">
        <f t="shared" ca="1" si="12"/>
        <v>0.72230318054713116</v>
      </c>
      <c r="E84">
        <f t="shared" ca="1" si="12"/>
        <v>0.88774167357504807</v>
      </c>
      <c r="F84">
        <f t="shared" ca="1" si="12"/>
        <v>0.1969938310430277</v>
      </c>
      <c r="G84">
        <f t="shared" ca="1" si="12"/>
        <v>0.62233842448131993</v>
      </c>
      <c r="H84">
        <f t="shared" ca="1" si="12"/>
        <v>0.51842083407234307</v>
      </c>
      <c r="I84">
        <f t="shared" ca="1" si="12"/>
        <v>9.0144292214038524E-2</v>
      </c>
      <c r="J84">
        <f t="shared" ca="1" si="12"/>
        <v>0.15638721283904022</v>
      </c>
      <c r="K84">
        <f t="shared" ca="1" si="12"/>
        <v>0.88493483965103747</v>
      </c>
      <c r="L84">
        <f t="shared" ca="1" si="13"/>
        <v>0.18019281212092975</v>
      </c>
      <c r="M84">
        <f t="shared" ca="1" si="13"/>
        <v>0.29406057079850534</v>
      </c>
      <c r="N84">
        <f t="shared" ca="1" si="13"/>
        <v>0.44639881209355448</v>
      </c>
      <c r="O84">
        <f t="shared" ca="1" si="13"/>
        <v>0.42940994520029463</v>
      </c>
      <c r="P84">
        <f t="shared" ca="1" si="13"/>
        <v>0.86123796792029328</v>
      </c>
      <c r="Q84">
        <f t="shared" ca="1" si="13"/>
        <v>0.73298543029914676</v>
      </c>
      <c r="R84">
        <f t="shared" ca="1" si="13"/>
        <v>0.79885160965586999</v>
      </c>
      <c r="S84">
        <f t="shared" ca="1" si="13"/>
        <v>0.36214107775273963</v>
      </c>
      <c r="T84">
        <f t="shared" ca="1" si="13"/>
        <v>0.79861020406045746</v>
      </c>
      <c r="U84">
        <f t="shared" ca="1" si="13"/>
        <v>0.90057909410488346</v>
      </c>
      <c r="V84">
        <f t="shared" ca="1" si="14"/>
        <v>0.96290492333714539</v>
      </c>
      <c r="W84">
        <f t="shared" ca="1" si="14"/>
        <v>0.92706970552116252</v>
      </c>
      <c r="X84">
        <f t="shared" ca="1" si="14"/>
        <v>0.23202481852209766</v>
      </c>
      <c r="Y84">
        <f t="shared" ca="1" si="14"/>
        <v>0.38397522633321679</v>
      </c>
      <c r="Z84">
        <f t="shared" ca="1" si="14"/>
        <v>0.31403855495635202</v>
      </c>
      <c r="AA84">
        <f t="shared" ca="1" si="14"/>
        <v>0.75023955926636354</v>
      </c>
      <c r="AB84">
        <f t="shared" ca="1" si="14"/>
        <v>0.44909264968529339</v>
      </c>
      <c r="AC84">
        <f t="shared" ca="1" si="14"/>
        <v>0.92151896605739592</v>
      </c>
      <c r="AD84">
        <f t="shared" ca="1" si="14"/>
        <v>1.8032982350124627E-3</v>
      </c>
      <c r="AE84">
        <f t="shared" ca="1" si="14"/>
        <v>0.83329502864252469</v>
      </c>
    </row>
    <row r="85" spans="2:31" x14ac:dyDescent="0.25">
      <c r="B85">
        <f t="shared" ca="1" si="12"/>
        <v>0.13294185602572473</v>
      </c>
      <c r="C85">
        <f t="shared" ca="1" si="12"/>
        <v>0.46817244831035798</v>
      </c>
      <c r="D85">
        <f t="shared" ca="1" si="12"/>
        <v>0.30111565476512681</v>
      </c>
      <c r="E85">
        <f t="shared" ca="1" si="12"/>
        <v>0.42898786158789992</v>
      </c>
      <c r="F85">
        <f t="shared" ca="1" si="12"/>
        <v>0.37503489062840728</v>
      </c>
      <c r="G85">
        <f t="shared" ca="1" si="12"/>
        <v>5.4389950910358253E-2</v>
      </c>
      <c r="H85">
        <f t="shared" ca="1" si="12"/>
        <v>0.23763802697799719</v>
      </c>
      <c r="I85">
        <f t="shared" ca="1" si="12"/>
        <v>0.84665780582700112</v>
      </c>
      <c r="J85">
        <f t="shared" ca="1" si="12"/>
        <v>0.67871248659055361</v>
      </c>
      <c r="K85">
        <f t="shared" ca="1" si="12"/>
        <v>0.30724645000372575</v>
      </c>
      <c r="L85">
        <f t="shared" ca="1" si="13"/>
        <v>0.16995172787394397</v>
      </c>
      <c r="M85">
        <f t="shared" ca="1" si="13"/>
        <v>0.75663971334160207</v>
      </c>
      <c r="N85">
        <f t="shared" ca="1" si="13"/>
        <v>0.30572704538370243</v>
      </c>
      <c r="O85">
        <f t="shared" ca="1" si="13"/>
        <v>0.35679609001582158</v>
      </c>
      <c r="P85">
        <f t="shared" ca="1" si="13"/>
        <v>0.56838870472355318</v>
      </c>
      <c r="Q85">
        <f t="shared" ca="1" si="13"/>
        <v>5.4715106578222539E-2</v>
      </c>
      <c r="R85">
        <f t="shared" ca="1" si="13"/>
        <v>0.89296847450428452</v>
      </c>
      <c r="S85">
        <f t="shared" ca="1" si="13"/>
        <v>0.43780487134451729</v>
      </c>
      <c r="T85">
        <f t="shared" ca="1" si="13"/>
        <v>0.53805381100410798</v>
      </c>
      <c r="U85">
        <f t="shared" ca="1" si="13"/>
        <v>0.98730544005814114</v>
      </c>
      <c r="V85">
        <f t="shared" ca="1" si="14"/>
        <v>0.48241278672640853</v>
      </c>
      <c r="W85">
        <f t="shared" ca="1" si="14"/>
        <v>0.64364841521094862</v>
      </c>
      <c r="X85">
        <f t="shared" ca="1" si="14"/>
        <v>6.561779059313827E-2</v>
      </c>
      <c r="Y85">
        <f t="shared" ca="1" si="14"/>
        <v>2.0247865878280535E-2</v>
      </c>
      <c r="Z85">
        <f t="shared" ca="1" si="14"/>
        <v>0.54218602187820775</v>
      </c>
      <c r="AA85">
        <f t="shared" ca="1" si="14"/>
        <v>0.84516147632846739</v>
      </c>
      <c r="AB85">
        <f t="shared" ca="1" si="14"/>
        <v>0.66954829798150173</v>
      </c>
      <c r="AC85">
        <f t="shared" ca="1" si="14"/>
        <v>0.38401977612238891</v>
      </c>
      <c r="AD85">
        <f t="shared" ca="1" si="14"/>
        <v>0.58203570845902886</v>
      </c>
      <c r="AE85">
        <f t="shared" ca="1" si="14"/>
        <v>0.30540379887063018</v>
      </c>
    </row>
    <row r="86" spans="2:31" x14ac:dyDescent="0.25">
      <c r="B86">
        <f t="shared" ca="1" si="12"/>
        <v>0.90612911890834646</v>
      </c>
      <c r="C86">
        <f t="shared" ca="1" si="12"/>
        <v>0.11065011731177155</v>
      </c>
      <c r="D86">
        <f t="shared" ca="1" si="12"/>
        <v>0.81986552521304468</v>
      </c>
      <c r="E86">
        <f t="shared" ca="1" si="12"/>
        <v>0.83836763451025487</v>
      </c>
      <c r="F86">
        <f t="shared" ca="1" si="12"/>
        <v>0.95953844217844519</v>
      </c>
      <c r="G86">
        <f t="shared" ca="1" si="12"/>
        <v>0.46672927516975649</v>
      </c>
      <c r="H86">
        <f t="shared" ca="1" si="12"/>
        <v>0.20367125570462985</v>
      </c>
      <c r="I86">
        <f t="shared" ca="1" si="12"/>
        <v>0.11485514145766262</v>
      </c>
      <c r="J86">
        <f t="shared" ca="1" si="12"/>
        <v>0.26248890419931348</v>
      </c>
      <c r="K86">
        <f t="shared" ca="1" si="12"/>
        <v>0.48743011525345681</v>
      </c>
      <c r="L86">
        <f t="shared" ca="1" si="13"/>
        <v>0.22851808401540102</v>
      </c>
      <c r="M86">
        <f t="shared" ca="1" si="13"/>
        <v>2.5762874563080684E-2</v>
      </c>
      <c r="N86">
        <f t="shared" ca="1" si="13"/>
        <v>0.39963490844868782</v>
      </c>
      <c r="O86">
        <f t="shared" ca="1" si="13"/>
        <v>4.227556337526206E-2</v>
      </c>
      <c r="P86">
        <f t="shared" ca="1" si="13"/>
        <v>0.9882731848654287</v>
      </c>
      <c r="Q86">
        <f t="shared" ca="1" si="13"/>
        <v>0.61946613849759347</v>
      </c>
      <c r="R86">
        <f t="shared" ca="1" si="13"/>
        <v>0.61036637197215127</v>
      </c>
      <c r="S86">
        <f t="shared" ca="1" si="13"/>
        <v>0.3186436248215021</v>
      </c>
      <c r="T86">
        <f t="shared" ca="1" si="13"/>
        <v>0.34111672096780588</v>
      </c>
      <c r="U86">
        <f t="shared" ca="1" si="13"/>
        <v>0.96508805515945095</v>
      </c>
      <c r="V86">
        <f t="shared" ca="1" si="14"/>
        <v>0.51886302423940123</v>
      </c>
      <c r="W86">
        <f t="shared" ca="1" si="14"/>
        <v>0.6195201645478301</v>
      </c>
      <c r="X86">
        <f t="shared" ca="1" si="14"/>
        <v>0.52310438785913327</v>
      </c>
      <c r="Y86">
        <f t="shared" ca="1" si="14"/>
        <v>0.99361692061784535</v>
      </c>
      <c r="Z86">
        <f t="shared" ca="1" si="14"/>
        <v>0.94244804907042234</v>
      </c>
      <c r="AA86">
        <f t="shared" ca="1" si="14"/>
        <v>0.17449660126759703</v>
      </c>
      <c r="AB86">
        <f t="shared" ca="1" si="14"/>
        <v>0.83809827610235899</v>
      </c>
      <c r="AC86">
        <f t="shared" ca="1" si="14"/>
        <v>0.37202186857510461</v>
      </c>
      <c r="AD86">
        <f t="shared" ca="1" si="14"/>
        <v>8.2187220738068945E-2</v>
      </c>
      <c r="AE86">
        <f t="shared" ca="1" si="14"/>
        <v>0.59269635069959659</v>
      </c>
    </row>
    <row r="87" spans="2:31" x14ac:dyDescent="0.25">
      <c r="B87">
        <f t="shared" ca="1" si="12"/>
        <v>0.88538655629270946</v>
      </c>
      <c r="C87">
        <f t="shared" ca="1" si="12"/>
        <v>0.24047185210836908</v>
      </c>
      <c r="D87">
        <f t="shared" ca="1" si="12"/>
        <v>0.44160769217514595</v>
      </c>
      <c r="E87">
        <f t="shared" ca="1" si="12"/>
        <v>0.70371960907159914</v>
      </c>
      <c r="F87">
        <f t="shared" ca="1" si="12"/>
        <v>0.3945109859086724</v>
      </c>
      <c r="G87">
        <f t="shared" ca="1" si="12"/>
        <v>0.89941789878687595</v>
      </c>
      <c r="H87">
        <f t="shared" ca="1" si="12"/>
        <v>0.38964342642284766</v>
      </c>
      <c r="I87">
        <f t="shared" ca="1" si="12"/>
        <v>0.49273783896002676</v>
      </c>
      <c r="J87">
        <f t="shared" ca="1" si="12"/>
        <v>0.53999403429782711</v>
      </c>
      <c r="K87">
        <f t="shared" ca="1" si="12"/>
        <v>0.12629352072439648</v>
      </c>
      <c r="L87">
        <f t="shared" ca="1" si="13"/>
        <v>0.76080999557282603</v>
      </c>
      <c r="M87">
        <f t="shared" ca="1" si="13"/>
        <v>0.59256180460193186</v>
      </c>
      <c r="N87">
        <f t="shared" ca="1" si="13"/>
        <v>0.2710906460446596</v>
      </c>
      <c r="O87">
        <f t="shared" ca="1" si="13"/>
        <v>0.87720799955666884</v>
      </c>
      <c r="P87">
        <f t="shared" ca="1" si="13"/>
        <v>0.48189246319107593</v>
      </c>
      <c r="Q87">
        <f t="shared" ca="1" si="13"/>
        <v>0.419027651508318</v>
      </c>
      <c r="R87">
        <f t="shared" ca="1" si="13"/>
        <v>0.25569775996858857</v>
      </c>
      <c r="S87">
        <f t="shared" ca="1" si="13"/>
        <v>0.54893028925363696</v>
      </c>
      <c r="T87">
        <f t="shared" ca="1" si="13"/>
        <v>0.20856711162704955</v>
      </c>
      <c r="U87">
        <f t="shared" ca="1" si="13"/>
        <v>0.21179077895444731</v>
      </c>
      <c r="V87">
        <f t="shared" ca="1" si="14"/>
        <v>0.93014972648192185</v>
      </c>
      <c r="W87">
        <f t="shared" ca="1" si="14"/>
        <v>0.82656743943859912</v>
      </c>
      <c r="X87">
        <f t="shared" ca="1" si="14"/>
        <v>0.76189952555131235</v>
      </c>
      <c r="Y87">
        <f t="shared" ca="1" si="14"/>
        <v>0.47658594568023127</v>
      </c>
      <c r="Z87">
        <f t="shared" ca="1" si="14"/>
        <v>0.14308779746926792</v>
      </c>
      <c r="AA87">
        <f t="shared" ca="1" si="14"/>
        <v>0.72558107736457278</v>
      </c>
      <c r="AB87">
        <f t="shared" ca="1" si="14"/>
        <v>0.23393893229583185</v>
      </c>
      <c r="AC87">
        <f t="shared" ca="1" si="14"/>
        <v>0.6183711039540063</v>
      </c>
      <c r="AD87">
        <f t="shared" ca="1" si="14"/>
        <v>0.21376713614743448</v>
      </c>
      <c r="AE87">
        <f t="shared" ca="1" si="14"/>
        <v>0.56786502801508476</v>
      </c>
    </row>
    <row r="88" spans="2:31" x14ac:dyDescent="0.25">
      <c r="B88">
        <f t="shared" ca="1" si="12"/>
        <v>0.63815869443315498</v>
      </c>
      <c r="C88">
        <f t="shared" ca="1" si="12"/>
        <v>0.19961580609860841</v>
      </c>
      <c r="D88">
        <f t="shared" ca="1" si="12"/>
        <v>0.48324898572508895</v>
      </c>
      <c r="E88">
        <f t="shared" ca="1" si="12"/>
        <v>9.1566227673935963E-2</v>
      </c>
      <c r="F88">
        <f t="shared" ca="1" si="12"/>
        <v>0.99560943276933855</v>
      </c>
      <c r="G88">
        <f t="shared" ca="1" si="12"/>
        <v>0.91149417395710919</v>
      </c>
      <c r="H88">
        <f t="shared" ca="1" si="12"/>
        <v>0.35298851106546758</v>
      </c>
      <c r="I88">
        <f t="shared" ca="1" si="12"/>
        <v>0.80247853187160834</v>
      </c>
      <c r="J88">
        <f t="shared" ca="1" si="12"/>
        <v>0.39818665630097461</v>
      </c>
      <c r="K88">
        <f t="shared" ca="1" si="12"/>
        <v>0.1247517421501172</v>
      </c>
      <c r="L88">
        <f t="shared" ca="1" si="13"/>
        <v>0.74462004121190817</v>
      </c>
      <c r="M88">
        <f t="shared" ca="1" si="13"/>
        <v>0.17305094115071906</v>
      </c>
      <c r="N88">
        <f t="shared" ca="1" si="13"/>
        <v>0.57397023968446703</v>
      </c>
      <c r="O88">
        <f t="shared" ca="1" si="13"/>
        <v>0.81777442655938137</v>
      </c>
      <c r="P88">
        <f t="shared" ca="1" si="13"/>
        <v>0.26978988366017304</v>
      </c>
      <c r="Q88">
        <f t="shared" ca="1" si="13"/>
        <v>2.6887125840918458E-2</v>
      </c>
      <c r="R88">
        <f t="shared" ca="1" si="13"/>
        <v>0.61376800327113745</v>
      </c>
      <c r="S88">
        <f t="shared" ca="1" si="13"/>
        <v>0.8382448264945801</v>
      </c>
      <c r="T88">
        <f t="shared" ca="1" si="13"/>
        <v>1.207890416724311E-2</v>
      </c>
      <c r="U88">
        <f t="shared" ca="1" si="13"/>
        <v>0.69603917644885116</v>
      </c>
      <c r="V88">
        <f t="shared" ca="1" si="14"/>
        <v>0.13832447939888493</v>
      </c>
      <c r="W88">
        <f t="shared" ca="1" si="14"/>
        <v>0.62823816286319101</v>
      </c>
      <c r="X88">
        <f t="shared" ca="1" si="14"/>
        <v>0.49510405367710653</v>
      </c>
      <c r="Y88">
        <f t="shared" ca="1" si="14"/>
        <v>0.24603235689376612</v>
      </c>
      <c r="Z88">
        <f t="shared" ca="1" si="14"/>
        <v>0.34721868499713815</v>
      </c>
      <c r="AA88">
        <f t="shared" ca="1" si="14"/>
        <v>0.12250645470776877</v>
      </c>
      <c r="AB88">
        <f t="shared" ca="1" si="14"/>
        <v>0.91089615919506239</v>
      </c>
      <c r="AC88">
        <f t="shared" ca="1" si="14"/>
        <v>0.22010992456564454</v>
      </c>
      <c r="AD88">
        <f t="shared" ca="1" si="14"/>
        <v>4.1756219249124982E-3</v>
      </c>
      <c r="AE88">
        <f t="shared" ca="1" si="14"/>
        <v>0.76120485170776142</v>
      </c>
    </row>
    <row r="89" spans="2:31" x14ac:dyDescent="0.25">
      <c r="B89">
        <f t="shared" ca="1" si="12"/>
        <v>0.7660675977855318</v>
      </c>
      <c r="C89">
        <f t="shared" ca="1" si="12"/>
        <v>0.85964308528640521</v>
      </c>
      <c r="D89">
        <f t="shared" ca="1" si="12"/>
        <v>0.22387214296764957</v>
      </c>
      <c r="E89">
        <f t="shared" ca="1" si="12"/>
        <v>0.17869998423205047</v>
      </c>
      <c r="F89">
        <f t="shared" ca="1" si="12"/>
        <v>0.50391684889361898</v>
      </c>
      <c r="G89">
        <f t="shared" ca="1" si="12"/>
        <v>0.10439798287841295</v>
      </c>
      <c r="H89">
        <f t="shared" ca="1" si="12"/>
        <v>0.7101000988680255</v>
      </c>
      <c r="I89">
        <f t="shared" ca="1" si="12"/>
        <v>0.77217175166468466</v>
      </c>
      <c r="J89">
        <f t="shared" ca="1" si="12"/>
        <v>9.526610808641145E-3</v>
      </c>
      <c r="K89">
        <f t="shared" ca="1" si="12"/>
        <v>0.4510536808482648</v>
      </c>
      <c r="L89">
        <f t="shared" ca="1" si="13"/>
        <v>0.50822113091139887</v>
      </c>
      <c r="M89">
        <f t="shared" ca="1" si="13"/>
        <v>0.49723010835260273</v>
      </c>
      <c r="N89">
        <f t="shared" ca="1" si="13"/>
        <v>0.25204010824848311</v>
      </c>
      <c r="O89">
        <f t="shared" ca="1" si="13"/>
        <v>0.50687717270219412</v>
      </c>
      <c r="P89">
        <f t="shared" ca="1" si="13"/>
        <v>0.73732772122723778</v>
      </c>
      <c r="Q89">
        <f t="shared" ca="1" si="13"/>
        <v>0.22039771924663754</v>
      </c>
      <c r="R89">
        <f t="shared" ca="1" si="13"/>
        <v>0.76977996850822183</v>
      </c>
      <c r="S89">
        <f t="shared" ca="1" si="13"/>
        <v>9.373367813547584E-2</v>
      </c>
      <c r="T89">
        <f t="shared" ca="1" si="13"/>
        <v>0.34587948342105035</v>
      </c>
      <c r="U89">
        <f t="shared" ca="1" si="13"/>
        <v>0.20314983733666847</v>
      </c>
      <c r="V89">
        <f t="shared" ca="1" si="14"/>
        <v>0.14448547223677188</v>
      </c>
      <c r="W89">
        <f t="shared" ca="1" si="14"/>
        <v>0.51419745020590946</v>
      </c>
      <c r="X89">
        <f t="shared" ca="1" si="14"/>
        <v>0.30448048777621484</v>
      </c>
      <c r="Y89">
        <f t="shared" ca="1" si="14"/>
        <v>0.97557205513570677</v>
      </c>
      <c r="Z89">
        <f t="shared" ca="1" si="14"/>
        <v>0.28406111852714955</v>
      </c>
      <c r="AA89">
        <f t="shared" ca="1" si="14"/>
        <v>0.39131175380496153</v>
      </c>
      <c r="AB89">
        <f t="shared" ca="1" si="14"/>
        <v>0.92792790802910141</v>
      </c>
      <c r="AC89">
        <f t="shared" ca="1" si="14"/>
        <v>0.33120014264413289</v>
      </c>
      <c r="AD89">
        <f t="shared" ca="1" si="14"/>
        <v>0.89696770931093006</v>
      </c>
      <c r="AE89">
        <f t="shared" ca="1" si="14"/>
        <v>0.67484834952747286</v>
      </c>
    </row>
    <row r="90" spans="2:31" x14ac:dyDescent="0.25">
      <c r="B90">
        <f t="shared" ref="B90:K99" ca="1" si="15">RAND()</f>
        <v>0.13557311081860579</v>
      </c>
      <c r="C90">
        <f t="shared" ca="1" si="15"/>
        <v>0.54789983159666211</v>
      </c>
      <c r="D90">
        <f t="shared" ca="1" si="15"/>
        <v>0.20978887820299325</v>
      </c>
      <c r="E90">
        <f t="shared" ca="1" si="15"/>
        <v>6.3638984001446186E-2</v>
      </c>
      <c r="F90">
        <f t="shared" ca="1" si="15"/>
        <v>0.13184526137704933</v>
      </c>
      <c r="G90">
        <f t="shared" ca="1" si="15"/>
        <v>0.33010085716947124</v>
      </c>
      <c r="H90">
        <f t="shared" ca="1" si="15"/>
        <v>0.52694417817505035</v>
      </c>
      <c r="I90">
        <f t="shared" ca="1" si="15"/>
        <v>0.30743464180614755</v>
      </c>
      <c r="J90">
        <f t="shared" ca="1" si="15"/>
        <v>0.93127951406596132</v>
      </c>
      <c r="K90">
        <f t="shared" ca="1" si="15"/>
        <v>0.73075246436351349</v>
      </c>
      <c r="L90">
        <f t="shared" ref="L90:U99" ca="1" si="16">RAND()</f>
        <v>0.15736884486960223</v>
      </c>
      <c r="M90">
        <f t="shared" ca="1" si="16"/>
        <v>0.4978053194017788</v>
      </c>
      <c r="N90">
        <f t="shared" ca="1" si="16"/>
        <v>6.342172723694306E-3</v>
      </c>
      <c r="O90">
        <f t="shared" ca="1" si="16"/>
        <v>0.40156756085660561</v>
      </c>
      <c r="P90">
        <f t="shared" ca="1" si="16"/>
        <v>0.57623360559625869</v>
      </c>
      <c r="Q90">
        <f t="shared" ca="1" si="16"/>
        <v>0.56393085292797029</v>
      </c>
      <c r="R90">
        <f t="shared" ca="1" si="16"/>
        <v>0.17873460990254841</v>
      </c>
      <c r="S90">
        <f t="shared" ca="1" si="16"/>
        <v>0.69809259827002368</v>
      </c>
      <c r="T90">
        <f t="shared" ca="1" si="16"/>
        <v>0.69845094853866918</v>
      </c>
      <c r="U90">
        <f t="shared" ca="1" si="16"/>
        <v>0.53970951267167688</v>
      </c>
      <c r="V90">
        <f t="shared" ref="V90:AE99" ca="1" si="17">RAND()</f>
        <v>0.56239979457414435</v>
      </c>
      <c r="W90">
        <f t="shared" ca="1" si="17"/>
        <v>0.84994919792226598</v>
      </c>
      <c r="X90">
        <f t="shared" ca="1" si="17"/>
        <v>9.0254171874475375E-3</v>
      </c>
      <c r="Y90">
        <f t="shared" ca="1" si="17"/>
        <v>0.98348413587386085</v>
      </c>
      <c r="Z90">
        <f t="shared" ca="1" si="17"/>
        <v>0.70184015447875714</v>
      </c>
      <c r="AA90">
        <f t="shared" ca="1" si="17"/>
        <v>9.8105133199722916E-2</v>
      </c>
      <c r="AB90">
        <f t="shared" ca="1" si="17"/>
        <v>0.20780844905133894</v>
      </c>
      <c r="AC90">
        <f t="shared" ca="1" si="17"/>
        <v>0.10304413821902569</v>
      </c>
      <c r="AD90">
        <f t="shared" ca="1" si="17"/>
        <v>0.32235940506447602</v>
      </c>
      <c r="AE90">
        <f t="shared" ca="1" si="17"/>
        <v>0.25334599657927548</v>
      </c>
    </row>
    <row r="91" spans="2:31" x14ac:dyDescent="0.25">
      <c r="B91">
        <f t="shared" ca="1" si="15"/>
        <v>0.49068750829819563</v>
      </c>
      <c r="C91">
        <f t="shared" ca="1" si="15"/>
        <v>0.18239276657247716</v>
      </c>
      <c r="D91">
        <f t="shared" ca="1" si="15"/>
        <v>0.23581825331092277</v>
      </c>
      <c r="E91">
        <f t="shared" ca="1" si="15"/>
        <v>0.32237292447340504</v>
      </c>
      <c r="F91">
        <f t="shared" ca="1" si="15"/>
        <v>0.89401395437577369</v>
      </c>
      <c r="G91">
        <f t="shared" ca="1" si="15"/>
        <v>5.1591761221298826E-2</v>
      </c>
      <c r="H91">
        <f t="shared" ca="1" si="15"/>
        <v>0.14304452344580199</v>
      </c>
      <c r="I91">
        <f t="shared" ca="1" si="15"/>
        <v>0.78290721082613235</v>
      </c>
      <c r="J91">
        <f t="shared" ca="1" si="15"/>
        <v>0.4669149353641</v>
      </c>
      <c r="K91">
        <f t="shared" ca="1" si="15"/>
        <v>0.86948941940081093</v>
      </c>
      <c r="L91">
        <f t="shared" ca="1" si="16"/>
        <v>0.33078690178387138</v>
      </c>
      <c r="M91">
        <f t="shared" ca="1" si="16"/>
        <v>0.46523973728762691</v>
      </c>
      <c r="N91">
        <f t="shared" ca="1" si="16"/>
        <v>0.79760247558673125</v>
      </c>
      <c r="O91">
        <f t="shared" ca="1" si="16"/>
        <v>0.58238328841009945</v>
      </c>
      <c r="P91">
        <f t="shared" ca="1" si="16"/>
        <v>0.47728042524064862</v>
      </c>
      <c r="Q91">
        <f t="shared" ca="1" si="16"/>
        <v>0.32188839766064969</v>
      </c>
      <c r="R91">
        <f t="shared" ca="1" si="16"/>
        <v>0.94869265465814689</v>
      </c>
      <c r="S91">
        <f t="shared" ca="1" si="16"/>
        <v>0.38058623008396886</v>
      </c>
      <c r="T91">
        <f t="shared" ca="1" si="16"/>
        <v>0.6194042622166871</v>
      </c>
      <c r="U91">
        <f t="shared" ca="1" si="16"/>
        <v>0.34155463570534739</v>
      </c>
      <c r="V91">
        <f t="shared" ca="1" si="17"/>
        <v>0.45292029606310003</v>
      </c>
      <c r="W91">
        <f t="shared" ca="1" si="17"/>
        <v>0.60668379933775207</v>
      </c>
      <c r="X91">
        <f t="shared" ca="1" si="17"/>
        <v>0.19350324374293226</v>
      </c>
      <c r="Y91">
        <f t="shared" ca="1" si="17"/>
        <v>0.65726322943119264</v>
      </c>
      <c r="Z91">
        <f t="shared" ca="1" si="17"/>
        <v>0.9184854837826526</v>
      </c>
      <c r="AA91">
        <f t="shared" ca="1" si="17"/>
        <v>0.74195165039036581</v>
      </c>
      <c r="AB91">
        <f t="shared" ca="1" si="17"/>
        <v>0.93733129260262604</v>
      </c>
      <c r="AC91">
        <f t="shared" ca="1" si="17"/>
        <v>0.98551328828964491</v>
      </c>
      <c r="AD91">
        <f t="shared" ca="1" si="17"/>
        <v>0.11931312354019852</v>
      </c>
      <c r="AE91">
        <f t="shared" ca="1" si="17"/>
        <v>0.60664983057973121</v>
      </c>
    </row>
    <row r="92" spans="2:31" x14ac:dyDescent="0.25">
      <c r="B92">
        <f t="shared" ca="1" si="15"/>
        <v>0.88640620332253128</v>
      </c>
      <c r="C92">
        <f t="shared" ca="1" si="15"/>
        <v>0.54145963539388275</v>
      </c>
      <c r="D92">
        <f t="shared" ca="1" si="15"/>
        <v>0.23992771944154301</v>
      </c>
      <c r="E92">
        <f t="shared" ca="1" si="15"/>
        <v>0.36381515127985353</v>
      </c>
      <c r="F92">
        <f t="shared" ca="1" si="15"/>
        <v>0.33348462357715913</v>
      </c>
      <c r="G92">
        <f t="shared" ca="1" si="15"/>
        <v>0.72549864144420906</v>
      </c>
      <c r="H92">
        <f t="shared" ca="1" si="15"/>
        <v>0.24310296015084454</v>
      </c>
      <c r="I92">
        <f t="shared" ca="1" si="15"/>
        <v>0.8165188652846096</v>
      </c>
      <c r="J92">
        <f t="shared" ca="1" si="15"/>
        <v>0.77208076487784183</v>
      </c>
      <c r="K92">
        <f t="shared" ca="1" si="15"/>
        <v>0.53106208672893573</v>
      </c>
      <c r="L92">
        <f t="shared" ca="1" si="16"/>
        <v>0.35518987222143661</v>
      </c>
      <c r="M92">
        <f t="shared" ca="1" si="16"/>
        <v>0.74800365165178917</v>
      </c>
      <c r="N92">
        <f t="shared" ca="1" si="16"/>
        <v>0.77034280385415455</v>
      </c>
      <c r="O92">
        <f t="shared" ca="1" si="16"/>
        <v>3.0400062702764907E-2</v>
      </c>
      <c r="P92">
        <f t="shared" ca="1" si="16"/>
        <v>7.319204491016218E-2</v>
      </c>
      <c r="Q92">
        <f t="shared" ca="1" si="16"/>
        <v>0.37591506618927911</v>
      </c>
      <c r="R92">
        <f t="shared" ca="1" si="16"/>
        <v>8.6973280528071406E-2</v>
      </c>
      <c r="S92">
        <f t="shared" ca="1" si="16"/>
        <v>0.98583399310462561</v>
      </c>
      <c r="T92">
        <f t="shared" ca="1" si="16"/>
        <v>0.78676046298677371</v>
      </c>
      <c r="U92">
        <f t="shared" ca="1" si="16"/>
        <v>8.4062257760206371E-2</v>
      </c>
      <c r="V92">
        <f t="shared" ca="1" si="17"/>
        <v>0.63189825224088791</v>
      </c>
      <c r="W92">
        <f t="shared" ca="1" si="17"/>
        <v>3.466251616456989E-2</v>
      </c>
      <c r="X92">
        <f t="shared" ca="1" si="17"/>
        <v>9.1215083547109721E-2</v>
      </c>
      <c r="Y92">
        <f t="shared" ca="1" si="17"/>
        <v>0.98603807026611823</v>
      </c>
      <c r="Z92">
        <f t="shared" ca="1" si="17"/>
        <v>0.370000479693541</v>
      </c>
      <c r="AA92">
        <f t="shared" ca="1" si="17"/>
        <v>0.99757241355052373</v>
      </c>
      <c r="AB92">
        <f t="shared" ca="1" si="17"/>
        <v>0.34291683590403732</v>
      </c>
      <c r="AC92">
        <f t="shared" ca="1" si="17"/>
        <v>0.80013558597249812</v>
      </c>
      <c r="AD92">
        <f t="shared" ca="1" si="17"/>
        <v>0.91931461242093193</v>
      </c>
      <c r="AE92">
        <f t="shared" ca="1" si="17"/>
        <v>9.6090824520152829E-2</v>
      </c>
    </row>
    <row r="93" spans="2:31" x14ac:dyDescent="0.25">
      <c r="B93">
        <f t="shared" ca="1" si="15"/>
        <v>0.77984775112763671</v>
      </c>
      <c r="C93">
        <f t="shared" ca="1" si="15"/>
        <v>0.96706735777936337</v>
      </c>
      <c r="D93">
        <f t="shared" ca="1" si="15"/>
        <v>0.40044351291699209</v>
      </c>
      <c r="E93">
        <f t="shared" ca="1" si="15"/>
        <v>0.45852653665746024</v>
      </c>
      <c r="F93">
        <f t="shared" ca="1" si="15"/>
        <v>0.60464791768014026</v>
      </c>
      <c r="G93">
        <f t="shared" ca="1" si="15"/>
        <v>0.31100634567942981</v>
      </c>
      <c r="H93">
        <f t="shared" ca="1" si="15"/>
        <v>6.7111259479246455E-2</v>
      </c>
      <c r="I93">
        <f t="shared" ca="1" si="15"/>
        <v>0.41694896489761524</v>
      </c>
      <c r="J93">
        <f t="shared" ca="1" si="15"/>
        <v>0.64048524813816288</v>
      </c>
      <c r="K93">
        <f t="shared" ca="1" si="15"/>
        <v>0.47891550333450139</v>
      </c>
      <c r="L93">
        <f t="shared" ca="1" si="16"/>
        <v>0.31221541477480241</v>
      </c>
      <c r="M93">
        <f t="shared" ca="1" si="16"/>
        <v>0.21169951007176202</v>
      </c>
      <c r="N93">
        <f t="shared" ca="1" si="16"/>
        <v>0.85093171494858688</v>
      </c>
      <c r="O93">
        <f t="shared" ca="1" si="16"/>
        <v>0.37833617805874642</v>
      </c>
      <c r="P93">
        <f t="shared" ca="1" si="16"/>
        <v>0.98291080431504518</v>
      </c>
      <c r="Q93">
        <f t="shared" ca="1" si="16"/>
        <v>0.84877014395726658</v>
      </c>
      <c r="R93">
        <f t="shared" ca="1" si="16"/>
        <v>0.84651638765339143</v>
      </c>
      <c r="S93">
        <f t="shared" ca="1" si="16"/>
        <v>0.3609240596057075</v>
      </c>
      <c r="T93">
        <f t="shared" ca="1" si="16"/>
        <v>0.19083083159144748</v>
      </c>
      <c r="U93">
        <f t="shared" ca="1" si="16"/>
        <v>7.9419560516402754E-2</v>
      </c>
      <c r="V93">
        <f t="shared" ca="1" si="17"/>
        <v>0.94490052872014219</v>
      </c>
      <c r="W93">
        <f t="shared" ca="1" si="17"/>
        <v>0.3768184068352225</v>
      </c>
      <c r="X93">
        <f t="shared" ca="1" si="17"/>
        <v>0.79616795554493791</v>
      </c>
      <c r="Y93">
        <f t="shared" ca="1" si="17"/>
        <v>0.21134149688988341</v>
      </c>
      <c r="Z93">
        <f t="shared" ca="1" si="17"/>
        <v>1.2320539099571315E-2</v>
      </c>
      <c r="AA93">
        <f t="shared" ca="1" si="17"/>
        <v>0.13061816449843189</v>
      </c>
      <c r="AB93">
        <f t="shared" ca="1" si="17"/>
        <v>0.13368488862279793</v>
      </c>
      <c r="AC93">
        <f t="shared" ca="1" si="17"/>
        <v>0.10924777088775306</v>
      </c>
      <c r="AD93">
        <f t="shared" ca="1" si="17"/>
        <v>0.45218388359341083</v>
      </c>
      <c r="AE93">
        <f t="shared" ca="1" si="17"/>
        <v>5.5619677923184341E-2</v>
      </c>
    </row>
    <row r="94" spans="2:31" x14ac:dyDescent="0.25">
      <c r="B94">
        <f t="shared" ca="1" si="15"/>
        <v>0.56581247252600786</v>
      </c>
      <c r="C94">
        <f t="shared" ca="1" si="15"/>
        <v>0.7020012713035868</v>
      </c>
      <c r="D94">
        <f t="shared" ca="1" si="15"/>
        <v>0.72319424440192481</v>
      </c>
      <c r="E94">
        <f t="shared" ca="1" si="15"/>
        <v>0.85057650618515446</v>
      </c>
      <c r="F94">
        <f t="shared" ca="1" si="15"/>
        <v>0.7702514254664683</v>
      </c>
      <c r="G94">
        <f t="shared" ca="1" si="15"/>
        <v>0.93509407641029085</v>
      </c>
      <c r="H94">
        <f t="shared" ca="1" si="15"/>
        <v>0.92411401762309442</v>
      </c>
      <c r="I94">
        <f t="shared" ca="1" si="15"/>
        <v>0.99599967284570035</v>
      </c>
      <c r="J94">
        <f t="shared" ca="1" si="15"/>
        <v>0.15352659328712409</v>
      </c>
      <c r="K94">
        <f t="shared" ca="1" si="15"/>
        <v>4.7341635229944723E-2</v>
      </c>
      <c r="L94">
        <f t="shared" ca="1" si="16"/>
        <v>0.15159719118574788</v>
      </c>
      <c r="M94">
        <f t="shared" ca="1" si="16"/>
        <v>0.86324613279617002</v>
      </c>
      <c r="N94">
        <f t="shared" ca="1" si="16"/>
        <v>0.31765114745268264</v>
      </c>
      <c r="O94">
        <f t="shared" ca="1" si="16"/>
        <v>0.58263988638096453</v>
      </c>
      <c r="P94">
        <f t="shared" ca="1" si="16"/>
        <v>0.900557103440218</v>
      </c>
      <c r="Q94">
        <f t="shared" ca="1" si="16"/>
        <v>0.30594534468011814</v>
      </c>
      <c r="R94">
        <f t="shared" ca="1" si="16"/>
        <v>0.7500350899444741</v>
      </c>
      <c r="S94">
        <f t="shared" ca="1" si="16"/>
        <v>0.35419394237755264</v>
      </c>
      <c r="T94">
        <f t="shared" ca="1" si="16"/>
        <v>0.17087291181573949</v>
      </c>
      <c r="U94">
        <f t="shared" ca="1" si="16"/>
        <v>0.78056812401097808</v>
      </c>
      <c r="V94">
        <f t="shared" ca="1" si="17"/>
        <v>0.90353011313756348</v>
      </c>
      <c r="W94">
        <f t="shared" ca="1" si="17"/>
        <v>4.9963568181767393E-2</v>
      </c>
      <c r="X94">
        <f t="shared" ca="1" si="17"/>
        <v>0.76813345245577658</v>
      </c>
      <c r="Y94">
        <f t="shared" ca="1" si="17"/>
        <v>0.73226319177807309</v>
      </c>
      <c r="Z94">
        <f t="shared" ca="1" si="17"/>
        <v>0.94954902109681072</v>
      </c>
      <c r="AA94">
        <f t="shared" ca="1" si="17"/>
        <v>0.34637391528572414</v>
      </c>
      <c r="AB94">
        <f t="shared" ca="1" si="17"/>
        <v>0.16629009743562628</v>
      </c>
      <c r="AC94">
        <f t="shared" ca="1" si="17"/>
        <v>0.78097494787673716</v>
      </c>
      <c r="AD94">
        <f t="shared" ca="1" si="17"/>
        <v>0.69795027471213489</v>
      </c>
      <c r="AE94">
        <f t="shared" ca="1" si="17"/>
        <v>0.27690526659960413</v>
      </c>
    </row>
    <row r="95" spans="2:31" x14ac:dyDescent="0.25">
      <c r="B95">
        <f t="shared" ca="1" si="15"/>
        <v>0.12494303821063024</v>
      </c>
      <c r="C95">
        <f t="shared" ca="1" si="15"/>
        <v>0.65155418145180843</v>
      </c>
      <c r="D95">
        <f t="shared" ca="1" si="15"/>
        <v>6.9182387453563976E-2</v>
      </c>
      <c r="E95">
        <f t="shared" ca="1" si="15"/>
        <v>0.66600731650417</v>
      </c>
      <c r="F95">
        <f t="shared" ca="1" si="15"/>
        <v>0.77613834439634499</v>
      </c>
      <c r="G95">
        <f t="shared" ca="1" si="15"/>
        <v>8.8439549062661271E-2</v>
      </c>
      <c r="H95">
        <f t="shared" ca="1" si="15"/>
        <v>0.53506538158528283</v>
      </c>
      <c r="I95">
        <f t="shared" ca="1" si="15"/>
        <v>0.58714221956843349</v>
      </c>
      <c r="J95">
        <f t="shared" ca="1" si="15"/>
        <v>0.3133464835780031</v>
      </c>
      <c r="K95">
        <f t="shared" ca="1" si="15"/>
        <v>0.71063048767779025</v>
      </c>
      <c r="L95">
        <f t="shared" ca="1" si="16"/>
        <v>0.50010175170427429</v>
      </c>
      <c r="M95">
        <f t="shared" ca="1" si="16"/>
        <v>0.41770581150103903</v>
      </c>
      <c r="N95">
        <f t="shared" ca="1" si="16"/>
        <v>0.31475474786798707</v>
      </c>
      <c r="O95">
        <f t="shared" ca="1" si="16"/>
        <v>0.16139939188961083</v>
      </c>
      <c r="P95">
        <f t="shared" ca="1" si="16"/>
        <v>0.84369718688442008</v>
      </c>
      <c r="Q95">
        <f t="shared" ca="1" si="16"/>
        <v>0.21511377356551109</v>
      </c>
      <c r="R95">
        <f t="shared" ca="1" si="16"/>
        <v>0.28551102604353584</v>
      </c>
      <c r="S95">
        <f t="shared" ca="1" si="16"/>
        <v>0.84910642338112652</v>
      </c>
      <c r="T95">
        <f t="shared" ca="1" si="16"/>
        <v>0.75711615715542013</v>
      </c>
      <c r="U95">
        <f t="shared" ca="1" si="16"/>
        <v>0.55061050699085179</v>
      </c>
      <c r="V95">
        <f t="shared" ca="1" si="17"/>
        <v>0.16641271596649942</v>
      </c>
      <c r="W95">
        <f t="shared" ca="1" si="17"/>
        <v>0.26931626980103518</v>
      </c>
      <c r="X95">
        <f t="shared" ca="1" si="17"/>
        <v>0.41676590869257724</v>
      </c>
      <c r="Y95">
        <f t="shared" ca="1" si="17"/>
        <v>0.15713322868431856</v>
      </c>
      <c r="Z95">
        <f t="shared" ca="1" si="17"/>
        <v>0.48955766278675128</v>
      </c>
      <c r="AA95">
        <f t="shared" ca="1" si="17"/>
        <v>0.90869343556285376</v>
      </c>
      <c r="AB95">
        <f t="shared" ca="1" si="17"/>
        <v>0.52354112274061326</v>
      </c>
      <c r="AC95">
        <f t="shared" ca="1" si="17"/>
        <v>0.2944009992997394</v>
      </c>
      <c r="AD95">
        <f t="shared" ca="1" si="17"/>
        <v>0.79758508033797981</v>
      </c>
      <c r="AE95">
        <f t="shared" ca="1" si="17"/>
        <v>0.20594504206092434</v>
      </c>
    </row>
    <row r="96" spans="2:31" x14ac:dyDescent="0.25">
      <c r="B96">
        <f t="shared" ca="1" si="15"/>
        <v>0.80531459301925068</v>
      </c>
      <c r="C96">
        <f t="shared" ca="1" si="15"/>
        <v>0.93693045388382235</v>
      </c>
      <c r="D96">
        <f t="shared" ca="1" si="15"/>
        <v>0.8104801551220735</v>
      </c>
      <c r="E96">
        <f t="shared" ca="1" si="15"/>
        <v>0.95464811660270055</v>
      </c>
      <c r="F96">
        <f t="shared" ca="1" si="15"/>
        <v>0.81374028318059288</v>
      </c>
      <c r="G96">
        <f t="shared" ca="1" si="15"/>
        <v>0.76301826833145103</v>
      </c>
      <c r="H96">
        <f t="shared" ca="1" si="15"/>
        <v>0.57250297233156822</v>
      </c>
      <c r="I96">
        <f t="shared" ca="1" si="15"/>
        <v>0.88294075715022213</v>
      </c>
      <c r="J96">
        <f t="shared" ca="1" si="15"/>
        <v>0.91606471986123106</v>
      </c>
      <c r="K96">
        <f t="shared" ca="1" si="15"/>
        <v>0.69816767515730183</v>
      </c>
      <c r="L96">
        <f t="shared" ca="1" si="16"/>
        <v>0.33453689447868418</v>
      </c>
      <c r="M96">
        <f t="shared" ca="1" si="16"/>
        <v>0.26872245289629149</v>
      </c>
      <c r="N96">
        <f t="shared" ca="1" si="16"/>
        <v>0.7824108945578756</v>
      </c>
      <c r="O96">
        <f t="shared" ca="1" si="16"/>
        <v>0.15808686324147825</v>
      </c>
      <c r="P96">
        <f t="shared" ca="1" si="16"/>
        <v>0.76417337947899822</v>
      </c>
      <c r="Q96">
        <f t="shared" ca="1" si="16"/>
        <v>0.15665948949999786</v>
      </c>
      <c r="R96">
        <f t="shared" ca="1" si="16"/>
        <v>7.9925194225588025E-2</v>
      </c>
      <c r="S96">
        <f t="shared" ca="1" si="16"/>
        <v>3.4402667568905976E-2</v>
      </c>
      <c r="T96">
        <f t="shared" ca="1" si="16"/>
        <v>0.87738754461537205</v>
      </c>
      <c r="U96">
        <f t="shared" ca="1" si="16"/>
        <v>8.4886066647450908E-2</v>
      </c>
      <c r="V96">
        <f t="shared" ca="1" si="17"/>
        <v>0.37530532115534543</v>
      </c>
      <c r="W96">
        <f t="shared" ca="1" si="17"/>
        <v>0.10438488731505502</v>
      </c>
      <c r="X96">
        <f t="shared" ca="1" si="17"/>
        <v>0.3532117969542119</v>
      </c>
      <c r="Y96">
        <f t="shared" ca="1" si="17"/>
        <v>0.99533060633305714</v>
      </c>
      <c r="Z96">
        <f t="shared" ca="1" si="17"/>
        <v>0.35666266201062347</v>
      </c>
      <c r="AA96">
        <f t="shared" ca="1" si="17"/>
        <v>0.37533299416169541</v>
      </c>
      <c r="AB96">
        <f t="shared" ca="1" si="17"/>
        <v>0.51198085795684367</v>
      </c>
      <c r="AC96">
        <f t="shared" ca="1" si="17"/>
        <v>0.53836683167273769</v>
      </c>
      <c r="AD96">
        <f t="shared" ca="1" si="17"/>
        <v>0.89189767231765327</v>
      </c>
      <c r="AE96">
        <f t="shared" ca="1" si="17"/>
        <v>0.3101191905785885</v>
      </c>
    </row>
    <row r="97" spans="2:31" x14ac:dyDescent="0.25">
      <c r="B97">
        <f t="shared" ca="1" si="15"/>
        <v>0.28949178211898774</v>
      </c>
      <c r="C97">
        <f t="shared" ca="1" si="15"/>
        <v>0.68333959523288046</v>
      </c>
      <c r="D97">
        <f t="shared" ca="1" si="15"/>
        <v>0.3994982193865424</v>
      </c>
      <c r="E97">
        <f t="shared" ca="1" si="15"/>
        <v>0.29683211192540337</v>
      </c>
      <c r="F97">
        <f t="shared" ca="1" si="15"/>
        <v>0.78852311425638177</v>
      </c>
      <c r="G97">
        <f t="shared" ca="1" si="15"/>
        <v>0.55366838367928484</v>
      </c>
      <c r="H97">
        <f t="shared" ca="1" si="15"/>
        <v>0.99952574497339164</v>
      </c>
      <c r="I97">
        <f t="shared" ca="1" si="15"/>
        <v>0.69359415525353563</v>
      </c>
      <c r="J97">
        <f t="shared" ca="1" si="15"/>
        <v>0.37577459191072737</v>
      </c>
      <c r="K97">
        <f t="shared" ca="1" si="15"/>
        <v>0.85512314912859289</v>
      </c>
      <c r="L97">
        <f t="shared" ca="1" si="16"/>
        <v>0.57790894981663055</v>
      </c>
      <c r="M97">
        <f t="shared" ca="1" si="16"/>
        <v>0.65475680500456335</v>
      </c>
      <c r="N97">
        <f t="shared" ca="1" si="16"/>
        <v>0.88702203745087105</v>
      </c>
      <c r="O97">
        <f t="shared" ca="1" si="16"/>
        <v>0.23232620863837194</v>
      </c>
      <c r="P97">
        <f t="shared" ca="1" si="16"/>
        <v>0.9762774665725118</v>
      </c>
      <c r="Q97">
        <f t="shared" ca="1" si="16"/>
        <v>0.49218663582797806</v>
      </c>
      <c r="R97">
        <f t="shared" ca="1" si="16"/>
        <v>0.49834852455308298</v>
      </c>
      <c r="S97">
        <f t="shared" ca="1" si="16"/>
        <v>0.19074300188621862</v>
      </c>
      <c r="T97">
        <f t="shared" ca="1" si="16"/>
        <v>0.959472499338345</v>
      </c>
      <c r="U97">
        <f t="shared" ca="1" si="16"/>
        <v>0.21095083448725571</v>
      </c>
      <c r="V97">
        <f t="shared" ca="1" si="17"/>
        <v>0.39924647427293425</v>
      </c>
      <c r="W97">
        <f t="shared" ca="1" si="17"/>
        <v>0.11324589344000335</v>
      </c>
      <c r="X97">
        <f t="shared" ca="1" si="17"/>
        <v>0.82281864564641483</v>
      </c>
      <c r="Y97">
        <f t="shared" ca="1" si="17"/>
        <v>0.67158247547557748</v>
      </c>
      <c r="Z97">
        <f t="shared" ca="1" si="17"/>
        <v>0.21173610176921653</v>
      </c>
      <c r="AA97">
        <f t="shared" ca="1" si="17"/>
        <v>0.37837291610851942</v>
      </c>
      <c r="AB97">
        <f t="shared" ca="1" si="17"/>
        <v>0.58346065023074112</v>
      </c>
      <c r="AC97">
        <f t="shared" ca="1" si="17"/>
        <v>0.38238184845231959</v>
      </c>
      <c r="AD97">
        <f t="shared" ca="1" si="17"/>
        <v>0.60260371192836293</v>
      </c>
      <c r="AE97">
        <f t="shared" ca="1" si="17"/>
        <v>9.1782025935437161E-2</v>
      </c>
    </row>
    <row r="98" spans="2:31" x14ac:dyDescent="0.25">
      <c r="B98">
        <f t="shared" ca="1" si="15"/>
        <v>0.69635275990489109</v>
      </c>
      <c r="C98">
        <f t="shared" ca="1" si="15"/>
        <v>0.87063283023723703</v>
      </c>
      <c r="D98">
        <f t="shared" ca="1" si="15"/>
        <v>0.20086134872520489</v>
      </c>
      <c r="E98">
        <f t="shared" ca="1" si="15"/>
        <v>0.66439156240186592</v>
      </c>
      <c r="F98">
        <f t="shared" ca="1" si="15"/>
        <v>0.11327289120887912</v>
      </c>
      <c r="G98">
        <f t="shared" ca="1" si="15"/>
        <v>4.7133891242359116E-2</v>
      </c>
      <c r="H98">
        <f t="shared" ca="1" si="15"/>
        <v>0.50909640636302234</v>
      </c>
      <c r="I98">
        <f t="shared" ca="1" si="15"/>
        <v>0.65403703995584594</v>
      </c>
      <c r="J98">
        <f t="shared" ca="1" si="15"/>
        <v>0.68429311781284552</v>
      </c>
      <c r="K98">
        <f t="shared" ca="1" si="15"/>
        <v>0.49582251971467395</v>
      </c>
      <c r="L98">
        <f t="shared" ca="1" si="16"/>
        <v>0.65943228749818905</v>
      </c>
      <c r="M98">
        <f t="shared" ca="1" si="16"/>
        <v>0.50406762094364099</v>
      </c>
      <c r="N98">
        <f t="shared" ca="1" si="16"/>
        <v>0.42605567056521165</v>
      </c>
      <c r="O98">
        <f t="shared" ca="1" si="16"/>
        <v>0.43673910280730732</v>
      </c>
      <c r="P98">
        <f t="shared" ca="1" si="16"/>
        <v>0.2581433063947467</v>
      </c>
      <c r="Q98">
        <f t="shared" ca="1" si="16"/>
        <v>0.39293827678509263</v>
      </c>
      <c r="R98">
        <f t="shared" ca="1" si="16"/>
        <v>0.60474306193633898</v>
      </c>
      <c r="S98">
        <f t="shared" ca="1" si="16"/>
        <v>0.22211520375337912</v>
      </c>
      <c r="T98">
        <f t="shared" ca="1" si="16"/>
        <v>0.36218417556295218</v>
      </c>
      <c r="U98">
        <f t="shared" ca="1" si="16"/>
        <v>2.974756716989746E-2</v>
      </c>
      <c r="V98">
        <f t="shared" ca="1" si="17"/>
        <v>0.26787683744701862</v>
      </c>
      <c r="W98">
        <f t="shared" ca="1" si="17"/>
        <v>0.94043952243533724</v>
      </c>
      <c r="X98">
        <f t="shared" ca="1" si="17"/>
        <v>0.6131482651993112</v>
      </c>
      <c r="Y98">
        <f t="shared" ca="1" si="17"/>
        <v>0.55629791480146618</v>
      </c>
      <c r="Z98">
        <f t="shared" ca="1" si="17"/>
        <v>0.27485439068473694</v>
      </c>
      <c r="AA98">
        <f t="shared" ca="1" si="17"/>
        <v>0.79452841130136287</v>
      </c>
      <c r="AB98">
        <f t="shared" ca="1" si="17"/>
        <v>0.5539744630293556</v>
      </c>
      <c r="AC98">
        <f t="shared" ca="1" si="17"/>
        <v>6.9579742130437772E-2</v>
      </c>
      <c r="AD98">
        <f t="shared" ca="1" si="17"/>
        <v>3.1143290168224258E-2</v>
      </c>
      <c r="AE98">
        <f t="shared" ca="1" si="17"/>
        <v>0.66081048938908138</v>
      </c>
    </row>
    <row r="99" spans="2:31" x14ac:dyDescent="0.25">
      <c r="B99">
        <f t="shared" ca="1" si="15"/>
        <v>0.31569590504932177</v>
      </c>
      <c r="C99">
        <f t="shared" ca="1" si="15"/>
        <v>0.37695798481876075</v>
      </c>
      <c r="D99">
        <f t="shared" ca="1" si="15"/>
        <v>0.32544197444097533</v>
      </c>
      <c r="E99">
        <f t="shared" ca="1" si="15"/>
        <v>0.20742430658532135</v>
      </c>
      <c r="F99">
        <f t="shared" ca="1" si="15"/>
        <v>1.2421962865959202E-2</v>
      </c>
      <c r="G99">
        <f t="shared" ca="1" si="15"/>
        <v>0.54717453364859647</v>
      </c>
      <c r="H99">
        <f t="shared" ca="1" si="15"/>
        <v>0.62420688804945001</v>
      </c>
      <c r="I99">
        <f t="shared" ca="1" si="15"/>
        <v>0.59753720393931875</v>
      </c>
      <c r="J99">
        <f t="shared" ca="1" si="15"/>
        <v>0.77725142146461046</v>
      </c>
      <c r="K99">
        <f t="shared" ca="1" si="15"/>
        <v>0.46691435947678084</v>
      </c>
      <c r="L99">
        <f t="shared" ca="1" si="16"/>
        <v>0.68804150161485356</v>
      </c>
      <c r="M99">
        <f t="shared" ca="1" si="16"/>
        <v>0.38789091889844363</v>
      </c>
      <c r="N99">
        <f t="shared" ca="1" si="16"/>
        <v>0.28613955441593508</v>
      </c>
      <c r="O99">
        <f t="shared" ca="1" si="16"/>
        <v>0.12789683459468648</v>
      </c>
      <c r="P99">
        <f t="shared" ca="1" si="16"/>
        <v>0.78361842682360194</v>
      </c>
      <c r="Q99">
        <f t="shared" ca="1" si="16"/>
        <v>0.88082397835524118</v>
      </c>
      <c r="R99">
        <f t="shared" ca="1" si="16"/>
        <v>0.49370425587805267</v>
      </c>
      <c r="S99">
        <f t="shared" ca="1" si="16"/>
        <v>0.37015399422216455</v>
      </c>
      <c r="T99">
        <f t="shared" ca="1" si="16"/>
        <v>0.26282036727362001</v>
      </c>
      <c r="U99">
        <f t="shared" ca="1" si="16"/>
        <v>0.90928128432616573</v>
      </c>
      <c r="V99">
        <f t="shared" ca="1" si="17"/>
        <v>0.2730575251282279</v>
      </c>
      <c r="W99">
        <f t="shared" ca="1" si="17"/>
        <v>0.24641703803330905</v>
      </c>
      <c r="X99">
        <f t="shared" ca="1" si="17"/>
        <v>0.99705071683515256</v>
      </c>
      <c r="Y99">
        <f t="shared" ca="1" si="17"/>
        <v>0.36083756478126822</v>
      </c>
      <c r="Z99">
        <f t="shared" ca="1" si="17"/>
        <v>5.07228908018309E-2</v>
      </c>
      <c r="AA99">
        <f t="shared" ca="1" si="17"/>
        <v>0.65195391466152142</v>
      </c>
      <c r="AB99">
        <f t="shared" ca="1" si="17"/>
        <v>0.96878531991799832</v>
      </c>
      <c r="AC99">
        <f t="shared" ca="1" si="17"/>
        <v>0.95018404015068914</v>
      </c>
      <c r="AD99">
        <f t="shared" ca="1" si="17"/>
        <v>0.89580886437635177</v>
      </c>
      <c r="AE99">
        <f t="shared" ca="1" si="17"/>
        <v>0.34168460257248512</v>
      </c>
    </row>
    <row r="100" spans="2:31" x14ac:dyDescent="0.25">
      <c r="B100">
        <f t="shared" ref="B100:K109" ca="1" si="18">RAND()</f>
        <v>0.79046231112947485</v>
      </c>
      <c r="C100">
        <f t="shared" ca="1" si="18"/>
        <v>0.62341707924968226</v>
      </c>
      <c r="D100">
        <f t="shared" ca="1" si="18"/>
        <v>0.80922636086745237</v>
      </c>
      <c r="E100">
        <f t="shared" ca="1" si="18"/>
        <v>1.3603288805708935E-2</v>
      </c>
      <c r="F100">
        <f t="shared" ca="1" si="18"/>
        <v>0.77627556015566701</v>
      </c>
      <c r="G100">
        <f t="shared" ca="1" si="18"/>
        <v>0.30257254338256345</v>
      </c>
      <c r="H100">
        <f t="shared" ca="1" si="18"/>
        <v>0.98687417223738749</v>
      </c>
      <c r="I100">
        <f t="shared" ca="1" si="18"/>
        <v>0.24781341484291186</v>
      </c>
      <c r="J100">
        <f t="shared" ca="1" si="18"/>
        <v>0.56756302682159077</v>
      </c>
      <c r="K100">
        <f t="shared" ca="1" si="18"/>
        <v>0.25225091498083918</v>
      </c>
      <c r="L100">
        <f t="shared" ref="L100:U109" ca="1" si="19">RAND()</f>
        <v>0.30394470256745554</v>
      </c>
      <c r="M100">
        <f t="shared" ca="1" si="19"/>
        <v>0.29753514079040499</v>
      </c>
      <c r="N100">
        <f t="shared" ca="1" si="19"/>
        <v>0.95571593606972716</v>
      </c>
      <c r="O100">
        <f t="shared" ca="1" si="19"/>
        <v>0.36867369808940736</v>
      </c>
      <c r="P100">
        <f t="shared" ca="1" si="19"/>
        <v>4.3799750198359577E-2</v>
      </c>
      <c r="Q100">
        <f t="shared" ca="1" si="19"/>
        <v>0.29567584489870669</v>
      </c>
      <c r="R100">
        <f t="shared" ca="1" si="19"/>
        <v>0.52785707655482117</v>
      </c>
      <c r="S100">
        <f t="shared" ca="1" si="19"/>
        <v>0.89688591081117552</v>
      </c>
      <c r="T100">
        <f t="shared" ca="1" si="19"/>
        <v>0.472119494848876</v>
      </c>
      <c r="U100">
        <f t="shared" ca="1" si="19"/>
        <v>7.5171651817009355E-2</v>
      </c>
      <c r="V100">
        <f t="shared" ref="V100:AE109" ca="1" si="20">RAND()</f>
        <v>0.86079460794744089</v>
      </c>
      <c r="W100">
        <f t="shared" ca="1" si="20"/>
        <v>0.30258114933387104</v>
      </c>
      <c r="X100">
        <f t="shared" ca="1" si="20"/>
        <v>0.25395491845528295</v>
      </c>
      <c r="Y100">
        <f t="shared" ca="1" si="20"/>
        <v>0.29335532307488599</v>
      </c>
      <c r="Z100">
        <f t="shared" ca="1" si="20"/>
        <v>0.69667875250209499</v>
      </c>
      <c r="AA100">
        <f t="shared" ca="1" si="20"/>
        <v>1.9599363787038193E-2</v>
      </c>
      <c r="AB100">
        <f t="shared" ca="1" si="20"/>
        <v>0.80865576543771378</v>
      </c>
      <c r="AC100">
        <f t="shared" ca="1" si="20"/>
        <v>0.32904972291675366</v>
      </c>
      <c r="AD100">
        <f t="shared" ca="1" si="20"/>
        <v>3.1475177957735134E-2</v>
      </c>
      <c r="AE100">
        <f t="shared" ca="1" si="20"/>
        <v>0.93247328664880946</v>
      </c>
    </row>
    <row r="101" spans="2:31" x14ac:dyDescent="0.25">
      <c r="B101">
        <f t="shared" ca="1" si="18"/>
        <v>0.8687222427743253</v>
      </c>
      <c r="C101">
        <f t="shared" ca="1" si="18"/>
        <v>0.3071639746708863</v>
      </c>
      <c r="D101">
        <f t="shared" ca="1" si="18"/>
        <v>0.98606005874907554</v>
      </c>
      <c r="E101">
        <f t="shared" ca="1" si="18"/>
        <v>0.17796301120647073</v>
      </c>
      <c r="F101">
        <f t="shared" ca="1" si="18"/>
        <v>0.18602653864282725</v>
      </c>
      <c r="G101">
        <f t="shared" ca="1" si="18"/>
        <v>0.95804650234585509</v>
      </c>
      <c r="H101">
        <f t="shared" ca="1" si="18"/>
        <v>0.66243220848206352</v>
      </c>
      <c r="I101">
        <f t="shared" ca="1" si="18"/>
        <v>0.76361379749602709</v>
      </c>
      <c r="J101">
        <f t="shared" ca="1" si="18"/>
        <v>0.16572164614575868</v>
      </c>
      <c r="K101">
        <f t="shared" ca="1" si="18"/>
        <v>0.48131090465799264</v>
      </c>
      <c r="L101">
        <f t="shared" ca="1" si="19"/>
        <v>0.80340800161945403</v>
      </c>
      <c r="M101">
        <f t="shared" ca="1" si="19"/>
        <v>0.48931800030563277</v>
      </c>
      <c r="N101">
        <f t="shared" ca="1" si="19"/>
        <v>0.54701944720500006</v>
      </c>
      <c r="O101">
        <f t="shared" ca="1" si="19"/>
        <v>0.28961772654996487</v>
      </c>
      <c r="P101">
        <f t="shared" ca="1" si="19"/>
        <v>0.92781573065131351</v>
      </c>
      <c r="Q101">
        <f t="shared" ca="1" si="19"/>
        <v>0.52547769969765312</v>
      </c>
      <c r="R101">
        <f t="shared" ca="1" si="19"/>
        <v>0.51606905108438017</v>
      </c>
      <c r="S101">
        <f t="shared" ca="1" si="19"/>
        <v>0.62878573893199108</v>
      </c>
      <c r="T101">
        <f t="shared" ca="1" si="19"/>
        <v>0.2650867995864914</v>
      </c>
      <c r="U101">
        <f t="shared" ca="1" si="19"/>
        <v>0.9348389939720585</v>
      </c>
      <c r="V101">
        <f t="shared" ca="1" si="20"/>
        <v>0.71283204480134121</v>
      </c>
      <c r="W101">
        <f t="shared" ca="1" si="20"/>
        <v>1.2066134308604148E-2</v>
      </c>
      <c r="X101">
        <f t="shared" ca="1" si="20"/>
        <v>0.82637213513229901</v>
      </c>
      <c r="Y101">
        <f t="shared" ca="1" si="20"/>
        <v>0.38698860046177908</v>
      </c>
      <c r="Z101">
        <f t="shared" ca="1" si="20"/>
        <v>0.72988246223403541</v>
      </c>
      <c r="AA101">
        <f t="shared" ca="1" si="20"/>
        <v>0.6519212458468826</v>
      </c>
      <c r="AB101">
        <f t="shared" ca="1" si="20"/>
        <v>0.54072300114508165</v>
      </c>
      <c r="AC101">
        <f t="shared" ca="1" si="20"/>
        <v>8.8921083393895817E-3</v>
      </c>
      <c r="AD101">
        <f t="shared" ca="1" si="20"/>
        <v>0.40696441962206897</v>
      </c>
      <c r="AE101">
        <f t="shared" ca="1" si="20"/>
        <v>0.92487482307500479</v>
      </c>
    </row>
    <row r="102" spans="2:31" x14ac:dyDescent="0.25">
      <c r="B102">
        <f t="shared" ca="1" si="18"/>
        <v>0.25238912003085989</v>
      </c>
      <c r="C102">
        <f t="shared" ca="1" si="18"/>
        <v>0.96120976093269839</v>
      </c>
      <c r="D102">
        <f t="shared" ca="1" si="18"/>
        <v>0.78461968055808295</v>
      </c>
      <c r="E102">
        <f t="shared" ca="1" si="18"/>
        <v>0.74489087594751635</v>
      </c>
      <c r="F102">
        <f t="shared" ca="1" si="18"/>
        <v>9.1185578238055953E-2</v>
      </c>
      <c r="G102">
        <f t="shared" ca="1" si="18"/>
        <v>0.65633640755302292</v>
      </c>
      <c r="H102">
        <f t="shared" ca="1" si="18"/>
        <v>0.70038132668847908</v>
      </c>
      <c r="I102">
        <f t="shared" ca="1" si="18"/>
        <v>0.70506965220717732</v>
      </c>
      <c r="J102">
        <f t="shared" ca="1" si="18"/>
        <v>0.29279032101132341</v>
      </c>
      <c r="K102">
        <f t="shared" ca="1" si="18"/>
        <v>0.79911225570929756</v>
      </c>
      <c r="L102">
        <f t="shared" ca="1" si="19"/>
        <v>0.18670072143933503</v>
      </c>
      <c r="M102">
        <f t="shared" ca="1" si="19"/>
        <v>0.80836731226162706</v>
      </c>
      <c r="N102">
        <f t="shared" ca="1" si="19"/>
        <v>0.15707127994219139</v>
      </c>
      <c r="O102">
        <f t="shared" ca="1" si="19"/>
        <v>0.62345440833723065</v>
      </c>
      <c r="P102">
        <f t="shared" ca="1" si="19"/>
        <v>3.4152543265282276E-2</v>
      </c>
      <c r="Q102">
        <f t="shared" ca="1" si="19"/>
        <v>0.23213754460271513</v>
      </c>
      <c r="R102">
        <f t="shared" ca="1" si="19"/>
        <v>8.6245882348498393E-2</v>
      </c>
      <c r="S102">
        <f t="shared" ca="1" si="19"/>
        <v>0.15149932989332537</v>
      </c>
      <c r="T102">
        <f t="shared" ca="1" si="19"/>
        <v>0.7287384352234898</v>
      </c>
      <c r="U102">
        <f t="shared" ca="1" si="19"/>
        <v>0.26326416978263145</v>
      </c>
      <c r="V102">
        <f t="shared" ca="1" si="20"/>
        <v>0.36239201070866334</v>
      </c>
      <c r="W102">
        <f t="shared" ca="1" si="20"/>
        <v>0.39651268353637192</v>
      </c>
      <c r="X102">
        <f t="shared" ca="1" si="20"/>
        <v>0.46320997715950885</v>
      </c>
      <c r="Y102">
        <f t="shared" ca="1" si="20"/>
        <v>0.81857772965860498</v>
      </c>
      <c r="Z102">
        <f t="shared" ca="1" si="20"/>
        <v>0.70609991352506452</v>
      </c>
      <c r="AA102">
        <f t="shared" ca="1" si="20"/>
        <v>0.92908000946069902</v>
      </c>
      <c r="AB102">
        <f t="shared" ca="1" si="20"/>
        <v>0.13712633672838415</v>
      </c>
      <c r="AC102">
        <f t="shared" ca="1" si="20"/>
        <v>0.44750288151275108</v>
      </c>
      <c r="AD102">
        <f t="shared" ca="1" si="20"/>
        <v>0.20071644189812776</v>
      </c>
      <c r="AE102">
        <f t="shared" ca="1" si="20"/>
        <v>0.99572236935565606</v>
      </c>
    </row>
    <row r="103" spans="2:31" x14ac:dyDescent="0.25">
      <c r="B103">
        <f t="shared" ca="1" si="18"/>
        <v>0.54177623412782361</v>
      </c>
      <c r="C103">
        <f t="shared" ca="1" si="18"/>
        <v>0.27912946229855695</v>
      </c>
      <c r="D103">
        <f t="shared" ca="1" si="18"/>
        <v>0.37003032302843891</v>
      </c>
      <c r="E103">
        <f t="shared" ca="1" si="18"/>
        <v>1.2642165087366708E-2</v>
      </c>
      <c r="F103">
        <f t="shared" ca="1" si="18"/>
        <v>0.20454142298799383</v>
      </c>
      <c r="G103">
        <f t="shared" ca="1" si="18"/>
        <v>0.54973966138101904</v>
      </c>
      <c r="H103">
        <f t="shared" ca="1" si="18"/>
        <v>0.91491074357615121</v>
      </c>
      <c r="I103">
        <f t="shared" ca="1" si="18"/>
        <v>0.6561148135366639</v>
      </c>
      <c r="J103">
        <f t="shared" ca="1" si="18"/>
        <v>8.4863536077134372E-2</v>
      </c>
      <c r="K103">
        <f t="shared" ca="1" si="18"/>
        <v>0.24334319687771888</v>
      </c>
      <c r="L103">
        <f t="shared" ca="1" si="19"/>
        <v>0.54495794890508886</v>
      </c>
      <c r="M103">
        <f t="shared" ca="1" si="19"/>
        <v>0.38553442938080695</v>
      </c>
      <c r="N103">
        <f t="shared" ca="1" si="19"/>
        <v>0.13513636161586201</v>
      </c>
      <c r="O103">
        <f t="shared" ca="1" si="19"/>
        <v>7.8395663309399843E-2</v>
      </c>
      <c r="P103">
        <f t="shared" ca="1" si="19"/>
        <v>0.43884197827749816</v>
      </c>
      <c r="Q103">
        <f t="shared" ca="1" si="19"/>
        <v>0.99523750279791035</v>
      </c>
      <c r="R103">
        <f t="shared" ca="1" si="19"/>
        <v>0.6417660024949392</v>
      </c>
      <c r="S103">
        <f t="shared" ca="1" si="19"/>
        <v>0.17813159953186997</v>
      </c>
      <c r="T103">
        <f t="shared" ca="1" si="19"/>
        <v>0.51908836214230036</v>
      </c>
      <c r="U103">
        <f t="shared" ca="1" si="19"/>
        <v>0.36435268927422282</v>
      </c>
      <c r="V103">
        <f t="shared" ca="1" si="20"/>
        <v>0.84239415799707507</v>
      </c>
      <c r="W103">
        <f t="shared" ca="1" si="20"/>
        <v>0.24118023288443102</v>
      </c>
      <c r="X103">
        <f t="shared" ca="1" si="20"/>
        <v>0.27685875707492968</v>
      </c>
      <c r="Y103">
        <f t="shared" ca="1" si="20"/>
        <v>0.39691126481591232</v>
      </c>
      <c r="Z103">
        <f t="shared" ca="1" si="20"/>
        <v>0.22229768702421504</v>
      </c>
      <c r="AA103">
        <f t="shared" ca="1" si="20"/>
        <v>0.52489674887353877</v>
      </c>
      <c r="AB103">
        <f t="shared" ca="1" si="20"/>
        <v>0.55333607267578389</v>
      </c>
      <c r="AC103">
        <f t="shared" ca="1" si="20"/>
        <v>0.47300091732742855</v>
      </c>
      <c r="AD103">
        <f t="shared" ca="1" si="20"/>
        <v>0.55312714325601542</v>
      </c>
      <c r="AE103">
        <f t="shared" ca="1" si="20"/>
        <v>3.6894593233199879E-2</v>
      </c>
    </row>
    <row r="104" spans="2:31" x14ac:dyDescent="0.25">
      <c r="B104">
        <f t="shared" ca="1" si="18"/>
        <v>0.40187613965922342</v>
      </c>
      <c r="C104">
        <f t="shared" ca="1" si="18"/>
        <v>0.46840347715504116</v>
      </c>
      <c r="D104">
        <f t="shared" ca="1" si="18"/>
        <v>0.62155147912403574</v>
      </c>
      <c r="E104">
        <f t="shared" ca="1" si="18"/>
        <v>0.90626313252002078</v>
      </c>
      <c r="F104">
        <f t="shared" ca="1" si="18"/>
        <v>0.84723500011531616</v>
      </c>
      <c r="G104">
        <f t="shared" ca="1" si="18"/>
        <v>0.88907808858569548</v>
      </c>
      <c r="H104">
        <f t="shared" ca="1" si="18"/>
        <v>0.38964237359623111</v>
      </c>
      <c r="I104">
        <f t="shared" ca="1" si="18"/>
        <v>0.35497182724504595</v>
      </c>
      <c r="J104">
        <f t="shared" ca="1" si="18"/>
        <v>0.15081393389952602</v>
      </c>
      <c r="K104">
        <f t="shared" ca="1" si="18"/>
        <v>0.83392113704652271</v>
      </c>
      <c r="L104">
        <f t="shared" ca="1" si="19"/>
        <v>0.92216908605407255</v>
      </c>
      <c r="M104">
        <f t="shared" ca="1" si="19"/>
        <v>0.6193575849797428</v>
      </c>
      <c r="N104">
        <f t="shared" ca="1" si="19"/>
        <v>0.90626290913196006</v>
      </c>
      <c r="O104">
        <f t="shared" ca="1" si="19"/>
        <v>0.2306990057946372</v>
      </c>
      <c r="P104">
        <f t="shared" ca="1" si="19"/>
        <v>0.95866198676364878</v>
      </c>
      <c r="Q104">
        <f t="shared" ca="1" si="19"/>
        <v>0.63840213165530635</v>
      </c>
      <c r="R104">
        <f t="shared" ca="1" si="19"/>
        <v>0.704146937697959</v>
      </c>
      <c r="S104">
        <f t="shared" ca="1" si="19"/>
        <v>0.90026400773217574</v>
      </c>
      <c r="T104">
        <f t="shared" ca="1" si="19"/>
        <v>0.5272058789336862</v>
      </c>
      <c r="U104">
        <f t="shared" ca="1" si="19"/>
        <v>0.60577495966591322</v>
      </c>
      <c r="V104">
        <f t="shared" ca="1" si="20"/>
        <v>0.53175791141020934</v>
      </c>
      <c r="W104">
        <f t="shared" ca="1" si="20"/>
        <v>0.63968235728657064</v>
      </c>
      <c r="X104">
        <f t="shared" ca="1" si="20"/>
        <v>0.4738242903326837</v>
      </c>
      <c r="Y104">
        <f t="shared" ca="1" si="20"/>
        <v>0.88690179180229434</v>
      </c>
      <c r="Z104">
        <f t="shared" ca="1" si="20"/>
        <v>8.9876344037450595E-2</v>
      </c>
      <c r="AA104">
        <f t="shared" ca="1" si="20"/>
        <v>0.16025644530536987</v>
      </c>
      <c r="AB104">
        <f t="shared" ca="1" si="20"/>
        <v>0.52224304342178041</v>
      </c>
      <c r="AC104">
        <f t="shared" ca="1" si="20"/>
        <v>0.4693321368540293</v>
      </c>
      <c r="AD104">
        <f t="shared" ca="1" si="20"/>
        <v>0.37870461308795988</v>
      </c>
      <c r="AE104">
        <f t="shared" ca="1" si="20"/>
        <v>0.50729736051451868</v>
      </c>
    </row>
    <row r="105" spans="2:31" x14ac:dyDescent="0.25">
      <c r="B105">
        <f t="shared" ca="1" si="18"/>
        <v>3.3733425349813106E-2</v>
      </c>
      <c r="C105">
        <f t="shared" ca="1" si="18"/>
        <v>6.5046574322915163E-2</v>
      </c>
      <c r="D105">
        <f t="shared" ca="1" si="18"/>
        <v>0.44118253941292362</v>
      </c>
      <c r="E105">
        <f t="shared" ca="1" si="18"/>
        <v>0.8338488805151627</v>
      </c>
      <c r="F105">
        <f t="shared" ca="1" si="18"/>
        <v>0.4309767357581219</v>
      </c>
      <c r="G105">
        <f t="shared" ca="1" si="18"/>
        <v>8.8404403801624898E-2</v>
      </c>
      <c r="H105">
        <f t="shared" ca="1" si="18"/>
        <v>1.3224424946930213E-2</v>
      </c>
      <c r="I105">
        <f t="shared" ca="1" si="18"/>
        <v>0.8435802766953413</v>
      </c>
      <c r="J105">
        <f t="shared" ca="1" si="18"/>
        <v>0.32976603739707722</v>
      </c>
      <c r="K105">
        <f t="shared" ca="1" si="18"/>
        <v>0.50943065258501141</v>
      </c>
      <c r="L105">
        <f t="shared" ca="1" si="19"/>
        <v>0.50405234738342175</v>
      </c>
      <c r="M105">
        <f t="shared" ca="1" si="19"/>
        <v>0.41597522913627771</v>
      </c>
      <c r="N105">
        <f t="shared" ca="1" si="19"/>
        <v>0.2592612410374846</v>
      </c>
      <c r="O105">
        <f t="shared" ca="1" si="19"/>
        <v>0.95734120092058217</v>
      </c>
      <c r="P105">
        <f t="shared" ca="1" si="19"/>
        <v>0.23274065922013243</v>
      </c>
      <c r="Q105">
        <f t="shared" ca="1" si="19"/>
        <v>0.97688844452288159</v>
      </c>
      <c r="R105">
        <f t="shared" ca="1" si="19"/>
        <v>0.34505300493274849</v>
      </c>
      <c r="S105">
        <f t="shared" ca="1" si="19"/>
        <v>0.57856977151053179</v>
      </c>
      <c r="T105">
        <f t="shared" ca="1" si="19"/>
        <v>0.52646036480719993</v>
      </c>
      <c r="U105">
        <f t="shared" ca="1" si="19"/>
        <v>5.4099901574667264E-2</v>
      </c>
      <c r="V105">
        <f t="shared" ca="1" si="20"/>
        <v>0.71712073850947711</v>
      </c>
      <c r="W105">
        <f t="shared" ca="1" si="20"/>
        <v>0.98824007674763359</v>
      </c>
      <c r="X105">
        <f t="shared" ca="1" si="20"/>
        <v>0.18356347755592584</v>
      </c>
      <c r="Y105">
        <f t="shared" ca="1" si="20"/>
        <v>0.9650720126746315</v>
      </c>
      <c r="Z105">
        <f t="shared" ca="1" si="20"/>
        <v>0.17042599989946794</v>
      </c>
      <c r="AA105">
        <f t="shared" ca="1" si="20"/>
        <v>0.62834325414926173</v>
      </c>
      <c r="AB105">
        <f t="shared" ca="1" si="20"/>
        <v>0.4956131775027135</v>
      </c>
      <c r="AC105">
        <f t="shared" ca="1" si="20"/>
        <v>0.92895675452372495</v>
      </c>
      <c r="AD105">
        <f t="shared" ca="1" si="20"/>
        <v>0.33751325015319456</v>
      </c>
      <c r="AE105">
        <f t="shared" ca="1" si="20"/>
        <v>0.84015132738521059</v>
      </c>
    </row>
    <row r="106" spans="2:31" x14ac:dyDescent="0.25">
      <c r="B106">
        <f t="shared" ca="1" si="18"/>
        <v>6.2583120285855331E-2</v>
      </c>
      <c r="C106">
        <f t="shared" ca="1" si="18"/>
        <v>0.21768162673050462</v>
      </c>
      <c r="D106">
        <f t="shared" ca="1" si="18"/>
        <v>0.23541455601534778</v>
      </c>
      <c r="E106">
        <f t="shared" ca="1" si="18"/>
        <v>0.35393789711394108</v>
      </c>
      <c r="F106">
        <f t="shared" ca="1" si="18"/>
        <v>0.32187583860066327</v>
      </c>
      <c r="G106">
        <f t="shared" ca="1" si="18"/>
        <v>0.11822732398315861</v>
      </c>
      <c r="H106">
        <f t="shared" ca="1" si="18"/>
        <v>0.6319017310176136</v>
      </c>
      <c r="I106">
        <f t="shared" ca="1" si="18"/>
        <v>0.85117814629172361</v>
      </c>
      <c r="J106">
        <f t="shared" ca="1" si="18"/>
        <v>0.56803175350232071</v>
      </c>
      <c r="K106">
        <f t="shared" ca="1" si="18"/>
        <v>0.33880019394700156</v>
      </c>
      <c r="L106">
        <f t="shared" ca="1" si="19"/>
        <v>0.83780953805049863</v>
      </c>
      <c r="M106">
        <f t="shared" ca="1" si="19"/>
        <v>0.1024973508337288</v>
      </c>
      <c r="N106">
        <f t="shared" ca="1" si="19"/>
        <v>0.58261797885661681</v>
      </c>
      <c r="O106">
        <f t="shared" ca="1" si="19"/>
        <v>0.2600927900395944</v>
      </c>
      <c r="P106">
        <f t="shared" ca="1" si="19"/>
        <v>0.71082871049689844</v>
      </c>
      <c r="Q106">
        <f t="shared" ca="1" si="19"/>
        <v>0.50040723976280388</v>
      </c>
      <c r="R106">
        <f t="shared" ca="1" si="19"/>
        <v>0.18300469201097269</v>
      </c>
      <c r="S106">
        <f t="shared" ca="1" si="19"/>
        <v>0.32542222560757672</v>
      </c>
      <c r="T106">
        <f t="shared" ca="1" si="19"/>
        <v>0.73680013188327131</v>
      </c>
      <c r="U106">
        <f t="shared" ca="1" si="19"/>
        <v>0.15828586428386959</v>
      </c>
      <c r="V106">
        <f t="shared" ca="1" si="20"/>
        <v>0.64086620088222013</v>
      </c>
      <c r="W106">
        <f t="shared" ca="1" si="20"/>
        <v>0.45386717637724083</v>
      </c>
      <c r="X106">
        <f t="shared" ca="1" si="20"/>
        <v>0.11966628043746841</v>
      </c>
      <c r="Y106">
        <f t="shared" ca="1" si="20"/>
        <v>0.91395054875068094</v>
      </c>
      <c r="Z106">
        <f t="shared" ca="1" si="20"/>
        <v>9.0897324462758444E-2</v>
      </c>
      <c r="AA106">
        <f t="shared" ca="1" si="20"/>
        <v>0.61632008658226889</v>
      </c>
      <c r="AB106">
        <f t="shared" ca="1" si="20"/>
        <v>0.15501527268980575</v>
      </c>
      <c r="AC106">
        <f t="shared" ca="1" si="20"/>
        <v>0.35504975952272577</v>
      </c>
      <c r="AD106">
        <f t="shared" ca="1" si="20"/>
        <v>0.72061335126357018</v>
      </c>
      <c r="AE106">
        <f t="shared" ca="1" si="20"/>
        <v>1.9296332995750287E-2</v>
      </c>
    </row>
    <row r="107" spans="2:31" x14ac:dyDescent="0.25">
      <c r="B107">
        <f t="shared" ca="1" si="18"/>
        <v>0.17246797366184663</v>
      </c>
      <c r="C107">
        <f t="shared" ca="1" si="18"/>
        <v>0.21249986162037082</v>
      </c>
      <c r="D107">
        <f t="shared" ca="1" si="18"/>
        <v>0.4586092223665228</v>
      </c>
      <c r="E107">
        <f t="shared" ca="1" si="18"/>
        <v>0.11131730803608253</v>
      </c>
      <c r="F107">
        <f t="shared" ca="1" si="18"/>
        <v>0.93125954488423135</v>
      </c>
      <c r="G107">
        <f t="shared" ca="1" si="18"/>
        <v>0.26959779376284332</v>
      </c>
      <c r="H107">
        <f t="shared" ca="1" si="18"/>
        <v>0.31260139199610659</v>
      </c>
      <c r="I107">
        <f t="shared" ca="1" si="18"/>
        <v>0.45546291359250546</v>
      </c>
      <c r="J107">
        <f t="shared" ca="1" si="18"/>
        <v>0.8381268848298129</v>
      </c>
      <c r="K107">
        <f t="shared" ca="1" si="18"/>
        <v>0.4478797271036381</v>
      </c>
      <c r="L107">
        <f t="shared" ca="1" si="19"/>
        <v>0.94890912867601096</v>
      </c>
      <c r="M107">
        <f t="shared" ca="1" si="19"/>
        <v>7.1147294789601467E-2</v>
      </c>
      <c r="N107">
        <f t="shared" ca="1" si="19"/>
        <v>0.84714996642855001</v>
      </c>
      <c r="O107">
        <f t="shared" ca="1" si="19"/>
        <v>0.58890498146486392</v>
      </c>
      <c r="P107">
        <f t="shared" ca="1" si="19"/>
        <v>0.45060356154988951</v>
      </c>
      <c r="Q107">
        <f t="shared" ca="1" si="19"/>
        <v>7.2537701416912626E-3</v>
      </c>
      <c r="R107">
        <f t="shared" ca="1" si="19"/>
        <v>0.72017064726302227</v>
      </c>
      <c r="S107">
        <f t="shared" ca="1" si="19"/>
        <v>0.63196302246688352</v>
      </c>
      <c r="T107">
        <f t="shared" ca="1" si="19"/>
        <v>0.11805525262422023</v>
      </c>
      <c r="U107">
        <f t="shared" ca="1" si="19"/>
        <v>0.78962495960214074</v>
      </c>
      <c r="V107">
        <f t="shared" ca="1" si="20"/>
        <v>0.67219003135725508</v>
      </c>
      <c r="W107">
        <f t="shared" ca="1" si="20"/>
        <v>0.74335208869069924</v>
      </c>
      <c r="X107">
        <f t="shared" ca="1" si="20"/>
        <v>6.4813361682994675E-2</v>
      </c>
      <c r="Y107">
        <f t="shared" ca="1" si="20"/>
        <v>0.91201033360774697</v>
      </c>
      <c r="Z107">
        <f t="shared" ca="1" si="20"/>
        <v>4.68079302854707E-2</v>
      </c>
      <c r="AA107">
        <f t="shared" ca="1" si="20"/>
        <v>0.38334543131354093</v>
      </c>
      <c r="AB107">
        <f t="shared" ca="1" si="20"/>
        <v>0.22932206683955947</v>
      </c>
      <c r="AC107">
        <f t="shared" ca="1" si="20"/>
        <v>0.71764769321523669</v>
      </c>
      <c r="AD107">
        <f t="shared" ca="1" si="20"/>
        <v>0.47912700546718412</v>
      </c>
      <c r="AE107">
        <f t="shared" ca="1" si="20"/>
        <v>0.84953342836834</v>
      </c>
    </row>
    <row r="108" spans="2:31" x14ac:dyDescent="0.25">
      <c r="B108">
        <f t="shared" ca="1" si="18"/>
        <v>0.52119317853867919</v>
      </c>
      <c r="C108">
        <f t="shared" ca="1" si="18"/>
        <v>0.18595966461445257</v>
      </c>
      <c r="D108">
        <f t="shared" ca="1" si="18"/>
        <v>0.14122539788866861</v>
      </c>
      <c r="E108">
        <f t="shared" ca="1" si="18"/>
        <v>0.62416555324283562</v>
      </c>
      <c r="F108">
        <f t="shared" ca="1" si="18"/>
        <v>0.75251123496112848</v>
      </c>
      <c r="G108">
        <f t="shared" ca="1" si="18"/>
        <v>0.8217636884466919</v>
      </c>
      <c r="H108">
        <f t="shared" ca="1" si="18"/>
        <v>0.15635988562146896</v>
      </c>
      <c r="I108">
        <f t="shared" ca="1" si="18"/>
        <v>0.11261022634004902</v>
      </c>
      <c r="J108">
        <f t="shared" ca="1" si="18"/>
        <v>0.71305379118484269</v>
      </c>
      <c r="K108">
        <f t="shared" ca="1" si="18"/>
        <v>0.3856533679657046</v>
      </c>
      <c r="L108">
        <f t="shared" ca="1" si="19"/>
        <v>0.58957074904469664</v>
      </c>
      <c r="M108">
        <f t="shared" ca="1" si="19"/>
        <v>0.99117994539752008</v>
      </c>
      <c r="N108">
        <f t="shared" ca="1" si="19"/>
        <v>0.28711738651312468</v>
      </c>
      <c r="O108">
        <f t="shared" ca="1" si="19"/>
        <v>0.11822378478632656</v>
      </c>
      <c r="P108">
        <f t="shared" ca="1" si="19"/>
        <v>0.21585448495924919</v>
      </c>
      <c r="Q108">
        <f t="shared" ca="1" si="19"/>
        <v>0.32603650620964864</v>
      </c>
      <c r="R108">
        <f t="shared" ca="1" si="19"/>
        <v>0.54089346395542304</v>
      </c>
      <c r="S108">
        <f t="shared" ca="1" si="19"/>
        <v>0.61270029187088437</v>
      </c>
      <c r="T108">
        <f t="shared" ca="1" si="19"/>
        <v>0.15073835386334089</v>
      </c>
      <c r="U108">
        <f t="shared" ca="1" si="19"/>
        <v>0.87078091959615755</v>
      </c>
      <c r="V108">
        <f t="shared" ca="1" si="20"/>
        <v>0.28364315791870442</v>
      </c>
      <c r="W108">
        <f t="shared" ca="1" si="20"/>
        <v>0.9541871821767558</v>
      </c>
      <c r="X108">
        <f t="shared" ca="1" si="20"/>
        <v>5.0070548842498397E-2</v>
      </c>
      <c r="Y108">
        <f t="shared" ca="1" si="20"/>
        <v>0.53434871637805137</v>
      </c>
      <c r="Z108">
        <f t="shared" ca="1" si="20"/>
        <v>0.29959505363164424</v>
      </c>
      <c r="AA108">
        <f t="shared" ca="1" si="20"/>
        <v>2.2104497307161353E-2</v>
      </c>
      <c r="AB108">
        <f t="shared" ca="1" si="20"/>
        <v>0.88787402275708249</v>
      </c>
      <c r="AC108">
        <f t="shared" ca="1" si="20"/>
        <v>0.97013303604752643</v>
      </c>
      <c r="AD108">
        <f t="shared" ca="1" si="20"/>
        <v>0.76395059627696238</v>
      </c>
      <c r="AE108">
        <f t="shared" ca="1" si="20"/>
        <v>0.8966044825981343</v>
      </c>
    </row>
    <row r="109" spans="2:31" x14ac:dyDescent="0.25">
      <c r="B109">
        <f t="shared" ca="1" si="18"/>
        <v>0.21420275710035619</v>
      </c>
      <c r="C109">
        <f t="shared" ca="1" si="18"/>
        <v>0.39558119089268917</v>
      </c>
      <c r="D109">
        <f t="shared" ca="1" si="18"/>
        <v>0.92436455087983838</v>
      </c>
      <c r="E109">
        <f t="shared" ca="1" si="18"/>
        <v>0.56854831865908562</v>
      </c>
      <c r="F109">
        <f t="shared" ca="1" si="18"/>
        <v>0.55619155089284789</v>
      </c>
      <c r="G109">
        <f t="shared" ca="1" si="18"/>
        <v>0.93273035989725006</v>
      </c>
      <c r="H109">
        <f t="shared" ca="1" si="18"/>
        <v>0.17398649866204025</v>
      </c>
      <c r="I109">
        <f t="shared" ca="1" si="18"/>
        <v>9.1432915130705839E-2</v>
      </c>
      <c r="J109">
        <f t="shared" ca="1" si="18"/>
        <v>0.19090521392069348</v>
      </c>
      <c r="K109">
        <f t="shared" ca="1" si="18"/>
        <v>0.85133688811871711</v>
      </c>
      <c r="L109">
        <f t="shared" ca="1" si="19"/>
        <v>0.44065166580675275</v>
      </c>
      <c r="M109">
        <f t="shared" ca="1" si="19"/>
        <v>0.56269517611911279</v>
      </c>
      <c r="N109">
        <f t="shared" ca="1" si="19"/>
        <v>0.62013556340251696</v>
      </c>
      <c r="O109">
        <f t="shared" ca="1" si="19"/>
        <v>0.59275112601195423</v>
      </c>
      <c r="P109">
        <f t="shared" ca="1" si="19"/>
        <v>0.23575821445127909</v>
      </c>
      <c r="Q109">
        <f t="shared" ca="1" si="19"/>
        <v>0.45881523584303546</v>
      </c>
      <c r="R109">
        <f t="shared" ca="1" si="19"/>
        <v>2.8535534898263215E-2</v>
      </c>
      <c r="S109">
        <f t="shared" ca="1" si="19"/>
        <v>0.93573131132622933</v>
      </c>
      <c r="T109">
        <f t="shared" ca="1" si="19"/>
        <v>0.93511092600665169</v>
      </c>
      <c r="U109">
        <f t="shared" ca="1" si="19"/>
        <v>0.9188192428394264</v>
      </c>
      <c r="V109">
        <f t="shared" ca="1" si="20"/>
        <v>0.13569977520037058</v>
      </c>
      <c r="W109">
        <f t="shared" ca="1" si="20"/>
        <v>0.32796297452145406</v>
      </c>
      <c r="X109">
        <f t="shared" ca="1" si="20"/>
        <v>0.78557342795789853</v>
      </c>
      <c r="Y109">
        <f t="shared" ca="1" si="20"/>
        <v>0.10279749989084186</v>
      </c>
      <c r="Z109">
        <f t="shared" ca="1" si="20"/>
        <v>0.14019870384888411</v>
      </c>
      <c r="AA109">
        <f t="shared" ca="1" si="20"/>
        <v>0.18805914588166672</v>
      </c>
      <c r="AB109">
        <f t="shared" ca="1" si="20"/>
        <v>0.84135798107584581</v>
      </c>
      <c r="AC109">
        <f t="shared" ca="1" si="20"/>
        <v>0.7722869393117886</v>
      </c>
      <c r="AD109">
        <f t="shared" ca="1" si="20"/>
        <v>0.68827624070250604</v>
      </c>
      <c r="AE109">
        <f t="shared" ca="1" si="20"/>
        <v>0.57544821802674906</v>
      </c>
    </row>
    <row r="110" spans="2:31" x14ac:dyDescent="0.25">
      <c r="B110">
        <f t="shared" ref="B110:K119" ca="1" si="21">RAND()</f>
        <v>0.18993627137949565</v>
      </c>
      <c r="C110">
        <f t="shared" ca="1" si="21"/>
        <v>0.17981657766738413</v>
      </c>
      <c r="D110">
        <f t="shared" ca="1" si="21"/>
        <v>0.10568867626287215</v>
      </c>
      <c r="E110">
        <f t="shared" ca="1" si="21"/>
        <v>0.52121926093842408</v>
      </c>
      <c r="F110">
        <f t="shared" ca="1" si="21"/>
        <v>0.61137459446705411</v>
      </c>
      <c r="G110">
        <f t="shared" ca="1" si="21"/>
        <v>0.2088789377450837</v>
      </c>
      <c r="H110">
        <f t="shared" ca="1" si="21"/>
        <v>0.96151079848668619</v>
      </c>
      <c r="I110">
        <f t="shared" ca="1" si="21"/>
        <v>0.67495674409922479</v>
      </c>
      <c r="J110">
        <f t="shared" ca="1" si="21"/>
        <v>0.86665956926423982</v>
      </c>
      <c r="K110">
        <f t="shared" ca="1" si="21"/>
        <v>0.29871248677011142</v>
      </c>
      <c r="L110">
        <f t="shared" ref="L110:U119" ca="1" si="22">RAND()</f>
        <v>0.99308495932051422</v>
      </c>
      <c r="M110">
        <f t="shared" ca="1" si="22"/>
        <v>0.50013051196001634</v>
      </c>
      <c r="N110">
        <f t="shared" ca="1" si="22"/>
        <v>0.19328874895753589</v>
      </c>
      <c r="O110">
        <f t="shared" ca="1" si="22"/>
        <v>0.54760024047947842</v>
      </c>
      <c r="P110">
        <f t="shared" ca="1" si="22"/>
        <v>0.41485961442220542</v>
      </c>
      <c r="Q110">
        <f t="shared" ca="1" si="22"/>
        <v>0.9996134337251219</v>
      </c>
      <c r="R110">
        <f t="shared" ca="1" si="22"/>
        <v>0.29475494210708941</v>
      </c>
      <c r="S110">
        <f t="shared" ca="1" si="22"/>
        <v>0.80043614987700917</v>
      </c>
      <c r="T110">
        <f t="shared" ca="1" si="22"/>
        <v>4.4352826509507892E-2</v>
      </c>
      <c r="U110">
        <f t="shared" ca="1" si="22"/>
        <v>0.25097576884497602</v>
      </c>
      <c r="V110">
        <f t="shared" ref="V110:AE119" ca="1" si="23">RAND()</f>
        <v>6.7243303908812724E-3</v>
      </c>
      <c r="W110">
        <f t="shared" ca="1" si="23"/>
        <v>0.11279863530499856</v>
      </c>
      <c r="X110">
        <f t="shared" ca="1" si="23"/>
        <v>0.97657076383619845</v>
      </c>
      <c r="Y110">
        <f t="shared" ca="1" si="23"/>
        <v>0.72169486241358682</v>
      </c>
      <c r="Z110">
        <f t="shared" ca="1" si="23"/>
        <v>7.6928048860850584E-2</v>
      </c>
      <c r="AA110">
        <f t="shared" ca="1" si="23"/>
        <v>0.68902001843487026</v>
      </c>
      <c r="AB110">
        <f t="shared" ca="1" si="23"/>
        <v>0.80668747510624528</v>
      </c>
      <c r="AC110">
        <f t="shared" ca="1" si="23"/>
        <v>1.3501207664708914E-2</v>
      </c>
      <c r="AD110">
        <f t="shared" ca="1" si="23"/>
        <v>9.7220463721379158E-2</v>
      </c>
      <c r="AE110">
        <f t="shared" ca="1" si="23"/>
        <v>0.22165623597023942</v>
      </c>
    </row>
    <row r="111" spans="2:31" x14ac:dyDescent="0.25">
      <c r="B111">
        <f t="shared" ca="1" si="21"/>
        <v>0.18093985635230325</v>
      </c>
      <c r="C111">
        <f t="shared" ca="1" si="21"/>
        <v>0.63699924782164263</v>
      </c>
      <c r="D111">
        <f t="shared" ca="1" si="21"/>
        <v>0.94668828757232681</v>
      </c>
      <c r="E111">
        <f t="shared" ca="1" si="21"/>
        <v>0.46662614410829573</v>
      </c>
      <c r="F111">
        <f t="shared" ca="1" si="21"/>
        <v>0.84291368487364915</v>
      </c>
      <c r="G111">
        <f t="shared" ca="1" si="21"/>
        <v>0.17387553066743444</v>
      </c>
      <c r="H111">
        <f t="shared" ca="1" si="21"/>
        <v>0.37409251079632089</v>
      </c>
      <c r="I111">
        <f t="shared" ca="1" si="21"/>
        <v>0.95908387796668326</v>
      </c>
      <c r="J111">
        <f t="shared" ca="1" si="21"/>
        <v>0.21522734516627295</v>
      </c>
      <c r="K111">
        <f t="shared" ca="1" si="21"/>
        <v>0.44527073621272439</v>
      </c>
      <c r="L111">
        <f t="shared" ca="1" si="22"/>
        <v>0.59935179144040451</v>
      </c>
      <c r="M111">
        <f t="shared" ca="1" si="22"/>
        <v>0.37393218865608802</v>
      </c>
      <c r="N111">
        <f t="shared" ca="1" si="22"/>
        <v>0.12912764537100663</v>
      </c>
      <c r="O111">
        <f t="shared" ca="1" si="22"/>
        <v>0.18398511359794023</v>
      </c>
      <c r="P111">
        <f t="shared" ca="1" si="22"/>
        <v>0.52815117178633519</v>
      </c>
      <c r="Q111">
        <f t="shared" ca="1" si="22"/>
        <v>0.53429557317704779</v>
      </c>
      <c r="R111">
        <f t="shared" ca="1" si="22"/>
        <v>0.10368831774495235</v>
      </c>
      <c r="S111">
        <f t="shared" ca="1" si="22"/>
        <v>0.37388171890008604</v>
      </c>
      <c r="T111">
        <f t="shared" ca="1" si="22"/>
        <v>0.21964795384572855</v>
      </c>
      <c r="U111">
        <f t="shared" ca="1" si="22"/>
        <v>0.19621304561183645</v>
      </c>
      <c r="V111">
        <f t="shared" ca="1" si="23"/>
        <v>4.785509480150818E-2</v>
      </c>
      <c r="W111">
        <f t="shared" ca="1" si="23"/>
        <v>0.97880424886414841</v>
      </c>
      <c r="X111">
        <f t="shared" ca="1" si="23"/>
        <v>0.12745825040717484</v>
      </c>
      <c r="Y111">
        <f t="shared" ca="1" si="23"/>
        <v>0.54056777632119002</v>
      </c>
      <c r="Z111">
        <f t="shared" ca="1" si="23"/>
        <v>9.2590290273528275E-2</v>
      </c>
      <c r="AA111">
        <f t="shared" ca="1" si="23"/>
        <v>0.81039418219023251</v>
      </c>
      <c r="AB111">
        <f t="shared" ca="1" si="23"/>
        <v>0.33118817505164344</v>
      </c>
      <c r="AC111">
        <f t="shared" ca="1" si="23"/>
        <v>0.75451785573516461</v>
      </c>
      <c r="AD111">
        <f t="shared" ca="1" si="23"/>
        <v>0.39889453119394513</v>
      </c>
      <c r="AE111">
        <f t="shared" ca="1" si="23"/>
        <v>0.56656018404757091</v>
      </c>
    </row>
    <row r="112" spans="2:31" x14ac:dyDescent="0.25">
      <c r="B112">
        <f t="shared" ca="1" si="21"/>
        <v>0.59702222107565905</v>
      </c>
      <c r="C112">
        <f t="shared" ca="1" si="21"/>
        <v>0.610975022423488</v>
      </c>
      <c r="D112">
        <f t="shared" ca="1" si="21"/>
        <v>0.40417469178519738</v>
      </c>
      <c r="E112">
        <f t="shared" ca="1" si="21"/>
        <v>0.56910628731206447</v>
      </c>
      <c r="F112">
        <f t="shared" ca="1" si="21"/>
        <v>0.92407675178569515</v>
      </c>
      <c r="G112">
        <f t="shared" ca="1" si="21"/>
        <v>0.3697905253794711</v>
      </c>
      <c r="H112">
        <f t="shared" ca="1" si="21"/>
        <v>0.22484049114401583</v>
      </c>
      <c r="I112">
        <f t="shared" ca="1" si="21"/>
        <v>0.25445611582233418</v>
      </c>
      <c r="J112">
        <f t="shared" ca="1" si="21"/>
        <v>0.65513116068789556</v>
      </c>
      <c r="K112">
        <f t="shared" ca="1" si="21"/>
        <v>0.12579613116390265</v>
      </c>
      <c r="L112">
        <f t="shared" ca="1" si="22"/>
        <v>0.4414941929672298</v>
      </c>
      <c r="M112">
        <f t="shared" ca="1" si="22"/>
        <v>0.20947257582659273</v>
      </c>
      <c r="N112">
        <f t="shared" ca="1" si="22"/>
        <v>0.20038673715261446</v>
      </c>
      <c r="O112">
        <f t="shared" ca="1" si="22"/>
        <v>0.45993168310122723</v>
      </c>
      <c r="P112">
        <f t="shared" ca="1" si="22"/>
        <v>0.48429371802088395</v>
      </c>
      <c r="Q112">
        <f t="shared" ca="1" si="22"/>
        <v>0.24043101178271264</v>
      </c>
      <c r="R112">
        <f t="shared" ca="1" si="22"/>
        <v>0.91946126708194509</v>
      </c>
      <c r="S112">
        <f t="shared" ca="1" si="22"/>
        <v>0.52904064089879665</v>
      </c>
      <c r="T112">
        <f t="shared" ca="1" si="22"/>
        <v>0.35132040664299957</v>
      </c>
      <c r="U112">
        <f t="shared" ca="1" si="22"/>
        <v>0.42278179344329936</v>
      </c>
      <c r="V112">
        <f t="shared" ca="1" si="23"/>
        <v>0.27372074684792214</v>
      </c>
      <c r="W112">
        <f t="shared" ca="1" si="23"/>
        <v>0.66755548251164321</v>
      </c>
      <c r="X112">
        <f t="shared" ca="1" si="23"/>
        <v>0.83621385077716237</v>
      </c>
      <c r="Y112">
        <f t="shared" ca="1" si="23"/>
        <v>0.92410394937896112</v>
      </c>
      <c r="Z112">
        <f t="shared" ca="1" si="23"/>
        <v>0.2217404314173077</v>
      </c>
      <c r="AA112">
        <f t="shared" ca="1" si="23"/>
        <v>0.76621631335214513</v>
      </c>
      <c r="AB112">
        <f t="shared" ca="1" si="23"/>
        <v>0.59856988996164873</v>
      </c>
      <c r="AC112">
        <f t="shared" ca="1" si="23"/>
        <v>0.95849579909275651</v>
      </c>
      <c r="AD112">
        <f t="shared" ca="1" si="23"/>
        <v>0.74256666009562089</v>
      </c>
      <c r="AE112">
        <f t="shared" ca="1" si="23"/>
        <v>0.8159587862397002</v>
      </c>
    </row>
    <row r="113" spans="2:31" x14ac:dyDescent="0.25">
      <c r="B113">
        <f t="shared" ca="1" si="21"/>
        <v>0.82971231359191933</v>
      </c>
      <c r="C113">
        <f t="shared" ca="1" si="21"/>
        <v>0.63166870841193279</v>
      </c>
      <c r="D113">
        <f t="shared" ca="1" si="21"/>
        <v>0.20684455164529192</v>
      </c>
      <c r="E113">
        <f t="shared" ca="1" si="21"/>
        <v>0.61684100575823697</v>
      </c>
      <c r="F113">
        <f t="shared" ca="1" si="21"/>
        <v>0.39704770532590961</v>
      </c>
      <c r="G113">
        <f t="shared" ca="1" si="21"/>
        <v>0.13004640267847734</v>
      </c>
      <c r="H113">
        <f t="shared" ca="1" si="21"/>
        <v>0.93594529267922599</v>
      </c>
      <c r="I113">
        <f t="shared" ca="1" si="21"/>
        <v>0.78960641668798282</v>
      </c>
      <c r="J113">
        <f t="shared" ca="1" si="21"/>
        <v>0.45785340387095896</v>
      </c>
      <c r="K113">
        <f t="shared" ca="1" si="21"/>
        <v>0.73569356749861226</v>
      </c>
      <c r="L113">
        <f t="shared" ca="1" si="22"/>
        <v>0.2070587889794826</v>
      </c>
      <c r="M113">
        <f t="shared" ca="1" si="22"/>
        <v>0.98452252640148452</v>
      </c>
      <c r="N113">
        <f t="shared" ca="1" si="22"/>
        <v>0.13957572503068949</v>
      </c>
      <c r="O113">
        <f t="shared" ca="1" si="22"/>
        <v>0.84186215749160276</v>
      </c>
      <c r="P113">
        <f t="shared" ca="1" si="22"/>
        <v>0.80690668314402725</v>
      </c>
      <c r="Q113">
        <f t="shared" ca="1" si="22"/>
        <v>0.84691941550586947</v>
      </c>
      <c r="R113">
        <f t="shared" ca="1" si="22"/>
        <v>0.62189548848543996</v>
      </c>
      <c r="S113">
        <f t="shared" ca="1" si="22"/>
        <v>0.4579381497289976</v>
      </c>
      <c r="T113">
        <f t="shared" ca="1" si="22"/>
        <v>0.51209109165560829</v>
      </c>
      <c r="U113">
        <f t="shared" ca="1" si="22"/>
        <v>0.69130442562790506</v>
      </c>
      <c r="V113">
        <f t="shared" ca="1" si="23"/>
        <v>0.96145809769123591</v>
      </c>
      <c r="W113">
        <f t="shared" ca="1" si="23"/>
        <v>0.77341921709578365</v>
      </c>
      <c r="X113">
        <f t="shared" ca="1" si="23"/>
        <v>0.97113960820864431</v>
      </c>
      <c r="Y113">
        <f t="shared" ca="1" si="23"/>
        <v>0.89071986687793592</v>
      </c>
      <c r="Z113">
        <f t="shared" ca="1" si="23"/>
        <v>0.80589343171437511</v>
      </c>
      <c r="AA113">
        <f t="shared" ca="1" si="23"/>
        <v>0.14352861892187296</v>
      </c>
      <c r="AB113">
        <f t="shared" ca="1" si="23"/>
        <v>0.40697812866499561</v>
      </c>
      <c r="AC113">
        <f t="shared" ca="1" si="23"/>
        <v>0.82967067010779605</v>
      </c>
      <c r="AD113">
        <f t="shared" ca="1" si="23"/>
        <v>0.87512660051625168</v>
      </c>
      <c r="AE113">
        <f t="shared" ca="1" si="23"/>
        <v>0.53840380812549804</v>
      </c>
    </row>
    <row r="114" spans="2:31" x14ac:dyDescent="0.25">
      <c r="B114">
        <f t="shared" ca="1" si="21"/>
        <v>0.27637990803463247</v>
      </c>
      <c r="C114">
        <f t="shared" ca="1" si="21"/>
        <v>7.209704234884784E-2</v>
      </c>
      <c r="D114">
        <f t="shared" ca="1" si="21"/>
        <v>0.64523579778457885</v>
      </c>
      <c r="E114">
        <f t="shared" ca="1" si="21"/>
        <v>0.65954932377535735</v>
      </c>
      <c r="F114">
        <f t="shared" ca="1" si="21"/>
        <v>0.66005989434108292</v>
      </c>
      <c r="G114">
        <f t="shared" ca="1" si="21"/>
        <v>0.48034301322618278</v>
      </c>
      <c r="H114">
        <f t="shared" ca="1" si="21"/>
        <v>0.47849190673182224</v>
      </c>
      <c r="I114">
        <f t="shared" ca="1" si="21"/>
        <v>1.906803430472781E-2</v>
      </c>
      <c r="J114">
        <f t="shared" ca="1" si="21"/>
        <v>0.44759268313148404</v>
      </c>
      <c r="K114">
        <f t="shared" ca="1" si="21"/>
        <v>0.8004517122169974</v>
      </c>
      <c r="L114">
        <f t="shared" ca="1" si="22"/>
        <v>8.8645669963569595E-2</v>
      </c>
      <c r="M114">
        <f t="shared" ca="1" si="22"/>
        <v>0.84185697165970508</v>
      </c>
      <c r="N114">
        <f t="shared" ca="1" si="22"/>
        <v>0.72005198350184907</v>
      </c>
      <c r="O114">
        <f t="shared" ca="1" si="22"/>
        <v>0.34085212554561672</v>
      </c>
      <c r="P114">
        <f t="shared" ca="1" si="22"/>
        <v>0.23960182518333628</v>
      </c>
      <c r="Q114">
        <f t="shared" ca="1" si="22"/>
        <v>0.82751535228848216</v>
      </c>
      <c r="R114">
        <f t="shared" ca="1" si="22"/>
        <v>0.26867082663194058</v>
      </c>
      <c r="S114">
        <f t="shared" ca="1" si="22"/>
        <v>1.6297458896918027E-2</v>
      </c>
      <c r="T114">
        <f t="shared" ca="1" si="22"/>
        <v>0.8053971052294977</v>
      </c>
      <c r="U114">
        <f t="shared" ca="1" si="22"/>
        <v>0.62229855107476117</v>
      </c>
      <c r="V114">
        <f t="shared" ca="1" si="23"/>
        <v>3.1708682573167168E-2</v>
      </c>
      <c r="W114">
        <f t="shared" ca="1" si="23"/>
        <v>0.18041140226887009</v>
      </c>
      <c r="X114">
        <f t="shared" ca="1" si="23"/>
        <v>0.45158019391123805</v>
      </c>
      <c r="Y114">
        <f t="shared" ca="1" si="23"/>
        <v>0.90217292059809706</v>
      </c>
      <c r="Z114">
        <f t="shared" ca="1" si="23"/>
        <v>0.52028213480507057</v>
      </c>
      <c r="AA114">
        <f t="shared" ca="1" si="23"/>
        <v>0.39744516394815244</v>
      </c>
      <c r="AB114">
        <f t="shared" ca="1" si="23"/>
        <v>0.15835313289521924</v>
      </c>
      <c r="AC114">
        <f t="shared" ca="1" si="23"/>
        <v>0.99622716893726659</v>
      </c>
      <c r="AD114">
        <f t="shared" ca="1" si="23"/>
        <v>0.61946694839313077</v>
      </c>
      <c r="AE114">
        <f t="shared" ca="1" si="23"/>
        <v>3.9243268501007345E-2</v>
      </c>
    </row>
    <row r="115" spans="2:31" x14ac:dyDescent="0.25">
      <c r="B115">
        <f t="shared" ca="1" si="21"/>
        <v>0.41643701418068435</v>
      </c>
      <c r="C115">
        <f t="shared" ca="1" si="21"/>
        <v>0.58753743101661549</v>
      </c>
      <c r="D115">
        <f t="shared" ca="1" si="21"/>
        <v>0.79384749113440756</v>
      </c>
      <c r="E115">
        <f t="shared" ca="1" si="21"/>
        <v>3.5289942011112352E-2</v>
      </c>
      <c r="F115">
        <f t="shared" ca="1" si="21"/>
        <v>0.88054413633459028</v>
      </c>
      <c r="G115">
        <f t="shared" ca="1" si="21"/>
        <v>0.90242024408271404</v>
      </c>
      <c r="H115">
        <f t="shared" ca="1" si="21"/>
        <v>0.27672244101864196</v>
      </c>
      <c r="I115">
        <f t="shared" ca="1" si="21"/>
        <v>0.43876034980562251</v>
      </c>
      <c r="J115">
        <f t="shared" ca="1" si="21"/>
        <v>0.22932770933202379</v>
      </c>
      <c r="K115">
        <f t="shared" ca="1" si="21"/>
        <v>7.1888606120489973E-2</v>
      </c>
      <c r="L115">
        <f t="shared" ca="1" si="22"/>
        <v>0.21941355886428271</v>
      </c>
      <c r="M115">
        <f t="shared" ca="1" si="22"/>
        <v>0.18338337099672786</v>
      </c>
      <c r="N115">
        <f t="shared" ca="1" si="22"/>
        <v>0.14468710481325697</v>
      </c>
      <c r="O115">
        <f t="shared" ca="1" si="22"/>
        <v>0.95468214643160709</v>
      </c>
      <c r="P115">
        <f t="shared" ca="1" si="22"/>
        <v>0.20789566797132997</v>
      </c>
      <c r="Q115">
        <f t="shared" ca="1" si="22"/>
        <v>0.44292806930739959</v>
      </c>
      <c r="R115">
        <f t="shared" ca="1" si="22"/>
        <v>0.7070798901404447</v>
      </c>
      <c r="S115">
        <f t="shared" ca="1" si="22"/>
        <v>0.55569654341616337</v>
      </c>
      <c r="T115">
        <f t="shared" ca="1" si="22"/>
        <v>0.75077327864203403</v>
      </c>
      <c r="U115">
        <f t="shared" ca="1" si="22"/>
        <v>0.40744725041020691</v>
      </c>
      <c r="V115">
        <f t="shared" ca="1" si="23"/>
        <v>0.29377824256699014</v>
      </c>
      <c r="W115">
        <f t="shared" ca="1" si="23"/>
        <v>0.94807885665844283</v>
      </c>
      <c r="X115">
        <f t="shared" ca="1" si="23"/>
        <v>7.8987552373145142E-2</v>
      </c>
      <c r="Y115">
        <f t="shared" ca="1" si="23"/>
        <v>0.70551549338686215</v>
      </c>
      <c r="Z115">
        <f t="shared" ca="1" si="23"/>
        <v>0.97041993569833895</v>
      </c>
      <c r="AA115">
        <f t="shared" ca="1" si="23"/>
        <v>0.80335598135991226</v>
      </c>
      <c r="AB115">
        <f t="shared" ca="1" si="23"/>
        <v>0.77941065359753181</v>
      </c>
      <c r="AC115">
        <f t="shared" ca="1" si="23"/>
        <v>0.17010162749756619</v>
      </c>
      <c r="AD115">
        <f t="shared" ca="1" si="23"/>
        <v>0.28856112153828506</v>
      </c>
      <c r="AE115">
        <f t="shared" ca="1" si="23"/>
        <v>0.36127453763583528</v>
      </c>
    </row>
    <row r="116" spans="2:31" x14ac:dyDescent="0.25">
      <c r="B116">
        <f t="shared" ca="1" si="21"/>
        <v>0.63172283347292901</v>
      </c>
      <c r="C116">
        <f t="shared" ca="1" si="21"/>
        <v>0.15074029078846074</v>
      </c>
      <c r="D116">
        <f t="shared" ca="1" si="21"/>
        <v>0.88961810541602571</v>
      </c>
      <c r="E116">
        <f t="shared" ca="1" si="21"/>
        <v>0.41754182782867488</v>
      </c>
      <c r="F116">
        <f t="shared" ca="1" si="21"/>
        <v>0.57165321401362679</v>
      </c>
      <c r="G116">
        <f t="shared" ca="1" si="21"/>
        <v>0.41924043643356212</v>
      </c>
      <c r="H116">
        <f t="shared" ca="1" si="21"/>
        <v>3.565908903741305E-2</v>
      </c>
      <c r="I116">
        <f t="shared" ca="1" si="21"/>
        <v>8.1847503521946585E-2</v>
      </c>
      <c r="J116">
        <f t="shared" ca="1" si="21"/>
        <v>0.45971596787532043</v>
      </c>
      <c r="K116">
        <f t="shared" ca="1" si="21"/>
        <v>0.77805196914447361</v>
      </c>
      <c r="L116">
        <f t="shared" ca="1" si="22"/>
        <v>0.79987442469902703</v>
      </c>
      <c r="M116">
        <f t="shared" ca="1" si="22"/>
        <v>0.51426418362943682</v>
      </c>
      <c r="N116">
        <f t="shared" ca="1" si="22"/>
        <v>0.18728265321083692</v>
      </c>
      <c r="O116">
        <f t="shared" ca="1" si="22"/>
        <v>0.30546542670331034</v>
      </c>
      <c r="P116">
        <f t="shared" ca="1" si="22"/>
        <v>0.4943584297349255</v>
      </c>
      <c r="Q116">
        <f t="shared" ca="1" si="22"/>
        <v>0.20733968347721565</v>
      </c>
      <c r="R116">
        <f t="shared" ca="1" si="22"/>
        <v>0.3607571543308703</v>
      </c>
      <c r="S116">
        <f t="shared" ca="1" si="22"/>
        <v>0.9034873668826322</v>
      </c>
      <c r="T116">
        <f t="shared" ca="1" si="22"/>
        <v>0.20809410043446519</v>
      </c>
      <c r="U116">
        <f t="shared" ca="1" si="22"/>
        <v>0.65706106986054724</v>
      </c>
      <c r="V116">
        <f t="shared" ca="1" si="23"/>
        <v>0.98915036493940134</v>
      </c>
      <c r="W116">
        <f t="shared" ca="1" si="23"/>
        <v>0.46785233920832292</v>
      </c>
      <c r="X116">
        <f t="shared" ca="1" si="23"/>
        <v>0.61778398588119421</v>
      </c>
      <c r="Y116">
        <f t="shared" ca="1" si="23"/>
        <v>0.58694699694388364</v>
      </c>
      <c r="Z116">
        <f t="shared" ca="1" si="23"/>
        <v>0.69742140515191364</v>
      </c>
      <c r="AA116">
        <f t="shared" ca="1" si="23"/>
        <v>0.31335771249416067</v>
      </c>
      <c r="AB116">
        <f t="shared" ca="1" si="23"/>
        <v>0.34651278186666268</v>
      </c>
      <c r="AC116">
        <f t="shared" ca="1" si="23"/>
        <v>0.71083751000731765</v>
      </c>
      <c r="AD116">
        <f t="shared" ca="1" si="23"/>
        <v>0.25083998681498904</v>
      </c>
      <c r="AE116">
        <f t="shared" ca="1" si="23"/>
        <v>8.9404288054863557E-2</v>
      </c>
    </row>
    <row r="117" spans="2:31" x14ac:dyDescent="0.25">
      <c r="B117">
        <f t="shared" ca="1" si="21"/>
        <v>0.10425395349639088</v>
      </c>
      <c r="C117">
        <f t="shared" ca="1" si="21"/>
        <v>0.36909611312020124</v>
      </c>
      <c r="D117">
        <f t="shared" ca="1" si="21"/>
        <v>9.8478542827932003E-2</v>
      </c>
      <c r="E117">
        <f t="shared" ca="1" si="21"/>
        <v>0.80326719799845514</v>
      </c>
      <c r="F117">
        <f t="shared" ca="1" si="21"/>
        <v>2.7756026901333719E-2</v>
      </c>
      <c r="G117">
        <f t="shared" ca="1" si="21"/>
        <v>0.95069915782780789</v>
      </c>
      <c r="H117">
        <f t="shared" ca="1" si="21"/>
        <v>0.75967206721900293</v>
      </c>
      <c r="I117">
        <f t="shared" ca="1" si="21"/>
        <v>0.95077368344030333</v>
      </c>
      <c r="J117">
        <f t="shared" ca="1" si="21"/>
        <v>0.67689028069274415</v>
      </c>
      <c r="K117">
        <f t="shared" ca="1" si="21"/>
        <v>0.31325379933618702</v>
      </c>
      <c r="L117">
        <f t="shared" ca="1" si="22"/>
        <v>0.59424721787998536</v>
      </c>
      <c r="M117">
        <f t="shared" ca="1" si="22"/>
        <v>0.75841390084694837</v>
      </c>
      <c r="N117">
        <f t="shared" ca="1" si="22"/>
        <v>0.19087130505048844</v>
      </c>
      <c r="O117">
        <f t="shared" ca="1" si="22"/>
        <v>0.66673246556410248</v>
      </c>
      <c r="P117">
        <f t="shared" ca="1" si="22"/>
        <v>0.78285871148208575</v>
      </c>
      <c r="Q117">
        <f t="shared" ca="1" si="22"/>
        <v>0.46375842905116405</v>
      </c>
      <c r="R117">
        <f t="shared" ca="1" si="22"/>
        <v>0.34917548431209156</v>
      </c>
      <c r="S117">
        <f t="shared" ca="1" si="22"/>
        <v>0.59985111989454354</v>
      </c>
      <c r="T117">
        <f t="shared" ca="1" si="22"/>
        <v>0.31365324550655682</v>
      </c>
      <c r="U117">
        <f t="shared" ca="1" si="22"/>
        <v>0.54129949355926144</v>
      </c>
      <c r="V117">
        <f t="shared" ca="1" si="23"/>
        <v>0.51627430735093771</v>
      </c>
      <c r="W117">
        <f t="shared" ca="1" si="23"/>
        <v>0.68763923707436625</v>
      </c>
      <c r="X117">
        <f t="shared" ca="1" si="23"/>
        <v>0.96451240324173448</v>
      </c>
      <c r="Y117">
        <f t="shared" ca="1" si="23"/>
        <v>0.26787019503138598</v>
      </c>
      <c r="Z117">
        <f t="shared" ca="1" si="23"/>
        <v>0.98289955637868154</v>
      </c>
      <c r="AA117">
        <f t="shared" ca="1" si="23"/>
        <v>0.94784355692458799</v>
      </c>
      <c r="AB117">
        <f t="shared" ca="1" si="23"/>
        <v>0.72006277533417418</v>
      </c>
      <c r="AC117">
        <f t="shared" ca="1" si="23"/>
        <v>0.21561029791012465</v>
      </c>
      <c r="AD117">
        <f t="shared" ca="1" si="23"/>
        <v>0.37918789158923838</v>
      </c>
      <c r="AE117">
        <f t="shared" ca="1" si="23"/>
        <v>0.15539841776719165</v>
      </c>
    </row>
    <row r="118" spans="2:31" x14ac:dyDescent="0.25">
      <c r="B118">
        <f t="shared" ca="1" si="21"/>
        <v>0.36360289903449416</v>
      </c>
      <c r="C118">
        <f t="shared" ca="1" si="21"/>
        <v>0.96834866876072034</v>
      </c>
      <c r="D118">
        <f t="shared" ca="1" si="21"/>
        <v>0.76384859196301402</v>
      </c>
      <c r="E118">
        <f t="shared" ca="1" si="21"/>
        <v>0.95169051232990154</v>
      </c>
      <c r="F118">
        <f t="shared" ca="1" si="21"/>
        <v>0.37121885383487729</v>
      </c>
      <c r="G118">
        <f t="shared" ca="1" si="21"/>
        <v>0.79606556275876539</v>
      </c>
      <c r="H118">
        <f t="shared" ca="1" si="21"/>
        <v>0.986822598367046</v>
      </c>
      <c r="I118">
        <f t="shared" ca="1" si="21"/>
        <v>4.1520771367311582E-2</v>
      </c>
      <c r="J118">
        <f t="shared" ca="1" si="21"/>
        <v>0.65164750980260333</v>
      </c>
      <c r="K118">
        <f t="shared" ca="1" si="21"/>
        <v>0.92988904597391331</v>
      </c>
      <c r="L118">
        <f t="shared" ca="1" si="22"/>
        <v>0.64603589879299195</v>
      </c>
      <c r="M118">
        <f t="shared" ca="1" si="22"/>
        <v>0.29838455441388789</v>
      </c>
      <c r="N118">
        <f t="shared" ca="1" si="22"/>
        <v>0.15264097928463638</v>
      </c>
      <c r="O118">
        <f t="shared" ca="1" si="22"/>
        <v>0.69472979472347873</v>
      </c>
      <c r="P118">
        <f t="shared" ca="1" si="22"/>
        <v>0.57880902176913995</v>
      </c>
      <c r="Q118">
        <f t="shared" ca="1" si="22"/>
        <v>0.99779732023437218</v>
      </c>
      <c r="R118">
        <f t="shared" ca="1" si="22"/>
        <v>0.18987745344875617</v>
      </c>
      <c r="S118">
        <f t="shared" ca="1" si="22"/>
        <v>0.16820879242983899</v>
      </c>
      <c r="T118">
        <f t="shared" ca="1" si="22"/>
        <v>0.83259921411184501</v>
      </c>
      <c r="U118">
        <f t="shared" ca="1" si="22"/>
        <v>0.35318412302353241</v>
      </c>
      <c r="V118">
        <f t="shared" ca="1" si="23"/>
        <v>0.47501698983026408</v>
      </c>
      <c r="W118">
        <f t="shared" ca="1" si="23"/>
        <v>0.85716970674980453</v>
      </c>
      <c r="X118">
        <f t="shared" ca="1" si="23"/>
        <v>0.17856082300241827</v>
      </c>
      <c r="Y118">
        <f t="shared" ca="1" si="23"/>
        <v>0.31666502737226376</v>
      </c>
      <c r="Z118">
        <f t="shared" ca="1" si="23"/>
        <v>0.28063388025938013</v>
      </c>
      <c r="AA118">
        <f t="shared" ca="1" si="23"/>
        <v>6.7719102625013683E-2</v>
      </c>
      <c r="AB118">
        <f t="shared" ca="1" si="23"/>
        <v>0.79165628674296151</v>
      </c>
      <c r="AC118">
        <f t="shared" ca="1" si="23"/>
        <v>0.82838614492279228</v>
      </c>
      <c r="AD118">
        <f t="shared" ca="1" si="23"/>
        <v>0.26469983292382882</v>
      </c>
      <c r="AE118">
        <f t="shared" ca="1" si="23"/>
        <v>0.97821539281467507</v>
      </c>
    </row>
    <row r="119" spans="2:31" x14ac:dyDescent="0.25">
      <c r="B119">
        <f t="shared" ca="1" si="21"/>
        <v>0.78319589536633893</v>
      </c>
      <c r="C119">
        <f t="shared" ca="1" si="21"/>
        <v>0.11684878005247595</v>
      </c>
      <c r="D119">
        <f t="shared" ca="1" si="21"/>
        <v>7.0655281720807706E-2</v>
      </c>
      <c r="E119">
        <f t="shared" ca="1" si="21"/>
        <v>0.32429073702084521</v>
      </c>
      <c r="F119">
        <f t="shared" ca="1" si="21"/>
        <v>0.73343987004755329</v>
      </c>
      <c r="G119">
        <f t="shared" ca="1" si="21"/>
        <v>0.10299583676510005</v>
      </c>
      <c r="H119">
        <f t="shared" ca="1" si="21"/>
        <v>0.22613701953332299</v>
      </c>
      <c r="I119">
        <f t="shared" ca="1" si="21"/>
        <v>0.87129771001115297</v>
      </c>
      <c r="J119">
        <f t="shared" ca="1" si="21"/>
        <v>9.852967831280024E-2</v>
      </c>
      <c r="K119">
        <f t="shared" ca="1" si="21"/>
        <v>0.1396891561631517</v>
      </c>
      <c r="L119">
        <f t="shared" ca="1" si="22"/>
        <v>0.37347809410000643</v>
      </c>
      <c r="M119">
        <f t="shared" ca="1" si="22"/>
        <v>0.85288281754343753</v>
      </c>
      <c r="N119">
        <f t="shared" ca="1" si="22"/>
        <v>0.81627548679539186</v>
      </c>
      <c r="O119">
        <f t="shared" ca="1" si="22"/>
        <v>6.2886157060054515E-2</v>
      </c>
      <c r="P119">
        <f t="shared" ca="1" si="22"/>
        <v>0.46429605530567764</v>
      </c>
      <c r="Q119">
        <f t="shared" ca="1" si="22"/>
        <v>0.28482364006265204</v>
      </c>
      <c r="R119">
        <f t="shared" ca="1" si="22"/>
        <v>0.75848421715100933</v>
      </c>
      <c r="S119">
        <f t="shared" ca="1" si="22"/>
        <v>0.59520895603473689</v>
      </c>
      <c r="T119">
        <f t="shared" ca="1" si="22"/>
        <v>0.24858811546238008</v>
      </c>
      <c r="U119">
        <f t="shared" ca="1" si="22"/>
        <v>6.6493968141275062E-2</v>
      </c>
      <c r="V119">
        <f t="shared" ca="1" si="23"/>
        <v>0.42387284054252533</v>
      </c>
      <c r="W119">
        <f t="shared" ca="1" si="23"/>
        <v>3.48361122498142E-3</v>
      </c>
      <c r="X119">
        <f t="shared" ca="1" si="23"/>
        <v>0.1791866568181677</v>
      </c>
      <c r="Y119">
        <f t="shared" ca="1" si="23"/>
        <v>0.34975744421716914</v>
      </c>
      <c r="Z119">
        <f t="shared" ca="1" si="23"/>
        <v>0.49558481116426201</v>
      </c>
      <c r="AA119">
        <f t="shared" ca="1" si="23"/>
        <v>0.81348989489982326</v>
      </c>
      <c r="AB119">
        <f t="shared" ca="1" si="23"/>
        <v>0.55570737836217288</v>
      </c>
      <c r="AC119">
        <f t="shared" ca="1" si="23"/>
        <v>0.38309178091623686</v>
      </c>
      <c r="AD119">
        <f t="shared" ca="1" si="23"/>
        <v>0.93444371904906998</v>
      </c>
      <c r="AE119">
        <f t="shared" ca="1" si="23"/>
        <v>0.52507108407688108</v>
      </c>
    </row>
    <row r="120" spans="2:31" x14ac:dyDescent="0.25">
      <c r="B120">
        <f t="shared" ref="B120:K129" ca="1" si="24">RAND()</f>
        <v>0.54610668405295559</v>
      </c>
      <c r="C120">
        <f t="shared" ca="1" si="24"/>
        <v>0.16569949900051451</v>
      </c>
      <c r="D120">
        <f t="shared" ca="1" si="24"/>
        <v>0.2122955271865391</v>
      </c>
      <c r="E120">
        <f t="shared" ca="1" si="24"/>
        <v>7.4737905358638279E-2</v>
      </c>
      <c r="F120">
        <f t="shared" ca="1" si="24"/>
        <v>4.5908096009098731E-2</v>
      </c>
      <c r="G120">
        <f t="shared" ca="1" si="24"/>
        <v>0.63393081978372967</v>
      </c>
      <c r="H120">
        <f t="shared" ca="1" si="24"/>
        <v>0.46333597432234841</v>
      </c>
      <c r="I120">
        <f t="shared" ca="1" si="24"/>
        <v>0.66075267375769497</v>
      </c>
      <c r="J120">
        <f t="shared" ca="1" si="24"/>
        <v>0.57513994762995191</v>
      </c>
      <c r="K120">
        <f t="shared" ca="1" si="24"/>
        <v>0.1787357512419947</v>
      </c>
      <c r="L120">
        <f t="shared" ref="L120:U129" ca="1" si="25">RAND()</f>
        <v>0.15028687595471357</v>
      </c>
      <c r="M120">
        <f t="shared" ca="1" si="25"/>
        <v>0.18042347621178645</v>
      </c>
      <c r="N120">
        <f t="shared" ca="1" si="25"/>
        <v>0.21647175404502716</v>
      </c>
      <c r="O120">
        <f t="shared" ca="1" si="25"/>
        <v>0.61714745390021841</v>
      </c>
      <c r="P120">
        <f t="shared" ca="1" si="25"/>
        <v>0.6409129233737807</v>
      </c>
      <c r="Q120">
        <f t="shared" ca="1" si="25"/>
        <v>0.19075751816753628</v>
      </c>
      <c r="R120">
        <f t="shared" ca="1" si="25"/>
        <v>0.32695035439549613</v>
      </c>
      <c r="S120">
        <f t="shared" ca="1" si="25"/>
        <v>0.98086911957584721</v>
      </c>
      <c r="T120">
        <f t="shared" ca="1" si="25"/>
        <v>0.90996533368491761</v>
      </c>
      <c r="U120">
        <f t="shared" ca="1" si="25"/>
        <v>0.85110463683267334</v>
      </c>
      <c r="V120">
        <f t="shared" ref="V120:AE129" ca="1" si="26">RAND()</f>
        <v>0.39228589528936286</v>
      </c>
      <c r="W120">
        <f t="shared" ca="1" si="26"/>
        <v>0.92874258821864264</v>
      </c>
      <c r="X120">
        <f t="shared" ca="1" si="26"/>
        <v>0.21420602948663259</v>
      </c>
      <c r="Y120">
        <f t="shared" ca="1" si="26"/>
        <v>0.88931909978917489</v>
      </c>
      <c r="Z120">
        <f t="shared" ca="1" si="26"/>
        <v>7.7250584675673473E-2</v>
      </c>
      <c r="AA120">
        <f t="shared" ca="1" si="26"/>
        <v>0.45788269255520575</v>
      </c>
      <c r="AB120">
        <f t="shared" ca="1" si="26"/>
        <v>0.8534005249661496</v>
      </c>
      <c r="AC120">
        <f t="shared" ca="1" si="26"/>
        <v>0.27600469132725447</v>
      </c>
      <c r="AD120">
        <f t="shared" ca="1" si="26"/>
        <v>0.80399803255181013</v>
      </c>
      <c r="AE120">
        <f t="shared" ca="1" si="26"/>
        <v>0.56436133499975072</v>
      </c>
    </row>
    <row r="121" spans="2:31" x14ac:dyDescent="0.25">
      <c r="B121">
        <f t="shared" ca="1" si="24"/>
        <v>0.38044527383514914</v>
      </c>
      <c r="C121">
        <f t="shared" ca="1" si="24"/>
        <v>0.805026893215949</v>
      </c>
      <c r="D121">
        <f t="shared" ca="1" si="24"/>
        <v>0.70019282149406536</v>
      </c>
      <c r="E121">
        <f t="shared" ca="1" si="24"/>
        <v>0.32791863006022748</v>
      </c>
      <c r="F121">
        <f t="shared" ca="1" si="24"/>
        <v>0.99217152954180432</v>
      </c>
      <c r="G121">
        <f t="shared" ca="1" si="24"/>
        <v>0.31308225685057955</v>
      </c>
      <c r="H121">
        <f t="shared" ca="1" si="24"/>
        <v>0.81245308576080344</v>
      </c>
      <c r="I121">
        <f t="shared" ca="1" si="24"/>
        <v>0.64867132940492422</v>
      </c>
      <c r="J121">
        <f t="shared" ca="1" si="24"/>
        <v>0.15247300115358975</v>
      </c>
      <c r="K121">
        <f t="shared" ca="1" si="24"/>
        <v>0.47133093839742934</v>
      </c>
      <c r="L121">
        <f t="shared" ca="1" si="25"/>
        <v>0.15265858913943564</v>
      </c>
      <c r="M121">
        <f t="shared" ca="1" si="25"/>
        <v>0.70053368614083489</v>
      </c>
      <c r="N121">
        <f t="shared" ca="1" si="25"/>
        <v>5.5135852427058429E-2</v>
      </c>
      <c r="O121">
        <f t="shared" ca="1" si="25"/>
        <v>0.14905241918872081</v>
      </c>
      <c r="P121">
        <f t="shared" ca="1" si="25"/>
        <v>0.5053393468505436</v>
      </c>
      <c r="Q121">
        <f t="shared" ca="1" si="25"/>
        <v>0.10439812772088897</v>
      </c>
      <c r="R121">
        <f t="shared" ca="1" si="25"/>
        <v>0.35341544355235932</v>
      </c>
      <c r="S121">
        <f t="shared" ca="1" si="25"/>
        <v>0.52226271137802183</v>
      </c>
      <c r="T121">
        <f t="shared" ca="1" si="25"/>
        <v>0.45365145460863232</v>
      </c>
      <c r="U121">
        <f t="shared" ca="1" si="25"/>
        <v>0.62786297978358707</v>
      </c>
      <c r="V121">
        <f t="shared" ca="1" si="26"/>
        <v>0.85779620567964399</v>
      </c>
      <c r="W121">
        <f t="shared" ca="1" si="26"/>
        <v>0.47048635263269317</v>
      </c>
      <c r="X121">
        <f t="shared" ca="1" si="26"/>
        <v>1.2143280659060451E-2</v>
      </c>
      <c r="Y121">
        <f t="shared" ca="1" si="26"/>
        <v>0.79796363061609399</v>
      </c>
      <c r="Z121">
        <f t="shared" ca="1" si="26"/>
        <v>9.7198517119500671E-2</v>
      </c>
      <c r="AA121">
        <f t="shared" ca="1" si="26"/>
        <v>0.60277831906293855</v>
      </c>
      <c r="AB121">
        <f t="shared" ca="1" si="26"/>
        <v>0.81696277887374635</v>
      </c>
      <c r="AC121">
        <f t="shared" ca="1" si="26"/>
        <v>3.4274069420514586E-2</v>
      </c>
      <c r="AD121">
        <f t="shared" ca="1" si="26"/>
        <v>0.72933743478967727</v>
      </c>
      <c r="AE121">
        <f t="shared" ca="1" si="26"/>
        <v>0.93234069956570509</v>
      </c>
    </row>
    <row r="122" spans="2:31" x14ac:dyDescent="0.25">
      <c r="B122">
        <f t="shared" ca="1" si="24"/>
        <v>0.25513909110065836</v>
      </c>
      <c r="C122">
        <f t="shared" ca="1" si="24"/>
        <v>0.90001464332462078</v>
      </c>
      <c r="D122">
        <f t="shared" ca="1" si="24"/>
        <v>0.7827806422608008</v>
      </c>
      <c r="E122">
        <f t="shared" ca="1" si="24"/>
        <v>0.4502160119786438</v>
      </c>
      <c r="F122">
        <f t="shared" ca="1" si="24"/>
        <v>0.34947957326259838</v>
      </c>
      <c r="G122">
        <f t="shared" ca="1" si="24"/>
        <v>0.47236922437361395</v>
      </c>
      <c r="H122">
        <f t="shared" ca="1" si="24"/>
        <v>0.70759200104107256</v>
      </c>
      <c r="I122">
        <f t="shared" ca="1" si="24"/>
        <v>0.32985401333886988</v>
      </c>
      <c r="J122">
        <f t="shared" ca="1" si="24"/>
        <v>0.17311053120999276</v>
      </c>
      <c r="K122">
        <f t="shared" ca="1" si="24"/>
        <v>0.95977617182885755</v>
      </c>
      <c r="L122">
        <f t="shared" ca="1" si="25"/>
        <v>0.65367563885264524</v>
      </c>
      <c r="M122">
        <f t="shared" ca="1" si="25"/>
        <v>0.66148481301688755</v>
      </c>
      <c r="N122">
        <f t="shared" ca="1" si="25"/>
        <v>0.2686539209666039</v>
      </c>
      <c r="O122">
        <f t="shared" ca="1" si="25"/>
        <v>0.92160241593737569</v>
      </c>
      <c r="P122">
        <f t="shared" ca="1" si="25"/>
        <v>0.47568580342286299</v>
      </c>
      <c r="Q122">
        <f t="shared" ca="1" si="25"/>
        <v>4.8799955076206381E-2</v>
      </c>
      <c r="R122">
        <f t="shared" ca="1" si="25"/>
        <v>0.83187429721566808</v>
      </c>
      <c r="S122">
        <f t="shared" ca="1" si="25"/>
        <v>0.59674376818014618</v>
      </c>
      <c r="T122">
        <f t="shared" ca="1" si="25"/>
        <v>0.89332913316038898</v>
      </c>
      <c r="U122">
        <f t="shared" ca="1" si="25"/>
        <v>0.46254780593963551</v>
      </c>
      <c r="V122">
        <f t="shared" ca="1" si="26"/>
        <v>0.31883221879706136</v>
      </c>
      <c r="W122">
        <f t="shared" ca="1" si="26"/>
        <v>0.28440153805302892</v>
      </c>
      <c r="X122">
        <f t="shared" ca="1" si="26"/>
        <v>0.31891590210142073</v>
      </c>
      <c r="Y122">
        <f t="shared" ca="1" si="26"/>
        <v>0.63589324802994618</v>
      </c>
      <c r="Z122">
        <f t="shared" ca="1" si="26"/>
        <v>0.64305310724447917</v>
      </c>
      <c r="AA122">
        <f t="shared" ca="1" si="26"/>
        <v>0.57279622503892114</v>
      </c>
      <c r="AB122">
        <f t="shared" ca="1" si="26"/>
        <v>0.87031478151156083</v>
      </c>
      <c r="AC122">
        <f t="shared" ca="1" si="26"/>
        <v>0.78919244351710738</v>
      </c>
      <c r="AD122">
        <f t="shared" ca="1" si="26"/>
        <v>0.56028692245631984</v>
      </c>
      <c r="AE122">
        <f t="shared" ca="1" si="26"/>
        <v>0.60313093981493293</v>
      </c>
    </row>
    <row r="123" spans="2:31" x14ac:dyDescent="0.25">
      <c r="B123">
        <f t="shared" ca="1" si="24"/>
        <v>0.11835778474084258</v>
      </c>
      <c r="C123">
        <f t="shared" ca="1" si="24"/>
        <v>0.91741238476578157</v>
      </c>
      <c r="D123">
        <f t="shared" ca="1" si="24"/>
        <v>0.4987991126550011</v>
      </c>
      <c r="E123">
        <f t="shared" ca="1" si="24"/>
        <v>0.12292917952475868</v>
      </c>
      <c r="F123">
        <f t="shared" ca="1" si="24"/>
        <v>0.48935053479070612</v>
      </c>
      <c r="G123">
        <f t="shared" ca="1" si="24"/>
        <v>0.10928398569746367</v>
      </c>
      <c r="H123">
        <f t="shared" ca="1" si="24"/>
        <v>0.47692678515280496</v>
      </c>
      <c r="I123">
        <f t="shared" ca="1" si="24"/>
        <v>0.15683388654771946</v>
      </c>
      <c r="J123">
        <f t="shared" ca="1" si="24"/>
        <v>0.54535643079997431</v>
      </c>
      <c r="K123">
        <f t="shared" ca="1" si="24"/>
        <v>0.50914713668982792</v>
      </c>
      <c r="L123">
        <f t="shared" ca="1" si="25"/>
        <v>0.97182545770661743</v>
      </c>
      <c r="M123">
        <f t="shared" ca="1" si="25"/>
        <v>0.48159662951407256</v>
      </c>
      <c r="N123">
        <f t="shared" ca="1" si="25"/>
        <v>0.6314296171092062</v>
      </c>
      <c r="O123">
        <f t="shared" ca="1" si="25"/>
        <v>0.54489564225813147</v>
      </c>
      <c r="P123">
        <f t="shared" ca="1" si="25"/>
        <v>0.46801074927627107</v>
      </c>
      <c r="Q123">
        <f t="shared" ca="1" si="25"/>
        <v>0.20825340431211448</v>
      </c>
      <c r="R123">
        <f t="shared" ca="1" si="25"/>
        <v>0.57825037434113757</v>
      </c>
      <c r="S123">
        <f t="shared" ca="1" si="25"/>
        <v>0.28330790381573578</v>
      </c>
      <c r="T123">
        <f t="shared" ca="1" si="25"/>
        <v>0.51298971397045268</v>
      </c>
      <c r="U123">
        <f t="shared" ca="1" si="25"/>
        <v>0.62196330951165568</v>
      </c>
      <c r="V123">
        <f t="shared" ca="1" si="26"/>
        <v>0.25867127953462088</v>
      </c>
      <c r="W123">
        <f t="shared" ca="1" si="26"/>
        <v>0.1743251546970303</v>
      </c>
      <c r="X123">
        <f t="shared" ca="1" si="26"/>
        <v>2.8608389996405359E-2</v>
      </c>
      <c r="Y123">
        <f t="shared" ca="1" si="26"/>
        <v>0.31634429094695005</v>
      </c>
      <c r="Z123">
        <f t="shared" ca="1" si="26"/>
        <v>0.87242694402718124</v>
      </c>
      <c r="AA123">
        <f t="shared" ca="1" si="26"/>
        <v>0.3721271866351723</v>
      </c>
      <c r="AB123">
        <f t="shared" ca="1" si="26"/>
        <v>0.17494764282523523</v>
      </c>
      <c r="AC123">
        <f t="shared" ca="1" si="26"/>
        <v>0.7790411995359765</v>
      </c>
      <c r="AD123">
        <f t="shared" ca="1" si="26"/>
        <v>0.90923202466139252</v>
      </c>
      <c r="AE123">
        <f t="shared" ca="1" si="26"/>
        <v>0.21562955961965802</v>
      </c>
    </row>
    <row r="124" spans="2:31" x14ac:dyDescent="0.25">
      <c r="B124">
        <f t="shared" ca="1" si="24"/>
        <v>0.62295125777004579</v>
      </c>
      <c r="C124">
        <f t="shared" ca="1" si="24"/>
        <v>0.90799425967394054</v>
      </c>
      <c r="D124">
        <f t="shared" ca="1" si="24"/>
        <v>0.44473033980854026</v>
      </c>
      <c r="E124">
        <f t="shared" ca="1" si="24"/>
        <v>0.96570954112002938</v>
      </c>
      <c r="F124">
        <f t="shared" ca="1" si="24"/>
        <v>0.26196460467784544</v>
      </c>
      <c r="G124">
        <f t="shared" ca="1" si="24"/>
        <v>0.70237762321603481</v>
      </c>
      <c r="H124">
        <f t="shared" ca="1" si="24"/>
        <v>0.24605346203270706</v>
      </c>
      <c r="I124">
        <f t="shared" ca="1" si="24"/>
        <v>0.96650389231870815</v>
      </c>
      <c r="J124">
        <f t="shared" ca="1" si="24"/>
        <v>0.86882753048491179</v>
      </c>
      <c r="K124">
        <f t="shared" ca="1" si="24"/>
        <v>0.12031946853991293</v>
      </c>
      <c r="L124">
        <f t="shared" ca="1" si="25"/>
        <v>0.87586895351476834</v>
      </c>
      <c r="M124">
        <f t="shared" ca="1" si="25"/>
        <v>0.29494598736926125</v>
      </c>
      <c r="N124">
        <f t="shared" ca="1" si="25"/>
        <v>0.77610056195778121</v>
      </c>
      <c r="O124">
        <f t="shared" ca="1" si="25"/>
        <v>0.74458454063353607</v>
      </c>
      <c r="P124">
        <f t="shared" ca="1" si="25"/>
        <v>2.143704892990872E-2</v>
      </c>
      <c r="Q124">
        <f t="shared" ca="1" si="25"/>
        <v>0.69777111394449953</v>
      </c>
      <c r="R124">
        <f t="shared" ca="1" si="25"/>
        <v>0.76483926729599272</v>
      </c>
      <c r="S124">
        <f t="shared" ca="1" si="25"/>
        <v>0.72523709523137114</v>
      </c>
      <c r="T124">
        <f t="shared" ca="1" si="25"/>
        <v>0.53278830160831192</v>
      </c>
      <c r="U124">
        <f t="shared" ca="1" si="25"/>
        <v>0.38787511061008129</v>
      </c>
      <c r="V124">
        <f t="shared" ca="1" si="26"/>
        <v>0.54497266552393953</v>
      </c>
      <c r="W124">
        <f t="shared" ca="1" si="26"/>
        <v>0.6515969499710339</v>
      </c>
      <c r="X124">
        <f t="shared" ca="1" si="26"/>
        <v>0.6424437704867092</v>
      </c>
      <c r="Y124">
        <f t="shared" ca="1" si="26"/>
        <v>0.9465870193229291</v>
      </c>
      <c r="Z124">
        <f t="shared" ca="1" si="26"/>
        <v>0.92706804398934151</v>
      </c>
      <c r="AA124">
        <f t="shared" ca="1" si="26"/>
        <v>0.22947925272823433</v>
      </c>
      <c r="AB124">
        <f t="shared" ca="1" si="26"/>
        <v>0.52031546199498302</v>
      </c>
      <c r="AC124">
        <f t="shared" ca="1" si="26"/>
        <v>4.4935239635678137E-2</v>
      </c>
      <c r="AD124">
        <f t="shared" ca="1" si="26"/>
        <v>0.96088316955907094</v>
      </c>
      <c r="AE124">
        <f t="shared" ca="1" si="26"/>
        <v>0.2452652027461113</v>
      </c>
    </row>
    <row r="125" spans="2:31" x14ac:dyDescent="0.25">
      <c r="B125">
        <f t="shared" ca="1" si="24"/>
        <v>0.41788350862465595</v>
      </c>
      <c r="C125">
        <f t="shared" ca="1" si="24"/>
        <v>0.90125308588826236</v>
      </c>
      <c r="D125">
        <f t="shared" ca="1" si="24"/>
        <v>0.65519701925322149</v>
      </c>
      <c r="E125">
        <f t="shared" ca="1" si="24"/>
        <v>0.96338905101509553</v>
      </c>
      <c r="F125">
        <f t="shared" ca="1" si="24"/>
        <v>0.65143590897576775</v>
      </c>
      <c r="G125">
        <f t="shared" ca="1" si="24"/>
        <v>0.4508135738630461</v>
      </c>
      <c r="H125">
        <f t="shared" ca="1" si="24"/>
        <v>0.63672125919701283</v>
      </c>
      <c r="I125">
        <f t="shared" ca="1" si="24"/>
        <v>0.85779710765290673</v>
      </c>
      <c r="J125">
        <f t="shared" ca="1" si="24"/>
        <v>0.52221224621806872</v>
      </c>
      <c r="K125">
        <f t="shared" ca="1" si="24"/>
        <v>0.43858170097202098</v>
      </c>
      <c r="L125">
        <f t="shared" ca="1" si="25"/>
        <v>0.47573844361072926</v>
      </c>
      <c r="M125">
        <f t="shared" ca="1" si="25"/>
        <v>0.50221610950449147</v>
      </c>
      <c r="N125">
        <f t="shared" ca="1" si="25"/>
        <v>0.80157732299251649</v>
      </c>
      <c r="O125">
        <f t="shared" ca="1" si="25"/>
        <v>0.13151310969585506</v>
      </c>
      <c r="P125">
        <f t="shared" ca="1" si="25"/>
        <v>0.7844333760421236</v>
      </c>
      <c r="Q125">
        <f t="shared" ca="1" si="25"/>
        <v>0.45041982551431037</v>
      </c>
      <c r="R125">
        <f t="shared" ca="1" si="25"/>
        <v>0.81541992595718504</v>
      </c>
      <c r="S125">
        <f t="shared" ca="1" si="25"/>
        <v>0.49542858089053632</v>
      </c>
      <c r="T125">
        <f t="shared" ca="1" si="25"/>
        <v>0.33614541305171475</v>
      </c>
      <c r="U125">
        <f t="shared" ca="1" si="25"/>
        <v>0.60565368276275855</v>
      </c>
      <c r="V125">
        <f t="shared" ca="1" si="26"/>
        <v>0.95452543800863077</v>
      </c>
      <c r="W125">
        <f t="shared" ca="1" si="26"/>
        <v>0.23976613363588317</v>
      </c>
      <c r="X125">
        <f t="shared" ca="1" si="26"/>
        <v>0.48264213818690926</v>
      </c>
      <c r="Y125">
        <f t="shared" ca="1" si="26"/>
        <v>0.83548226404013715</v>
      </c>
      <c r="Z125">
        <f t="shared" ca="1" si="26"/>
        <v>0.97776439825517159</v>
      </c>
      <c r="AA125">
        <f t="shared" ca="1" si="26"/>
        <v>0.43964631273783272</v>
      </c>
      <c r="AB125">
        <f t="shared" ca="1" si="26"/>
        <v>0.50424888700873005</v>
      </c>
      <c r="AC125">
        <f t="shared" ca="1" si="26"/>
        <v>0.55771234313074114</v>
      </c>
      <c r="AD125">
        <f t="shared" ca="1" si="26"/>
        <v>0.99983162461492014</v>
      </c>
      <c r="AE125">
        <f t="shared" ca="1" si="26"/>
        <v>0.4761010594261903</v>
      </c>
    </row>
    <row r="126" spans="2:31" x14ac:dyDescent="0.25">
      <c r="B126">
        <f t="shared" ca="1" si="24"/>
        <v>0.2562126844577361</v>
      </c>
      <c r="C126">
        <f t="shared" ca="1" si="24"/>
        <v>8.7673850492257177E-2</v>
      </c>
      <c r="D126">
        <f t="shared" ca="1" si="24"/>
        <v>0.50716590437333187</v>
      </c>
      <c r="E126">
        <f t="shared" ca="1" si="24"/>
        <v>0.52258383452849744</v>
      </c>
      <c r="F126">
        <f t="shared" ca="1" si="24"/>
        <v>0.13382662222121255</v>
      </c>
      <c r="G126">
        <f t="shared" ca="1" si="24"/>
        <v>0.24477369917749936</v>
      </c>
      <c r="H126">
        <f t="shared" ca="1" si="24"/>
        <v>0.72956251366451252</v>
      </c>
      <c r="I126">
        <f t="shared" ca="1" si="24"/>
        <v>8.0899932340257052E-2</v>
      </c>
      <c r="J126">
        <f t="shared" ca="1" si="24"/>
        <v>0.6980826364863395</v>
      </c>
      <c r="K126">
        <f t="shared" ca="1" si="24"/>
        <v>0.8024118476363391</v>
      </c>
      <c r="L126">
        <f t="shared" ca="1" si="25"/>
        <v>0.95963660369082948</v>
      </c>
      <c r="M126">
        <f t="shared" ca="1" si="25"/>
        <v>0.97044581097685478</v>
      </c>
      <c r="N126">
        <f t="shared" ca="1" si="25"/>
        <v>0.32906619680388727</v>
      </c>
      <c r="O126">
        <f t="shared" ca="1" si="25"/>
        <v>0.12902125437295631</v>
      </c>
      <c r="P126">
        <f t="shared" ca="1" si="25"/>
        <v>0.46633924185463527</v>
      </c>
      <c r="Q126">
        <f t="shared" ca="1" si="25"/>
        <v>0.12150035762568523</v>
      </c>
      <c r="R126">
        <f t="shared" ca="1" si="25"/>
        <v>0.18113330346783685</v>
      </c>
      <c r="S126">
        <f t="shared" ca="1" si="25"/>
        <v>0.39252314492449525</v>
      </c>
      <c r="T126">
        <f t="shared" ca="1" si="25"/>
        <v>0.96275136912177217</v>
      </c>
      <c r="U126">
        <f t="shared" ca="1" si="25"/>
        <v>0.85314646414510964</v>
      </c>
      <c r="V126">
        <f t="shared" ca="1" si="26"/>
        <v>0.48911941955647542</v>
      </c>
      <c r="W126">
        <f t="shared" ca="1" si="26"/>
        <v>0.99972281767839899</v>
      </c>
      <c r="X126">
        <f t="shared" ca="1" si="26"/>
        <v>0.47070444922285698</v>
      </c>
      <c r="Y126">
        <f t="shared" ca="1" si="26"/>
        <v>7.5986088733247414E-2</v>
      </c>
      <c r="Z126">
        <f t="shared" ca="1" si="26"/>
        <v>5.486861410128635E-2</v>
      </c>
      <c r="AA126">
        <f t="shared" ca="1" si="26"/>
        <v>8.7449703860513317E-2</v>
      </c>
      <c r="AB126">
        <f t="shared" ca="1" si="26"/>
        <v>0.93034071099723659</v>
      </c>
      <c r="AC126">
        <f t="shared" ca="1" si="26"/>
        <v>0.17215344809194555</v>
      </c>
      <c r="AD126">
        <f t="shared" ca="1" si="26"/>
        <v>0.85876803038876814</v>
      </c>
      <c r="AE126">
        <f t="shared" ca="1" si="26"/>
        <v>0.40369080959478554</v>
      </c>
    </row>
    <row r="127" spans="2:31" x14ac:dyDescent="0.25">
      <c r="B127">
        <f t="shared" ca="1" si="24"/>
        <v>0.83323412725889368</v>
      </c>
      <c r="C127">
        <f t="shared" ca="1" si="24"/>
        <v>0.45103573028482424</v>
      </c>
      <c r="D127">
        <f t="shared" ca="1" si="24"/>
        <v>0.28085120748704662</v>
      </c>
      <c r="E127">
        <f t="shared" ca="1" si="24"/>
        <v>0.28857239835123583</v>
      </c>
      <c r="F127">
        <f t="shared" ca="1" si="24"/>
        <v>0.50077153501663285</v>
      </c>
      <c r="G127">
        <f t="shared" ca="1" si="24"/>
        <v>0.35162299608339442</v>
      </c>
      <c r="H127">
        <f t="shared" ca="1" si="24"/>
        <v>8.697080704572685E-2</v>
      </c>
      <c r="I127">
        <f t="shared" ca="1" si="24"/>
        <v>5.791227350274486E-3</v>
      </c>
      <c r="J127">
        <f t="shared" ca="1" si="24"/>
        <v>0.17511398678620815</v>
      </c>
      <c r="K127">
        <f t="shared" ca="1" si="24"/>
        <v>0.18521166754778395</v>
      </c>
      <c r="L127">
        <f t="shared" ca="1" si="25"/>
        <v>0.85744566588611626</v>
      </c>
      <c r="M127">
        <f t="shared" ca="1" si="25"/>
        <v>0.69480155978677183</v>
      </c>
      <c r="N127">
        <f t="shared" ca="1" si="25"/>
        <v>0.30083326286119405</v>
      </c>
      <c r="O127">
        <f t="shared" ca="1" si="25"/>
        <v>0.49975455720016915</v>
      </c>
      <c r="P127">
        <f t="shared" ca="1" si="25"/>
        <v>0.36577623740527443</v>
      </c>
      <c r="Q127">
        <f t="shared" ca="1" si="25"/>
        <v>0.75411408708251759</v>
      </c>
      <c r="R127">
        <f t="shared" ca="1" si="25"/>
        <v>0.90739667926759826</v>
      </c>
      <c r="S127">
        <f t="shared" ca="1" si="25"/>
        <v>0.10331901737901106</v>
      </c>
      <c r="T127">
        <f t="shared" ca="1" si="25"/>
        <v>0.57966520639623043</v>
      </c>
      <c r="U127">
        <f t="shared" ca="1" si="25"/>
        <v>0.26182347400533512</v>
      </c>
      <c r="V127">
        <f t="shared" ca="1" si="26"/>
        <v>0.59953675760859437</v>
      </c>
      <c r="W127">
        <f t="shared" ca="1" si="26"/>
        <v>0.32994483349532722</v>
      </c>
      <c r="X127">
        <f t="shared" ca="1" si="26"/>
        <v>0.92445969023862085</v>
      </c>
      <c r="Y127">
        <f t="shared" ca="1" si="26"/>
        <v>0.36093199599737691</v>
      </c>
      <c r="Z127">
        <f t="shared" ca="1" si="26"/>
        <v>0.65554929284146191</v>
      </c>
      <c r="AA127">
        <f t="shared" ca="1" si="26"/>
        <v>0.22120397335229014</v>
      </c>
      <c r="AB127">
        <f t="shared" ca="1" si="26"/>
        <v>0.39710924314971513</v>
      </c>
      <c r="AC127">
        <f t="shared" ca="1" si="26"/>
        <v>5.6937764203558672E-2</v>
      </c>
      <c r="AD127">
        <f t="shared" ca="1" si="26"/>
        <v>0.76843963046168451</v>
      </c>
      <c r="AE127">
        <f t="shared" ca="1" si="26"/>
        <v>0.59745006747077301</v>
      </c>
    </row>
    <row r="128" spans="2:31" x14ac:dyDescent="0.25">
      <c r="B128">
        <f t="shared" ca="1" si="24"/>
        <v>0.37698667376717959</v>
      </c>
      <c r="C128">
        <f t="shared" ca="1" si="24"/>
        <v>1.8854053525482861E-2</v>
      </c>
      <c r="D128">
        <f t="shared" ca="1" si="24"/>
        <v>0.65744909144216734</v>
      </c>
      <c r="E128">
        <f t="shared" ca="1" si="24"/>
        <v>0.87979290521244702</v>
      </c>
      <c r="F128">
        <f t="shared" ca="1" si="24"/>
        <v>8.5497247317504577E-2</v>
      </c>
      <c r="G128">
        <f t="shared" ca="1" si="24"/>
        <v>2.8599345305703849E-2</v>
      </c>
      <c r="H128">
        <f t="shared" ca="1" si="24"/>
        <v>0.78961585096683695</v>
      </c>
      <c r="I128">
        <f t="shared" ca="1" si="24"/>
        <v>0.86453296903074706</v>
      </c>
      <c r="J128">
        <f t="shared" ca="1" si="24"/>
        <v>0.25513218673954086</v>
      </c>
      <c r="K128">
        <f t="shared" ca="1" si="24"/>
        <v>0.90928050149544237</v>
      </c>
      <c r="L128">
        <f t="shared" ca="1" si="25"/>
        <v>0.50969330551893854</v>
      </c>
      <c r="M128">
        <f t="shared" ca="1" si="25"/>
        <v>0.65536079485851939</v>
      </c>
      <c r="N128">
        <f t="shared" ca="1" si="25"/>
        <v>0.86065003907899995</v>
      </c>
      <c r="O128">
        <f t="shared" ca="1" si="25"/>
        <v>0.1293808495101394</v>
      </c>
      <c r="P128">
        <f t="shared" ca="1" si="25"/>
        <v>0.32287119986248958</v>
      </c>
      <c r="Q128">
        <f t="shared" ca="1" si="25"/>
        <v>0.14103569333060406</v>
      </c>
      <c r="R128">
        <f t="shared" ca="1" si="25"/>
        <v>0.96486403713403224</v>
      </c>
      <c r="S128">
        <f t="shared" ca="1" si="25"/>
        <v>0.93450295662734284</v>
      </c>
      <c r="T128">
        <f t="shared" ca="1" si="25"/>
        <v>0.51611069910972684</v>
      </c>
      <c r="U128">
        <f t="shared" ca="1" si="25"/>
        <v>0.78192697115355969</v>
      </c>
      <c r="V128">
        <f t="shared" ca="1" si="26"/>
        <v>0.55264948579280659</v>
      </c>
      <c r="W128">
        <f t="shared" ca="1" si="26"/>
        <v>0.99922017335157243</v>
      </c>
      <c r="X128">
        <f t="shared" ca="1" si="26"/>
        <v>0.78034700062858686</v>
      </c>
      <c r="Y128">
        <f t="shared" ca="1" si="26"/>
        <v>0.77686274513803366</v>
      </c>
      <c r="Z128">
        <f t="shared" ca="1" si="26"/>
        <v>0.16959225493790225</v>
      </c>
      <c r="AA128">
        <f t="shared" ca="1" si="26"/>
        <v>6.2069305829282051E-3</v>
      </c>
      <c r="AB128">
        <f t="shared" ca="1" si="26"/>
        <v>0.66111341817845259</v>
      </c>
      <c r="AC128">
        <f t="shared" ca="1" si="26"/>
        <v>4.2913123553424137E-2</v>
      </c>
      <c r="AD128">
        <f t="shared" ca="1" si="26"/>
        <v>0.33844125711470863</v>
      </c>
      <c r="AE128">
        <f t="shared" ca="1" si="26"/>
        <v>0.91947124674240044</v>
      </c>
    </row>
    <row r="129" spans="2:31" x14ac:dyDescent="0.25">
      <c r="B129">
        <f t="shared" ca="1" si="24"/>
        <v>0.77799696000883234</v>
      </c>
      <c r="C129">
        <f t="shared" ca="1" si="24"/>
        <v>0.50214506363506861</v>
      </c>
      <c r="D129">
        <f t="shared" ca="1" si="24"/>
        <v>0.29979541982116231</v>
      </c>
      <c r="E129">
        <f t="shared" ca="1" si="24"/>
        <v>0.92201287734648418</v>
      </c>
      <c r="F129">
        <f t="shared" ca="1" si="24"/>
        <v>0.36459736135600718</v>
      </c>
      <c r="G129">
        <f t="shared" ca="1" si="24"/>
        <v>0.9393293218981118</v>
      </c>
      <c r="H129">
        <f t="shared" ca="1" si="24"/>
        <v>1.0358212231126984E-2</v>
      </c>
      <c r="I129">
        <f t="shared" ca="1" si="24"/>
        <v>0.40859373090441209</v>
      </c>
      <c r="J129">
        <f t="shared" ca="1" si="24"/>
        <v>0.12709472220047902</v>
      </c>
      <c r="K129">
        <f t="shared" ca="1" si="24"/>
        <v>0.212189773721841</v>
      </c>
      <c r="L129">
        <f t="shared" ca="1" si="25"/>
        <v>0.12442733558433172</v>
      </c>
      <c r="M129">
        <f t="shared" ca="1" si="25"/>
        <v>0.60542847982237902</v>
      </c>
      <c r="N129">
        <f t="shared" ca="1" si="25"/>
        <v>0.84771348146622771</v>
      </c>
      <c r="O129">
        <f t="shared" ca="1" si="25"/>
        <v>0.37629939787001998</v>
      </c>
      <c r="P129">
        <f t="shared" ca="1" si="25"/>
        <v>0.73639802183055392</v>
      </c>
      <c r="Q129">
        <f t="shared" ca="1" si="25"/>
        <v>0.26173761032703702</v>
      </c>
      <c r="R129">
        <f t="shared" ca="1" si="25"/>
        <v>0.81916815096327533</v>
      </c>
      <c r="S129">
        <f t="shared" ca="1" si="25"/>
        <v>3.1525083102633467E-2</v>
      </c>
      <c r="T129">
        <f t="shared" ca="1" si="25"/>
        <v>0.74797069525334514</v>
      </c>
      <c r="U129">
        <f t="shared" ca="1" si="25"/>
        <v>0.73775956050252045</v>
      </c>
      <c r="V129">
        <f t="shared" ca="1" si="26"/>
        <v>0.97592164062320563</v>
      </c>
      <c r="W129">
        <f t="shared" ca="1" si="26"/>
        <v>0.59991493683337982</v>
      </c>
      <c r="X129">
        <f t="shared" ca="1" si="26"/>
        <v>0.78580476407054611</v>
      </c>
      <c r="Y129">
        <f t="shared" ca="1" si="26"/>
        <v>0.66027639525140724</v>
      </c>
      <c r="Z129">
        <f t="shared" ca="1" si="26"/>
        <v>0.86401068622291533</v>
      </c>
      <c r="AA129">
        <f t="shared" ca="1" si="26"/>
        <v>0.77768584499401516</v>
      </c>
      <c r="AB129">
        <f t="shared" ca="1" si="26"/>
        <v>0.95790310139955137</v>
      </c>
      <c r="AC129">
        <f t="shared" ca="1" si="26"/>
        <v>0.27662626780382849</v>
      </c>
      <c r="AD129">
        <f t="shared" ca="1" si="26"/>
        <v>0.34447258927479929</v>
      </c>
      <c r="AE129">
        <f t="shared" ca="1" si="26"/>
        <v>0.65870411827606912</v>
      </c>
    </row>
    <row r="130" spans="2:31" x14ac:dyDescent="0.25">
      <c r="B130">
        <f t="shared" ref="B130:K139" ca="1" si="27">RAND()</f>
        <v>0.81717211863540129</v>
      </c>
      <c r="C130">
        <f t="shared" ca="1" si="27"/>
        <v>0.63828590216053716</v>
      </c>
      <c r="D130">
        <f t="shared" ca="1" si="27"/>
        <v>0.90321015771328383</v>
      </c>
      <c r="E130">
        <f t="shared" ca="1" si="27"/>
        <v>0.88236349487401622</v>
      </c>
      <c r="F130">
        <f t="shared" ca="1" si="27"/>
        <v>0.71292852423326281</v>
      </c>
      <c r="G130">
        <f t="shared" ca="1" si="27"/>
        <v>0.64377370955342972</v>
      </c>
      <c r="H130">
        <f t="shared" ca="1" si="27"/>
        <v>0.4253571374309697</v>
      </c>
      <c r="I130">
        <f t="shared" ca="1" si="27"/>
        <v>0.90247571837261287</v>
      </c>
      <c r="J130">
        <f t="shared" ca="1" si="27"/>
        <v>0.98591702970353046</v>
      </c>
      <c r="K130">
        <f t="shared" ca="1" si="27"/>
        <v>2.6756398536778692E-2</v>
      </c>
      <c r="L130">
        <f t="shared" ref="L130:U139" ca="1" si="28">RAND()</f>
        <v>0.33182114137038354</v>
      </c>
      <c r="M130">
        <f t="shared" ca="1" si="28"/>
        <v>0.619195651577372</v>
      </c>
      <c r="N130">
        <f t="shared" ca="1" si="28"/>
        <v>0.45600324494975841</v>
      </c>
      <c r="O130">
        <f t="shared" ca="1" si="28"/>
        <v>0.15306431893340289</v>
      </c>
      <c r="P130">
        <f t="shared" ca="1" si="28"/>
        <v>0.9326893124242881</v>
      </c>
      <c r="Q130">
        <f t="shared" ca="1" si="28"/>
        <v>0.56284709930887122</v>
      </c>
      <c r="R130">
        <f t="shared" ca="1" si="28"/>
        <v>3.1906274320263606E-2</v>
      </c>
      <c r="S130">
        <f t="shared" ca="1" si="28"/>
        <v>0.97401696153897976</v>
      </c>
      <c r="T130">
        <f t="shared" ca="1" si="28"/>
        <v>0.96525432134828826</v>
      </c>
      <c r="U130">
        <f t="shared" ca="1" si="28"/>
        <v>0.56600691653816804</v>
      </c>
      <c r="V130">
        <f t="shared" ref="V130:AE139" ca="1" si="29">RAND()</f>
        <v>0.30295842377726689</v>
      </c>
      <c r="W130">
        <f t="shared" ca="1" si="29"/>
        <v>0.79493856342773417</v>
      </c>
      <c r="X130">
        <f t="shared" ca="1" si="29"/>
        <v>0.29972341019890314</v>
      </c>
      <c r="Y130">
        <f t="shared" ca="1" si="29"/>
        <v>6.8311166286731395E-3</v>
      </c>
      <c r="Z130">
        <f t="shared" ca="1" si="29"/>
        <v>2.9609561563652242E-2</v>
      </c>
      <c r="AA130">
        <f t="shared" ca="1" si="29"/>
        <v>0.59157094822946377</v>
      </c>
      <c r="AB130">
        <f t="shared" ca="1" si="29"/>
        <v>0.53684759636984314</v>
      </c>
      <c r="AC130">
        <f t="shared" ca="1" si="29"/>
        <v>0.93008100199535382</v>
      </c>
      <c r="AD130">
        <f t="shared" ca="1" si="29"/>
        <v>0.22459207351613841</v>
      </c>
      <c r="AE130">
        <f t="shared" ca="1" si="29"/>
        <v>0.80714929895871257</v>
      </c>
    </row>
    <row r="131" spans="2:31" x14ac:dyDescent="0.25">
      <c r="B131">
        <f t="shared" ca="1" si="27"/>
        <v>0.19087626741665398</v>
      </c>
      <c r="C131">
        <f t="shared" ca="1" si="27"/>
        <v>0.38743300572929606</v>
      </c>
      <c r="D131">
        <f t="shared" ca="1" si="27"/>
        <v>0.18462235067770383</v>
      </c>
      <c r="E131">
        <f t="shared" ca="1" si="27"/>
        <v>0.41757186593530982</v>
      </c>
      <c r="F131">
        <f t="shared" ca="1" si="27"/>
        <v>0.64313269981325072</v>
      </c>
      <c r="G131">
        <f t="shared" ca="1" si="27"/>
        <v>0.41415658341307537</v>
      </c>
      <c r="H131">
        <f t="shared" ca="1" si="27"/>
        <v>0.5865189725672959</v>
      </c>
      <c r="I131">
        <f t="shared" ca="1" si="27"/>
        <v>0.71727677344186613</v>
      </c>
      <c r="J131">
        <f t="shared" ca="1" si="27"/>
        <v>0.91696425514442947</v>
      </c>
      <c r="K131">
        <f t="shared" ca="1" si="27"/>
        <v>3.4997010208241974E-2</v>
      </c>
      <c r="L131">
        <f t="shared" ca="1" si="28"/>
        <v>0.42010219631506041</v>
      </c>
      <c r="M131">
        <f t="shared" ca="1" si="28"/>
        <v>0.13778726964630028</v>
      </c>
      <c r="N131">
        <f t="shared" ca="1" si="28"/>
        <v>0.8379927156368645</v>
      </c>
      <c r="O131">
        <f t="shared" ca="1" si="28"/>
        <v>0.16471099335257477</v>
      </c>
      <c r="P131">
        <f t="shared" ca="1" si="28"/>
        <v>0.72772155421987095</v>
      </c>
      <c r="Q131">
        <f t="shared" ca="1" si="28"/>
        <v>5.585137914206495E-2</v>
      </c>
      <c r="R131">
        <f t="shared" ca="1" si="28"/>
        <v>0.42438087001111313</v>
      </c>
      <c r="S131">
        <f t="shared" ca="1" si="28"/>
        <v>0.97354781120761746</v>
      </c>
      <c r="T131">
        <f t="shared" ca="1" si="28"/>
        <v>0.91688852670921572</v>
      </c>
      <c r="U131">
        <f t="shared" ca="1" si="28"/>
        <v>0.13967066098428971</v>
      </c>
      <c r="V131">
        <f t="shared" ca="1" si="29"/>
        <v>0.60777195231249204</v>
      </c>
      <c r="W131">
        <f t="shared" ca="1" si="29"/>
        <v>3.1605380811761785E-2</v>
      </c>
      <c r="X131">
        <f t="shared" ca="1" si="29"/>
        <v>0.38863865984938517</v>
      </c>
      <c r="Y131">
        <f t="shared" ca="1" si="29"/>
        <v>0.97914441621625592</v>
      </c>
      <c r="Z131">
        <f t="shared" ca="1" si="29"/>
        <v>0.59543506948541047</v>
      </c>
      <c r="AA131">
        <f t="shared" ca="1" si="29"/>
        <v>0.88263762428158898</v>
      </c>
      <c r="AB131">
        <f t="shared" ca="1" si="29"/>
        <v>0.41825387543267301</v>
      </c>
      <c r="AC131">
        <f t="shared" ca="1" si="29"/>
        <v>0.53957915964519221</v>
      </c>
      <c r="AD131">
        <f t="shared" ca="1" si="29"/>
        <v>0.31761819083185472</v>
      </c>
      <c r="AE131">
        <f t="shared" ca="1" si="29"/>
        <v>0.87181613798908786</v>
      </c>
    </row>
    <row r="132" spans="2:31" x14ac:dyDescent="0.25">
      <c r="B132">
        <f t="shared" ca="1" si="27"/>
        <v>0.14628454221952847</v>
      </c>
      <c r="C132">
        <f t="shared" ca="1" si="27"/>
        <v>0.83402249847695953</v>
      </c>
      <c r="D132">
        <f t="shared" ca="1" si="27"/>
        <v>0.31479713832588097</v>
      </c>
      <c r="E132">
        <f t="shared" ca="1" si="27"/>
        <v>0.85654245699402565</v>
      </c>
      <c r="F132">
        <f t="shared" ca="1" si="27"/>
        <v>0.20371094750605784</v>
      </c>
      <c r="G132">
        <f t="shared" ca="1" si="27"/>
        <v>1.5985376636544757E-2</v>
      </c>
      <c r="H132">
        <f t="shared" ca="1" si="27"/>
        <v>0.61549787785120014</v>
      </c>
      <c r="I132">
        <f t="shared" ca="1" si="27"/>
        <v>0.58083740666712669</v>
      </c>
      <c r="J132">
        <f t="shared" ca="1" si="27"/>
        <v>0.16957229512337513</v>
      </c>
      <c r="K132">
        <f t="shared" ca="1" si="27"/>
        <v>0.68037452859129655</v>
      </c>
      <c r="L132">
        <f t="shared" ca="1" si="28"/>
        <v>0.96726087440470332</v>
      </c>
      <c r="M132">
        <f t="shared" ca="1" si="28"/>
        <v>0.3117560262574488</v>
      </c>
      <c r="N132">
        <f t="shared" ca="1" si="28"/>
        <v>0.4114754535206453</v>
      </c>
      <c r="O132">
        <f t="shared" ca="1" si="28"/>
        <v>0.98657979314260469</v>
      </c>
      <c r="P132">
        <f t="shared" ca="1" si="28"/>
        <v>3.2051242520429957E-2</v>
      </c>
      <c r="Q132">
        <f t="shared" ca="1" si="28"/>
        <v>4.5903749541036598E-2</v>
      </c>
      <c r="R132">
        <f t="shared" ca="1" si="28"/>
        <v>0.26512927163726108</v>
      </c>
      <c r="S132">
        <f t="shared" ca="1" si="28"/>
        <v>0.49007777235226935</v>
      </c>
      <c r="T132">
        <f t="shared" ca="1" si="28"/>
        <v>0.12038272587031384</v>
      </c>
      <c r="U132">
        <f t="shared" ca="1" si="28"/>
        <v>0.36919957801912945</v>
      </c>
      <c r="V132">
        <f t="shared" ca="1" si="29"/>
        <v>3.9421430870381746E-2</v>
      </c>
      <c r="W132">
        <f t="shared" ca="1" si="29"/>
        <v>0.16269505085336222</v>
      </c>
      <c r="X132">
        <f t="shared" ca="1" si="29"/>
        <v>0.75877724957243187</v>
      </c>
      <c r="Y132">
        <f t="shared" ca="1" si="29"/>
        <v>0.56079293862636925</v>
      </c>
      <c r="Z132">
        <f t="shared" ca="1" si="29"/>
        <v>0.40712243823832872</v>
      </c>
      <c r="AA132">
        <f t="shared" ca="1" si="29"/>
        <v>0.36719232210958541</v>
      </c>
      <c r="AB132">
        <f t="shared" ca="1" si="29"/>
        <v>0.86438813413319515</v>
      </c>
      <c r="AC132">
        <f t="shared" ca="1" si="29"/>
        <v>0.46356308534101753</v>
      </c>
      <c r="AD132">
        <f t="shared" ca="1" si="29"/>
        <v>0.60739764138940444</v>
      </c>
      <c r="AE132">
        <f t="shared" ca="1" si="29"/>
        <v>0.48420691076686584</v>
      </c>
    </row>
    <row r="133" spans="2:31" x14ac:dyDescent="0.25">
      <c r="B133">
        <f t="shared" ca="1" si="27"/>
        <v>0.73141970063239659</v>
      </c>
      <c r="C133">
        <f t="shared" ca="1" si="27"/>
        <v>8.4973026443400101E-2</v>
      </c>
      <c r="D133">
        <f t="shared" ca="1" si="27"/>
        <v>0.63821134772695687</v>
      </c>
      <c r="E133">
        <f t="shared" ca="1" si="27"/>
        <v>5.5129506602965783E-2</v>
      </c>
      <c r="F133">
        <f t="shared" ca="1" si="27"/>
        <v>0.41104203263482364</v>
      </c>
      <c r="G133">
        <f t="shared" ca="1" si="27"/>
        <v>0.1653802784882023</v>
      </c>
      <c r="H133">
        <f t="shared" ca="1" si="27"/>
        <v>8.583179444847655E-2</v>
      </c>
      <c r="I133">
        <f t="shared" ca="1" si="27"/>
        <v>0.77974488390127772</v>
      </c>
      <c r="J133">
        <f t="shared" ca="1" si="27"/>
        <v>0.11705207391140426</v>
      </c>
      <c r="K133">
        <f t="shared" ca="1" si="27"/>
        <v>0.66845593372099699</v>
      </c>
      <c r="L133">
        <f t="shared" ca="1" si="28"/>
        <v>2.3974862939998065E-2</v>
      </c>
      <c r="M133">
        <f t="shared" ca="1" si="28"/>
        <v>0.45298978188198147</v>
      </c>
      <c r="N133">
        <f t="shared" ca="1" si="28"/>
        <v>0.80442334413826311</v>
      </c>
      <c r="O133">
        <f t="shared" ca="1" si="28"/>
        <v>1.2890041375026806E-2</v>
      </c>
      <c r="P133">
        <f t="shared" ca="1" si="28"/>
        <v>0.16401604348247378</v>
      </c>
      <c r="Q133">
        <f t="shared" ca="1" si="28"/>
        <v>0.53181475298273928</v>
      </c>
      <c r="R133">
        <f t="shared" ca="1" si="28"/>
        <v>0.2095835951280911</v>
      </c>
      <c r="S133">
        <f t="shared" ca="1" si="28"/>
        <v>0.46970759154822606</v>
      </c>
      <c r="T133">
        <f t="shared" ca="1" si="28"/>
        <v>0.81246903376352186</v>
      </c>
      <c r="U133">
        <f t="shared" ca="1" si="28"/>
        <v>0.74927208451621663</v>
      </c>
      <c r="V133">
        <f t="shared" ca="1" si="29"/>
        <v>0.53839099328831241</v>
      </c>
      <c r="W133">
        <f t="shared" ca="1" si="29"/>
        <v>0.35712524834469894</v>
      </c>
      <c r="X133">
        <f t="shared" ca="1" si="29"/>
        <v>0.23064309115653647</v>
      </c>
      <c r="Y133">
        <f t="shared" ca="1" si="29"/>
        <v>0.30098964627748259</v>
      </c>
      <c r="Z133">
        <f t="shared" ca="1" si="29"/>
        <v>0.45179611675453391</v>
      </c>
      <c r="AA133">
        <f t="shared" ca="1" si="29"/>
        <v>0.77794934009945571</v>
      </c>
      <c r="AB133">
        <f t="shared" ca="1" si="29"/>
        <v>0.54715065903065874</v>
      </c>
      <c r="AC133">
        <f t="shared" ca="1" si="29"/>
        <v>0.93863515157917021</v>
      </c>
      <c r="AD133">
        <f t="shared" ca="1" si="29"/>
        <v>0.4926919161135912</v>
      </c>
      <c r="AE133">
        <f t="shared" ca="1" si="29"/>
        <v>0.11162624630038831</v>
      </c>
    </row>
    <row r="134" spans="2:31" x14ac:dyDescent="0.25">
      <c r="B134">
        <f t="shared" ca="1" si="27"/>
        <v>0.5382242438902658</v>
      </c>
      <c r="C134">
        <f t="shared" ca="1" si="27"/>
        <v>0.63011168895671421</v>
      </c>
      <c r="D134">
        <f t="shared" ca="1" si="27"/>
        <v>0.15196199823734413</v>
      </c>
      <c r="E134">
        <f t="shared" ca="1" si="27"/>
        <v>0.14712764840629644</v>
      </c>
      <c r="F134">
        <f t="shared" ca="1" si="27"/>
        <v>0.27053617764468041</v>
      </c>
      <c r="G134">
        <f t="shared" ca="1" si="27"/>
        <v>0.29580075442191678</v>
      </c>
      <c r="H134">
        <f t="shared" ca="1" si="27"/>
        <v>0.90755365785097464</v>
      </c>
      <c r="I134">
        <f t="shared" ca="1" si="27"/>
        <v>0.84642055052009479</v>
      </c>
      <c r="J134">
        <f t="shared" ca="1" si="27"/>
        <v>0.23069291248859791</v>
      </c>
      <c r="K134">
        <f t="shared" ca="1" si="27"/>
        <v>0.42083488096044075</v>
      </c>
      <c r="L134">
        <f t="shared" ca="1" si="28"/>
        <v>0.76389466529691075</v>
      </c>
      <c r="M134">
        <f t="shared" ca="1" si="28"/>
        <v>4.9949350133926984E-2</v>
      </c>
      <c r="N134">
        <f t="shared" ca="1" si="28"/>
        <v>0.66040511377152367</v>
      </c>
      <c r="O134">
        <f t="shared" ca="1" si="28"/>
        <v>0.89221556645084732</v>
      </c>
      <c r="P134">
        <f t="shared" ca="1" si="28"/>
        <v>0.94793614586767649</v>
      </c>
      <c r="Q134">
        <f t="shared" ca="1" si="28"/>
        <v>0.9363340402347895</v>
      </c>
      <c r="R134">
        <f t="shared" ca="1" si="28"/>
        <v>0.26063791946240045</v>
      </c>
      <c r="S134">
        <f t="shared" ca="1" si="28"/>
        <v>0.71744723662757992</v>
      </c>
      <c r="T134">
        <f t="shared" ca="1" si="28"/>
        <v>0.34747033094762525</v>
      </c>
      <c r="U134">
        <f t="shared" ca="1" si="28"/>
        <v>0.66654476563801524</v>
      </c>
      <c r="V134">
        <f t="shared" ca="1" si="29"/>
        <v>0.74314786862495041</v>
      </c>
      <c r="W134">
        <f t="shared" ca="1" si="29"/>
        <v>8.6399737386073205E-2</v>
      </c>
      <c r="X134">
        <f t="shared" ca="1" si="29"/>
        <v>0.41970013977572407</v>
      </c>
      <c r="Y134">
        <f t="shared" ca="1" si="29"/>
        <v>0.69750619826288318</v>
      </c>
      <c r="Z134">
        <f t="shared" ca="1" si="29"/>
        <v>0.42067876786460268</v>
      </c>
      <c r="AA134">
        <f t="shared" ca="1" si="29"/>
        <v>0.85685870601444503</v>
      </c>
      <c r="AB134">
        <f t="shared" ca="1" si="29"/>
        <v>0.6312641820289191</v>
      </c>
      <c r="AC134">
        <f t="shared" ca="1" si="29"/>
        <v>0.24115873507606445</v>
      </c>
      <c r="AD134">
        <f t="shared" ca="1" si="29"/>
        <v>0.66113734158793158</v>
      </c>
      <c r="AE134">
        <f t="shared" ca="1" si="29"/>
        <v>0.35357395482553589</v>
      </c>
    </row>
    <row r="135" spans="2:31" x14ac:dyDescent="0.25">
      <c r="B135">
        <f t="shared" ca="1" si="27"/>
        <v>0.30232585754554786</v>
      </c>
      <c r="C135">
        <f t="shared" ca="1" si="27"/>
        <v>0.26505355858441559</v>
      </c>
      <c r="D135">
        <f t="shared" ca="1" si="27"/>
        <v>0.74208876148646619</v>
      </c>
      <c r="E135">
        <f t="shared" ca="1" si="27"/>
        <v>0.32965388063959744</v>
      </c>
      <c r="F135">
        <f t="shared" ca="1" si="27"/>
        <v>0.34600532806034412</v>
      </c>
      <c r="G135">
        <f t="shared" ca="1" si="27"/>
        <v>0.45597542799389679</v>
      </c>
      <c r="H135">
        <f t="shared" ca="1" si="27"/>
        <v>0.72530746852947703</v>
      </c>
      <c r="I135">
        <f t="shared" ca="1" si="27"/>
        <v>8.5176049329857395E-2</v>
      </c>
      <c r="J135">
        <f t="shared" ca="1" si="27"/>
        <v>3.5217783224654298E-2</v>
      </c>
      <c r="K135">
        <f t="shared" ca="1" si="27"/>
        <v>0.66753119751381984</v>
      </c>
      <c r="L135">
        <f t="shared" ca="1" si="28"/>
        <v>0.5498886268401908</v>
      </c>
      <c r="M135">
        <f t="shared" ca="1" si="28"/>
        <v>5.1454898852137276E-2</v>
      </c>
      <c r="N135">
        <f t="shared" ca="1" si="28"/>
        <v>0.56693209733213035</v>
      </c>
      <c r="O135">
        <f t="shared" ca="1" si="28"/>
        <v>0.81807917779221384</v>
      </c>
      <c r="P135">
        <f t="shared" ca="1" si="28"/>
        <v>0.84182942186923859</v>
      </c>
      <c r="Q135">
        <f t="shared" ca="1" si="28"/>
        <v>0.32559113149596469</v>
      </c>
      <c r="R135">
        <f t="shared" ca="1" si="28"/>
        <v>5.6118790481107794E-3</v>
      </c>
      <c r="S135">
        <f t="shared" ca="1" si="28"/>
        <v>0.39892009824651747</v>
      </c>
      <c r="T135">
        <f t="shared" ca="1" si="28"/>
        <v>5.6327012839654467E-2</v>
      </c>
      <c r="U135">
        <f t="shared" ca="1" si="28"/>
        <v>0.33905355870205067</v>
      </c>
      <c r="V135">
        <f t="shared" ca="1" si="29"/>
        <v>0.6078940766275025</v>
      </c>
      <c r="W135">
        <f t="shared" ca="1" si="29"/>
        <v>0.70994772091198732</v>
      </c>
      <c r="X135">
        <f t="shared" ca="1" si="29"/>
        <v>5.9718829113217797E-2</v>
      </c>
      <c r="Y135">
        <f t="shared" ca="1" si="29"/>
        <v>0.57049673066175677</v>
      </c>
      <c r="Z135">
        <f t="shared" ca="1" si="29"/>
        <v>0.58796040828130147</v>
      </c>
      <c r="AA135">
        <f t="shared" ca="1" si="29"/>
        <v>0.29359297764059478</v>
      </c>
      <c r="AB135">
        <f t="shared" ca="1" si="29"/>
        <v>0.25965607025533455</v>
      </c>
      <c r="AC135">
        <f t="shared" ca="1" si="29"/>
        <v>0.85755506863560282</v>
      </c>
      <c r="AD135">
        <f t="shared" ca="1" si="29"/>
        <v>3.3463621634114205E-2</v>
      </c>
      <c r="AE135">
        <f t="shared" ca="1" si="29"/>
        <v>0.43985562942894146</v>
      </c>
    </row>
    <row r="136" spans="2:31" x14ac:dyDescent="0.25">
      <c r="B136">
        <f t="shared" ca="1" si="27"/>
        <v>4.9916355628696563E-2</v>
      </c>
      <c r="C136">
        <f t="shared" ca="1" si="27"/>
        <v>0.29944390483205668</v>
      </c>
      <c r="D136">
        <f t="shared" ca="1" si="27"/>
        <v>0.10315529140666246</v>
      </c>
      <c r="E136">
        <f t="shared" ca="1" si="27"/>
        <v>0.98909396479904355</v>
      </c>
      <c r="F136">
        <f t="shared" ca="1" si="27"/>
        <v>0.20036429762394858</v>
      </c>
      <c r="G136">
        <f t="shared" ca="1" si="27"/>
        <v>0.55248844692980592</v>
      </c>
      <c r="H136">
        <f t="shared" ca="1" si="27"/>
        <v>0.75678048685947763</v>
      </c>
      <c r="I136">
        <f t="shared" ca="1" si="27"/>
        <v>0.6820634816705895</v>
      </c>
      <c r="J136">
        <f t="shared" ca="1" si="27"/>
        <v>0.50294987643637823</v>
      </c>
      <c r="K136">
        <f t="shared" ca="1" si="27"/>
        <v>0.24857872140071646</v>
      </c>
      <c r="L136">
        <f t="shared" ca="1" si="28"/>
        <v>0.12585655755232672</v>
      </c>
      <c r="M136">
        <f t="shared" ca="1" si="28"/>
        <v>0.9884853405516294</v>
      </c>
      <c r="N136">
        <f t="shared" ca="1" si="28"/>
        <v>0.81618747157525218</v>
      </c>
      <c r="O136">
        <f t="shared" ca="1" si="28"/>
        <v>0.16837438758492773</v>
      </c>
      <c r="P136">
        <f t="shared" ca="1" si="28"/>
        <v>0.63557245162280673</v>
      </c>
      <c r="Q136">
        <f t="shared" ca="1" si="28"/>
        <v>0.18373121326256214</v>
      </c>
      <c r="R136">
        <f t="shared" ca="1" si="28"/>
        <v>0.92200105938430532</v>
      </c>
      <c r="S136">
        <f t="shared" ca="1" si="28"/>
        <v>0.51448026413393588</v>
      </c>
      <c r="T136">
        <f t="shared" ca="1" si="28"/>
        <v>0.55883343379127726</v>
      </c>
      <c r="U136">
        <f t="shared" ca="1" si="28"/>
        <v>0.18015960761977307</v>
      </c>
      <c r="V136">
        <f t="shared" ca="1" si="29"/>
        <v>5.6202915447268076E-2</v>
      </c>
      <c r="W136">
        <f t="shared" ca="1" si="29"/>
        <v>0.53373840504179282</v>
      </c>
      <c r="X136">
        <f t="shared" ca="1" si="29"/>
        <v>0.31710848298595273</v>
      </c>
      <c r="Y136">
        <f t="shared" ca="1" si="29"/>
        <v>0.8155081744713355</v>
      </c>
      <c r="Z136">
        <f t="shared" ca="1" si="29"/>
        <v>0.92613829357239297</v>
      </c>
      <c r="AA136">
        <f t="shared" ca="1" si="29"/>
        <v>0.58046174638973347</v>
      </c>
      <c r="AB136">
        <f t="shared" ca="1" si="29"/>
        <v>0.36435893847331124</v>
      </c>
      <c r="AC136">
        <f t="shared" ca="1" si="29"/>
        <v>0.68609642927792214</v>
      </c>
      <c r="AD136">
        <f t="shared" ca="1" si="29"/>
        <v>0.51353984008036635</v>
      </c>
      <c r="AE136">
        <f t="shared" ca="1" si="29"/>
        <v>0.22261503032685881</v>
      </c>
    </row>
    <row r="137" spans="2:31" x14ac:dyDescent="0.25">
      <c r="B137">
        <f t="shared" ca="1" si="27"/>
        <v>0.24681919234602656</v>
      </c>
      <c r="C137">
        <f t="shared" ca="1" si="27"/>
        <v>0.41880007048084167</v>
      </c>
      <c r="D137">
        <f t="shared" ca="1" si="27"/>
        <v>0.46036121302010802</v>
      </c>
      <c r="E137">
        <f t="shared" ca="1" si="27"/>
        <v>0.94748488282384891</v>
      </c>
      <c r="F137">
        <f t="shared" ca="1" si="27"/>
        <v>0.51081724446419141</v>
      </c>
      <c r="G137">
        <f t="shared" ca="1" si="27"/>
        <v>0.68315848592245842</v>
      </c>
      <c r="H137">
        <f t="shared" ca="1" si="27"/>
        <v>0.87409345601119259</v>
      </c>
      <c r="I137">
        <f t="shared" ca="1" si="27"/>
        <v>0.50296942943244183</v>
      </c>
      <c r="J137">
        <f t="shared" ca="1" si="27"/>
        <v>0.36995129237648228</v>
      </c>
      <c r="K137">
        <f t="shared" ca="1" si="27"/>
        <v>0.17952943939439736</v>
      </c>
      <c r="L137">
        <f t="shared" ca="1" si="28"/>
        <v>0.42989188498517406</v>
      </c>
      <c r="M137">
        <f t="shared" ca="1" si="28"/>
        <v>0.68864866763924093</v>
      </c>
      <c r="N137">
        <f t="shared" ca="1" si="28"/>
        <v>0.42770362709170545</v>
      </c>
      <c r="O137">
        <f t="shared" ca="1" si="28"/>
        <v>8.1785599900935924E-2</v>
      </c>
      <c r="P137">
        <f t="shared" ca="1" si="28"/>
        <v>7.5335552245178794E-2</v>
      </c>
      <c r="Q137">
        <f t="shared" ca="1" si="28"/>
        <v>5.181386911233532E-2</v>
      </c>
      <c r="R137">
        <f t="shared" ca="1" si="28"/>
        <v>0.39403731665503638</v>
      </c>
      <c r="S137">
        <f t="shared" ca="1" si="28"/>
        <v>0.70890771920544293</v>
      </c>
      <c r="T137">
        <f t="shared" ca="1" si="28"/>
        <v>0.18160040532727884</v>
      </c>
      <c r="U137">
        <f t="shared" ca="1" si="28"/>
        <v>0.73413809931833085</v>
      </c>
      <c r="V137">
        <f t="shared" ca="1" si="29"/>
        <v>7.4180104989239215E-2</v>
      </c>
      <c r="W137">
        <f t="shared" ca="1" si="29"/>
        <v>0.53007462102688008</v>
      </c>
      <c r="X137">
        <f t="shared" ca="1" si="29"/>
        <v>0.35172780242551949</v>
      </c>
      <c r="Y137">
        <f t="shared" ca="1" si="29"/>
        <v>0.23542820494882655</v>
      </c>
      <c r="Z137">
        <f t="shared" ca="1" si="29"/>
        <v>0.54872458010436298</v>
      </c>
      <c r="AA137">
        <f t="shared" ca="1" si="29"/>
        <v>0.28452676892170903</v>
      </c>
      <c r="AB137">
        <f t="shared" ca="1" si="29"/>
        <v>0.75705867017298867</v>
      </c>
      <c r="AC137">
        <f t="shared" ca="1" si="29"/>
        <v>0.13262862556462407</v>
      </c>
      <c r="AD137">
        <f t="shared" ca="1" si="29"/>
        <v>0.40494056629931419</v>
      </c>
      <c r="AE137">
        <f t="shared" ca="1" si="29"/>
        <v>0.31617896482703384</v>
      </c>
    </row>
    <row r="138" spans="2:31" x14ac:dyDescent="0.25">
      <c r="B138">
        <f t="shared" ca="1" si="27"/>
        <v>9.7760396290075047E-2</v>
      </c>
      <c r="C138">
        <f t="shared" ca="1" si="27"/>
        <v>0.74084985575769169</v>
      </c>
      <c r="D138">
        <f t="shared" ca="1" si="27"/>
        <v>0.68440377994662027</v>
      </c>
      <c r="E138">
        <f t="shared" ca="1" si="27"/>
        <v>0.63817056071478939</v>
      </c>
      <c r="F138">
        <f t="shared" ca="1" si="27"/>
        <v>0.71728203274215607</v>
      </c>
      <c r="G138">
        <f t="shared" ca="1" si="27"/>
        <v>0.67686650595995745</v>
      </c>
      <c r="H138">
        <f t="shared" ca="1" si="27"/>
        <v>0.504680331891453</v>
      </c>
      <c r="I138">
        <f t="shared" ca="1" si="27"/>
        <v>0.26436140447326051</v>
      </c>
      <c r="J138">
        <f t="shared" ca="1" si="27"/>
        <v>0.1299310695860374</v>
      </c>
      <c r="K138">
        <f t="shared" ca="1" si="27"/>
        <v>0.845119499447061</v>
      </c>
      <c r="L138">
        <f t="shared" ca="1" si="28"/>
        <v>0.50378106022802638</v>
      </c>
      <c r="M138">
        <f t="shared" ca="1" si="28"/>
        <v>2.8743758686511356E-2</v>
      </c>
      <c r="N138">
        <f t="shared" ca="1" si="28"/>
        <v>0.43914239046519565</v>
      </c>
      <c r="O138">
        <f t="shared" ca="1" si="28"/>
        <v>0.99757945376137513</v>
      </c>
      <c r="P138">
        <f t="shared" ca="1" si="28"/>
        <v>0.90660688855042881</v>
      </c>
      <c r="Q138">
        <f t="shared" ca="1" si="28"/>
        <v>0.76251861112804709</v>
      </c>
      <c r="R138">
        <f t="shared" ca="1" si="28"/>
        <v>2.7751877773254052E-2</v>
      </c>
      <c r="S138">
        <f t="shared" ca="1" si="28"/>
        <v>9.2334428762628373E-2</v>
      </c>
      <c r="T138">
        <f t="shared" ca="1" si="28"/>
        <v>2.2490683986229776E-2</v>
      </c>
      <c r="U138">
        <f t="shared" ca="1" si="28"/>
        <v>0.45390603438386989</v>
      </c>
      <c r="V138">
        <f t="shared" ca="1" si="29"/>
        <v>0.9899442601603079</v>
      </c>
      <c r="W138">
        <f t="shared" ca="1" si="29"/>
        <v>0.73320218076164956</v>
      </c>
      <c r="X138">
        <f t="shared" ca="1" si="29"/>
        <v>0.28444373029027203</v>
      </c>
      <c r="Y138">
        <f t="shared" ca="1" si="29"/>
        <v>0.35821943964263214</v>
      </c>
      <c r="Z138">
        <f t="shared" ca="1" si="29"/>
        <v>0.77162680912734372</v>
      </c>
      <c r="AA138">
        <f t="shared" ca="1" si="29"/>
        <v>0.83255883309328249</v>
      </c>
      <c r="AB138">
        <f t="shared" ca="1" si="29"/>
        <v>0.39289494265686725</v>
      </c>
      <c r="AC138">
        <f t="shared" ca="1" si="29"/>
        <v>9.5018996837659797E-2</v>
      </c>
      <c r="AD138">
        <f t="shared" ca="1" si="29"/>
        <v>0.21381566968708254</v>
      </c>
      <c r="AE138">
        <f t="shared" ca="1" si="29"/>
        <v>0.21851160662556635</v>
      </c>
    </row>
    <row r="139" spans="2:31" x14ac:dyDescent="0.25">
      <c r="B139">
        <f t="shared" ca="1" si="27"/>
        <v>0.32298209801513345</v>
      </c>
      <c r="C139">
        <f t="shared" ca="1" si="27"/>
        <v>0.62204578506241881</v>
      </c>
      <c r="D139">
        <f t="shared" ca="1" si="27"/>
        <v>0.28137773330465965</v>
      </c>
      <c r="E139">
        <f t="shared" ca="1" si="27"/>
        <v>0.52693921705868085</v>
      </c>
      <c r="F139">
        <f t="shared" ca="1" si="27"/>
        <v>0.61880822851207196</v>
      </c>
      <c r="G139">
        <f t="shared" ca="1" si="27"/>
        <v>0.91369590481911334</v>
      </c>
      <c r="H139">
        <f t="shared" ca="1" si="27"/>
        <v>0.3426028275027817</v>
      </c>
      <c r="I139">
        <f t="shared" ca="1" si="27"/>
        <v>0.42726110129594774</v>
      </c>
      <c r="J139">
        <f t="shared" ca="1" si="27"/>
        <v>0.80055146462695204</v>
      </c>
      <c r="K139">
        <f t="shared" ca="1" si="27"/>
        <v>0.39054976320788382</v>
      </c>
      <c r="L139">
        <f t="shared" ca="1" si="28"/>
        <v>0.1924630101581517</v>
      </c>
      <c r="M139">
        <f t="shared" ca="1" si="28"/>
        <v>0.4975034249068484</v>
      </c>
      <c r="N139">
        <f t="shared" ca="1" si="28"/>
        <v>0.85004441262854158</v>
      </c>
      <c r="O139">
        <f t="shared" ca="1" si="28"/>
        <v>0.8746195618992596</v>
      </c>
      <c r="P139">
        <f t="shared" ca="1" si="28"/>
        <v>0.45399280038304646</v>
      </c>
      <c r="Q139">
        <f t="shared" ca="1" si="28"/>
        <v>0.96184122449856257</v>
      </c>
      <c r="R139">
        <f t="shared" ca="1" si="28"/>
        <v>0.16564000755773328</v>
      </c>
      <c r="S139">
        <f t="shared" ca="1" si="28"/>
        <v>4.1437156400321529E-2</v>
      </c>
      <c r="T139">
        <f t="shared" ca="1" si="28"/>
        <v>0.26655433358684455</v>
      </c>
      <c r="U139">
        <f t="shared" ca="1" si="28"/>
        <v>0.48559772195637785</v>
      </c>
      <c r="V139">
        <f t="shared" ca="1" si="29"/>
        <v>0.41230773553833178</v>
      </c>
      <c r="W139">
        <f t="shared" ca="1" si="29"/>
        <v>0.83883524903121254</v>
      </c>
      <c r="X139">
        <f t="shared" ca="1" si="29"/>
        <v>0.42965354935841882</v>
      </c>
      <c r="Y139">
        <f t="shared" ca="1" si="29"/>
        <v>0.44121966465221041</v>
      </c>
      <c r="Z139">
        <f t="shared" ca="1" si="29"/>
        <v>0.27412991474031689</v>
      </c>
      <c r="AA139">
        <f t="shared" ca="1" si="29"/>
        <v>0.22768178422917629</v>
      </c>
      <c r="AB139">
        <f t="shared" ca="1" si="29"/>
        <v>0.83036517205826588</v>
      </c>
      <c r="AC139">
        <f t="shared" ca="1" si="29"/>
        <v>0.86687903860829429</v>
      </c>
      <c r="AD139">
        <f t="shared" ca="1" si="29"/>
        <v>0.25167045637293639</v>
      </c>
      <c r="AE139">
        <f t="shared" ca="1" si="29"/>
        <v>0.15589454673214265</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75" x14ac:dyDescent="0.25"/>
  <cols>
    <col min="1" max="1" width="15.5" customWidth="1"/>
    <col min="4" max="4" width="11.125" customWidth="1"/>
  </cols>
  <sheetData>
    <row r="1" spans="1:31" x14ac:dyDescent="0.25">
      <c r="A1" s="21" t="s">
        <v>4</v>
      </c>
      <c r="B1" s="1"/>
      <c r="C1" s="2"/>
      <c r="D1" s="2"/>
      <c r="E1" s="2"/>
      <c r="F1" s="2"/>
      <c r="G1" s="2"/>
    </row>
    <row r="2" spans="1:31" x14ac:dyDescent="0.25">
      <c r="A2" s="21" t="s">
        <v>3</v>
      </c>
      <c r="B2" s="1"/>
      <c r="C2" s="2"/>
      <c r="D2" s="2"/>
      <c r="E2" s="2"/>
      <c r="F2" s="2"/>
      <c r="G2" s="2"/>
    </row>
    <row r="3" spans="1:31" x14ac:dyDescent="0.25">
      <c r="A3" s="22" t="s">
        <v>0</v>
      </c>
      <c r="B3" s="3"/>
      <c r="C3" s="3"/>
      <c r="D3" s="3"/>
    </row>
    <row r="4" spans="1:31" x14ac:dyDescent="0.25">
      <c r="A4" s="23" t="s">
        <v>6</v>
      </c>
      <c r="B4" s="3"/>
      <c r="C4" s="3"/>
      <c r="D4" s="3"/>
    </row>
    <row r="5" spans="1:31" x14ac:dyDescent="0.25">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25">
      <c r="A6" s="3" t="s">
        <v>8</v>
      </c>
      <c r="B6" s="3"/>
      <c r="C6" s="3"/>
      <c r="D6" s="3"/>
      <c r="E6" s="3"/>
      <c r="F6" s="3"/>
      <c r="G6" s="3"/>
      <c r="H6" s="3"/>
      <c r="I6" s="3"/>
      <c r="J6" s="3"/>
      <c r="K6" s="3"/>
      <c r="L6" s="3"/>
      <c r="M6" s="3"/>
      <c r="N6" s="3"/>
      <c r="O6" s="3"/>
      <c r="P6" s="3"/>
      <c r="Q6" s="3"/>
      <c r="R6" s="3"/>
      <c r="S6" s="3"/>
      <c r="T6" s="3"/>
      <c r="U6" s="3"/>
      <c r="V6" s="3"/>
      <c r="W6" s="3"/>
      <c r="X6" s="3"/>
      <c r="Y6" s="3"/>
      <c r="Z6" s="3"/>
    </row>
    <row r="7" spans="1:31" x14ac:dyDescent="0.25">
      <c r="B7" s="3"/>
      <c r="C7" s="3"/>
      <c r="D7" s="3"/>
      <c r="E7" s="3"/>
      <c r="F7" s="3"/>
      <c r="G7" s="3"/>
      <c r="H7" s="3"/>
      <c r="I7" s="3"/>
      <c r="J7" s="3"/>
      <c r="K7" s="3"/>
      <c r="L7" s="3"/>
      <c r="M7" s="3"/>
      <c r="N7" s="3"/>
      <c r="O7" s="3"/>
      <c r="P7" s="3"/>
      <c r="Q7" s="3"/>
      <c r="R7" s="3"/>
      <c r="S7" s="3"/>
      <c r="T7" s="3"/>
      <c r="U7" s="3"/>
      <c r="V7" s="3"/>
      <c r="W7" s="3"/>
      <c r="X7" s="3"/>
      <c r="Y7" s="3"/>
      <c r="Z7" s="3"/>
    </row>
    <row r="9" spans="1:31" x14ac:dyDescent="0.25">
      <c r="A9" s="3" t="s">
        <v>41</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25">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25">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25">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25">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25">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25">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25">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25">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25">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25">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25">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25">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25">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25">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25">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25">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25">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25">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25">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25">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25">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25">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25">
      <c r="Y32">
        <v>2.50667957094361E-3</v>
      </c>
      <c r="Z32">
        <v>2.7092974238670615E-3</v>
      </c>
      <c r="AA32">
        <v>2.9334460011520851E-3</v>
      </c>
      <c r="AB32">
        <v>3.1827777401204796E-3</v>
      </c>
      <c r="AC32">
        <v>3.4618224963524624E-3</v>
      </c>
      <c r="AD32">
        <v>3.7762549318862164E-3</v>
      </c>
      <c r="AE32">
        <v>4.1332628084340883E-3</v>
      </c>
    </row>
    <row r="33" spans="2:31" x14ac:dyDescent="0.25">
      <c r="Z33">
        <v>2.0559141561308902E-3</v>
      </c>
      <c r="AA33">
        <v>2.2110009480267182E-3</v>
      </c>
      <c r="AB33">
        <v>2.3812840209226833E-3</v>
      </c>
      <c r="AC33">
        <v>2.5692274483569734E-3</v>
      </c>
      <c r="AD33">
        <v>2.7778713713077028E-3</v>
      </c>
      <c r="AE33">
        <v>3.011002603440188E-3</v>
      </c>
    </row>
    <row r="34" spans="2:31" x14ac:dyDescent="0.25">
      <c r="AA34">
        <v>1.6664786705653085E-3</v>
      </c>
      <c r="AB34">
        <v>1.7816241193414446E-3</v>
      </c>
      <c r="AC34">
        <v>1.9067787815076978E-3</v>
      </c>
      <c r="AD34">
        <v>2.0434450254862846E-3</v>
      </c>
      <c r="AE34">
        <v>2.1934575898304299E-3</v>
      </c>
    </row>
    <row r="35" spans="2:31" x14ac:dyDescent="0.25">
      <c r="AB35">
        <v>1.3329718230710116E-3</v>
      </c>
      <c r="AC35">
        <v>1.4151356369530793E-3</v>
      </c>
      <c r="AD35">
        <v>1.5031896780083511E-3</v>
      </c>
      <c r="AE35">
        <v>1.5978917430651406E-3</v>
      </c>
    </row>
    <row r="36" spans="2:31" x14ac:dyDescent="0.25">
      <c r="AC36">
        <v>1.0502575812130271E-3</v>
      </c>
      <c r="AD36">
        <v>1.1057695117259792E-3</v>
      </c>
      <c r="AE36">
        <v>1.1640334576758964E-3</v>
      </c>
    </row>
    <row r="37" spans="2:31" x14ac:dyDescent="0.25">
      <c r="AD37">
        <v>8.1342110776250133E-4</v>
      </c>
      <c r="AE37">
        <v>8.47976026204214E-4</v>
      </c>
    </row>
    <row r="38" spans="2:31" x14ac:dyDescent="0.25">
      <c r="AE38">
        <v>6.1773425521012798E-4</v>
      </c>
    </row>
    <row r="41" spans="2:31" x14ac:dyDescent="0.25">
      <c r="B41">
        <v>4.1092881151378401E-2</v>
      </c>
      <c r="C41">
        <v>5.0800487161557627E-2</v>
      </c>
      <c r="D41">
        <v>4.8139045782297891E-2</v>
      </c>
      <c r="E41">
        <v>6.685193990710718E-2</v>
      </c>
      <c r="F41">
        <v>6.2110924926631061E-2</v>
      </c>
      <c r="G41">
        <v>8.554568432381722E-2</v>
      </c>
      <c r="H41">
        <v>8.6556534873131891E-2</v>
      </c>
      <c r="I41">
        <v>9.9102529324702343E-2</v>
      </c>
      <c r="J41">
        <v>0.13989529421170291</v>
      </c>
      <c r="K41">
        <v>0.15816613130306645</v>
      </c>
      <c r="L41">
        <v>0.14247041425138196</v>
      </c>
      <c r="M41">
        <v>0.19849024005558089</v>
      </c>
      <c r="N41">
        <v>0.2203464850200007</v>
      </c>
      <c r="O41">
        <v>0.24302738180583</v>
      </c>
      <c r="P41">
        <v>0.21106387735954807</v>
      </c>
      <c r="Q41">
        <v>0.30785916536239527</v>
      </c>
      <c r="R41">
        <v>0.3566062738399447</v>
      </c>
      <c r="S41">
        <v>0.32648605258087404</v>
      </c>
      <c r="T41">
        <v>0.48787925390073811</v>
      </c>
      <c r="U41">
        <v>0.44962757999725939</v>
      </c>
      <c r="V41">
        <v>0.68824372056869687</v>
      </c>
      <c r="W41">
        <v>0.82862681739939659</v>
      </c>
      <c r="X41">
        <v>1.0080769379432311</v>
      </c>
      <c r="Y41">
        <v>1.2406804887227747</v>
      </c>
      <c r="Z41">
        <v>1.5468419739050414</v>
      </c>
      <c r="AA41">
        <v>1.9567213921253781</v>
      </c>
      <c r="AB41">
        <v>1.8823432711270764</v>
      </c>
      <c r="AC41">
        <v>2.4454237994522696</v>
      </c>
      <c r="AD41">
        <v>4.4064850035636143</v>
      </c>
      <c r="AE41">
        <v>6.0349888528642142</v>
      </c>
    </row>
    <row r="42" spans="2:31" x14ac:dyDescent="0.25">
      <c r="B42">
        <v>4.1092881151378401E-2</v>
      </c>
      <c r="C42">
        <v>5.0800487161557627E-2</v>
      </c>
      <c r="D42">
        <v>4.8139045782297891E-2</v>
      </c>
      <c r="E42">
        <v>6.685193990710718E-2</v>
      </c>
      <c r="F42">
        <v>6.2110924926631061E-2</v>
      </c>
      <c r="G42">
        <v>7.1634372030326285E-2</v>
      </c>
      <c r="H42">
        <v>0.10718419343871585</v>
      </c>
      <c r="I42">
        <v>0.12291035173391412</v>
      </c>
      <c r="J42">
        <v>0.1126028002093248</v>
      </c>
      <c r="K42">
        <v>0.15816613130306645</v>
      </c>
      <c r="L42">
        <v>0.14247041425138196</v>
      </c>
      <c r="M42">
        <v>0.15875423289817245</v>
      </c>
      <c r="N42">
        <v>0.2203464850200007</v>
      </c>
      <c r="O42">
        <v>0.24302738180583</v>
      </c>
      <c r="P42">
        <v>0.21106387735954807</v>
      </c>
      <c r="Q42">
        <v>0.30785916536239527</v>
      </c>
      <c r="R42">
        <v>0.28108563615111348</v>
      </c>
      <c r="S42">
        <v>0.32648605258087404</v>
      </c>
      <c r="T42">
        <v>0.38174068376354475</v>
      </c>
      <c r="U42">
        <v>0.57702233286998017</v>
      </c>
      <c r="V42">
        <v>0.53389812055368457</v>
      </c>
      <c r="W42">
        <v>0.82862681739939659</v>
      </c>
      <c r="X42">
        <v>0.77413926328905269</v>
      </c>
      <c r="Y42">
        <v>0.9473383543021392</v>
      </c>
      <c r="Z42">
        <v>1.1738003673696575</v>
      </c>
      <c r="AA42">
        <v>1.4748227345293725</v>
      </c>
      <c r="AB42">
        <v>2.515903273179251</v>
      </c>
      <c r="AC42">
        <v>2.4454237994522696</v>
      </c>
      <c r="AD42">
        <v>4.4064850035636143</v>
      </c>
      <c r="AE42">
        <v>6.0349888528642142</v>
      </c>
    </row>
    <row r="43" spans="2:31" x14ac:dyDescent="0.25">
      <c r="B43">
        <v>4.1092881151378401E-2</v>
      </c>
      <c r="C43">
        <v>5.0800487161557627E-2</v>
      </c>
      <c r="D43">
        <v>4.8139045782297891E-2</v>
      </c>
      <c r="E43">
        <v>5.4342336083559775E-2</v>
      </c>
      <c r="F43">
        <v>6.2110924926631061E-2</v>
      </c>
      <c r="G43">
        <v>7.1634372030326285E-2</v>
      </c>
      <c r="H43">
        <v>8.6556534873131891E-2</v>
      </c>
      <c r="I43">
        <v>0.12291035173391412</v>
      </c>
      <c r="J43">
        <v>0.1126028002093248</v>
      </c>
      <c r="K43">
        <v>0.15816613130306645</v>
      </c>
      <c r="L43">
        <v>0.14247041425138196</v>
      </c>
      <c r="M43">
        <v>0.19849024005558089</v>
      </c>
      <c r="N43">
        <v>0.17578761866066206</v>
      </c>
      <c r="O43">
        <v>0.24302738180583</v>
      </c>
      <c r="P43">
        <v>0.26610145064293178</v>
      </c>
      <c r="Q43">
        <v>0.24345566880157141</v>
      </c>
      <c r="R43">
        <v>0.28108563615111348</v>
      </c>
      <c r="S43">
        <v>0.32648605258087404</v>
      </c>
      <c r="T43">
        <v>0.48787925390073811</v>
      </c>
      <c r="U43">
        <v>0.57702233286998017</v>
      </c>
      <c r="V43">
        <v>0.53389812055368457</v>
      </c>
      <c r="W43">
        <v>0.63968876611117176</v>
      </c>
      <c r="X43">
        <v>0.77413926328905269</v>
      </c>
      <c r="Y43">
        <v>1.2406804887227747</v>
      </c>
      <c r="Z43">
        <v>1.5468419739050414</v>
      </c>
      <c r="AA43">
        <v>1.4748227345293725</v>
      </c>
      <c r="AB43">
        <v>2.515903273179251</v>
      </c>
      <c r="AC43">
        <v>2.4454237994522696</v>
      </c>
      <c r="AD43">
        <v>3.2414783324445615</v>
      </c>
      <c r="AE43">
        <v>4.3963735164933766</v>
      </c>
    </row>
    <row r="44" spans="2:31" x14ac:dyDescent="0.25">
      <c r="B44">
        <v>4.1092881151378401E-2</v>
      </c>
      <c r="C44">
        <v>3.9961078557035068E-2</v>
      </c>
      <c r="D44">
        <v>4.8139045782297891E-2</v>
      </c>
      <c r="E44">
        <v>5.4342336083559775E-2</v>
      </c>
      <c r="F44">
        <v>6.2110924926631061E-2</v>
      </c>
      <c r="G44">
        <v>8.554568432381722E-2</v>
      </c>
      <c r="H44">
        <v>8.6556534873131891E-2</v>
      </c>
      <c r="I44">
        <v>9.9102529324702343E-2</v>
      </c>
      <c r="J44">
        <v>0.13989529421170291</v>
      </c>
      <c r="K44">
        <v>0.15816613130306645</v>
      </c>
      <c r="L44">
        <v>0.17771718305571835</v>
      </c>
      <c r="M44">
        <v>0.15875423289817245</v>
      </c>
      <c r="N44">
        <v>0.17578761866066206</v>
      </c>
      <c r="O44">
        <v>0.19334514102766467</v>
      </c>
      <c r="P44">
        <v>0.21106387735954807</v>
      </c>
      <c r="Q44">
        <v>0.24345566880157141</v>
      </c>
      <c r="R44">
        <v>0.3566062738399447</v>
      </c>
      <c r="S44">
        <v>0.32648605258087404</v>
      </c>
      <c r="T44">
        <v>0.48787925390073811</v>
      </c>
      <c r="U44">
        <v>0.44962757999725939</v>
      </c>
      <c r="V44">
        <v>0.68824372056869687</v>
      </c>
      <c r="W44">
        <v>0.63968876611117176</v>
      </c>
      <c r="X44">
        <v>1.0080769379432311</v>
      </c>
      <c r="Y44">
        <v>0.9473383543021392</v>
      </c>
      <c r="Z44">
        <v>1.1738003673696575</v>
      </c>
      <c r="AA44">
        <v>1.4748227345293725</v>
      </c>
      <c r="AB44">
        <v>1.8823432711270764</v>
      </c>
      <c r="AC44">
        <v>3.295007270560403</v>
      </c>
      <c r="AD44">
        <v>3.2414783324445615</v>
      </c>
      <c r="AE44">
        <v>4.3963735164933766</v>
      </c>
    </row>
    <row r="45" spans="2:31" x14ac:dyDescent="0.25">
      <c r="B45">
        <v>4.1092881151378401E-2</v>
      </c>
      <c r="C45">
        <v>5.0800487161557627E-2</v>
      </c>
      <c r="D45">
        <v>3.6209735649336931E-2</v>
      </c>
      <c r="E45">
        <v>6.685193990710718E-2</v>
      </c>
      <c r="F45">
        <v>7.3659957771653614E-2</v>
      </c>
      <c r="G45">
        <v>8.554568432381722E-2</v>
      </c>
      <c r="H45">
        <v>0.10718419343871585</v>
      </c>
      <c r="I45">
        <v>0.12291035173391412</v>
      </c>
      <c r="J45">
        <v>0.13989529421170291</v>
      </c>
      <c r="K45">
        <v>0.12706541124072349</v>
      </c>
      <c r="L45">
        <v>0.17771718305571835</v>
      </c>
      <c r="M45">
        <v>0.15875423289817245</v>
      </c>
      <c r="N45">
        <v>0.17578761866066206</v>
      </c>
      <c r="O45">
        <v>0.19334514102766467</v>
      </c>
      <c r="P45">
        <v>0.26610145064293178</v>
      </c>
      <c r="Q45">
        <v>0.24345566880157141</v>
      </c>
      <c r="R45">
        <v>0.28108563615111348</v>
      </c>
      <c r="S45">
        <v>0.41567031236154062</v>
      </c>
      <c r="T45">
        <v>0.38174068376354475</v>
      </c>
      <c r="U45">
        <v>0.44962757999725939</v>
      </c>
      <c r="V45">
        <v>0.68824372056869687</v>
      </c>
      <c r="W45">
        <v>0.63968876611117176</v>
      </c>
      <c r="X45">
        <v>1.0080769379432311</v>
      </c>
      <c r="Y45">
        <v>1.2406804887227747</v>
      </c>
      <c r="Z45">
        <v>1.5468419739050414</v>
      </c>
      <c r="AA45">
        <v>1.4748227345293725</v>
      </c>
      <c r="AB45">
        <v>1.8823432711270764</v>
      </c>
      <c r="AC45">
        <v>2.4454237994522696</v>
      </c>
      <c r="AD45">
        <v>4.4064850035636143</v>
      </c>
      <c r="AE45">
        <v>6.0349888528642142</v>
      </c>
    </row>
    <row r="46" spans="2:31" x14ac:dyDescent="0.25">
      <c r="B46">
        <v>4.1092881151378401E-2</v>
      </c>
      <c r="C46">
        <v>3.9961078557035068E-2</v>
      </c>
      <c r="D46">
        <v>3.6209735649336931E-2</v>
      </c>
      <c r="E46">
        <v>5.4342336083559775E-2</v>
      </c>
      <c r="F46">
        <v>7.3659957771653614E-2</v>
      </c>
      <c r="G46">
        <v>8.554568432381722E-2</v>
      </c>
      <c r="H46">
        <v>0.10718419343871585</v>
      </c>
      <c r="I46">
        <v>9.9102529324702343E-2</v>
      </c>
      <c r="J46">
        <v>0.1126028002093248</v>
      </c>
      <c r="K46">
        <v>0.12706541124072349</v>
      </c>
      <c r="L46">
        <v>0.17771718305571835</v>
      </c>
      <c r="M46">
        <v>0.19849024005558089</v>
      </c>
      <c r="N46">
        <v>0.17578761866066206</v>
      </c>
      <c r="O46">
        <v>0.24302738180583</v>
      </c>
      <c r="P46">
        <v>0.21106387735954807</v>
      </c>
      <c r="Q46">
        <v>0.30785916536239527</v>
      </c>
      <c r="R46">
        <v>0.28108563615111348</v>
      </c>
      <c r="S46">
        <v>0.32648605258087404</v>
      </c>
      <c r="T46">
        <v>0.48787925390073811</v>
      </c>
      <c r="U46">
        <v>0.44962757999725939</v>
      </c>
      <c r="V46">
        <v>0.53389812055368457</v>
      </c>
      <c r="W46">
        <v>0.82862681739939659</v>
      </c>
      <c r="X46">
        <v>1.0080769379432311</v>
      </c>
      <c r="Y46">
        <v>1.2406804887227747</v>
      </c>
      <c r="Z46">
        <v>1.1738003673696575</v>
      </c>
      <c r="AA46">
        <v>1.9567213921253781</v>
      </c>
      <c r="AB46">
        <v>2.515903273179251</v>
      </c>
      <c r="AC46">
        <v>2.4454237994522696</v>
      </c>
      <c r="AD46">
        <v>3.2414783324445615</v>
      </c>
      <c r="AE46">
        <v>6.0349888528642142</v>
      </c>
    </row>
    <row r="47" spans="2:31" x14ac:dyDescent="0.25">
      <c r="B47">
        <v>4.1092881151378401E-2</v>
      </c>
      <c r="C47">
        <v>3.9961078557035068E-2</v>
      </c>
      <c r="D47">
        <v>3.6209735649336931E-2</v>
      </c>
      <c r="E47">
        <v>5.4342336083559775E-2</v>
      </c>
      <c r="F47">
        <v>6.2110924926631061E-2</v>
      </c>
      <c r="G47">
        <v>7.1634372030326285E-2</v>
      </c>
      <c r="H47">
        <v>0.10718419343871585</v>
      </c>
      <c r="I47">
        <v>0.12291035173391412</v>
      </c>
      <c r="J47">
        <v>0.13989529421170291</v>
      </c>
      <c r="K47">
        <v>0.12706541124072349</v>
      </c>
      <c r="L47">
        <v>0.17771718305571835</v>
      </c>
      <c r="M47">
        <v>0.19849024005558089</v>
      </c>
      <c r="N47">
        <v>0.2203464850200007</v>
      </c>
      <c r="O47">
        <v>0.24302738180583</v>
      </c>
      <c r="P47">
        <v>0.26610145064293178</v>
      </c>
      <c r="Q47">
        <v>0.30785916536239527</v>
      </c>
      <c r="R47">
        <v>0.28108563615111348</v>
      </c>
      <c r="S47">
        <v>0.32648605258087404</v>
      </c>
      <c r="T47">
        <v>0.38174068376354475</v>
      </c>
      <c r="U47">
        <v>0.44962757999725939</v>
      </c>
      <c r="V47">
        <v>0.53389812055368457</v>
      </c>
      <c r="W47">
        <v>0.82862681739939659</v>
      </c>
      <c r="X47">
        <v>1.0080769379432311</v>
      </c>
      <c r="Y47">
        <v>0.9473383543021392</v>
      </c>
      <c r="Z47">
        <v>1.1738003673696575</v>
      </c>
      <c r="AA47">
        <v>1.4748227345293725</v>
      </c>
      <c r="AB47">
        <v>2.515903273179251</v>
      </c>
      <c r="AC47">
        <v>2.4454237994522696</v>
      </c>
      <c r="AD47">
        <v>4.4064850035636143</v>
      </c>
      <c r="AE47">
        <v>4.3963735164933766</v>
      </c>
    </row>
    <row r="48" spans="2:31" x14ac:dyDescent="0.25">
      <c r="B48">
        <v>4.1092881151378401E-2</v>
      </c>
      <c r="C48">
        <v>5.0800487161557627E-2</v>
      </c>
      <c r="D48">
        <v>4.8139045782297891E-2</v>
      </c>
      <c r="E48">
        <v>6.685193990710718E-2</v>
      </c>
      <c r="F48">
        <v>7.3659957771653614E-2</v>
      </c>
      <c r="G48">
        <v>8.554568432381722E-2</v>
      </c>
      <c r="H48">
        <v>0.10718419343871585</v>
      </c>
      <c r="I48">
        <v>9.9102529324702343E-2</v>
      </c>
      <c r="J48">
        <v>0.1126028002093248</v>
      </c>
      <c r="K48">
        <v>0.15816613130306645</v>
      </c>
      <c r="L48">
        <v>0.17771718305571835</v>
      </c>
      <c r="M48">
        <v>0.15875423289817245</v>
      </c>
      <c r="N48">
        <v>0.2203464850200007</v>
      </c>
      <c r="O48">
        <v>0.24302738180583</v>
      </c>
      <c r="P48">
        <v>0.26610145064293178</v>
      </c>
      <c r="Q48">
        <v>0.30785916536239527</v>
      </c>
      <c r="R48">
        <v>0.3566062738399447</v>
      </c>
      <c r="S48">
        <v>0.41567031236154062</v>
      </c>
      <c r="T48">
        <v>0.38174068376354475</v>
      </c>
      <c r="U48">
        <v>0.57702233286998017</v>
      </c>
      <c r="V48">
        <v>0.68824372056869687</v>
      </c>
      <c r="W48">
        <v>0.63968876611117176</v>
      </c>
      <c r="X48">
        <v>1.0080769379432311</v>
      </c>
      <c r="Y48">
        <v>1.2406804887227747</v>
      </c>
      <c r="Z48">
        <v>1.1738003673696575</v>
      </c>
      <c r="AA48">
        <v>1.4748227345293725</v>
      </c>
      <c r="AB48">
        <v>1.8823432711270764</v>
      </c>
      <c r="AC48">
        <v>2.4454237994522696</v>
      </c>
      <c r="AD48">
        <v>4.4064850035636143</v>
      </c>
      <c r="AE48">
        <v>4.3963735164933766</v>
      </c>
    </row>
    <row r="49" spans="2:31" x14ac:dyDescent="0.25">
      <c r="B49">
        <v>4.1092881151378401E-2</v>
      </c>
      <c r="C49">
        <v>5.0800487161557627E-2</v>
      </c>
      <c r="D49">
        <v>4.8139045782297891E-2</v>
      </c>
      <c r="E49">
        <v>6.685193990710718E-2</v>
      </c>
      <c r="F49">
        <v>6.2110924926631061E-2</v>
      </c>
      <c r="G49">
        <v>8.554568432381722E-2</v>
      </c>
      <c r="H49">
        <v>0.10718419343871585</v>
      </c>
      <c r="I49">
        <v>9.9102529324702343E-2</v>
      </c>
      <c r="J49">
        <v>0.13989529421170291</v>
      </c>
      <c r="K49">
        <v>0.15816613130306645</v>
      </c>
      <c r="L49">
        <v>0.17771718305571835</v>
      </c>
      <c r="M49">
        <v>0.15875423289817245</v>
      </c>
      <c r="N49">
        <v>0.2203464850200007</v>
      </c>
      <c r="O49">
        <v>0.19334514102766467</v>
      </c>
      <c r="P49">
        <v>0.26610145064293178</v>
      </c>
      <c r="Q49">
        <v>0.30785916536239527</v>
      </c>
      <c r="R49">
        <v>0.28108563615111348</v>
      </c>
      <c r="S49">
        <v>0.32648605258087404</v>
      </c>
      <c r="T49">
        <v>0.48787925390073811</v>
      </c>
      <c r="U49">
        <v>0.44962757999725939</v>
      </c>
      <c r="V49">
        <v>0.68824372056869687</v>
      </c>
      <c r="W49">
        <v>0.63968876611117176</v>
      </c>
      <c r="X49">
        <v>1.0080769379432311</v>
      </c>
      <c r="Y49">
        <v>1.2406804887227747</v>
      </c>
      <c r="Z49">
        <v>1.1738003673696575</v>
      </c>
      <c r="AA49">
        <v>1.9567213921253781</v>
      </c>
      <c r="AB49">
        <v>1.8823432711270764</v>
      </c>
      <c r="AC49">
        <v>2.4454237994522696</v>
      </c>
      <c r="AD49">
        <v>4.4064850035636143</v>
      </c>
      <c r="AE49">
        <v>4.3963735164933766</v>
      </c>
    </row>
    <row r="50" spans="2:31" x14ac:dyDescent="0.25">
      <c r="B50">
        <v>4.1092881151378401E-2</v>
      </c>
      <c r="C50">
        <v>3.9961078557035068E-2</v>
      </c>
      <c r="D50">
        <v>4.8139045782297891E-2</v>
      </c>
      <c r="E50">
        <v>5.4342336083559775E-2</v>
      </c>
      <c r="F50">
        <v>7.3659957771653614E-2</v>
      </c>
      <c r="G50">
        <v>7.1634372030326285E-2</v>
      </c>
      <c r="H50">
        <v>0.10718419343871585</v>
      </c>
      <c r="I50">
        <v>0.12291035173391412</v>
      </c>
      <c r="J50">
        <v>0.13989529421170291</v>
      </c>
      <c r="K50">
        <v>0.12706541124072349</v>
      </c>
      <c r="L50">
        <v>0.14247041425138196</v>
      </c>
      <c r="M50">
        <v>0.15875423289817245</v>
      </c>
      <c r="N50">
        <v>0.2203464850200007</v>
      </c>
      <c r="O50">
        <v>0.19334514102766467</v>
      </c>
      <c r="P50">
        <v>0.21106387735954807</v>
      </c>
      <c r="Q50">
        <v>0.24345566880157141</v>
      </c>
      <c r="R50">
        <v>0.3566062738399447</v>
      </c>
      <c r="S50">
        <v>0.32648605258087404</v>
      </c>
      <c r="T50">
        <v>0.48787925390073811</v>
      </c>
      <c r="U50">
        <v>0.44962757999725939</v>
      </c>
      <c r="V50">
        <v>0.68824372056869687</v>
      </c>
      <c r="W50">
        <v>0.82862681739939659</v>
      </c>
      <c r="X50">
        <v>1.0080769379432311</v>
      </c>
      <c r="Y50">
        <v>0.9473383543021392</v>
      </c>
      <c r="Z50">
        <v>1.1738003673696575</v>
      </c>
      <c r="AA50">
        <v>1.9567213921253781</v>
      </c>
      <c r="AB50">
        <v>1.8823432711270764</v>
      </c>
      <c r="AC50">
        <v>2.4454237994522696</v>
      </c>
      <c r="AD50">
        <v>4.4064850035636143</v>
      </c>
      <c r="AE50">
        <v>4.3963735164933766</v>
      </c>
    </row>
    <row r="51" spans="2:31" x14ac:dyDescent="0.25">
      <c r="B51">
        <v>4.1092881151378401E-2</v>
      </c>
      <c r="C51">
        <v>3.9961078557035068E-2</v>
      </c>
      <c r="D51">
        <v>3.6209735649336931E-2</v>
      </c>
      <c r="E51">
        <v>5.4342336083559775E-2</v>
      </c>
      <c r="F51">
        <v>6.2110924926631061E-2</v>
      </c>
      <c r="G51">
        <v>7.1634372030326285E-2</v>
      </c>
      <c r="H51">
        <v>0.10718419343871585</v>
      </c>
      <c r="I51">
        <v>9.9102529324702343E-2</v>
      </c>
      <c r="J51">
        <v>0.13989529421170291</v>
      </c>
      <c r="K51">
        <v>0.12706541124072349</v>
      </c>
      <c r="L51">
        <v>0.17771718305571835</v>
      </c>
      <c r="M51">
        <v>0.15875423289817245</v>
      </c>
      <c r="N51">
        <v>0.17578761866066206</v>
      </c>
      <c r="O51">
        <v>0.24302738180583</v>
      </c>
      <c r="P51">
        <v>0.21106387735954807</v>
      </c>
      <c r="Q51">
        <v>0.30785916536239527</v>
      </c>
      <c r="R51">
        <v>0.3566062738399447</v>
      </c>
      <c r="S51">
        <v>0.41567031236154062</v>
      </c>
      <c r="T51">
        <v>0.38174068376354475</v>
      </c>
      <c r="U51">
        <v>0.57702233286998017</v>
      </c>
      <c r="V51">
        <v>0.53389812055368457</v>
      </c>
      <c r="W51">
        <v>0.82862681739939659</v>
      </c>
      <c r="X51">
        <v>0.77413926328905269</v>
      </c>
      <c r="Y51">
        <v>0.9473383543021392</v>
      </c>
      <c r="Z51">
        <v>1.5468419739050414</v>
      </c>
      <c r="AA51">
        <v>1.4748227345293725</v>
      </c>
      <c r="AB51">
        <v>1.8823432711270764</v>
      </c>
      <c r="AC51">
        <v>3.295007270560403</v>
      </c>
      <c r="AD51">
        <v>4.4064850035636143</v>
      </c>
      <c r="AE51">
        <v>6.0349888528642142</v>
      </c>
    </row>
    <row r="52" spans="2:31" x14ac:dyDescent="0.25">
      <c r="B52">
        <v>4.1092881151378401E-2</v>
      </c>
      <c r="C52">
        <v>3.9961078557035068E-2</v>
      </c>
      <c r="D52">
        <v>4.8139045782297891E-2</v>
      </c>
      <c r="E52">
        <v>5.4342336083559775E-2</v>
      </c>
      <c r="F52">
        <v>7.3659957771653614E-2</v>
      </c>
      <c r="G52">
        <v>7.1634372030326285E-2</v>
      </c>
      <c r="H52">
        <v>8.6556534873131891E-2</v>
      </c>
      <c r="I52">
        <v>0.12291035173391412</v>
      </c>
      <c r="J52">
        <v>0.13989529421170291</v>
      </c>
      <c r="K52">
        <v>0.15816613130306645</v>
      </c>
      <c r="L52">
        <v>0.14247041425138196</v>
      </c>
      <c r="M52">
        <v>0.19849024005558089</v>
      </c>
      <c r="N52">
        <v>0.2203464850200007</v>
      </c>
      <c r="O52">
        <v>0.19334514102766467</v>
      </c>
      <c r="P52">
        <v>0.26610145064293178</v>
      </c>
      <c r="Q52">
        <v>0.24345566880157141</v>
      </c>
      <c r="R52">
        <v>0.28108563615111348</v>
      </c>
      <c r="S52">
        <v>0.41567031236154062</v>
      </c>
      <c r="T52">
        <v>0.48787925390073811</v>
      </c>
      <c r="U52">
        <v>0.57702233286998017</v>
      </c>
      <c r="V52">
        <v>0.53389812055368457</v>
      </c>
      <c r="W52">
        <v>0.63968876611117176</v>
      </c>
      <c r="X52">
        <v>0.77413926328905269</v>
      </c>
      <c r="Y52">
        <v>0.9473383543021392</v>
      </c>
      <c r="Z52">
        <v>1.1738003673696575</v>
      </c>
      <c r="AA52">
        <v>1.4748227345293725</v>
      </c>
      <c r="AB52">
        <v>1.8823432711270764</v>
      </c>
      <c r="AC52">
        <v>2.4454237994522696</v>
      </c>
      <c r="AD52">
        <v>4.4064850035636143</v>
      </c>
      <c r="AE52">
        <v>6.0349888528642142</v>
      </c>
    </row>
    <row r="53" spans="2:31" x14ac:dyDescent="0.25">
      <c r="B53">
        <v>4.1092881151378401E-2</v>
      </c>
      <c r="C53">
        <v>5.0800487161557627E-2</v>
      </c>
      <c r="D53">
        <v>3.6209735649336931E-2</v>
      </c>
      <c r="E53">
        <v>5.4342336083559775E-2</v>
      </c>
      <c r="F53">
        <v>7.3659957771653614E-2</v>
      </c>
      <c r="G53">
        <v>7.1634372030326285E-2</v>
      </c>
      <c r="H53">
        <v>8.6556534873131891E-2</v>
      </c>
      <c r="I53">
        <v>9.9102529324702343E-2</v>
      </c>
      <c r="J53">
        <v>0.1126028002093248</v>
      </c>
      <c r="K53">
        <v>0.15816613130306645</v>
      </c>
      <c r="L53">
        <v>0.14247041425138196</v>
      </c>
      <c r="M53">
        <v>0.15875423289817245</v>
      </c>
      <c r="N53">
        <v>0.2203464850200007</v>
      </c>
      <c r="O53">
        <v>0.19334514102766467</v>
      </c>
      <c r="P53">
        <v>0.21106387735954807</v>
      </c>
      <c r="Q53">
        <v>0.24345566880157141</v>
      </c>
      <c r="R53">
        <v>0.3566062738399447</v>
      </c>
      <c r="S53">
        <v>0.41567031236154062</v>
      </c>
      <c r="T53">
        <v>0.48787925390073811</v>
      </c>
      <c r="U53">
        <v>0.44962757999725939</v>
      </c>
      <c r="V53">
        <v>0.68824372056869687</v>
      </c>
      <c r="W53">
        <v>0.63968876611117176</v>
      </c>
      <c r="X53">
        <v>0.77413926328905269</v>
      </c>
      <c r="Y53">
        <v>1.2406804887227747</v>
      </c>
      <c r="Z53">
        <v>1.5468419739050414</v>
      </c>
      <c r="AA53">
        <v>1.9567213921253781</v>
      </c>
      <c r="AB53">
        <v>1.8823432711270764</v>
      </c>
      <c r="AC53">
        <v>2.4454237994522696</v>
      </c>
      <c r="AD53">
        <v>3.2414783324445615</v>
      </c>
      <c r="AE53">
        <v>4.3963735164933766</v>
      </c>
    </row>
    <row r="54" spans="2:31" x14ac:dyDescent="0.25">
      <c r="B54">
        <v>4.1092881151378401E-2</v>
      </c>
      <c r="C54">
        <v>5.0800487161557627E-2</v>
      </c>
      <c r="D54">
        <v>4.8139045782297891E-2</v>
      </c>
      <c r="E54">
        <v>5.4342336083559775E-2</v>
      </c>
      <c r="F54">
        <v>6.2110924926631061E-2</v>
      </c>
      <c r="G54">
        <v>8.554568432381722E-2</v>
      </c>
      <c r="H54">
        <v>8.6556534873131891E-2</v>
      </c>
      <c r="I54">
        <v>9.9102529324702343E-2</v>
      </c>
      <c r="J54">
        <v>0.13989529421170291</v>
      </c>
      <c r="K54">
        <v>0.15816613130306645</v>
      </c>
      <c r="L54">
        <v>0.14247041425138196</v>
      </c>
      <c r="M54">
        <v>0.15875423289817245</v>
      </c>
      <c r="N54">
        <v>0.17578761866066206</v>
      </c>
      <c r="O54">
        <v>0.24302738180583</v>
      </c>
      <c r="P54">
        <v>0.21106387735954807</v>
      </c>
      <c r="Q54">
        <v>0.30785916536239527</v>
      </c>
      <c r="R54">
        <v>0.3566062738399447</v>
      </c>
      <c r="S54">
        <v>0.41567031236154062</v>
      </c>
      <c r="T54">
        <v>0.38174068376354475</v>
      </c>
      <c r="U54">
        <v>0.44962757999725939</v>
      </c>
      <c r="V54">
        <v>0.68824372056869687</v>
      </c>
      <c r="W54">
        <v>0.63968876611117176</v>
      </c>
      <c r="X54">
        <v>0.77413926328905269</v>
      </c>
      <c r="Y54">
        <v>0.9473383543021392</v>
      </c>
      <c r="Z54">
        <v>1.5468419739050414</v>
      </c>
      <c r="AA54">
        <v>1.4748227345293725</v>
      </c>
      <c r="AB54">
        <v>2.515903273179251</v>
      </c>
      <c r="AC54">
        <v>3.295007270560403</v>
      </c>
      <c r="AD54">
        <v>4.4064850035636143</v>
      </c>
      <c r="AE54">
        <v>4.3963735164933766</v>
      </c>
    </row>
    <row r="55" spans="2:31" x14ac:dyDescent="0.25">
      <c r="B55">
        <v>4.1092881151378401E-2</v>
      </c>
      <c r="C55">
        <v>5.0800487161557627E-2</v>
      </c>
      <c r="D55">
        <v>4.8139045782297891E-2</v>
      </c>
      <c r="E55">
        <v>5.4342336083559775E-2</v>
      </c>
      <c r="F55">
        <v>6.2110924926631061E-2</v>
      </c>
      <c r="G55">
        <v>7.1634372030326285E-2</v>
      </c>
      <c r="H55">
        <v>0.10718419343871585</v>
      </c>
      <c r="I55">
        <v>0.12291035173391412</v>
      </c>
      <c r="J55">
        <v>0.1126028002093248</v>
      </c>
      <c r="K55">
        <v>0.15816613130306645</v>
      </c>
      <c r="L55">
        <v>0.17771718305571835</v>
      </c>
      <c r="M55">
        <v>0.19849024005558089</v>
      </c>
      <c r="N55">
        <v>0.17578761866066206</v>
      </c>
      <c r="O55">
        <v>0.24302738180583</v>
      </c>
      <c r="P55">
        <v>0.21106387735954807</v>
      </c>
      <c r="Q55">
        <v>0.24345566880157141</v>
      </c>
      <c r="R55">
        <v>0.3566062738399447</v>
      </c>
      <c r="S55">
        <v>0.32648605258087404</v>
      </c>
      <c r="T55">
        <v>0.38174068376354475</v>
      </c>
      <c r="U55">
        <v>0.44962757999725939</v>
      </c>
      <c r="V55">
        <v>0.68824372056869687</v>
      </c>
      <c r="W55">
        <v>0.63968876611117176</v>
      </c>
      <c r="X55">
        <v>0.77413926328905269</v>
      </c>
      <c r="Y55">
        <v>1.2406804887227747</v>
      </c>
      <c r="Z55">
        <v>1.1738003673696575</v>
      </c>
      <c r="AA55">
        <v>1.4748227345293725</v>
      </c>
      <c r="AB55">
        <v>2.515903273179251</v>
      </c>
      <c r="AC55">
        <v>2.4454237994522696</v>
      </c>
      <c r="AD55">
        <v>3.2414783324445615</v>
      </c>
      <c r="AE55">
        <v>4.3963735164933766</v>
      </c>
    </row>
    <row r="56" spans="2:31" x14ac:dyDescent="0.25">
      <c r="B56">
        <v>4.1092881151378401E-2</v>
      </c>
      <c r="C56">
        <v>3.9961078557035068E-2</v>
      </c>
      <c r="D56">
        <v>3.6209735649336931E-2</v>
      </c>
      <c r="E56">
        <v>6.685193990710718E-2</v>
      </c>
      <c r="F56">
        <v>6.2110924926631061E-2</v>
      </c>
      <c r="G56">
        <v>8.554568432381722E-2</v>
      </c>
      <c r="H56">
        <v>0.10718419343871585</v>
      </c>
      <c r="I56">
        <v>0.12291035173391412</v>
      </c>
      <c r="J56">
        <v>0.13989529421170291</v>
      </c>
      <c r="K56">
        <v>0.12706541124072349</v>
      </c>
      <c r="L56">
        <v>0.17771718305571835</v>
      </c>
      <c r="M56">
        <v>0.19849024005558089</v>
      </c>
      <c r="N56">
        <v>0.2203464850200007</v>
      </c>
      <c r="O56">
        <v>0.19334514102766467</v>
      </c>
      <c r="P56">
        <v>0.21106387735954807</v>
      </c>
      <c r="Q56">
        <v>0.24345566880157141</v>
      </c>
      <c r="R56">
        <v>0.3566062738399447</v>
      </c>
      <c r="S56">
        <v>0.32648605258087404</v>
      </c>
      <c r="T56">
        <v>0.38174068376354475</v>
      </c>
      <c r="U56">
        <v>0.44962757999725939</v>
      </c>
      <c r="V56">
        <v>0.68824372056869687</v>
      </c>
      <c r="W56">
        <v>0.82862681739939659</v>
      </c>
      <c r="X56">
        <v>1.0080769379432311</v>
      </c>
      <c r="Y56">
        <v>1.2406804887227747</v>
      </c>
      <c r="Z56">
        <v>1.5468419739050414</v>
      </c>
      <c r="AA56">
        <v>1.9567213921253781</v>
      </c>
      <c r="AB56">
        <v>2.515903273179251</v>
      </c>
      <c r="AC56">
        <v>2.4454237994522696</v>
      </c>
      <c r="AD56">
        <v>3.2414783324445615</v>
      </c>
      <c r="AE56">
        <v>6.0349888528642142</v>
      </c>
    </row>
    <row r="57" spans="2:31" x14ac:dyDescent="0.25">
      <c r="B57">
        <v>4.1092881151378401E-2</v>
      </c>
      <c r="C57">
        <v>5.0800487161557627E-2</v>
      </c>
      <c r="D57">
        <v>3.6209735649336931E-2</v>
      </c>
      <c r="E57">
        <v>5.4342336083559775E-2</v>
      </c>
      <c r="F57">
        <v>7.3659957771653614E-2</v>
      </c>
      <c r="G57">
        <v>8.554568432381722E-2</v>
      </c>
      <c r="H57">
        <v>8.6556534873131891E-2</v>
      </c>
      <c r="I57">
        <v>0.12291035173391412</v>
      </c>
      <c r="J57">
        <v>0.1126028002093248</v>
      </c>
      <c r="K57">
        <v>0.15816613130306645</v>
      </c>
      <c r="L57">
        <v>0.14247041425138196</v>
      </c>
      <c r="M57">
        <v>0.15875423289817245</v>
      </c>
      <c r="N57">
        <v>0.17578761866066206</v>
      </c>
      <c r="O57">
        <v>0.19334514102766467</v>
      </c>
      <c r="P57">
        <v>0.26610145064293178</v>
      </c>
      <c r="Q57">
        <v>0.24345566880157141</v>
      </c>
      <c r="R57">
        <v>0.3566062738399447</v>
      </c>
      <c r="S57">
        <v>0.32648605258087404</v>
      </c>
      <c r="T57">
        <v>0.48787925390073811</v>
      </c>
      <c r="U57">
        <v>0.57702233286998017</v>
      </c>
      <c r="V57">
        <v>0.68824372056869687</v>
      </c>
      <c r="W57">
        <v>0.63968876611117176</v>
      </c>
      <c r="X57">
        <v>0.77413926328905269</v>
      </c>
      <c r="Y57">
        <v>0.9473383543021392</v>
      </c>
      <c r="Z57">
        <v>1.1738003673696575</v>
      </c>
      <c r="AA57">
        <v>1.4748227345293725</v>
      </c>
      <c r="AB57">
        <v>2.515903273179251</v>
      </c>
      <c r="AC57">
        <v>3.295007270560403</v>
      </c>
      <c r="AD57">
        <v>4.4064850035636143</v>
      </c>
      <c r="AE57">
        <v>4.3963735164933766</v>
      </c>
    </row>
    <row r="58" spans="2:31" x14ac:dyDescent="0.25">
      <c r="B58">
        <v>4.1092881151378401E-2</v>
      </c>
      <c r="C58">
        <v>5.0800487161557627E-2</v>
      </c>
      <c r="D58">
        <v>3.6209735649336931E-2</v>
      </c>
      <c r="E58">
        <v>5.4342336083559775E-2</v>
      </c>
      <c r="F58">
        <v>7.3659957771653614E-2</v>
      </c>
      <c r="G58">
        <v>8.554568432381722E-2</v>
      </c>
      <c r="H58">
        <v>0.10718419343871585</v>
      </c>
      <c r="I58">
        <v>0.12291035173391412</v>
      </c>
      <c r="J58">
        <v>0.13989529421170291</v>
      </c>
      <c r="K58">
        <v>0.12706541124072349</v>
      </c>
      <c r="L58">
        <v>0.17771718305571835</v>
      </c>
      <c r="M58">
        <v>0.19849024005558089</v>
      </c>
      <c r="N58">
        <v>0.2203464850200007</v>
      </c>
      <c r="O58">
        <v>0.24302738180583</v>
      </c>
      <c r="P58">
        <v>0.26610145064293178</v>
      </c>
      <c r="Q58">
        <v>0.24345566880157141</v>
      </c>
      <c r="R58">
        <v>0.3566062738399447</v>
      </c>
      <c r="S58">
        <v>0.41567031236154062</v>
      </c>
      <c r="T58">
        <v>0.38174068376354475</v>
      </c>
      <c r="U58">
        <v>0.57702233286998017</v>
      </c>
      <c r="V58">
        <v>0.53389812055368457</v>
      </c>
      <c r="W58">
        <v>0.63968876611117176</v>
      </c>
      <c r="X58">
        <v>0.77413926328905269</v>
      </c>
      <c r="Y58">
        <v>0.9473383543021392</v>
      </c>
      <c r="Z58">
        <v>1.5468419739050414</v>
      </c>
      <c r="AA58">
        <v>1.4748227345293725</v>
      </c>
      <c r="AB58">
        <v>1.8823432711270764</v>
      </c>
      <c r="AC58">
        <v>2.4454237994522696</v>
      </c>
      <c r="AD58">
        <v>3.2414783324445615</v>
      </c>
      <c r="AE58">
        <v>6.0349888528642142</v>
      </c>
    </row>
    <row r="59" spans="2:31" x14ac:dyDescent="0.25">
      <c r="B59">
        <v>4.1092881151378401E-2</v>
      </c>
      <c r="C59">
        <v>3.9961078557035068E-2</v>
      </c>
      <c r="D59">
        <v>4.8139045782297891E-2</v>
      </c>
      <c r="E59">
        <v>5.4342336083559775E-2</v>
      </c>
      <c r="F59">
        <v>6.2110924926631061E-2</v>
      </c>
      <c r="G59">
        <v>7.1634372030326285E-2</v>
      </c>
      <c r="H59">
        <v>0.10718419343871585</v>
      </c>
      <c r="I59">
        <v>0.12291035173391412</v>
      </c>
      <c r="J59">
        <v>0.1126028002093248</v>
      </c>
      <c r="K59">
        <v>0.12706541124072349</v>
      </c>
      <c r="L59">
        <v>0.17771718305571835</v>
      </c>
      <c r="M59">
        <v>0.19849024005558089</v>
      </c>
      <c r="N59">
        <v>0.2203464850200007</v>
      </c>
      <c r="O59">
        <v>0.24302738180583</v>
      </c>
      <c r="P59">
        <v>0.21106387735954807</v>
      </c>
      <c r="Q59">
        <v>0.30785916536239527</v>
      </c>
      <c r="R59">
        <v>0.28108563615111348</v>
      </c>
      <c r="S59">
        <v>0.41567031236154062</v>
      </c>
      <c r="T59">
        <v>0.38174068376354475</v>
      </c>
      <c r="U59">
        <v>0.44962757999725939</v>
      </c>
      <c r="V59">
        <v>0.53389812055368457</v>
      </c>
      <c r="W59">
        <v>0.82862681739939659</v>
      </c>
      <c r="X59">
        <v>0.77413926328905269</v>
      </c>
      <c r="Y59">
        <v>1.2406804887227747</v>
      </c>
      <c r="Z59">
        <v>1.1738003673696575</v>
      </c>
      <c r="AA59">
        <v>1.9567213921253781</v>
      </c>
      <c r="AB59">
        <v>1.8823432711270764</v>
      </c>
      <c r="AC59">
        <v>3.295007270560403</v>
      </c>
      <c r="AD59">
        <v>3.2414783324445615</v>
      </c>
      <c r="AE59">
        <v>6.0349888528642142</v>
      </c>
    </row>
    <row r="60" spans="2:31" x14ac:dyDescent="0.25">
      <c r="B60">
        <v>4.1092881151378401E-2</v>
      </c>
      <c r="C60">
        <v>5.0800487161557627E-2</v>
      </c>
      <c r="D60">
        <v>3.6209735649336931E-2</v>
      </c>
      <c r="E60">
        <v>6.685193990710718E-2</v>
      </c>
      <c r="F60">
        <v>6.2110924926631061E-2</v>
      </c>
      <c r="G60">
        <v>8.554568432381722E-2</v>
      </c>
      <c r="H60">
        <v>0.10718419343871585</v>
      </c>
      <c r="I60">
        <v>9.9102529324702343E-2</v>
      </c>
      <c r="J60">
        <v>0.13989529421170291</v>
      </c>
      <c r="K60">
        <v>0.12706541124072349</v>
      </c>
      <c r="L60">
        <v>0.14247041425138196</v>
      </c>
      <c r="M60">
        <v>0.19849024005558089</v>
      </c>
      <c r="N60">
        <v>0.2203464850200007</v>
      </c>
      <c r="O60">
        <v>0.19334514102766467</v>
      </c>
      <c r="P60">
        <v>0.21106387735954807</v>
      </c>
      <c r="Q60">
        <v>0.24345566880157141</v>
      </c>
      <c r="R60">
        <v>0.28108563615111348</v>
      </c>
      <c r="S60">
        <v>0.41567031236154062</v>
      </c>
      <c r="T60">
        <v>0.48787925390073811</v>
      </c>
      <c r="U60">
        <v>0.57702233286998017</v>
      </c>
      <c r="V60">
        <v>0.53389812055368457</v>
      </c>
      <c r="W60">
        <v>0.82862681739939659</v>
      </c>
      <c r="X60">
        <v>0.77413926328905269</v>
      </c>
      <c r="Y60">
        <v>0.9473383543021392</v>
      </c>
      <c r="Z60">
        <v>1.1738003673696575</v>
      </c>
      <c r="AA60">
        <v>1.9567213921253781</v>
      </c>
      <c r="AB60">
        <v>1.8823432711270764</v>
      </c>
      <c r="AC60">
        <v>3.295007270560403</v>
      </c>
      <c r="AD60">
        <v>4.4064850035636143</v>
      </c>
      <c r="AE60">
        <v>4.3963735164933766</v>
      </c>
    </row>
    <row r="61" spans="2:31" x14ac:dyDescent="0.25">
      <c r="B61">
        <v>4.1092881151378401E-2</v>
      </c>
      <c r="C61">
        <v>3.9961078557035068E-2</v>
      </c>
      <c r="D61">
        <v>4.8139045782297891E-2</v>
      </c>
      <c r="E61">
        <v>5.4342336083559775E-2</v>
      </c>
      <c r="F61">
        <v>7.3659957771653614E-2</v>
      </c>
      <c r="G61">
        <v>7.1634372030326285E-2</v>
      </c>
      <c r="H61">
        <v>8.6556534873131891E-2</v>
      </c>
      <c r="I61">
        <v>9.9102529324702343E-2</v>
      </c>
      <c r="J61">
        <v>0.13989529421170291</v>
      </c>
      <c r="K61">
        <v>0.15816613130306645</v>
      </c>
      <c r="L61">
        <v>0.14247041425138196</v>
      </c>
      <c r="M61">
        <v>0.19849024005558089</v>
      </c>
      <c r="N61">
        <v>0.17578761866066206</v>
      </c>
      <c r="O61">
        <v>0.24302738180583</v>
      </c>
      <c r="P61">
        <v>0.26610145064293178</v>
      </c>
      <c r="Q61">
        <v>0.24345566880157141</v>
      </c>
      <c r="R61">
        <v>0.28108563615111348</v>
      </c>
      <c r="S61">
        <v>0.32648605258087404</v>
      </c>
      <c r="T61">
        <v>0.48787925390073811</v>
      </c>
      <c r="U61">
        <v>0.44962757999725939</v>
      </c>
      <c r="V61">
        <v>0.53389812055368457</v>
      </c>
      <c r="W61">
        <v>0.82862681739939659</v>
      </c>
      <c r="X61">
        <v>1.0080769379432311</v>
      </c>
      <c r="Y61">
        <v>0.9473383543021392</v>
      </c>
      <c r="Z61">
        <v>1.1738003673696575</v>
      </c>
      <c r="AA61">
        <v>1.4748227345293725</v>
      </c>
      <c r="AB61">
        <v>2.515903273179251</v>
      </c>
      <c r="AC61">
        <v>2.4454237994522696</v>
      </c>
      <c r="AD61">
        <v>3.2414783324445615</v>
      </c>
      <c r="AE61">
        <v>4.3963735164933766</v>
      </c>
    </row>
    <row r="62" spans="2:31" x14ac:dyDescent="0.25">
      <c r="B62">
        <v>4.1092881151378401E-2</v>
      </c>
      <c r="C62">
        <v>5.0800487161557627E-2</v>
      </c>
      <c r="D62">
        <v>3.6209735649336931E-2</v>
      </c>
      <c r="E62">
        <v>5.4342336083559775E-2</v>
      </c>
      <c r="F62">
        <v>7.3659957771653614E-2</v>
      </c>
      <c r="G62">
        <v>7.1634372030326285E-2</v>
      </c>
      <c r="H62">
        <v>0.10718419343871585</v>
      </c>
      <c r="I62">
        <v>9.9102529324702343E-2</v>
      </c>
      <c r="J62">
        <v>0.1126028002093248</v>
      </c>
      <c r="K62">
        <v>0.15816613130306645</v>
      </c>
      <c r="L62">
        <v>0.17771718305571835</v>
      </c>
      <c r="M62">
        <v>0.15875423289817245</v>
      </c>
      <c r="N62">
        <v>0.17578761866066206</v>
      </c>
      <c r="O62">
        <v>0.19334514102766467</v>
      </c>
      <c r="P62">
        <v>0.26610145064293178</v>
      </c>
      <c r="Q62">
        <v>0.30785916536239527</v>
      </c>
      <c r="R62">
        <v>0.28108563615111348</v>
      </c>
      <c r="S62">
        <v>0.32648605258087404</v>
      </c>
      <c r="T62">
        <v>0.38174068376354475</v>
      </c>
      <c r="U62">
        <v>0.44962757999725939</v>
      </c>
      <c r="V62">
        <v>0.53389812055368457</v>
      </c>
      <c r="W62">
        <v>0.63968876611117176</v>
      </c>
      <c r="X62">
        <v>0.77413926328905269</v>
      </c>
      <c r="Y62">
        <v>1.2406804887227747</v>
      </c>
      <c r="Z62">
        <v>1.5468419739050414</v>
      </c>
      <c r="AA62">
        <v>1.9567213921253781</v>
      </c>
      <c r="AB62">
        <v>1.8823432711270764</v>
      </c>
      <c r="AC62">
        <v>3.295007270560403</v>
      </c>
      <c r="AD62">
        <v>4.4064850035636143</v>
      </c>
      <c r="AE62">
        <v>4.3963735164933766</v>
      </c>
    </row>
    <row r="63" spans="2:31" x14ac:dyDescent="0.25">
      <c r="B63">
        <v>4.1092881151378401E-2</v>
      </c>
      <c r="C63">
        <v>3.9961078557035068E-2</v>
      </c>
      <c r="D63">
        <v>4.8139045782297891E-2</v>
      </c>
      <c r="E63">
        <v>5.4342336083559775E-2</v>
      </c>
      <c r="F63">
        <v>6.2110924926631061E-2</v>
      </c>
      <c r="G63">
        <v>8.554568432381722E-2</v>
      </c>
      <c r="H63">
        <v>8.6556534873131891E-2</v>
      </c>
      <c r="I63">
        <v>9.9102529324702343E-2</v>
      </c>
      <c r="J63">
        <v>0.13989529421170291</v>
      </c>
      <c r="K63">
        <v>0.12706541124072349</v>
      </c>
      <c r="L63">
        <v>0.14247041425138196</v>
      </c>
      <c r="M63">
        <v>0.15875423289817245</v>
      </c>
      <c r="N63">
        <v>0.17578761866066206</v>
      </c>
      <c r="O63">
        <v>0.24302738180583</v>
      </c>
      <c r="P63">
        <v>0.26610145064293178</v>
      </c>
      <c r="Q63">
        <v>0.30785916536239527</v>
      </c>
      <c r="R63">
        <v>0.3566062738399447</v>
      </c>
      <c r="S63">
        <v>0.41567031236154062</v>
      </c>
      <c r="T63">
        <v>0.48787925390073811</v>
      </c>
      <c r="U63">
        <v>0.44962757999725939</v>
      </c>
      <c r="V63">
        <v>0.53389812055368457</v>
      </c>
      <c r="W63">
        <v>0.82862681739939659</v>
      </c>
      <c r="X63">
        <v>0.77413926328905269</v>
      </c>
      <c r="Y63">
        <v>1.2406804887227747</v>
      </c>
      <c r="Z63">
        <v>1.5468419739050414</v>
      </c>
      <c r="AA63">
        <v>1.9567213921253781</v>
      </c>
      <c r="AB63">
        <v>2.515903273179251</v>
      </c>
      <c r="AC63">
        <v>2.4454237994522696</v>
      </c>
      <c r="AD63">
        <v>3.2414783324445615</v>
      </c>
      <c r="AE63">
        <v>4.3963735164933766</v>
      </c>
    </row>
    <row r="64" spans="2:31" x14ac:dyDescent="0.25">
      <c r="B64">
        <v>4.1092881151378401E-2</v>
      </c>
      <c r="C64">
        <v>5.0800487161557627E-2</v>
      </c>
      <c r="D64">
        <v>3.6209735649336931E-2</v>
      </c>
      <c r="E64">
        <v>5.4342336083559775E-2</v>
      </c>
      <c r="F64">
        <v>6.2110924926631061E-2</v>
      </c>
      <c r="G64">
        <v>8.554568432381722E-2</v>
      </c>
      <c r="H64">
        <v>8.6556534873131891E-2</v>
      </c>
      <c r="I64">
        <v>0.12291035173391412</v>
      </c>
      <c r="J64">
        <v>0.13989529421170291</v>
      </c>
      <c r="K64">
        <v>0.12706541124072349</v>
      </c>
      <c r="L64">
        <v>0.17771718305571835</v>
      </c>
      <c r="M64">
        <v>0.19849024005558089</v>
      </c>
      <c r="N64">
        <v>0.2203464850200007</v>
      </c>
      <c r="O64">
        <v>0.24302738180583</v>
      </c>
      <c r="P64">
        <v>0.21106387735954807</v>
      </c>
      <c r="Q64">
        <v>0.24345566880157141</v>
      </c>
      <c r="R64">
        <v>0.3566062738399447</v>
      </c>
      <c r="S64">
        <v>0.41567031236154062</v>
      </c>
      <c r="T64">
        <v>0.48787925390073811</v>
      </c>
      <c r="U64">
        <v>0.44962757999725939</v>
      </c>
      <c r="V64">
        <v>0.68824372056869687</v>
      </c>
      <c r="W64">
        <v>0.82862681739939659</v>
      </c>
      <c r="X64">
        <v>0.77413926328905269</v>
      </c>
      <c r="Y64">
        <v>0.9473383543021392</v>
      </c>
      <c r="Z64">
        <v>1.5468419739050414</v>
      </c>
      <c r="AA64">
        <v>1.9567213921253781</v>
      </c>
      <c r="AB64">
        <v>1.8823432711270764</v>
      </c>
      <c r="AC64">
        <v>3.295007270560403</v>
      </c>
      <c r="AD64">
        <v>4.4064850035636143</v>
      </c>
      <c r="AE64">
        <v>6.0349888528642142</v>
      </c>
    </row>
    <row r="65" spans="2:31" x14ac:dyDescent="0.25">
      <c r="B65">
        <v>4.1092881151378401E-2</v>
      </c>
      <c r="C65">
        <v>3.9961078557035068E-2</v>
      </c>
      <c r="D65">
        <v>4.8139045782297891E-2</v>
      </c>
      <c r="E65">
        <v>5.4342336083559775E-2</v>
      </c>
      <c r="F65">
        <v>7.3659957771653614E-2</v>
      </c>
      <c r="G65">
        <v>7.1634372030326285E-2</v>
      </c>
      <c r="H65">
        <v>8.6556534873131891E-2</v>
      </c>
      <c r="I65">
        <v>9.9102529324702343E-2</v>
      </c>
      <c r="J65">
        <v>0.1126028002093248</v>
      </c>
      <c r="K65">
        <v>0.15816613130306645</v>
      </c>
      <c r="L65">
        <v>0.17771718305571835</v>
      </c>
      <c r="M65">
        <v>0.19849024005558089</v>
      </c>
      <c r="N65">
        <v>0.2203464850200007</v>
      </c>
      <c r="O65">
        <v>0.19334514102766467</v>
      </c>
      <c r="P65">
        <v>0.21106387735954807</v>
      </c>
      <c r="Q65">
        <v>0.30785916536239527</v>
      </c>
      <c r="R65">
        <v>0.3566062738399447</v>
      </c>
      <c r="S65">
        <v>0.41567031236154062</v>
      </c>
      <c r="T65">
        <v>0.38174068376354475</v>
      </c>
      <c r="U65">
        <v>0.44962757999725939</v>
      </c>
      <c r="V65">
        <v>0.53389812055368457</v>
      </c>
      <c r="W65">
        <v>0.82862681739939659</v>
      </c>
      <c r="X65">
        <v>0.77413926328905269</v>
      </c>
      <c r="Y65">
        <v>0.9473383543021392</v>
      </c>
      <c r="Z65">
        <v>1.1738003673696575</v>
      </c>
      <c r="AA65">
        <v>1.4748227345293725</v>
      </c>
      <c r="AB65">
        <v>2.515903273179251</v>
      </c>
      <c r="AC65">
        <v>2.4454237994522696</v>
      </c>
      <c r="AD65">
        <v>4.4064850035636143</v>
      </c>
      <c r="AE65">
        <v>6.0349888528642142</v>
      </c>
    </row>
    <row r="66" spans="2:31" x14ac:dyDescent="0.25">
      <c r="B66">
        <v>4.1092881151378401E-2</v>
      </c>
      <c r="C66">
        <v>5.0800487161557627E-2</v>
      </c>
      <c r="D66">
        <v>3.6209735649336931E-2</v>
      </c>
      <c r="E66">
        <v>5.4342336083559775E-2</v>
      </c>
      <c r="F66">
        <v>7.3659957771653614E-2</v>
      </c>
      <c r="G66">
        <v>8.554568432381722E-2</v>
      </c>
      <c r="H66">
        <v>0.10718419343871585</v>
      </c>
      <c r="I66">
        <v>9.9102529324702343E-2</v>
      </c>
      <c r="J66">
        <v>0.1126028002093248</v>
      </c>
      <c r="K66">
        <v>0.12706541124072349</v>
      </c>
      <c r="L66">
        <v>0.17771718305571835</v>
      </c>
      <c r="M66">
        <v>0.15875423289817245</v>
      </c>
      <c r="N66">
        <v>0.2203464850200007</v>
      </c>
      <c r="O66">
        <v>0.24302738180583</v>
      </c>
      <c r="P66">
        <v>0.26610145064293178</v>
      </c>
      <c r="Q66">
        <v>0.24345566880157141</v>
      </c>
      <c r="R66">
        <v>0.28108563615111348</v>
      </c>
      <c r="S66">
        <v>0.41567031236154062</v>
      </c>
      <c r="T66">
        <v>0.38174068376354475</v>
      </c>
      <c r="U66">
        <v>0.44962757999725939</v>
      </c>
      <c r="V66">
        <v>0.68824372056869687</v>
      </c>
      <c r="W66">
        <v>0.63968876611117176</v>
      </c>
      <c r="X66">
        <v>1.0080769379432311</v>
      </c>
      <c r="Y66">
        <v>1.2406804887227747</v>
      </c>
      <c r="Z66">
        <v>1.1738003673696575</v>
      </c>
      <c r="AA66">
        <v>1.9567213921253781</v>
      </c>
      <c r="AB66">
        <v>1.8823432711270764</v>
      </c>
      <c r="AC66">
        <v>2.4454237994522696</v>
      </c>
      <c r="AD66">
        <v>4.4064850035636143</v>
      </c>
      <c r="AE66">
        <v>6.0349888528642142</v>
      </c>
    </row>
    <row r="67" spans="2:31" x14ac:dyDescent="0.25">
      <c r="B67">
        <v>4.1092881151378401E-2</v>
      </c>
      <c r="C67">
        <v>5.0800487161557627E-2</v>
      </c>
      <c r="D67">
        <v>3.6209735649336931E-2</v>
      </c>
      <c r="E67">
        <v>6.685193990710718E-2</v>
      </c>
      <c r="F67">
        <v>7.3659957771653614E-2</v>
      </c>
      <c r="G67">
        <v>7.1634372030326285E-2</v>
      </c>
      <c r="H67">
        <v>0.10718419343871585</v>
      </c>
      <c r="I67">
        <v>0.12291035173391412</v>
      </c>
      <c r="J67">
        <v>0.1126028002093248</v>
      </c>
      <c r="K67">
        <v>0.12706541124072349</v>
      </c>
      <c r="L67">
        <v>0.14247041425138196</v>
      </c>
      <c r="M67">
        <v>0.15875423289817245</v>
      </c>
      <c r="N67">
        <v>0.17578761866066206</v>
      </c>
      <c r="O67">
        <v>0.24302738180583</v>
      </c>
      <c r="P67">
        <v>0.26610145064293178</v>
      </c>
      <c r="Q67">
        <v>0.30785916536239527</v>
      </c>
      <c r="R67">
        <v>0.3566062738399447</v>
      </c>
      <c r="S67">
        <v>0.32648605258087404</v>
      </c>
      <c r="T67">
        <v>0.48787925390073811</v>
      </c>
      <c r="U67">
        <v>0.44962757999725939</v>
      </c>
      <c r="V67">
        <v>0.53389812055368457</v>
      </c>
      <c r="W67">
        <v>0.63968876611117176</v>
      </c>
      <c r="X67">
        <v>0.77413926328905269</v>
      </c>
      <c r="Y67">
        <v>0.9473383543021392</v>
      </c>
      <c r="Z67">
        <v>1.5468419739050414</v>
      </c>
      <c r="AA67">
        <v>1.4748227345293725</v>
      </c>
      <c r="AB67">
        <v>1.8823432711270764</v>
      </c>
      <c r="AC67">
        <v>2.4454237994522696</v>
      </c>
      <c r="AD67">
        <v>3.2414783324445615</v>
      </c>
      <c r="AE67">
        <v>4.3963735164933766</v>
      </c>
    </row>
    <row r="68" spans="2:31" x14ac:dyDescent="0.25">
      <c r="B68">
        <v>4.1092881151378401E-2</v>
      </c>
      <c r="C68">
        <v>3.9961078557035068E-2</v>
      </c>
      <c r="D68">
        <v>3.6209735649336931E-2</v>
      </c>
      <c r="E68">
        <v>5.4342336083559775E-2</v>
      </c>
      <c r="F68">
        <v>7.3659957771653614E-2</v>
      </c>
      <c r="G68">
        <v>7.1634372030326285E-2</v>
      </c>
      <c r="H68">
        <v>0.10718419343871585</v>
      </c>
      <c r="I68">
        <v>0.12291035173391412</v>
      </c>
      <c r="J68">
        <v>0.1126028002093248</v>
      </c>
      <c r="K68">
        <v>0.12706541124072349</v>
      </c>
      <c r="L68">
        <v>0.14247041425138196</v>
      </c>
      <c r="M68">
        <v>0.15875423289817245</v>
      </c>
      <c r="N68">
        <v>0.17578761866066206</v>
      </c>
      <c r="O68">
        <v>0.24302738180583</v>
      </c>
      <c r="P68">
        <v>0.26610145064293178</v>
      </c>
      <c r="Q68">
        <v>0.30785916536239527</v>
      </c>
      <c r="R68">
        <v>0.3566062738399447</v>
      </c>
      <c r="S68">
        <v>0.32648605258087404</v>
      </c>
      <c r="T68">
        <v>0.48787925390073811</v>
      </c>
      <c r="U68">
        <v>0.57702233286998017</v>
      </c>
      <c r="V68">
        <v>0.68824372056869687</v>
      </c>
      <c r="W68">
        <v>0.63968876611117176</v>
      </c>
      <c r="X68">
        <v>0.77413926328905269</v>
      </c>
      <c r="Y68">
        <v>0.9473383543021392</v>
      </c>
      <c r="Z68">
        <v>1.5468419739050414</v>
      </c>
      <c r="AA68">
        <v>1.9567213921253781</v>
      </c>
      <c r="AB68">
        <v>2.515903273179251</v>
      </c>
      <c r="AC68">
        <v>2.4454237994522696</v>
      </c>
      <c r="AD68">
        <v>4.4064850035636143</v>
      </c>
      <c r="AE68">
        <v>4.3963735164933766</v>
      </c>
    </row>
    <row r="69" spans="2:31" x14ac:dyDescent="0.25">
      <c r="B69">
        <v>4.1092881151378401E-2</v>
      </c>
      <c r="C69">
        <v>3.9961078557035068E-2</v>
      </c>
      <c r="D69">
        <v>3.6209735649336931E-2</v>
      </c>
      <c r="E69">
        <v>6.685193990710718E-2</v>
      </c>
      <c r="F69">
        <v>6.2110924926631061E-2</v>
      </c>
      <c r="G69">
        <v>7.1634372030326285E-2</v>
      </c>
      <c r="H69">
        <v>8.6556534873131891E-2</v>
      </c>
      <c r="I69">
        <v>9.9102529324702343E-2</v>
      </c>
      <c r="J69">
        <v>0.13989529421170291</v>
      </c>
      <c r="K69">
        <v>0.12706541124072349</v>
      </c>
      <c r="L69">
        <v>0.14247041425138196</v>
      </c>
      <c r="M69">
        <v>0.19849024005558089</v>
      </c>
      <c r="N69">
        <v>0.17578761866066206</v>
      </c>
      <c r="O69">
        <v>0.24302738180583</v>
      </c>
      <c r="P69">
        <v>0.26610145064293178</v>
      </c>
      <c r="Q69">
        <v>0.30785916536239527</v>
      </c>
      <c r="R69">
        <v>0.28108563615111348</v>
      </c>
      <c r="S69">
        <v>0.32648605258087404</v>
      </c>
      <c r="T69">
        <v>0.38174068376354475</v>
      </c>
      <c r="U69">
        <v>0.44962757999725939</v>
      </c>
      <c r="V69">
        <v>0.53389812055368457</v>
      </c>
      <c r="W69">
        <v>0.63968876611117176</v>
      </c>
      <c r="X69">
        <v>1.0080769379432311</v>
      </c>
      <c r="Y69">
        <v>1.2406804887227747</v>
      </c>
      <c r="Z69">
        <v>1.1738003673696575</v>
      </c>
      <c r="AA69">
        <v>1.9567213921253781</v>
      </c>
      <c r="AB69">
        <v>1.8823432711270764</v>
      </c>
      <c r="AC69">
        <v>2.4454237994522696</v>
      </c>
      <c r="AD69">
        <v>3.2414783324445615</v>
      </c>
      <c r="AE69">
        <v>4.3963735164933766</v>
      </c>
    </row>
    <row r="70" spans="2:31" x14ac:dyDescent="0.25">
      <c r="B70">
        <v>4.1092881151378401E-2</v>
      </c>
      <c r="C70">
        <v>5.0800487161557627E-2</v>
      </c>
      <c r="D70">
        <v>3.6209735649336931E-2</v>
      </c>
      <c r="E70">
        <v>5.4342336083559775E-2</v>
      </c>
      <c r="F70">
        <v>7.3659957771653614E-2</v>
      </c>
      <c r="G70">
        <v>8.554568432381722E-2</v>
      </c>
      <c r="H70">
        <v>0.10718419343871585</v>
      </c>
      <c r="I70">
        <v>9.9102529324702343E-2</v>
      </c>
      <c r="J70">
        <v>0.13989529421170291</v>
      </c>
      <c r="K70">
        <v>0.15816613130306645</v>
      </c>
      <c r="L70">
        <v>0.17771718305571835</v>
      </c>
      <c r="M70">
        <v>0.15875423289817245</v>
      </c>
      <c r="N70">
        <v>0.17578761866066206</v>
      </c>
      <c r="O70">
        <v>0.19334514102766467</v>
      </c>
      <c r="P70">
        <v>0.21106387735954807</v>
      </c>
      <c r="Q70">
        <v>0.24345566880157141</v>
      </c>
      <c r="R70">
        <v>0.28108563615111348</v>
      </c>
      <c r="S70">
        <v>0.32648605258087404</v>
      </c>
      <c r="T70">
        <v>0.48787925390073811</v>
      </c>
      <c r="U70">
        <v>0.57702233286998017</v>
      </c>
      <c r="V70">
        <v>0.53389812055368457</v>
      </c>
      <c r="W70">
        <v>0.63968876611117176</v>
      </c>
      <c r="X70">
        <v>1.0080769379432311</v>
      </c>
      <c r="Y70">
        <v>0.9473383543021392</v>
      </c>
      <c r="Z70">
        <v>1.1738003673696575</v>
      </c>
      <c r="AA70">
        <v>1.9567213921253781</v>
      </c>
      <c r="AB70">
        <v>1.8823432711270764</v>
      </c>
      <c r="AC70">
        <v>3.295007270560403</v>
      </c>
      <c r="AD70">
        <v>4.4064850035636143</v>
      </c>
      <c r="AE70">
        <v>6.0349888528642142</v>
      </c>
    </row>
    <row r="71" spans="2:31" x14ac:dyDescent="0.25">
      <c r="B71">
        <v>4.1092881151378401E-2</v>
      </c>
      <c r="C71">
        <v>3.9961078557035068E-2</v>
      </c>
      <c r="D71">
        <v>3.6209735649336931E-2</v>
      </c>
      <c r="E71">
        <v>6.685193990710718E-2</v>
      </c>
      <c r="F71">
        <v>7.3659957771653614E-2</v>
      </c>
      <c r="G71">
        <v>8.554568432381722E-2</v>
      </c>
      <c r="H71">
        <v>0.10718419343871585</v>
      </c>
      <c r="I71">
        <v>9.9102529324702343E-2</v>
      </c>
      <c r="J71">
        <v>0.1126028002093248</v>
      </c>
      <c r="K71">
        <v>0.15816613130306645</v>
      </c>
      <c r="L71">
        <v>0.17771718305571835</v>
      </c>
      <c r="M71">
        <v>0.19849024005558089</v>
      </c>
      <c r="N71">
        <v>0.2203464850200007</v>
      </c>
      <c r="O71">
        <v>0.19334514102766467</v>
      </c>
      <c r="P71">
        <v>0.21106387735954807</v>
      </c>
      <c r="Q71">
        <v>0.24345566880157141</v>
      </c>
      <c r="R71">
        <v>0.28108563615111348</v>
      </c>
      <c r="S71">
        <v>0.32648605258087404</v>
      </c>
      <c r="T71">
        <v>0.38174068376354475</v>
      </c>
      <c r="U71">
        <v>0.44962757999725939</v>
      </c>
      <c r="V71">
        <v>0.53389812055368457</v>
      </c>
      <c r="W71">
        <v>0.82862681739939659</v>
      </c>
      <c r="X71">
        <v>1.0080769379432311</v>
      </c>
      <c r="Y71">
        <v>1.2406804887227747</v>
      </c>
      <c r="Z71">
        <v>1.5468419739050414</v>
      </c>
      <c r="AA71">
        <v>1.4748227345293725</v>
      </c>
      <c r="AB71">
        <v>1.8823432711270764</v>
      </c>
      <c r="AC71">
        <v>3.295007270560403</v>
      </c>
      <c r="AD71">
        <v>4.4064850035636143</v>
      </c>
      <c r="AE71">
        <v>4.3963735164933766</v>
      </c>
    </row>
    <row r="72" spans="2:31" x14ac:dyDescent="0.25">
      <c r="B72">
        <v>4.1092881151378401E-2</v>
      </c>
      <c r="C72">
        <v>5.0800487161557627E-2</v>
      </c>
      <c r="D72">
        <v>4.8139045782297891E-2</v>
      </c>
      <c r="E72">
        <v>5.4342336083559775E-2</v>
      </c>
      <c r="F72">
        <v>6.2110924926631061E-2</v>
      </c>
      <c r="G72">
        <v>7.1634372030326285E-2</v>
      </c>
      <c r="H72">
        <v>8.6556534873131891E-2</v>
      </c>
      <c r="I72">
        <v>9.9102529324702343E-2</v>
      </c>
      <c r="J72">
        <v>0.1126028002093248</v>
      </c>
      <c r="K72">
        <v>0.15816613130306645</v>
      </c>
      <c r="L72">
        <v>0.17771718305571835</v>
      </c>
      <c r="M72">
        <v>0.19849024005558089</v>
      </c>
      <c r="N72">
        <v>0.17578761866066206</v>
      </c>
      <c r="O72">
        <v>0.19334514102766467</v>
      </c>
      <c r="P72">
        <v>0.21106387735954807</v>
      </c>
      <c r="Q72">
        <v>0.30785916536239527</v>
      </c>
      <c r="R72">
        <v>0.28108563615111348</v>
      </c>
      <c r="S72">
        <v>0.32648605258087404</v>
      </c>
      <c r="T72">
        <v>0.48787925390073811</v>
      </c>
      <c r="U72">
        <v>0.57702233286998017</v>
      </c>
      <c r="V72">
        <v>0.68824372056869687</v>
      </c>
      <c r="W72">
        <v>0.63968876611117176</v>
      </c>
      <c r="X72">
        <v>0.77413926328905269</v>
      </c>
      <c r="Y72">
        <v>1.2406804887227747</v>
      </c>
      <c r="Z72">
        <v>1.5468419739050414</v>
      </c>
      <c r="AA72">
        <v>1.9567213921253781</v>
      </c>
      <c r="AB72">
        <v>1.8823432711270764</v>
      </c>
      <c r="AC72">
        <v>2.4454237994522696</v>
      </c>
      <c r="AD72">
        <v>4.4064850035636143</v>
      </c>
      <c r="AE72">
        <v>6.0349888528642142</v>
      </c>
    </row>
    <row r="73" spans="2:31" x14ac:dyDescent="0.25">
      <c r="B73">
        <v>4.1092881151378401E-2</v>
      </c>
      <c r="C73">
        <v>3.9961078557035068E-2</v>
      </c>
      <c r="D73">
        <v>4.8139045782297891E-2</v>
      </c>
      <c r="E73">
        <v>6.685193990710718E-2</v>
      </c>
      <c r="F73">
        <v>6.2110924926631061E-2</v>
      </c>
      <c r="G73">
        <v>8.554568432381722E-2</v>
      </c>
      <c r="H73">
        <v>0.10718419343871585</v>
      </c>
      <c r="I73">
        <v>0.12291035173391412</v>
      </c>
      <c r="J73">
        <v>0.1126028002093248</v>
      </c>
      <c r="K73">
        <v>0.15816613130306645</v>
      </c>
      <c r="L73">
        <v>0.14247041425138196</v>
      </c>
      <c r="M73">
        <v>0.15875423289817245</v>
      </c>
      <c r="N73">
        <v>0.17578761866066206</v>
      </c>
      <c r="O73">
        <v>0.19334514102766467</v>
      </c>
      <c r="P73">
        <v>0.21106387735954807</v>
      </c>
      <c r="Q73">
        <v>0.24345566880157141</v>
      </c>
      <c r="R73">
        <v>0.3566062738399447</v>
      </c>
      <c r="S73">
        <v>0.41567031236154062</v>
      </c>
      <c r="T73">
        <v>0.38174068376354475</v>
      </c>
      <c r="U73">
        <v>0.44962757999725939</v>
      </c>
      <c r="V73">
        <v>0.53389812055368457</v>
      </c>
      <c r="W73">
        <v>0.82862681739939659</v>
      </c>
      <c r="X73">
        <v>0.77413926328905269</v>
      </c>
      <c r="Y73">
        <v>1.2406804887227747</v>
      </c>
      <c r="Z73">
        <v>1.5468419739050414</v>
      </c>
      <c r="AA73">
        <v>1.4748227345293725</v>
      </c>
      <c r="AB73">
        <v>1.8823432711270764</v>
      </c>
      <c r="AC73">
        <v>2.4454237994522696</v>
      </c>
      <c r="AD73">
        <v>3.2414783324445615</v>
      </c>
      <c r="AE73">
        <v>6.0349888528642142</v>
      </c>
    </row>
    <row r="74" spans="2:31" x14ac:dyDescent="0.25">
      <c r="B74">
        <v>4.1092881151378401E-2</v>
      </c>
      <c r="C74">
        <v>3.9961078557035068E-2</v>
      </c>
      <c r="D74">
        <v>3.6209735649336931E-2</v>
      </c>
      <c r="E74">
        <v>5.4342336083559775E-2</v>
      </c>
      <c r="F74">
        <v>7.3659957771653614E-2</v>
      </c>
      <c r="G74">
        <v>8.554568432381722E-2</v>
      </c>
      <c r="H74">
        <v>8.6556534873131891E-2</v>
      </c>
      <c r="I74">
        <v>0.12291035173391412</v>
      </c>
      <c r="J74">
        <v>0.1126028002093248</v>
      </c>
      <c r="K74">
        <v>0.12706541124072349</v>
      </c>
      <c r="L74">
        <v>0.17771718305571835</v>
      </c>
      <c r="M74">
        <v>0.19849024005558089</v>
      </c>
      <c r="N74">
        <v>0.17578761866066206</v>
      </c>
      <c r="O74">
        <v>0.19334514102766467</v>
      </c>
      <c r="P74">
        <v>0.21106387735954807</v>
      </c>
      <c r="Q74">
        <v>0.24345566880157141</v>
      </c>
      <c r="R74">
        <v>0.3566062738399447</v>
      </c>
      <c r="S74">
        <v>0.41567031236154062</v>
      </c>
      <c r="T74">
        <v>0.48787925390073811</v>
      </c>
      <c r="U74">
        <v>0.44962757999725939</v>
      </c>
      <c r="V74">
        <v>0.53389812055368457</v>
      </c>
      <c r="W74">
        <v>0.63968876611117176</v>
      </c>
      <c r="X74">
        <v>1.0080769379432311</v>
      </c>
      <c r="Y74">
        <v>1.2406804887227747</v>
      </c>
      <c r="Z74">
        <v>1.1738003673696575</v>
      </c>
      <c r="AA74">
        <v>1.4748227345293725</v>
      </c>
      <c r="AB74">
        <v>2.515903273179251</v>
      </c>
      <c r="AC74">
        <v>2.4454237994522696</v>
      </c>
      <c r="AD74">
        <v>3.2414783324445615</v>
      </c>
      <c r="AE74">
        <v>6.0349888528642142</v>
      </c>
    </row>
    <row r="75" spans="2:31" x14ac:dyDescent="0.25">
      <c r="B75">
        <v>4.1092881151378401E-2</v>
      </c>
      <c r="C75">
        <v>5.0800487161557627E-2</v>
      </c>
      <c r="D75">
        <v>4.8139045782297891E-2</v>
      </c>
      <c r="E75">
        <v>5.4342336083559775E-2</v>
      </c>
      <c r="F75">
        <v>7.3659957771653614E-2</v>
      </c>
      <c r="G75">
        <v>8.554568432381722E-2</v>
      </c>
      <c r="H75">
        <v>8.6556534873131891E-2</v>
      </c>
      <c r="I75">
        <v>0.12291035173391412</v>
      </c>
      <c r="J75">
        <v>0.13989529421170291</v>
      </c>
      <c r="K75">
        <v>0.15816613130306645</v>
      </c>
      <c r="L75">
        <v>0.17771718305571835</v>
      </c>
      <c r="M75">
        <v>0.19849024005558089</v>
      </c>
      <c r="N75">
        <v>0.2203464850200007</v>
      </c>
      <c r="O75">
        <v>0.24302738180583</v>
      </c>
      <c r="P75">
        <v>0.26610145064293178</v>
      </c>
      <c r="Q75">
        <v>0.30785916536239527</v>
      </c>
      <c r="R75">
        <v>0.28108563615111348</v>
      </c>
      <c r="S75">
        <v>0.32648605258087404</v>
      </c>
      <c r="T75">
        <v>0.48787925390073811</v>
      </c>
      <c r="U75">
        <v>0.57702233286998017</v>
      </c>
      <c r="V75">
        <v>0.53389812055368457</v>
      </c>
      <c r="W75">
        <v>0.63968876611117176</v>
      </c>
      <c r="X75">
        <v>0.77413926328905269</v>
      </c>
      <c r="Y75">
        <v>1.2406804887227747</v>
      </c>
      <c r="Z75">
        <v>1.1738003673696575</v>
      </c>
      <c r="AA75">
        <v>1.4748227345293725</v>
      </c>
      <c r="AB75">
        <v>2.515903273179251</v>
      </c>
      <c r="AC75">
        <v>2.4454237994522696</v>
      </c>
      <c r="AD75">
        <v>3.2414783324445615</v>
      </c>
      <c r="AE75">
        <v>4.3963735164933766</v>
      </c>
    </row>
    <row r="76" spans="2:31" x14ac:dyDescent="0.25">
      <c r="B76">
        <v>4.1092881151378401E-2</v>
      </c>
      <c r="C76">
        <v>3.9961078557035068E-2</v>
      </c>
      <c r="D76">
        <v>3.6209735649336931E-2</v>
      </c>
      <c r="E76">
        <v>6.685193990710718E-2</v>
      </c>
      <c r="F76">
        <v>6.2110924926631061E-2</v>
      </c>
      <c r="G76">
        <v>7.1634372030326285E-2</v>
      </c>
      <c r="H76">
        <v>8.6556534873131891E-2</v>
      </c>
      <c r="I76">
        <v>9.9102529324702343E-2</v>
      </c>
      <c r="J76">
        <v>0.1126028002093248</v>
      </c>
      <c r="K76">
        <v>0.12706541124072349</v>
      </c>
      <c r="L76">
        <v>0.17771718305571835</v>
      </c>
      <c r="M76">
        <v>0.15875423289817245</v>
      </c>
      <c r="N76">
        <v>0.2203464850200007</v>
      </c>
      <c r="O76">
        <v>0.24302738180583</v>
      </c>
      <c r="P76">
        <v>0.26610145064293178</v>
      </c>
      <c r="Q76">
        <v>0.30785916536239527</v>
      </c>
      <c r="R76">
        <v>0.28108563615111348</v>
      </c>
      <c r="S76">
        <v>0.32648605258087404</v>
      </c>
      <c r="T76">
        <v>0.38174068376354475</v>
      </c>
      <c r="U76">
        <v>0.44962757999725939</v>
      </c>
      <c r="V76">
        <v>0.53389812055368457</v>
      </c>
      <c r="W76">
        <v>0.63968876611117176</v>
      </c>
      <c r="X76">
        <v>0.77413926328905269</v>
      </c>
      <c r="Y76">
        <v>1.2406804887227747</v>
      </c>
      <c r="Z76">
        <v>1.5468419739050414</v>
      </c>
      <c r="AA76">
        <v>1.9567213921253781</v>
      </c>
      <c r="AB76">
        <v>2.515903273179251</v>
      </c>
      <c r="AC76">
        <v>2.4454237994522696</v>
      </c>
      <c r="AD76">
        <v>4.4064850035636143</v>
      </c>
      <c r="AE76">
        <v>6.0349888528642142</v>
      </c>
    </row>
    <row r="77" spans="2:31" x14ac:dyDescent="0.25">
      <c r="B77">
        <v>4.1092881151378401E-2</v>
      </c>
      <c r="C77">
        <v>3.9961078557035068E-2</v>
      </c>
      <c r="D77">
        <v>3.6209735649336931E-2</v>
      </c>
      <c r="E77">
        <v>5.4342336083559775E-2</v>
      </c>
      <c r="F77">
        <v>7.3659957771653614E-2</v>
      </c>
      <c r="G77">
        <v>7.1634372030326285E-2</v>
      </c>
      <c r="H77">
        <v>8.6556534873131891E-2</v>
      </c>
      <c r="I77">
        <v>9.9102529324702343E-2</v>
      </c>
      <c r="J77">
        <v>0.13989529421170291</v>
      </c>
      <c r="K77">
        <v>0.12706541124072349</v>
      </c>
      <c r="L77">
        <v>0.17771718305571835</v>
      </c>
      <c r="M77">
        <v>0.19849024005558089</v>
      </c>
      <c r="N77">
        <v>0.2203464850200007</v>
      </c>
      <c r="O77">
        <v>0.19334514102766467</v>
      </c>
      <c r="P77">
        <v>0.26610145064293178</v>
      </c>
      <c r="Q77">
        <v>0.30785916536239527</v>
      </c>
      <c r="R77">
        <v>0.3566062738399447</v>
      </c>
      <c r="S77">
        <v>0.32648605258087404</v>
      </c>
      <c r="T77">
        <v>0.38174068376354475</v>
      </c>
      <c r="U77">
        <v>0.44962757999725939</v>
      </c>
      <c r="V77">
        <v>0.53389812055368457</v>
      </c>
      <c r="W77">
        <v>0.63968876611117176</v>
      </c>
      <c r="X77">
        <v>0.77413926328905269</v>
      </c>
      <c r="Y77">
        <v>0.9473383543021392</v>
      </c>
      <c r="Z77">
        <v>1.1738003673696575</v>
      </c>
      <c r="AA77">
        <v>1.9567213921253781</v>
      </c>
      <c r="AB77">
        <v>2.515903273179251</v>
      </c>
      <c r="AC77">
        <v>2.4454237994522696</v>
      </c>
      <c r="AD77">
        <v>3.2414783324445615</v>
      </c>
      <c r="AE77">
        <v>6.0349888528642142</v>
      </c>
    </row>
    <row r="78" spans="2:31" x14ac:dyDescent="0.25">
      <c r="B78">
        <v>4.1092881151378401E-2</v>
      </c>
      <c r="C78">
        <v>3.9961078557035068E-2</v>
      </c>
      <c r="D78">
        <v>3.6209735649336931E-2</v>
      </c>
      <c r="E78">
        <v>5.4342336083559775E-2</v>
      </c>
      <c r="F78">
        <v>7.3659957771653614E-2</v>
      </c>
      <c r="G78">
        <v>7.1634372030326285E-2</v>
      </c>
      <c r="H78">
        <v>8.6556534873131891E-2</v>
      </c>
      <c r="I78">
        <v>9.9102529324702343E-2</v>
      </c>
      <c r="J78">
        <v>0.13989529421170291</v>
      </c>
      <c r="K78">
        <v>0.15816613130306645</v>
      </c>
      <c r="L78">
        <v>0.14247041425138196</v>
      </c>
      <c r="M78">
        <v>0.15875423289817245</v>
      </c>
      <c r="N78">
        <v>0.17578761866066206</v>
      </c>
      <c r="O78">
        <v>0.24302738180583</v>
      </c>
      <c r="P78">
        <v>0.26610145064293178</v>
      </c>
      <c r="Q78">
        <v>0.30785916536239527</v>
      </c>
      <c r="R78">
        <v>0.28108563615111348</v>
      </c>
      <c r="S78">
        <v>0.32648605258087404</v>
      </c>
      <c r="T78">
        <v>0.38174068376354475</v>
      </c>
      <c r="U78">
        <v>0.57702233286998017</v>
      </c>
      <c r="V78">
        <v>0.68824372056869687</v>
      </c>
      <c r="W78">
        <v>0.82862681739939659</v>
      </c>
      <c r="X78">
        <v>1.0080769379432311</v>
      </c>
      <c r="Y78">
        <v>0.9473383543021392</v>
      </c>
      <c r="Z78">
        <v>1.1738003673696575</v>
      </c>
      <c r="AA78">
        <v>1.9567213921253781</v>
      </c>
      <c r="AB78">
        <v>2.515903273179251</v>
      </c>
      <c r="AC78">
        <v>2.4454237994522696</v>
      </c>
      <c r="AD78">
        <v>3.2414783324445615</v>
      </c>
      <c r="AE78">
        <v>6.0349888528642142</v>
      </c>
    </row>
    <row r="79" spans="2:31" x14ac:dyDescent="0.25">
      <c r="B79">
        <v>4.1092881151378401E-2</v>
      </c>
      <c r="C79">
        <v>3.9961078557035068E-2</v>
      </c>
      <c r="D79">
        <v>3.6209735649336931E-2</v>
      </c>
      <c r="E79">
        <v>5.4342336083559775E-2</v>
      </c>
      <c r="F79">
        <v>6.2110924926631061E-2</v>
      </c>
      <c r="G79">
        <v>7.1634372030326285E-2</v>
      </c>
      <c r="H79">
        <v>8.6556534873131891E-2</v>
      </c>
      <c r="I79">
        <v>0.12291035173391412</v>
      </c>
      <c r="J79">
        <v>0.1126028002093248</v>
      </c>
      <c r="K79">
        <v>0.15816613130306645</v>
      </c>
      <c r="L79">
        <v>0.14247041425138196</v>
      </c>
      <c r="M79">
        <v>0.15875423289817245</v>
      </c>
      <c r="N79">
        <v>0.2203464850200007</v>
      </c>
      <c r="O79">
        <v>0.24302738180583</v>
      </c>
      <c r="P79">
        <v>0.21106387735954807</v>
      </c>
      <c r="Q79">
        <v>0.30785916536239527</v>
      </c>
      <c r="R79">
        <v>0.3566062738399447</v>
      </c>
      <c r="S79">
        <v>0.41567031236154062</v>
      </c>
      <c r="T79">
        <v>0.48787925390073811</v>
      </c>
      <c r="U79">
        <v>0.44962757999725939</v>
      </c>
      <c r="V79">
        <v>0.53389812055368457</v>
      </c>
      <c r="W79">
        <v>0.82862681739939659</v>
      </c>
      <c r="X79">
        <v>0.77413926328905269</v>
      </c>
      <c r="Y79">
        <v>1.2406804887227747</v>
      </c>
      <c r="Z79">
        <v>1.5468419739050414</v>
      </c>
      <c r="AA79">
        <v>1.9567213921253781</v>
      </c>
      <c r="AB79">
        <v>2.515903273179251</v>
      </c>
      <c r="AC79">
        <v>2.4454237994522696</v>
      </c>
      <c r="AD79">
        <v>3.2414783324445615</v>
      </c>
      <c r="AE79">
        <v>6.0349888528642142</v>
      </c>
    </row>
    <row r="80" spans="2:31" x14ac:dyDescent="0.25">
      <c r="B80">
        <v>4.1092881151378401E-2</v>
      </c>
      <c r="C80">
        <v>5.0800487161557627E-2</v>
      </c>
      <c r="D80">
        <v>4.8139045782297891E-2</v>
      </c>
      <c r="E80">
        <v>5.4342336083559775E-2</v>
      </c>
      <c r="F80">
        <v>6.2110924926631061E-2</v>
      </c>
      <c r="G80">
        <v>8.554568432381722E-2</v>
      </c>
      <c r="H80">
        <v>0.10718419343871585</v>
      </c>
      <c r="I80">
        <v>9.9102529324702343E-2</v>
      </c>
      <c r="J80">
        <v>0.1126028002093248</v>
      </c>
      <c r="K80">
        <v>0.15816613130306645</v>
      </c>
      <c r="L80">
        <v>0.14247041425138196</v>
      </c>
      <c r="M80">
        <v>0.19849024005558089</v>
      </c>
      <c r="N80">
        <v>0.2203464850200007</v>
      </c>
      <c r="O80">
        <v>0.19334514102766467</v>
      </c>
      <c r="P80">
        <v>0.26610145064293178</v>
      </c>
      <c r="Q80">
        <v>0.30785916536239527</v>
      </c>
      <c r="R80">
        <v>0.3566062738399447</v>
      </c>
      <c r="S80">
        <v>0.41567031236154062</v>
      </c>
      <c r="T80">
        <v>0.48787925390073811</v>
      </c>
      <c r="U80">
        <v>0.44962757999725939</v>
      </c>
      <c r="V80">
        <v>0.53389812055368457</v>
      </c>
      <c r="W80">
        <v>0.82862681739939659</v>
      </c>
      <c r="X80">
        <v>0.77413926328905269</v>
      </c>
      <c r="Y80">
        <v>1.2406804887227747</v>
      </c>
      <c r="Z80">
        <v>1.5468419739050414</v>
      </c>
      <c r="AA80">
        <v>1.4748227345293725</v>
      </c>
      <c r="AB80">
        <v>2.515903273179251</v>
      </c>
      <c r="AC80">
        <v>3.295007270560403</v>
      </c>
      <c r="AD80">
        <v>4.4064850035636143</v>
      </c>
      <c r="AE80">
        <v>4.3963735164933766</v>
      </c>
    </row>
    <row r="81" spans="2:31" x14ac:dyDescent="0.25">
      <c r="B81">
        <v>4.1092881151378401E-2</v>
      </c>
      <c r="C81">
        <v>5.0800487161557627E-2</v>
      </c>
      <c r="D81">
        <v>3.6209735649336931E-2</v>
      </c>
      <c r="E81">
        <v>5.4342336083559775E-2</v>
      </c>
      <c r="F81">
        <v>6.2110924926631061E-2</v>
      </c>
      <c r="G81">
        <v>7.1634372030326285E-2</v>
      </c>
      <c r="H81">
        <v>8.6556534873131891E-2</v>
      </c>
      <c r="I81">
        <v>9.9102529324702343E-2</v>
      </c>
      <c r="J81">
        <v>0.13989529421170291</v>
      </c>
      <c r="K81">
        <v>0.12706541124072349</v>
      </c>
      <c r="L81">
        <v>0.14247041425138196</v>
      </c>
      <c r="M81">
        <v>0.19849024005558089</v>
      </c>
      <c r="N81">
        <v>0.2203464850200007</v>
      </c>
      <c r="O81">
        <v>0.19334514102766467</v>
      </c>
      <c r="P81">
        <v>0.26610145064293178</v>
      </c>
      <c r="Q81">
        <v>0.30785916536239527</v>
      </c>
      <c r="R81">
        <v>0.3566062738399447</v>
      </c>
      <c r="S81">
        <v>0.32648605258087404</v>
      </c>
      <c r="T81">
        <v>0.38174068376354475</v>
      </c>
      <c r="U81">
        <v>0.57702233286998017</v>
      </c>
      <c r="V81">
        <v>0.68824372056869687</v>
      </c>
      <c r="W81">
        <v>0.82862681739939659</v>
      </c>
      <c r="X81">
        <v>0.77413926328905269</v>
      </c>
      <c r="Y81">
        <v>1.2406804887227747</v>
      </c>
      <c r="Z81">
        <v>1.1738003673696575</v>
      </c>
      <c r="AA81">
        <v>1.9567213921253781</v>
      </c>
      <c r="AB81">
        <v>1.8823432711270764</v>
      </c>
      <c r="AC81">
        <v>2.4454237994522696</v>
      </c>
      <c r="AD81">
        <v>4.4064850035636143</v>
      </c>
      <c r="AE81">
        <v>6.0349888528642142</v>
      </c>
    </row>
    <row r="82" spans="2:31" x14ac:dyDescent="0.25">
      <c r="B82">
        <v>4.1092881151378401E-2</v>
      </c>
      <c r="C82">
        <v>3.9961078557035068E-2</v>
      </c>
      <c r="D82">
        <v>4.8139045782297891E-2</v>
      </c>
      <c r="E82">
        <v>6.685193990710718E-2</v>
      </c>
      <c r="F82">
        <v>6.2110924926631061E-2</v>
      </c>
      <c r="G82">
        <v>8.554568432381722E-2</v>
      </c>
      <c r="H82">
        <v>8.6556534873131891E-2</v>
      </c>
      <c r="I82">
        <v>9.9102529324702343E-2</v>
      </c>
      <c r="J82">
        <v>0.1126028002093248</v>
      </c>
      <c r="K82">
        <v>0.15816613130306645</v>
      </c>
      <c r="L82">
        <v>0.17771718305571835</v>
      </c>
      <c r="M82">
        <v>0.15875423289817245</v>
      </c>
      <c r="N82">
        <v>0.2203464850200007</v>
      </c>
      <c r="O82">
        <v>0.19334514102766467</v>
      </c>
      <c r="P82">
        <v>0.21106387735954807</v>
      </c>
      <c r="Q82">
        <v>0.30785916536239527</v>
      </c>
      <c r="R82">
        <v>0.28108563615111348</v>
      </c>
      <c r="S82">
        <v>0.41567031236154062</v>
      </c>
      <c r="T82">
        <v>0.38174068376354475</v>
      </c>
      <c r="U82">
        <v>0.44962757999725939</v>
      </c>
      <c r="V82">
        <v>0.68824372056869687</v>
      </c>
      <c r="W82">
        <v>0.82862681739939659</v>
      </c>
      <c r="X82">
        <v>0.77413926328905269</v>
      </c>
      <c r="Y82">
        <v>0.9473383543021392</v>
      </c>
      <c r="Z82">
        <v>1.1738003673696575</v>
      </c>
      <c r="AA82">
        <v>1.4748227345293725</v>
      </c>
      <c r="AB82">
        <v>1.8823432711270764</v>
      </c>
      <c r="AC82">
        <v>3.295007270560403</v>
      </c>
      <c r="AD82">
        <v>3.2414783324445615</v>
      </c>
      <c r="AE82">
        <v>6.0349888528642142</v>
      </c>
    </row>
    <row r="83" spans="2:31" x14ac:dyDescent="0.25">
      <c r="B83">
        <v>4.1092881151378401E-2</v>
      </c>
      <c r="C83">
        <v>3.9961078557035068E-2</v>
      </c>
      <c r="D83">
        <v>4.8139045782297891E-2</v>
      </c>
      <c r="E83">
        <v>6.685193990710718E-2</v>
      </c>
      <c r="F83">
        <v>7.3659957771653614E-2</v>
      </c>
      <c r="G83">
        <v>8.554568432381722E-2</v>
      </c>
      <c r="H83">
        <v>0.10718419343871585</v>
      </c>
      <c r="I83">
        <v>0.12291035173391412</v>
      </c>
      <c r="J83">
        <v>0.1126028002093248</v>
      </c>
      <c r="K83">
        <v>0.12706541124072349</v>
      </c>
      <c r="L83">
        <v>0.14247041425138196</v>
      </c>
      <c r="M83">
        <v>0.19849024005558089</v>
      </c>
      <c r="N83">
        <v>0.17578761866066206</v>
      </c>
      <c r="O83">
        <v>0.19334514102766467</v>
      </c>
      <c r="P83">
        <v>0.26610145064293178</v>
      </c>
      <c r="Q83">
        <v>0.30785916536239527</v>
      </c>
      <c r="R83">
        <v>0.3566062738399447</v>
      </c>
      <c r="S83">
        <v>0.32648605258087404</v>
      </c>
      <c r="T83">
        <v>0.48787925390073811</v>
      </c>
      <c r="U83">
        <v>0.44962757999725939</v>
      </c>
      <c r="V83">
        <v>0.68824372056869687</v>
      </c>
      <c r="W83">
        <v>0.63968876611117176</v>
      </c>
      <c r="X83">
        <v>0.77413926328905269</v>
      </c>
      <c r="Y83">
        <v>0.9473383543021392</v>
      </c>
      <c r="Z83">
        <v>1.5468419739050414</v>
      </c>
      <c r="AA83">
        <v>1.4748227345293725</v>
      </c>
      <c r="AB83">
        <v>1.8823432711270764</v>
      </c>
      <c r="AC83">
        <v>3.295007270560403</v>
      </c>
      <c r="AD83">
        <v>4.4064850035636143</v>
      </c>
      <c r="AE83">
        <v>6.0349888528642142</v>
      </c>
    </row>
    <row r="84" spans="2:31" x14ac:dyDescent="0.25">
      <c r="B84">
        <v>4.1092881151378401E-2</v>
      </c>
      <c r="C84">
        <v>5.0800487161557627E-2</v>
      </c>
      <c r="D84">
        <v>4.8139045782297891E-2</v>
      </c>
      <c r="E84">
        <v>6.685193990710718E-2</v>
      </c>
      <c r="F84">
        <v>6.2110924926631061E-2</v>
      </c>
      <c r="G84">
        <v>8.554568432381722E-2</v>
      </c>
      <c r="H84">
        <v>8.6556534873131891E-2</v>
      </c>
      <c r="I84">
        <v>0.12291035173391412</v>
      </c>
      <c r="J84">
        <v>0.13989529421170291</v>
      </c>
      <c r="K84">
        <v>0.12706541124072349</v>
      </c>
      <c r="L84">
        <v>0.17771718305571835</v>
      </c>
      <c r="M84">
        <v>0.19849024005558089</v>
      </c>
      <c r="N84">
        <v>0.2203464850200007</v>
      </c>
      <c r="O84">
        <v>0.19334514102766467</v>
      </c>
      <c r="P84">
        <v>0.26610145064293178</v>
      </c>
      <c r="Q84">
        <v>0.30785916536239527</v>
      </c>
      <c r="R84">
        <v>0.28108563615111348</v>
      </c>
      <c r="S84">
        <v>0.41567031236154062</v>
      </c>
      <c r="T84">
        <v>0.48787925390073811</v>
      </c>
      <c r="U84">
        <v>0.44962757999725939</v>
      </c>
      <c r="V84">
        <v>0.53389812055368457</v>
      </c>
      <c r="W84">
        <v>0.63968876611117176</v>
      </c>
      <c r="X84">
        <v>1.0080769379432311</v>
      </c>
      <c r="Y84">
        <v>1.2406804887227747</v>
      </c>
      <c r="Z84">
        <v>1.5468419739050414</v>
      </c>
      <c r="AA84">
        <v>1.4748227345293725</v>
      </c>
      <c r="AB84">
        <v>1.8823432711270764</v>
      </c>
      <c r="AC84">
        <v>2.4454237994522696</v>
      </c>
      <c r="AD84">
        <v>3.2414783324445615</v>
      </c>
      <c r="AE84">
        <v>6.0349888528642142</v>
      </c>
    </row>
    <row r="85" spans="2:31" x14ac:dyDescent="0.25">
      <c r="B85">
        <v>4.1092881151378401E-2</v>
      </c>
      <c r="C85">
        <v>3.9961078557035068E-2</v>
      </c>
      <c r="D85">
        <v>4.8139045782297891E-2</v>
      </c>
      <c r="E85">
        <v>5.4342336083559775E-2</v>
      </c>
      <c r="F85">
        <v>6.2110924926631061E-2</v>
      </c>
      <c r="G85">
        <v>7.1634372030326285E-2</v>
      </c>
      <c r="H85">
        <v>8.6556534873131891E-2</v>
      </c>
      <c r="I85">
        <v>0.12291035173391412</v>
      </c>
      <c r="J85">
        <v>0.1126028002093248</v>
      </c>
      <c r="K85">
        <v>0.12706541124072349</v>
      </c>
      <c r="L85">
        <v>0.17771718305571835</v>
      </c>
      <c r="M85">
        <v>0.15875423289817245</v>
      </c>
      <c r="N85">
        <v>0.2203464850200007</v>
      </c>
      <c r="O85">
        <v>0.24302738180583</v>
      </c>
      <c r="P85">
        <v>0.21106387735954807</v>
      </c>
      <c r="Q85">
        <v>0.24345566880157141</v>
      </c>
      <c r="R85">
        <v>0.3566062738399447</v>
      </c>
      <c r="S85">
        <v>0.41567031236154062</v>
      </c>
      <c r="T85">
        <v>0.48787925390073811</v>
      </c>
      <c r="U85">
        <v>0.57702233286998017</v>
      </c>
      <c r="V85">
        <v>0.53389812055368457</v>
      </c>
      <c r="W85">
        <v>0.63968876611117176</v>
      </c>
      <c r="X85">
        <v>1.0080769379432311</v>
      </c>
      <c r="Y85">
        <v>0.9473383543021392</v>
      </c>
      <c r="Z85">
        <v>1.1738003673696575</v>
      </c>
      <c r="AA85">
        <v>1.4748227345293725</v>
      </c>
      <c r="AB85">
        <v>1.8823432711270764</v>
      </c>
      <c r="AC85">
        <v>2.4454237994522696</v>
      </c>
      <c r="AD85">
        <v>4.4064850035636143</v>
      </c>
      <c r="AE85">
        <v>6.0349888528642142</v>
      </c>
    </row>
    <row r="86" spans="2:31" x14ac:dyDescent="0.25">
      <c r="B86">
        <v>4.1092881151378401E-2</v>
      </c>
      <c r="C86">
        <v>5.0800487161557627E-2</v>
      </c>
      <c r="D86">
        <v>3.6209735649336931E-2</v>
      </c>
      <c r="E86">
        <v>6.685193990710718E-2</v>
      </c>
      <c r="F86">
        <v>6.2110924926631061E-2</v>
      </c>
      <c r="G86">
        <v>8.554568432381722E-2</v>
      </c>
      <c r="H86">
        <v>8.6556534873131891E-2</v>
      </c>
      <c r="I86">
        <v>9.9102529324702343E-2</v>
      </c>
      <c r="J86">
        <v>0.13989529421170291</v>
      </c>
      <c r="K86">
        <v>0.12706541124072349</v>
      </c>
      <c r="L86">
        <v>0.17771718305571835</v>
      </c>
      <c r="M86">
        <v>0.19849024005558089</v>
      </c>
      <c r="N86">
        <v>0.2203464850200007</v>
      </c>
      <c r="O86">
        <v>0.19334514102766467</v>
      </c>
      <c r="P86">
        <v>0.21106387735954807</v>
      </c>
      <c r="Q86">
        <v>0.24345566880157141</v>
      </c>
      <c r="R86">
        <v>0.3566062738399447</v>
      </c>
      <c r="S86">
        <v>0.41567031236154062</v>
      </c>
      <c r="T86">
        <v>0.48787925390073811</v>
      </c>
      <c r="U86">
        <v>0.57702233286998017</v>
      </c>
      <c r="V86">
        <v>0.68824372056869687</v>
      </c>
      <c r="W86">
        <v>0.82862681739939659</v>
      </c>
      <c r="X86">
        <v>0.77413926328905269</v>
      </c>
      <c r="Y86">
        <v>0.9473383543021392</v>
      </c>
      <c r="Z86">
        <v>1.1738003673696575</v>
      </c>
      <c r="AA86">
        <v>1.4748227345293725</v>
      </c>
      <c r="AB86">
        <v>2.515903273179251</v>
      </c>
      <c r="AC86">
        <v>3.295007270560403</v>
      </c>
      <c r="AD86">
        <v>3.2414783324445615</v>
      </c>
      <c r="AE86">
        <v>6.0349888528642142</v>
      </c>
    </row>
    <row r="87" spans="2:31" x14ac:dyDescent="0.25">
      <c r="B87">
        <v>4.1092881151378401E-2</v>
      </c>
      <c r="C87">
        <v>5.0800487161557627E-2</v>
      </c>
      <c r="D87">
        <v>3.6209735649336931E-2</v>
      </c>
      <c r="E87">
        <v>5.4342336083559775E-2</v>
      </c>
      <c r="F87">
        <v>6.2110924926631061E-2</v>
      </c>
      <c r="G87">
        <v>7.1634372030326285E-2</v>
      </c>
      <c r="H87">
        <v>0.10718419343871585</v>
      </c>
      <c r="I87">
        <v>0.12291035173391412</v>
      </c>
      <c r="J87">
        <v>0.1126028002093248</v>
      </c>
      <c r="K87">
        <v>0.12706541124072349</v>
      </c>
      <c r="L87">
        <v>0.14247041425138196</v>
      </c>
      <c r="M87">
        <v>0.19849024005558089</v>
      </c>
      <c r="N87">
        <v>0.2203464850200007</v>
      </c>
      <c r="O87">
        <v>0.19334514102766467</v>
      </c>
      <c r="P87">
        <v>0.21106387735954807</v>
      </c>
      <c r="Q87">
        <v>0.24345566880157141</v>
      </c>
      <c r="R87">
        <v>0.28108563615111348</v>
      </c>
      <c r="S87">
        <v>0.32648605258087404</v>
      </c>
      <c r="T87">
        <v>0.48787925390073811</v>
      </c>
      <c r="U87">
        <v>0.57702233286998017</v>
      </c>
      <c r="V87">
        <v>0.68824372056869687</v>
      </c>
      <c r="W87">
        <v>0.82862681739939659</v>
      </c>
      <c r="X87">
        <v>0.77413926328905269</v>
      </c>
      <c r="Y87">
        <v>1.2406804887227747</v>
      </c>
      <c r="Z87">
        <v>1.5468419739050414</v>
      </c>
      <c r="AA87">
        <v>1.4748227345293725</v>
      </c>
      <c r="AB87">
        <v>1.8823432711270764</v>
      </c>
      <c r="AC87">
        <v>2.4454237994522696</v>
      </c>
      <c r="AD87">
        <v>3.2414783324445615</v>
      </c>
      <c r="AE87">
        <v>4.3963735164933766</v>
      </c>
    </row>
    <row r="88" spans="2:31" x14ac:dyDescent="0.25">
      <c r="B88">
        <v>4.1092881151378401E-2</v>
      </c>
      <c r="C88">
        <v>3.9961078557035068E-2</v>
      </c>
      <c r="D88">
        <v>4.8139045782297891E-2</v>
      </c>
      <c r="E88">
        <v>6.685193990710718E-2</v>
      </c>
      <c r="F88">
        <v>6.2110924926631061E-2</v>
      </c>
      <c r="G88">
        <v>7.1634372030326285E-2</v>
      </c>
      <c r="H88">
        <v>8.6556534873131891E-2</v>
      </c>
      <c r="I88">
        <v>9.9102529324702343E-2</v>
      </c>
      <c r="J88">
        <v>0.1126028002093248</v>
      </c>
      <c r="K88">
        <v>0.15816613130306645</v>
      </c>
      <c r="L88">
        <v>0.17771718305571835</v>
      </c>
      <c r="M88">
        <v>0.15875423289817245</v>
      </c>
      <c r="N88">
        <v>0.2203464850200007</v>
      </c>
      <c r="O88">
        <v>0.24302738180583</v>
      </c>
      <c r="P88">
        <v>0.26610145064293178</v>
      </c>
      <c r="Q88">
        <v>0.24345566880157141</v>
      </c>
      <c r="R88">
        <v>0.3566062738399447</v>
      </c>
      <c r="S88">
        <v>0.32648605258087404</v>
      </c>
      <c r="T88">
        <v>0.38174068376354475</v>
      </c>
      <c r="U88">
        <v>0.44962757999725939</v>
      </c>
      <c r="V88">
        <v>0.53389812055368457</v>
      </c>
      <c r="W88">
        <v>0.82862681739939659</v>
      </c>
      <c r="X88">
        <v>1.0080769379432311</v>
      </c>
      <c r="Y88">
        <v>0.9473383543021392</v>
      </c>
      <c r="Z88">
        <v>1.5468419739050414</v>
      </c>
      <c r="AA88">
        <v>1.9567213921253781</v>
      </c>
      <c r="AB88">
        <v>1.8823432711270764</v>
      </c>
      <c r="AC88">
        <v>3.295007270560403</v>
      </c>
      <c r="AD88">
        <v>4.4064850035636143</v>
      </c>
      <c r="AE88">
        <v>6.0349888528642142</v>
      </c>
    </row>
    <row r="89" spans="2:31" x14ac:dyDescent="0.25">
      <c r="B89">
        <v>4.1092881151378401E-2</v>
      </c>
      <c r="C89">
        <v>5.0800487161557627E-2</v>
      </c>
      <c r="D89">
        <v>3.6209735649336931E-2</v>
      </c>
      <c r="E89">
        <v>6.685193990710718E-2</v>
      </c>
      <c r="F89">
        <v>6.2110924926631061E-2</v>
      </c>
      <c r="G89">
        <v>7.1634372030326285E-2</v>
      </c>
      <c r="H89">
        <v>8.6556534873131891E-2</v>
      </c>
      <c r="I89">
        <v>9.9102529324702343E-2</v>
      </c>
      <c r="J89">
        <v>0.1126028002093248</v>
      </c>
      <c r="K89">
        <v>0.12706541124072349</v>
      </c>
      <c r="L89">
        <v>0.14247041425138196</v>
      </c>
      <c r="M89">
        <v>0.19849024005558089</v>
      </c>
      <c r="N89">
        <v>0.17578761866066206</v>
      </c>
      <c r="O89">
        <v>0.19334514102766467</v>
      </c>
      <c r="P89">
        <v>0.21106387735954807</v>
      </c>
      <c r="Q89">
        <v>0.24345566880157141</v>
      </c>
      <c r="R89">
        <v>0.28108563615111348</v>
      </c>
      <c r="S89">
        <v>0.32648605258087404</v>
      </c>
      <c r="T89">
        <v>0.38174068376354475</v>
      </c>
      <c r="U89">
        <v>0.44962757999725939</v>
      </c>
      <c r="V89">
        <v>0.68824372056869687</v>
      </c>
      <c r="W89">
        <v>0.63968876611117176</v>
      </c>
      <c r="X89">
        <v>0.77413926328905269</v>
      </c>
      <c r="Y89">
        <v>0.9473383543021392</v>
      </c>
      <c r="Z89">
        <v>1.1738003673696575</v>
      </c>
      <c r="AA89">
        <v>1.4748227345293725</v>
      </c>
      <c r="AB89">
        <v>1.8823432711270764</v>
      </c>
      <c r="AC89">
        <v>3.295007270560403</v>
      </c>
      <c r="AD89">
        <v>4.4064850035636143</v>
      </c>
      <c r="AE89">
        <v>4.3963735164933766</v>
      </c>
    </row>
    <row r="90" spans="2:31" x14ac:dyDescent="0.25">
      <c r="B90">
        <v>4.1092881151378401E-2</v>
      </c>
      <c r="C90">
        <v>5.0800487161557627E-2</v>
      </c>
      <c r="D90">
        <v>4.8139045782297891E-2</v>
      </c>
      <c r="E90">
        <v>6.685193990710718E-2</v>
      </c>
      <c r="F90">
        <v>6.2110924926631061E-2</v>
      </c>
      <c r="G90">
        <v>8.554568432381722E-2</v>
      </c>
      <c r="H90">
        <v>8.6556534873131891E-2</v>
      </c>
      <c r="I90">
        <v>0.12291035173391412</v>
      </c>
      <c r="J90">
        <v>0.13989529421170291</v>
      </c>
      <c r="K90">
        <v>0.15816613130306645</v>
      </c>
      <c r="L90">
        <v>0.17771718305571835</v>
      </c>
      <c r="M90">
        <v>0.15875423289817245</v>
      </c>
      <c r="N90">
        <v>0.2203464850200007</v>
      </c>
      <c r="O90">
        <v>0.19334514102766467</v>
      </c>
      <c r="P90">
        <v>0.26610145064293178</v>
      </c>
      <c r="Q90">
        <v>0.30785916536239527</v>
      </c>
      <c r="R90">
        <v>0.3566062738399447</v>
      </c>
      <c r="S90">
        <v>0.32648605258087404</v>
      </c>
      <c r="T90">
        <v>0.38174068376354475</v>
      </c>
      <c r="U90">
        <v>0.44962757999725939</v>
      </c>
      <c r="V90">
        <v>0.68824372056869687</v>
      </c>
      <c r="W90">
        <v>0.63968876611117176</v>
      </c>
      <c r="X90">
        <v>0.77413926328905269</v>
      </c>
      <c r="Y90">
        <v>1.2406804887227747</v>
      </c>
      <c r="Z90">
        <v>1.5468419739050414</v>
      </c>
      <c r="AA90">
        <v>1.4748227345293725</v>
      </c>
      <c r="AB90">
        <v>1.8823432711270764</v>
      </c>
      <c r="AC90">
        <v>2.4454237994522696</v>
      </c>
      <c r="AD90">
        <v>3.2414783324445615</v>
      </c>
      <c r="AE90">
        <v>4.3963735164933766</v>
      </c>
    </row>
    <row r="91" spans="2:31" x14ac:dyDescent="0.25">
      <c r="B91">
        <v>4.1092881151378401E-2</v>
      </c>
      <c r="C91">
        <v>3.9961078557035068E-2</v>
      </c>
      <c r="D91">
        <v>3.6209735649336931E-2</v>
      </c>
      <c r="E91">
        <v>6.685193990710718E-2</v>
      </c>
      <c r="F91">
        <v>6.2110924926631061E-2</v>
      </c>
      <c r="G91">
        <v>8.554568432381722E-2</v>
      </c>
      <c r="H91">
        <v>8.6556534873131891E-2</v>
      </c>
      <c r="I91">
        <v>0.12291035173391412</v>
      </c>
      <c r="J91">
        <v>0.13989529421170291</v>
      </c>
      <c r="K91">
        <v>0.15816613130306645</v>
      </c>
      <c r="L91">
        <v>0.17771718305571835</v>
      </c>
      <c r="M91">
        <v>0.15875423289817245</v>
      </c>
      <c r="N91">
        <v>0.17578761866066206</v>
      </c>
      <c r="O91">
        <v>0.19334514102766467</v>
      </c>
      <c r="P91">
        <v>0.21106387735954807</v>
      </c>
      <c r="Q91">
        <v>0.24345566880157141</v>
      </c>
      <c r="R91">
        <v>0.28108563615111348</v>
      </c>
      <c r="S91">
        <v>0.41567031236154062</v>
      </c>
      <c r="T91">
        <v>0.48787925390073811</v>
      </c>
      <c r="U91">
        <v>0.44962757999725939</v>
      </c>
      <c r="V91">
        <v>0.53389812055368457</v>
      </c>
      <c r="W91">
        <v>0.63968876611117176</v>
      </c>
      <c r="X91">
        <v>0.77413926328905269</v>
      </c>
      <c r="Y91">
        <v>1.2406804887227747</v>
      </c>
      <c r="Z91">
        <v>1.1738003673696575</v>
      </c>
      <c r="AA91">
        <v>1.4748227345293725</v>
      </c>
      <c r="AB91">
        <v>2.515903273179251</v>
      </c>
      <c r="AC91">
        <v>3.295007270560403</v>
      </c>
      <c r="AD91">
        <v>3.2414783324445615</v>
      </c>
      <c r="AE91">
        <v>4.3963735164933766</v>
      </c>
    </row>
    <row r="92" spans="2:31" x14ac:dyDescent="0.25">
      <c r="B92">
        <v>4.1092881151378401E-2</v>
      </c>
      <c r="C92">
        <v>5.0800487161557627E-2</v>
      </c>
      <c r="D92">
        <v>4.8139045782297891E-2</v>
      </c>
      <c r="E92">
        <v>6.685193990710718E-2</v>
      </c>
      <c r="F92">
        <v>6.2110924926631061E-2</v>
      </c>
      <c r="G92">
        <v>7.1634372030326285E-2</v>
      </c>
      <c r="H92">
        <v>8.6556534873131891E-2</v>
      </c>
      <c r="I92">
        <v>9.9102529324702343E-2</v>
      </c>
      <c r="J92">
        <v>0.13989529421170291</v>
      </c>
      <c r="K92">
        <v>0.12706541124072349</v>
      </c>
      <c r="L92">
        <v>0.17771718305571835</v>
      </c>
      <c r="M92">
        <v>0.15875423289817245</v>
      </c>
      <c r="N92">
        <v>0.2203464850200007</v>
      </c>
      <c r="O92">
        <v>0.24302738180583</v>
      </c>
      <c r="P92">
        <v>0.26610145064293178</v>
      </c>
      <c r="Q92">
        <v>0.24345566880157141</v>
      </c>
      <c r="R92">
        <v>0.28108563615111348</v>
      </c>
      <c r="S92">
        <v>0.41567031236154062</v>
      </c>
      <c r="T92">
        <v>0.48787925390073811</v>
      </c>
      <c r="U92">
        <v>0.57702233286998017</v>
      </c>
      <c r="V92">
        <v>0.53389812055368457</v>
      </c>
      <c r="W92">
        <v>0.63968876611117176</v>
      </c>
      <c r="X92">
        <v>0.77413926328905269</v>
      </c>
      <c r="Y92">
        <v>1.2406804887227747</v>
      </c>
      <c r="Z92">
        <v>1.1738003673696575</v>
      </c>
      <c r="AA92">
        <v>1.9567213921253781</v>
      </c>
      <c r="AB92">
        <v>1.8823432711270764</v>
      </c>
      <c r="AC92">
        <v>3.295007270560403</v>
      </c>
      <c r="AD92">
        <v>3.2414783324445615</v>
      </c>
      <c r="AE92">
        <v>6.0349888528642142</v>
      </c>
    </row>
    <row r="93" spans="2:31" x14ac:dyDescent="0.25">
      <c r="B93">
        <v>4.1092881151378401E-2</v>
      </c>
      <c r="C93">
        <v>5.0800487161557627E-2</v>
      </c>
      <c r="D93">
        <v>3.6209735649336931E-2</v>
      </c>
      <c r="E93">
        <v>5.4342336083559775E-2</v>
      </c>
      <c r="F93">
        <v>6.2110924926631061E-2</v>
      </c>
      <c r="G93">
        <v>8.554568432381722E-2</v>
      </c>
      <c r="H93">
        <v>0.10718419343871585</v>
      </c>
      <c r="I93">
        <v>0.12291035173391412</v>
      </c>
      <c r="J93">
        <v>0.13989529421170291</v>
      </c>
      <c r="K93">
        <v>0.12706541124072349</v>
      </c>
      <c r="L93">
        <v>0.14247041425138196</v>
      </c>
      <c r="M93">
        <v>0.19849024005558089</v>
      </c>
      <c r="N93">
        <v>0.2203464850200007</v>
      </c>
      <c r="O93">
        <v>0.19334514102766467</v>
      </c>
      <c r="P93">
        <v>0.26610145064293178</v>
      </c>
      <c r="Q93">
        <v>0.30785916536239527</v>
      </c>
      <c r="R93">
        <v>0.3566062738399447</v>
      </c>
      <c r="S93">
        <v>0.32648605258087404</v>
      </c>
      <c r="T93">
        <v>0.48787925390073811</v>
      </c>
      <c r="U93">
        <v>0.44962757999725939</v>
      </c>
      <c r="V93">
        <v>0.53389812055368457</v>
      </c>
      <c r="W93">
        <v>0.63968876611117176</v>
      </c>
      <c r="X93">
        <v>0.77413926328905269</v>
      </c>
      <c r="Y93">
        <v>0.9473383543021392</v>
      </c>
      <c r="Z93">
        <v>1.1738003673696575</v>
      </c>
      <c r="AA93">
        <v>1.4748227345293725</v>
      </c>
      <c r="AB93">
        <v>1.8823432711270764</v>
      </c>
      <c r="AC93">
        <v>3.295007270560403</v>
      </c>
      <c r="AD93">
        <v>4.4064850035636143</v>
      </c>
      <c r="AE93">
        <v>4.3963735164933766</v>
      </c>
    </row>
    <row r="94" spans="2:31" x14ac:dyDescent="0.25">
      <c r="B94">
        <v>4.1092881151378401E-2</v>
      </c>
      <c r="C94">
        <v>3.9961078557035068E-2</v>
      </c>
      <c r="D94">
        <v>4.8139045782297891E-2</v>
      </c>
      <c r="E94">
        <v>6.685193990710718E-2</v>
      </c>
      <c r="F94">
        <v>7.3659957771653614E-2</v>
      </c>
      <c r="G94">
        <v>8.554568432381722E-2</v>
      </c>
      <c r="H94">
        <v>8.6556534873131891E-2</v>
      </c>
      <c r="I94">
        <v>0.12291035173391412</v>
      </c>
      <c r="J94">
        <v>0.13989529421170291</v>
      </c>
      <c r="K94">
        <v>0.15816613130306645</v>
      </c>
      <c r="L94">
        <v>0.17771718305571835</v>
      </c>
      <c r="M94">
        <v>0.19849024005558089</v>
      </c>
      <c r="N94">
        <v>0.17578761866066206</v>
      </c>
      <c r="O94">
        <v>0.19334514102766467</v>
      </c>
      <c r="P94">
        <v>0.26610145064293178</v>
      </c>
      <c r="Q94">
        <v>0.24345566880157141</v>
      </c>
      <c r="R94">
        <v>0.28108563615111348</v>
      </c>
      <c r="S94">
        <v>0.32648605258087404</v>
      </c>
      <c r="T94">
        <v>0.38174068376354475</v>
      </c>
      <c r="U94">
        <v>0.57702233286998017</v>
      </c>
      <c r="V94">
        <v>0.53389812055368457</v>
      </c>
      <c r="W94">
        <v>0.63968876611117176</v>
      </c>
      <c r="X94">
        <v>0.77413926328905269</v>
      </c>
      <c r="Y94">
        <v>1.2406804887227747</v>
      </c>
      <c r="Z94">
        <v>1.1738003673696575</v>
      </c>
      <c r="AA94">
        <v>1.4748227345293725</v>
      </c>
      <c r="AB94">
        <v>2.515903273179251</v>
      </c>
      <c r="AC94">
        <v>2.4454237994522696</v>
      </c>
      <c r="AD94">
        <v>3.2414783324445615</v>
      </c>
      <c r="AE94">
        <v>4.3963735164933766</v>
      </c>
    </row>
    <row r="95" spans="2:31" x14ac:dyDescent="0.25">
      <c r="B95">
        <v>4.1092881151378401E-2</v>
      </c>
      <c r="C95">
        <v>3.9961078557035068E-2</v>
      </c>
      <c r="D95">
        <v>4.8139045782297891E-2</v>
      </c>
      <c r="E95">
        <v>5.4342336083559775E-2</v>
      </c>
      <c r="F95">
        <v>6.2110924926631061E-2</v>
      </c>
      <c r="G95">
        <v>7.1634372030326285E-2</v>
      </c>
      <c r="H95">
        <v>0.10718419343871585</v>
      </c>
      <c r="I95">
        <v>0.12291035173391412</v>
      </c>
      <c r="J95">
        <v>0.1126028002093248</v>
      </c>
      <c r="K95">
        <v>0.15816613130306645</v>
      </c>
      <c r="L95">
        <v>0.14247041425138196</v>
      </c>
      <c r="M95">
        <v>0.15875423289817245</v>
      </c>
      <c r="N95">
        <v>0.17578761866066206</v>
      </c>
      <c r="O95">
        <v>0.24302738180583</v>
      </c>
      <c r="P95">
        <v>0.26610145064293178</v>
      </c>
      <c r="Q95">
        <v>0.30785916536239527</v>
      </c>
      <c r="R95">
        <v>0.28108563615111348</v>
      </c>
      <c r="S95">
        <v>0.32648605258087404</v>
      </c>
      <c r="T95">
        <v>0.48787925390073811</v>
      </c>
      <c r="U95">
        <v>0.44962757999725939</v>
      </c>
      <c r="V95">
        <v>0.68824372056869687</v>
      </c>
      <c r="W95">
        <v>0.82862681739939659</v>
      </c>
      <c r="X95">
        <v>1.0080769379432311</v>
      </c>
      <c r="Y95">
        <v>0.9473383543021392</v>
      </c>
      <c r="Z95">
        <v>1.5468419739050414</v>
      </c>
      <c r="AA95">
        <v>1.4748227345293725</v>
      </c>
      <c r="AB95">
        <v>2.515903273179251</v>
      </c>
      <c r="AC95">
        <v>3.295007270560403</v>
      </c>
      <c r="AD95">
        <v>3.2414783324445615</v>
      </c>
      <c r="AE95">
        <v>6.0349888528642142</v>
      </c>
    </row>
    <row r="96" spans="2:31" x14ac:dyDescent="0.25">
      <c r="B96">
        <v>4.1092881151378401E-2</v>
      </c>
      <c r="C96">
        <v>3.9961078557035068E-2</v>
      </c>
      <c r="D96">
        <v>3.6209735649336931E-2</v>
      </c>
      <c r="E96">
        <v>5.4342336083559775E-2</v>
      </c>
      <c r="F96">
        <v>6.2110924926631061E-2</v>
      </c>
      <c r="G96">
        <v>8.554568432381722E-2</v>
      </c>
      <c r="H96">
        <v>0.10718419343871585</v>
      </c>
      <c r="I96">
        <v>9.9102529324702343E-2</v>
      </c>
      <c r="J96">
        <v>0.13989529421170291</v>
      </c>
      <c r="K96">
        <v>0.15816613130306645</v>
      </c>
      <c r="L96">
        <v>0.17771718305571835</v>
      </c>
      <c r="M96">
        <v>0.15875423289817245</v>
      </c>
      <c r="N96">
        <v>0.17578761866066206</v>
      </c>
      <c r="O96">
        <v>0.19334514102766467</v>
      </c>
      <c r="P96">
        <v>0.26610145064293178</v>
      </c>
      <c r="Q96">
        <v>0.30785916536239527</v>
      </c>
      <c r="R96">
        <v>0.28108563615111348</v>
      </c>
      <c r="S96">
        <v>0.32648605258087404</v>
      </c>
      <c r="T96">
        <v>0.38174068376354475</v>
      </c>
      <c r="U96">
        <v>0.44962757999725939</v>
      </c>
      <c r="V96">
        <v>0.53389812055368457</v>
      </c>
      <c r="W96">
        <v>0.63968876611117176</v>
      </c>
      <c r="X96">
        <v>1.0080769379432311</v>
      </c>
      <c r="Y96">
        <v>0.9473383543021392</v>
      </c>
      <c r="Z96">
        <v>1.5468419739050414</v>
      </c>
      <c r="AA96">
        <v>1.9567213921253781</v>
      </c>
      <c r="AB96">
        <v>1.8823432711270764</v>
      </c>
      <c r="AC96">
        <v>3.295007270560403</v>
      </c>
      <c r="AD96">
        <v>4.4064850035636143</v>
      </c>
      <c r="AE96">
        <v>6.0349888528642142</v>
      </c>
    </row>
    <row r="97" spans="2:31" x14ac:dyDescent="0.25">
      <c r="B97">
        <v>4.1092881151378401E-2</v>
      </c>
      <c r="C97">
        <v>5.0800487161557627E-2</v>
      </c>
      <c r="D97">
        <v>4.8139045782297891E-2</v>
      </c>
      <c r="E97">
        <v>6.685193990710718E-2</v>
      </c>
      <c r="F97">
        <v>6.2110924926631061E-2</v>
      </c>
      <c r="G97">
        <v>8.554568432381722E-2</v>
      </c>
      <c r="H97">
        <v>0.10718419343871585</v>
      </c>
      <c r="I97">
        <v>0.12291035173391412</v>
      </c>
      <c r="J97">
        <v>0.1126028002093248</v>
      </c>
      <c r="K97">
        <v>0.12706541124072349</v>
      </c>
      <c r="L97">
        <v>0.17771718305571835</v>
      </c>
      <c r="M97">
        <v>0.15875423289817245</v>
      </c>
      <c r="N97">
        <v>0.2203464850200007</v>
      </c>
      <c r="O97">
        <v>0.19334514102766467</v>
      </c>
      <c r="P97">
        <v>0.26610145064293178</v>
      </c>
      <c r="Q97">
        <v>0.30785916536239527</v>
      </c>
      <c r="R97">
        <v>0.28108563615111348</v>
      </c>
      <c r="S97">
        <v>0.32648605258087404</v>
      </c>
      <c r="T97">
        <v>0.38174068376354475</v>
      </c>
      <c r="U97">
        <v>0.57702233286998017</v>
      </c>
      <c r="V97">
        <v>0.53389812055368457</v>
      </c>
      <c r="W97">
        <v>0.63968876611117176</v>
      </c>
      <c r="X97">
        <v>1.0080769379432311</v>
      </c>
      <c r="Y97">
        <v>0.9473383543021392</v>
      </c>
      <c r="Z97">
        <v>1.1738003673696575</v>
      </c>
      <c r="AA97">
        <v>1.4748227345293725</v>
      </c>
      <c r="AB97">
        <v>1.8823432711270764</v>
      </c>
      <c r="AC97">
        <v>2.4454237994522696</v>
      </c>
      <c r="AD97">
        <v>3.2414783324445615</v>
      </c>
      <c r="AE97">
        <v>4.3963735164933766</v>
      </c>
    </row>
    <row r="98" spans="2:31" x14ac:dyDescent="0.25">
      <c r="B98">
        <v>4.1092881151378401E-2</v>
      </c>
      <c r="C98">
        <v>5.0800487161557627E-2</v>
      </c>
      <c r="D98">
        <v>4.8139045782297891E-2</v>
      </c>
      <c r="E98">
        <v>5.4342336083559775E-2</v>
      </c>
      <c r="F98">
        <v>6.2110924926631061E-2</v>
      </c>
      <c r="G98">
        <v>7.1634372030326285E-2</v>
      </c>
      <c r="H98">
        <v>0.10718419343871585</v>
      </c>
      <c r="I98">
        <v>0.12291035173391412</v>
      </c>
      <c r="J98">
        <v>0.1126028002093248</v>
      </c>
      <c r="K98">
        <v>0.15816613130306645</v>
      </c>
      <c r="L98">
        <v>0.17771718305571835</v>
      </c>
      <c r="M98">
        <v>0.19849024005558089</v>
      </c>
      <c r="N98">
        <v>0.2203464850200007</v>
      </c>
      <c r="O98">
        <v>0.24302738180583</v>
      </c>
      <c r="P98">
        <v>0.21106387735954807</v>
      </c>
      <c r="Q98">
        <v>0.30785916536239527</v>
      </c>
      <c r="R98">
        <v>0.28108563615111348</v>
      </c>
      <c r="S98">
        <v>0.41567031236154062</v>
      </c>
      <c r="T98">
        <v>0.48787925390073811</v>
      </c>
      <c r="U98">
        <v>0.44962757999725939</v>
      </c>
      <c r="V98">
        <v>0.53389812055368457</v>
      </c>
      <c r="W98">
        <v>0.63968876611117176</v>
      </c>
      <c r="X98">
        <v>0.77413926328905269</v>
      </c>
      <c r="Y98">
        <v>1.2406804887227747</v>
      </c>
      <c r="Z98">
        <v>1.5468419739050414</v>
      </c>
      <c r="AA98">
        <v>1.9567213921253781</v>
      </c>
      <c r="AB98">
        <v>1.8823432711270764</v>
      </c>
      <c r="AC98">
        <v>2.4454237994522696</v>
      </c>
      <c r="AD98">
        <v>4.4064850035636143</v>
      </c>
      <c r="AE98">
        <v>6.0349888528642142</v>
      </c>
    </row>
    <row r="99" spans="2:31" x14ac:dyDescent="0.25">
      <c r="B99">
        <v>4.1092881151378401E-2</v>
      </c>
      <c r="C99">
        <v>3.9961078557035068E-2</v>
      </c>
      <c r="D99">
        <v>3.6209735649336931E-2</v>
      </c>
      <c r="E99">
        <v>6.685193990710718E-2</v>
      </c>
      <c r="F99">
        <v>6.2110924926631061E-2</v>
      </c>
      <c r="G99">
        <v>7.1634372030326285E-2</v>
      </c>
      <c r="H99">
        <v>0.10718419343871585</v>
      </c>
      <c r="I99">
        <v>0.12291035173391412</v>
      </c>
      <c r="J99">
        <v>0.13989529421170291</v>
      </c>
      <c r="K99">
        <v>0.15816613130306645</v>
      </c>
      <c r="L99">
        <v>0.14247041425138196</v>
      </c>
      <c r="M99">
        <v>0.19849024005558089</v>
      </c>
      <c r="N99">
        <v>0.2203464850200007</v>
      </c>
      <c r="O99">
        <v>0.24302738180583</v>
      </c>
      <c r="P99">
        <v>0.21106387735954807</v>
      </c>
      <c r="Q99">
        <v>0.24345566880157141</v>
      </c>
      <c r="R99">
        <v>0.3566062738399447</v>
      </c>
      <c r="S99">
        <v>0.41567031236154062</v>
      </c>
      <c r="T99">
        <v>0.48787925390073811</v>
      </c>
      <c r="U99">
        <v>0.44962757999725939</v>
      </c>
      <c r="V99">
        <v>0.68824372056869687</v>
      </c>
      <c r="W99">
        <v>0.82862681739939659</v>
      </c>
      <c r="X99">
        <v>0.77413926328905269</v>
      </c>
      <c r="Y99">
        <v>1.2406804887227747</v>
      </c>
      <c r="Z99">
        <v>1.5468419739050414</v>
      </c>
      <c r="AA99">
        <v>1.4748227345293725</v>
      </c>
      <c r="AB99">
        <v>2.515903273179251</v>
      </c>
      <c r="AC99">
        <v>3.295007270560403</v>
      </c>
      <c r="AD99">
        <v>3.2414783324445615</v>
      </c>
      <c r="AE99">
        <v>6.0349888528642142</v>
      </c>
    </row>
    <row r="100" spans="2:31" x14ac:dyDescent="0.25">
      <c r="B100">
        <v>4.1092881151378401E-2</v>
      </c>
      <c r="C100">
        <v>3.9961078557035068E-2</v>
      </c>
      <c r="D100">
        <v>3.6209735649336931E-2</v>
      </c>
      <c r="E100">
        <v>5.4342336083559775E-2</v>
      </c>
      <c r="F100">
        <v>6.2110924926631061E-2</v>
      </c>
      <c r="G100">
        <v>7.1634372030326285E-2</v>
      </c>
      <c r="H100">
        <v>0.10718419343871585</v>
      </c>
      <c r="I100">
        <v>0.12291035173391412</v>
      </c>
      <c r="J100">
        <v>0.13989529421170291</v>
      </c>
      <c r="K100">
        <v>0.12706541124072349</v>
      </c>
      <c r="L100">
        <v>0.14247041425138196</v>
      </c>
      <c r="M100">
        <v>0.15875423289817245</v>
      </c>
      <c r="N100">
        <v>0.2203464850200007</v>
      </c>
      <c r="O100">
        <v>0.19334514102766467</v>
      </c>
      <c r="P100">
        <v>0.21106387735954807</v>
      </c>
      <c r="Q100">
        <v>0.24345566880157141</v>
      </c>
      <c r="R100">
        <v>0.3566062738399447</v>
      </c>
      <c r="S100">
        <v>0.32648605258087404</v>
      </c>
      <c r="T100">
        <v>0.38174068376354475</v>
      </c>
      <c r="U100">
        <v>0.57702233286998017</v>
      </c>
      <c r="V100">
        <v>0.68824372056869687</v>
      </c>
      <c r="W100">
        <v>0.82862681739939659</v>
      </c>
      <c r="X100">
        <v>1.0080769379432311</v>
      </c>
      <c r="Y100">
        <v>0.9473383543021392</v>
      </c>
      <c r="Z100">
        <v>1.5468419739050414</v>
      </c>
      <c r="AA100">
        <v>1.9567213921253781</v>
      </c>
      <c r="AB100">
        <v>2.515903273179251</v>
      </c>
      <c r="AC100">
        <v>2.4454237994522696</v>
      </c>
      <c r="AD100">
        <v>3.2414783324445615</v>
      </c>
      <c r="AE100">
        <v>6.0349888528642142</v>
      </c>
    </row>
    <row r="101" spans="2:31" x14ac:dyDescent="0.25">
      <c r="B101">
        <v>4.1092881151378401E-2</v>
      </c>
      <c r="C101">
        <v>3.9961078557035068E-2</v>
      </c>
      <c r="D101">
        <v>4.8139045782297891E-2</v>
      </c>
      <c r="E101">
        <v>6.685193990710718E-2</v>
      </c>
      <c r="F101">
        <v>7.3659957771653614E-2</v>
      </c>
      <c r="G101">
        <v>8.554568432381722E-2</v>
      </c>
      <c r="H101">
        <v>0.10718419343871585</v>
      </c>
      <c r="I101">
        <v>0.12291035173391412</v>
      </c>
      <c r="J101">
        <v>0.13989529421170291</v>
      </c>
      <c r="K101">
        <v>0.15816613130306645</v>
      </c>
      <c r="L101">
        <v>0.17771718305571835</v>
      </c>
      <c r="M101">
        <v>0.19849024005558089</v>
      </c>
      <c r="N101">
        <v>0.2203464850200007</v>
      </c>
      <c r="O101">
        <v>0.24302738180583</v>
      </c>
      <c r="P101">
        <v>0.21106387735954807</v>
      </c>
      <c r="Q101">
        <v>0.30785916536239527</v>
      </c>
      <c r="R101">
        <v>0.28108563615111348</v>
      </c>
      <c r="S101">
        <v>0.41567031236154062</v>
      </c>
      <c r="T101">
        <v>0.38174068376354475</v>
      </c>
      <c r="U101">
        <v>0.57702233286998017</v>
      </c>
      <c r="V101">
        <v>0.68824372056869687</v>
      </c>
      <c r="W101">
        <v>0.63968876611117176</v>
      </c>
      <c r="X101">
        <v>0.77413926328905269</v>
      </c>
      <c r="Y101">
        <v>0.9473383543021392</v>
      </c>
      <c r="Z101">
        <v>1.1738003673696575</v>
      </c>
      <c r="AA101">
        <v>1.4748227345293725</v>
      </c>
      <c r="AB101">
        <v>2.515903273179251</v>
      </c>
      <c r="AC101">
        <v>3.295007270560403</v>
      </c>
      <c r="AD101">
        <v>3.2414783324445615</v>
      </c>
      <c r="AE101">
        <v>4.3963735164933766</v>
      </c>
    </row>
    <row r="102" spans="2:31" x14ac:dyDescent="0.25">
      <c r="B102">
        <v>4.1092881151378401E-2</v>
      </c>
      <c r="C102">
        <v>3.9961078557035068E-2</v>
      </c>
      <c r="D102">
        <v>4.8139045782297891E-2</v>
      </c>
      <c r="E102">
        <v>5.4342336083559775E-2</v>
      </c>
      <c r="F102">
        <v>7.3659957771653614E-2</v>
      </c>
      <c r="G102">
        <v>8.554568432381722E-2</v>
      </c>
      <c r="H102">
        <v>0.10718419343871585</v>
      </c>
      <c r="I102">
        <v>9.9102529324702343E-2</v>
      </c>
      <c r="J102">
        <v>0.1126028002093248</v>
      </c>
      <c r="K102">
        <v>0.15816613130306645</v>
      </c>
      <c r="L102">
        <v>0.17771718305571835</v>
      </c>
      <c r="M102">
        <v>0.19849024005558089</v>
      </c>
      <c r="N102">
        <v>0.2203464850200007</v>
      </c>
      <c r="O102">
        <v>0.19334514102766467</v>
      </c>
      <c r="P102">
        <v>0.26610145064293178</v>
      </c>
      <c r="Q102">
        <v>0.24345566880157141</v>
      </c>
      <c r="R102">
        <v>0.28108563615111348</v>
      </c>
      <c r="S102">
        <v>0.41567031236154062</v>
      </c>
      <c r="T102">
        <v>0.48787925390073811</v>
      </c>
      <c r="U102">
        <v>0.44962757999725939</v>
      </c>
      <c r="V102">
        <v>0.53389812055368457</v>
      </c>
      <c r="W102">
        <v>0.63968876611117176</v>
      </c>
      <c r="X102">
        <v>1.0080769379432311</v>
      </c>
      <c r="Y102">
        <v>1.2406804887227747</v>
      </c>
      <c r="Z102">
        <v>1.1738003673696575</v>
      </c>
      <c r="AA102">
        <v>1.9567213921253781</v>
      </c>
      <c r="AB102">
        <v>2.515903273179251</v>
      </c>
      <c r="AC102">
        <v>2.4454237994522696</v>
      </c>
      <c r="AD102">
        <v>4.4064850035636143</v>
      </c>
      <c r="AE102">
        <v>4.3963735164933766</v>
      </c>
    </row>
    <row r="103" spans="2:31" x14ac:dyDescent="0.25">
      <c r="B103">
        <v>4.1092881151378401E-2</v>
      </c>
      <c r="C103">
        <v>5.0800487161557627E-2</v>
      </c>
      <c r="D103">
        <v>4.8139045782297891E-2</v>
      </c>
      <c r="E103">
        <v>5.4342336083559775E-2</v>
      </c>
      <c r="F103">
        <v>6.2110924926631061E-2</v>
      </c>
      <c r="G103">
        <v>8.554568432381722E-2</v>
      </c>
      <c r="H103">
        <v>8.6556534873131891E-2</v>
      </c>
      <c r="I103">
        <v>9.9102529324702343E-2</v>
      </c>
      <c r="J103">
        <v>0.1126028002093248</v>
      </c>
      <c r="K103">
        <v>0.15816613130306645</v>
      </c>
      <c r="L103">
        <v>0.14247041425138196</v>
      </c>
      <c r="M103">
        <v>0.19849024005558089</v>
      </c>
      <c r="N103">
        <v>0.17578761866066206</v>
      </c>
      <c r="O103">
        <v>0.24302738180583</v>
      </c>
      <c r="P103">
        <v>0.26610145064293178</v>
      </c>
      <c r="Q103">
        <v>0.30785916536239527</v>
      </c>
      <c r="R103">
        <v>0.28108563615111348</v>
      </c>
      <c r="S103">
        <v>0.32648605258087404</v>
      </c>
      <c r="T103">
        <v>0.38174068376354475</v>
      </c>
      <c r="U103">
        <v>0.57702233286998017</v>
      </c>
      <c r="V103">
        <v>0.68824372056869687</v>
      </c>
      <c r="W103">
        <v>0.63968876611117176</v>
      </c>
      <c r="X103">
        <v>0.77413926328905269</v>
      </c>
      <c r="Y103">
        <v>0.9473383543021392</v>
      </c>
      <c r="Z103">
        <v>1.1738003673696575</v>
      </c>
      <c r="AA103">
        <v>1.9567213921253781</v>
      </c>
      <c r="AB103">
        <v>2.515903273179251</v>
      </c>
      <c r="AC103">
        <v>2.4454237994522696</v>
      </c>
      <c r="AD103">
        <v>4.4064850035636143</v>
      </c>
      <c r="AE103">
        <v>4.3963735164933766</v>
      </c>
    </row>
    <row r="104" spans="2:31" x14ac:dyDescent="0.25">
      <c r="B104">
        <v>4.1092881151378401E-2</v>
      </c>
      <c r="C104">
        <v>3.9961078557035068E-2</v>
      </c>
      <c r="D104">
        <v>3.6209735649336931E-2</v>
      </c>
      <c r="E104">
        <v>5.4342336083559775E-2</v>
      </c>
      <c r="F104">
        <v>7.3659957771653614E-2</v>
      </c>
      <c r="G104">
        <v>8.554568432381722E-2</v>
      </c>
      <c r="H104">
        <v>8.6556534873131891E-2</v>
      </c>
      <c r="I104">
        <v>9.9102529324702343E-2</v>
      </c>
      <c r="J104">
        <v>0.1126028002093248</v>
      </c>
      <c r="K104">
        <v>0.15816613130306645</v>
      </c>
      <c r="L104">
        <v>0.17771718305571835</v>
      </c>
      <c r="M104">
        <v>0.15875423289817245</v>
      </c>
      <c r="N104">
        <v>0.2203464850200007</v>
      </c>
      <c r="O104">
        <v>0.24302738180583</v>
      </c>
      <c r="P104">
        <v>0.21106387735954807</v>
      </c>
      <c r="Q104">
        <v>0.24345566880157141</v>
      </c>
      <c r="R104">
        <v>0.28108563615111348</v>
      </c>
      <c r="S104">
        <v>0.41567031236154062</v>
      </c>
      <c r="T104">
        <v>0.38174068376354475</v>
      </c>
      <c r="U104">
        <v>0.44962757999725939</v>
      </c>
      <c r="V104">
        <v>0.53389812055368457</v>
      </c>
      <c r="W104">
        <v>0.82862681739939659</v>
      </c>
      <c r="X104">
        <v>1.0080769379432311</v>
      </c>
      <c r="Y104">
        <v>1.2406804887227747</v>
      </c>
      <c r="Z104">
        <v>1.1738003673696575</v>
      </c>
      <c r="AA104">
        <v>1.4748227345293725</v>
      </c>
      <c r="AB104">
        <v>2.515903273179251</v>
      </c>
      <c r="AC104">
        <v>3.295007270560403</v>
      </c>
      <c r="AD104">
        <v>3.2414783324445615</v>
      </c>
      <c r="AE104">
        <v>6.0349888528642142</v>
      </c>
    </row>
    <row r="105" spans="2:31" x14ac:dyDescent="0.25">
      <c r="B105">
        <v>4.1092881151378401E-2</v>
      </c>
      <c r="C105">
        <v>3.9961078557035068E-2</v>
      </c>
      <c r="D105">
        <v>3.6209735649336931E-2</v>
      </c>
      <c r="E105">
        <v>5.4342336083559775E-2</v>
      </c>
      <c r="F105">
        <v>7.3659957771653614E-2</v>
      </c>
      <c r="G105">
        <v>8.554568432381722E-2</v>
      </c>
      <c r="H105">
        <v>0.10718419343871585</v>
      </c>
      <c r="I105">
        <v>0.12291035173391412</v>
      </c>
      <c r="J105">
        <v>0.13989529421170291</v>
      </c>
      <c r="K105">
        <v>0.12706541124072349</v>
      </c>
      <c r="L105">
        <v>0.14247041425138196</v>
      </c>
      <c r="M105">
        <v>0.19849024005558089</v>
      </c>
      <c r="N105">
        <v>0.2203464850200007</v>
      </c>
      <c r="O105">
        <v>0.24302738180583</v>
      </c>
      <c r="P105">
        <v>0.21106387735954807</v>
      </c>
      <c r="Q105">
        <v>0.30785916536239527</v>
      </c>
      <c r="R105">
        <v>0.28108563615111348</v>
      </c>
      <c r="S105">
        <v>0.32648605258087404</v>
      </c>
      <c r="T105">
        <v>0.38174068376354475</v>
      </c>
      <c r="U105">
        <v>0.44962757999725939</v>
      </c>
      <c r="V105">
        <v>0.53389812055368457</v>
      </c>
      <c r="W105">
        <v>0.82862681739939659</v>
      </c>
      <c r="X105">
        <v>1.0080769379432311</v>
      </c>
      <c r="Y105">
        <v>1.2406804887227747</v>
      </c>
      <c r="Z105">
        <v>1.1738003673696575</v>
      </c>
      <c r="AA105">
        <v>1.9567213921253781</v>
      </c>
      <c r="AB105">
        <v>1.8823432711270764</v>
      </c>
      <c r="AC105">
        <v>2.4454237994522696</v>
      </c>
      <c r="AD105">
        <v>3.2414783324445615</v>
      </c>
      <c r="AE105">
        <v>4.3963735164933766</v>
      </c>
    </row>
    <row r="106" spans="2:31" x14ac:dyDescent="0.25">
      <c r="B106">
        <v>4.1092881151378401E-2</v>
      </c>
      <c r="C106">
        <v>3.9961078557035068E-2</v>
      </c>
      <c r="D106">
        <v>4.8139045782297891E-2</v>
      </c>
      <c r="E106">
        <v>6.685193990710718E-2</v>
      </c>
      <c r="F106">
        <v>7.3659957771653614E-2</v>
      </c>
      <c r="G106">
        <v>8.554568432381722E-2</v>
      </c>
      <c r="H106">
        <v>0.10718419343871585</v>
      </c>
      <c r="I106">
        <v>9.9102529324702343E-2</v>
      </c>
      <c r="J106">
        <v>0.1126028002093248</v>
      </c>
      <c r="K106">
        <v>0.12706541124072349</v>
      </c>
      <c r="L106">
        <v>0.17771718305571835</v>
      </c>
      <c r="M106">
        <v>0.15875423289817245</v>
      </c>
      <c r="N106">
        <v>0.17578761866066206</v>
      </c>
      <c r="O106">
        <v>0.19334514102766467</v>
      </c>
      <c r="P106">
        <v>0.21106387735954807</v>
      </c>
      <c r="Q106">
        <v>0.30785916536239527</v>
      </c>
      <c r="R106">
        <v>0.3566062738399447</v>
      </c>
      <c r="S106">
        <v>0.32648605258087404</v>
      </c>
      <c r="T106">
        <v>0.38174068376354475</v>
      </c>
      <c r="U106">
        <v>0.44962757999725939</v>
      </c>
      <c r="V106">
        <v>0.53389812055368457</v>
      </c>
      <c r="W106">
        <v>0.63968876611117176</v>
      </c>
      <c r="X106">
        <v>0.77413926328905269</v>
      </c>
      <c r="Y106">
        <v>1.2406804887227747</v>
      </c>
      <c r="Z106">
        <v>1.5468419739050414</v>
      </c>
      <c r="AA106">
        <v>1.4748227345293725</v>
      </c>
      <c r="AB106">
        <v>1.8823432711270764</v>
      </c>
      <c r="AC106">
        <v>3.295007270560403</v>
      </c>
      <c r="AD106">
        <v>4.4064850035636143</v>
      </c>
      <c r="AE106">
        <v>4.3963735164933766</v>
      </c>
    </row>
    <row r="107" spans="2:31" x14ac:dyDescent="0.25">
      <c r="B107">
        <v>4.1092881151378401E-2</v>
      </c>
      <c r="C107">
        <v>5.0800487161557627E-2</v>
      </c>
      <c r="D107">
        <v>3.6209735649336931E-2</v>
      </c>
      <c r="E107">
        <v>5.4342336083559775E-2</v>
      </c>
      <c r="F107">
        <v>7.3659957771653614E-2</v>
      </c>
      <c r="G107">
        <v>7.1634372030326285E-2</v>
      </c>
      <c r="H107">
        <v>8.6556534873131891E-2</v>
      </c>
      <c r="I107">
        <v>9.9102529324702343E-2</v>
      </c>
      <c r="J107">
        <v>0.13989529421170291</v>
      </c>
      <c r="K107">
        <v>0.12706541124072349</v>
      </c>
      <c r="L107">
        <v>0.14247041425138196</v>
      </c>
      <c r="M107">
        <v>0.19849024005558089</v>
      </c>
      <c r="N107">
        <v>0.17578761866066206</v>
      </c>
      <c r="O107">
        <v>0.19334514102766467</v>
      </c>
      <c r="P107">
        <v>0.21106387735954807</v>
      </c>
      <c r="Q107">
        <v>0.24345566880157141</v>
      </c>
      <c r="R107">
        <v>0.28108563615111348</v>
      </c>
      <c r="S107">
        <v>0.41567031236154062</v>
      </c>
      <c r="T107">
        <v>0.48787925390073811</v>
      </c>
      <c r="U107">
        <v>0.57702233286998017</v>
      </c>
      <c r="V107">
        <v>0.53389812055368457</v>
      </c>
      <c r="W107">
        <v>0.82862681739939659</v>
      </c>
      <c r="X107">
        <v>1.0080769379432311</v>
      </c>
      <c r="Y107">
        <v>0.9473383543021392</v>
      </c>
      <c r="Z107">
        <v>1.1738003673696575</v>
      </c>
      <c r="AA107">
        <v>1.4748227345293725</v>
      </c>
      <c r="AB107">
        <v>1.8823432711270764</v>
      </c>
      <c r="AC107">
        <v>2.4454237994522696</v>
      </c>
      <c r="AD107">
        <v>4.4064850035636143</v>
      </c>
      <c r="AE107">
        <v>4.3963735164933766</v>
      </c>
    </row>
    <row r="108" spans="2:31" x14ac:dyDescent="0.25">
      <c r="B108">
        <v>4.1092881151378401E-2</v>
      </c>
      <c r="C108">
        <v>3.9961078557035068E-2</v>
      </c>
      <c r="D108">
        <v>3.6209735649336931E-2</v>
      </c>
      <c r="E108">
        <v>5.4342336083559775E-2</v>
      </c>
      <c r="F108">
        <v>7.3659957771653614E-2</v>
      </c>
      <c r="G108">
        <v>7.1634372030326285E-2</v>
      </c>
      <c r="H108">
        <v>0.10718419343871585</v>
      </c>
      <c r="I108">
        <v>9.9102529324702343E-2</v>
      </c>
      <c r="J108">
        <v>0.1126028002093248</v>
      </c>
      <c r="K108">
        <v>0.15816613130306645</v>
      </c>
      <c r="L108">
        <v>0.14247041425138196</v>
      </c>
      <c r="M108">
        <v>0.19849024005558089</v>
      </c>
      <c r="N108">
        <v>0.2203464850200007</v>
      </c>
      <c r="O108">
        <v>0.24302738180583</v>
      </c>
      <c r="P108">
        <v>0.21106387735954807</v>
      </c>
      <c r="Q108">
        <v>0.24345566880157141</v>
      </c>
      <c r="R108">
        <v>0.28108563615111348</v>
      </c>
      <c r="S108">
        <v>0.32648605258087404</v>
      </c>
      <c r="T108">
        <v>0.38174068376354475</v>
      </c>
      <c r="U108">
        <v>0.44962757999725939</v>
      </c>
      <c r="V108">
        <v>0.68824372056869687</v>
      </c>
      <c r="W108">
        <v>0.63968876611117176</v>
      </c>
      <c r="X108">
        <v>1.0080769379432311</v>
      </c>
      <c r="Y108">
        <v>0.9473383543021392</v>
      </c>
      <c r="Z108">
        <v>1.5468419739050414</v>
      </c>
      <c r="AA108">
        <v>1.9567213921253781</v>
      </c>
      <c r="AB108">
        <v>2.515903273179251</v>
      </c>
      <c r="AC108">
        <v>2.4454237994522696</v>
      </c>
      <c r="AD108">
        <v>3.2414783324445615</v>
      </c>
      <c r="AE108">
        <v>4.3963735164933766</v>
      </c>
    </row>
    <row r="109" spans="2:31" x14ac:dyDescent="0.25">
      <c r="B109">
        <v>4.1092881151378401E-2</v>
      </c>
      <c r="C109">
        <v>5.0800487161557627E-2</v>
      </c>
      <c r="D109">
        <v>3.6209735649336931E-2</v>
      </c>
      <c r="E109">
        <v>5.4342336083559775E-2</v>
      </c>
      <c r="F109">
        <v>6.2110924926631061E-2</v>
      </c>
      <c r="G109">
        <v>8.554568432381722E-2</v>
      </c>
      <c r="H109">
        <v>8.6556534873131891E-2</v>
      </c>
      <c r="I109">
        <v>9.9102529324702343E-2</v>
      </c>
      <c r="J109">
        <v>0.13989529421170291</v>
      </c>
      <c r="K109">
        <v>0.15816613130306645</v>
      </c>
      <c r="L109">
        <v>0.17771718305571835</v>
      </c>
      <c r="M109">
        <v>0.15875423289817245</v>
      </c>
      <c r="N109">
        <v>0.2203464850200007</v>
      </c>
      <c r="O109">
        <v>0.19334514102766467</v>
      </c>
      <c r="P109">
        <v>0.21106387735954807</v>
      </c>
      <c r="Q109">
        <v>0.24345566880157141</v>
      </c>
      <c r="R109">
        <v>0.3566062738399447</v>
      </c>
      <c r="S109">
        <v>0.41567031236154062</v>
      </c>
      <c r="T109">
        <v>0.48787925390073811</v>
      </c>
      <c r="U109">
        <v>0.44962757999725939</v>
      </c>
      <c r="V109">
        <v>0.68824372056869687</v>
      </c>
      <c r="W109">
        <v>0.63968876611117176</v>
      </c>
      <c r="X109">
        <v>0.77413926328905269</v>
      </c>
      <c r="Y109">
        <v>1.2406804887227747</v>
      </c>
      <c r="Z109">
        <v>1.1738003673696575</v>
      </c>
      <c r="AA109">
        <v>1.4748227345293725</v>
      </c>
      <c r="AB109">
        <v>2.515903273179251</v>
      </c>
      <c r="AC109">
        <v>3.295007270560403</v>
      </c>
      <c r="AD109">
        <v>3.2414783324445615</v>
      </c>
      <c r="AE109">
        <v>4.3963735164933766</v>
      </c>
    </row>
    <row r="110" spans="2:31" x14ac:dyDescent="0.25">
      <c r="B110">
        <v>4.1092881151378401E-2</v>
      </c>
      <c r="C110">
        <v>3.9961078557035068E-2</v>
      </c>
      <c r="D110">
        <v>3.6209735649336931E-2</v>
      </c>
      <c r="E110">
        <v>6.685193990710718E-2</v>
      </c>
      <c r="F110">
        <v>7.3659957771653614E-2</v>
      </c>
      <c r="G110">
        <v>7.1634372030326285E-2</v>
      </c>
      <c r="H110">
        <v>0.10718419343871585</v>
      </c>
      <c r="I110">
        <v>9.9102529324702343E-2</v>
      </c>
      <c r="J110">
        <v>0.1126028002093248</v>
      </c>
      <c r="K110">
        <v>0.15816613130306645</v>
      </c>
      <c r="L110">
        <v>0.17771718305571835</v>
      </c>
      <c r="M110">
        <v>0.15875423289817245</v>
      </c>
      <c r="N110">
        <v>0.17578761866066206</v>
      </c>
      <c r="O110">
        <v>0.24302738180583</v>
      </c>
      <c r="P110">
        <v>0.21106387735954807</v>
      </c>
      <c r="Q110">
        <v>0.30785916536239527</v>
      </c>
      <c r="R110">
        <v>0.3566062738399447</v>
      </c>
      <c r="S110">
        <v>0.32648605258087404</v>
      </c>
      <c r="T110">
        <v>0.38174068376354475</v>
      </c>
      <c r="U110">
        <v>0.44962757999725939</v>
      </c>
      <c r="V110">
        <v>0.68824372056869687</v>
      </c>
      <c r="W110">
        <v>0.63968876611117176</v>
      </c>
      <c r="X110">
        <v>1.0080769379432311</v>
      </c>
      <c r="Y110">
        <v>1.2406804887227747</v>
      </c>
      <c r="Z110">
        <v>1.5468419739050414</v>
      </c>
      <c r="AA110">
        <v>1.4748227345293725</v>
      </c>
      <c r="AB110">
        <v>1.8823432711270764</v>
      </c>
      <c r="AC110">
        <v>3.295007270560403</v>
      </c>
      <c r="AD110">
        <v>3.2414783324445615</v>
      </c>
      <c r="AE110">
        <v>6.0349888528642142</v>
      </c>
    </row>
    <row r="111" spans="2:31" x14ac:dyDescent="0.25">
      <c r="B111">
        <v>4.1092881151378401E-2</v>
      </c>
      <c r="C111">
        <v>5.0800487161557627E-2</v>
      </c>
      <c r="D111">
        <v>4.8139045782297891E-2</v>
      </c>
      <c r="E111">
        <v>6.685193990710718E-2</v>
      </c>
      <c r="F111">
        <v>7.3659957771653614E-2</v>
      </c>
      <c r="G111">
        <v>7.1634372030326285E-2</v>
      </c>
      <c r="H111">
        <v>8.6556534873131891E-2</v>
      </c>
      <c r="I111">
        <v>9.9102529324702343E-2</v>
      </c>
      <c r="J111">
        <v>0.13989529421170291</v>
      </c>
      <c r="K111">
        <v>0.15816613130306645</v>
      </c>
      <c r="L111">
        <v>0.14247041425138196</v>
      </c>
      <c r="M111">
        <v>0.15875423289817245</v>
      </c>
      <c r="N111">
        <v>0.17578761866066206</v>
      </c>
      <c r="O111">
        <v>0.24302738180583</v>
      </c>
      <c r="P111">
        <v>0.26610145064293178</v>
      </c>
      <c r="Q111">
        <v>0.24345566880157141</v>
      </c>
      <c r="R111">
        <v>0.28108563615111348</v>
      </c>
      <c r="S111">
        <v>0.41567031236154062</v>
      </c>
      <c r="T111">
        <v>0.48787925390073811</v>
      </c>
      <c r="U111">
        <v>0.57702233286998017</v>
      </c>
      <c r="V111">
        <v>0.68824372056869687</v>
      </c>
      <c r="W111">
        <v>0.63968876611117176</v>
      </c>
      <c r="X111">
        <v>0.77413926328905269</v>
      </c>
      <c r="Y111">
        <v>0.9473383543021392</v>
      </c>
      <c r="Z111">
        <v>1.5468419739050414</v>
      </c>
      <c r="AA111">
        <v>1.4748227345293725</v>
      </c>
      <c r="AB111">
        <v>2.515903273179251</v>
      </c>
      <c r="AC111">
        <v>2.4454237994522696</v>
      </c>
      <c r="AD111">
        <v>4.4064850035636143</v>
      </c>
      <c r="AE111">
        <v>6.0349888528642142</v>
      </c>
    </row>
    <row r="112" spans="2:31" x14ac:dyDescent="0.25">
      <c r="B112">
        <v>4.1092881151378401E-2</v>
      </c>
      <c r="C112">
        <v>3.9961078557035068E-2</v>
      </c>
      <c r="D112">
        <v>4.8139045782297891E-2</v>
      </c>
      <c r="E112">
        <v>5.4342336083559775E-2</v>
      </c>
      <c r="F112">
        <v>7.3659957771653614E-2</v>
      </c>
      <c r="G112">
        <v>7.1634372030326285E-2</v>
      </c>
      <c r="H112">
        <v>0.10718419343871585</v>
      </c>
      <c r="I112">
        <v>9.9102529324702343E-2</v>
      </c>
      <c r="J112">
        <v>0.13989529421170291</v>
      </c>
      <c r="K112">
        <v>0.12706541124072349</v>
      </c>
      <c r="L112">
        <v>0.17771718305571835</v>
      </c>
      <c r="M112">
        <v>0.15875423289817245</v>
      </c>
      <c r="N112">
        <v>0.2203464850200007</v>
      </c>
      <c r="O112">
        <v>0.19334514102766467</v>
      </c>
      <c r="P112">
        <v>0.26610145064293178</v>
      </c>
      <c r="Q112">
        <v>0.24345566880157141</v>
      </c>
      <c r="R112">
        <v>0.28108563615111348</v>
      </c>
      <c r="S112">
        <v>0.32648605258087404</v>
      </c>
      <c r="T112">
        <v>0.48787925390073811</v>
      </c>
      <c r="U112">
        <v>0.57702233286998017</v>
      </c>
      <c r="V112">
        <v>0.53389812055368457</v>
      </c>
      <c r="W112">
        <v>0.63968876611117176</v>
      </c>
      <c r="X112">
        <v>1.0080769379432311</v>
      </c>
      <c r="Y112">
        <v>1.2406804887227747</v>
      </c>
      <c r="Z112">
        <v>1.5468419739050414</v>
      </c>
      <c r="AA112">
        <v>1.4748227345293725</v>
      </c>
      <c r="AB112">
        <v>1.8823432711270764</v>
      </c>
      <c r="AC112">
        <v>2.4454237994522696</v>
      </c>
      <c r="AD112">
        <v>4.4064850035636143</v>
      </c>
      <c r="AE112">
        <v>6.0349888528642142</v>
      </c>
    </row>
    <row r="113" spans="2:31" x14ac:dyDescent="0.25">
      <c r="B113">
        <v>4.1092881151378401E-2</v>
      </c>
      <c r="C113">
        <v>5.0800487161557627E-2</v>
      </c>
      <c r="D113">
        <v>3.6209735649336931E-2</v>
      </c>
      <c r="E113">
        <v>5.4342336083559775E-2</v>
      </c>
      <c r="F113">
        <v>7.3659957771653614E-2</v>
      </c>
      <c r="G113">
        <v>8.554568432381722E-2</v>
      </c>
      <c r="H113">
        <v>8.6556534873131891E-2</v>
      </c>
      <c r="I113">
        <v>9.9102529324702343E-2</v>
      </c>
      <c r="J113">
        <v>0.1126028002093248</v>
      </c>
      <c r="K113">
        <v>0.12706541124072349</v>
      </c>
      <c r="L113">
        <v>0.17771718305571835</v>
      </c>
      <c r="M113">
        <v>0.15875423289817245</v>
      </c>
      <c r="N113">
        <v>0.2203464850200007</v>
      </c>
      <c r="O113">
        <v>0.19334514102766467</v>
      </c>
      <c r="P113">
        <v>0.21106387735954807</v>
      </c>
      <c r="Q113">
        <v>0.30785916536239527</v>
      </c>
      <c r="R113">
        <v>0.3566062738399447</v>
      </c>
      <c r="S113">
        <v>0.32648605258087404</v>
      </c>
      <c r="T113">
        <v>0.38174068376354475</v>
      </c>
      <c r="U113">
        <v>0.44962757999725939</v>
      </c>
      <c r="V113">
        <v>0.53389812055368457</v>
      </c>
      <c r="W113">
        <v>0.82862681739939659</v>
      </c>
      <c r="X113">
        <v>1.0080769379432311</v>
      </c>
      <c r="Y113">
        <v>1.2406804887227747</v>
      </c>
      <c r="Z113">
        <v>1.5468419739050414</v>
      </c>
      <c r="AA113">
        <v>1.9567213921253781</v>
      </c>
      <c r="AB113">
        <v>1.8823432711270764</v>
      </c>
      <c r="AC113">
        <v>3.295007270560403</v>
      </c>
      <c r="AD113">
        <v>3.2414783324445615</v>
      </c>
      <c r="AE113">
        <v>6.0349888528642142</v>
      </c>
    </row>
    <row r="114" spans="2:31" x14ac:dyDescent="0.25">
      <c r="B114">
        <v>4.1092881151378401E-2</v>
      </c>
      <c r="C114">
        <v>3.9961078557035068E-2</v>
      </c>
      <c r="D114">
        <v>4.8139045782297891E-2</v>
      </c>
      <c r="E114">
        <v>5.4342336083559775E-2</v>
      </c>
      <c r="F114">
        <v>7.3659957771653614E-2</v>
      </c>
      <c r="G114">
        <v>8.554568432381722E-2</v>
      </c>
      <c r="H114">
        <v>8.6556534873131891E-2</v>
      </c>
      <c r="I114">
        <v>0.12291035173391412</v>
      </c>
      <c r="J114">
        <v>0.13989529421170291</v>
      </c>
      <c r="K114">
        <v>0.12706541124072349</v>
      </c>
      <c r="L114">
        <v>0.17771718305571835</v>
      </c>
      <c r="M114">
        <v>0.19849024005558089</v>
      </c>
      <c r="N114">
        <v>0.17578761866066206</v>
      </c>
      <c r="O114">
        <v>0.19334514102766467</v>
      </c>
      <c r="P114">
        <v>0.26610145064293178</v>
      </c>
      <c r="Q114">
        <v>0.24345566880157141</v>
      </c>
      <c r="R114">
        <v>0.28108563615111348</v>
      </c>
      <c r="S114">
        <v>0.32648605258087404</v>
      </c>
      <c r="T114">
        <v>0.38174068376354475</v>
      </c>
      <c r="U114">
        <v>0.57702233286998017</v>
      </c>
      <c r="V114">
        <v>0.68824372056869687</v>
      </c>
      <c r="W114">
        <v>0.82862681739939659</v>
      </c>
      <c r="X114">
        <v>1.0080769379432311</v>
      </c>
      <c r="Y114">
        <v>0.9473383543021392</v>
      </c>
      <c r="Z114">
        <v>1.5468419739050414</v>
      </c>
      <c r="AA114">
        <v>1.9567213921253781</v>
      </c>
      <c r="AB114">
        <v>2.515903273179251</v>
      </c>
      <c r="AC114">
        <v>3.295007270560403</v>
      </c>
      <c r="AD114">
        <v>3.2414783324445615</v>
      </c>
      <c r="AE114">
        <v>4.3963735164933766</v>
      </c>
    </row>
    <row r="115" spans="2:31" x14ac:dyDescent="0.25">
      <c r="B115">
        <v>4.1092881151378401E-2</v>
      </c>
      <c r="C115">
        <v>3.9961078557035068E-2</v>
      </c>
      <c r="D115">
        <v>4.8139045782297891E-2</v>
      </c>
      <c r="E115">
        <v>5.4342336083559775E-2</v>
      </c>
      <c r="F115">
        <v>6.2110924926631061E-2</v>
      </c>
      <c r="G115">
        <v>7.1634372030326285E-2</v>
      </c>
      <c r="H115">
        <v>0.10718419343871585</v>
      </c>
      <c r="I115">
        <v>0.12291035173391412</v>
      </c>
      <c r="J115">
        <v>0.13989529421170291</v>
      </c>
      <c r="K115">
        <v>0.15816613130306645</v>
      </c>
      <c r="L115">
        <v>0.17771718305571835</v>
      </c>
      <c r="M115">
        <v>0.19849024005558089</v>
      </c>
      <c r="N115">
        <v>0.17578761866066206</v>
      </c>
      <c r="O115">
        <v>0.19334514102766467</v>
      </c>
      <c r="P115">
        <v>0.21106387735954807</v>
      </c>
      <c r="Q115">
        <v>0.24345566880157141</v>
      </c>
      <c r="R115">
        <v>0.28108563615111348</v>
      </c>
      <c r="S115">
        <v>0.32648605258087404</v>
      </c>
      <c r="T115">
        <v>0.48787925390073811</v>
      </c>
      <c r="U115">
        <v>0.57702233286998017</v>
      </c>
      <c r="V115">
        <v>0.68824372056869687</v>
      </c>
      <c r="W115">
        <v>0.82862681739939659</v>
      </c>
      <c r="X115">
        <v>0.77413926328905269</v>
      </c>
      <c r="Y115">
        <v>1.2406804887227747</v>
      </c>
      <c r="Z115">
        <v>1.5468419739050414</v>
      </c>
      <c r="AA115">
        <v>1.4748227345293725</v>
      </c>
      <c r="AB115">
        <v>1.8823432711270764</v>
      </c>
      <c r="AC115">
        <v>3.295007270560403</v>
      </c>
      <c r="AD115">
        <v>3.2414783324445615</v>
      </c>
      <c r="AE115">
        <v>6.0349888528642142</v>
      </c>
    </row>
    <row r="116" spans="2:31" x14ac:dyDescent="0.25">
      <c r="B116">
        <v>4.1092881151378401E-2</v>
      </c>
      <c r="C116">
        <v>5.0800487161557627E-2</v>
      </c>
      <c r="D116">
        <v>3.6209735649336931E-2</v>
      </c>
      <c r="E116">
        <v>5.4342336083559775E-2</v>
      </c>
      <c r="F116">
        <v>6.2110924926631061E-2</v>
      </c>
      <c r="G116">
        <v>7.1634372030326285E-2</v>
      </c>
      <c r="H116">
        <v>0.10718419343871585</v>
      </c>
      <c r="I116">
        <v>0.12291035173391412</v>
      </c>
      <c r="J116">
        <v>0.1126028002093248</v>
      </c>
      <c r="K116">
        <v>0.12706541124072349</v>
      </c>
      <c r="L116">
        <v>0.17771718305571835</v>
      </c>
      <c r="M116">
        <v>0.15875423289817245</v>
      </c>
      <c r="N116">
        <v>0.17578761866066206</v>
      </c>
      <c r="O116">
        <v>0.24302738180583</v>
      </c>
      <c r="P116">
        <v>0.21106387735954807</v>
      </c>
      <c r="Q116">
        <v>0.24345566880157141</v>
      </c>
      <c r="R116">
        <v>0.3566062738399447</v>
      </c>
      <c r="S116">
        <v>0.41567031236154062</v>
      </c>
      <c r="T116">
        <v>0.38174068376354475</v>
      </c>
      <c r="U116">
        <v>0.57702233286998017</v>
      </c>
      <c r="V116">
        <v>0.53389812055368457</v>
      </c>
      <c r="W116">
        <v>0.63968876611117176</v>
      </c>
      <c r="X116">
        <v>1.0080769379432311</v>
      </c>
      <c r="Y116">
        <v>1.2406804887227747</v>
      </c>
      <c r="Z116">
        <v>1.1738003673696575</v>
      </c>
      <c r="AA116">
        <v>1.9567213921253781</v>
      </c>
      <c r="AB116">
        <v>2.515903273179251</v>
      </c>
      <c r="AC116">
        <v>3.295007270560403</v>
      </c>
      <c r="AD116">
        <v>3.2414783324445615</v>
      </c>
      <c r="AE116">
        <v>4.3963735164933766</v>
      </c>
    </row>
    <row r="117" spans="2:31" x14ac:dyDescent="0.25">
      <c r="B117">
        <v>4.1092881151378401E-2</v>
      </c>
      <c r="C117">
        <v>3.9961078557035068E-2</v>
      </c>
      <c r="D117">
        <v>3.6209735649336931E-2</v>
      </c>
      <c r="E117">
        <v>5.4342336083559775E-2</v>
      </c>
      <c r="F117">
        <v>6.2110924926631061E-2</v>
      </c>
      <c r="G117">
        <v>8.554568432381722E-2</v>
      </c>
      <c r="H117">
        <v>0.10718419343871585</v>
      </c>
      <c r="I117">
        <v>0.12291035173391412</v>
      </c>
      <c r="J117">
        <v>0.13989529421170291</v>
      </c>
      <c r="K117">
        <v>0.15816613130306645</v>
      </c>
      <c r="L117">
        <v>0.17771718305571835</v>
      </c>
      <c r="M117">
        <v>0.19849024005558089</v>
      </c>
      <c r="N117">
        <v>0.2203464850200007</v>
      </c>
      <c r="O117">
        <v>0.24302738180583</v>
      </c>
      <c r="P117">
        <v>0.21106387735954807</v>
      </c>
      <c r="Q117">
        <v>0.30785916536239527</v>
      </c>
      <c r="R117">
        <v>0.28108563615111348</v>
      </c>
      <c r="S117">
        <v>0.41567031236154062</v>
      </c>
      <c r="T117">
        <v>0.38174068376354475</v>
      </c>
      <c r="U117">
        <v>0.57702233286998017</v>
      </c>
      <c r="V117">
        <v>0.53389812055368457</v>
      </c>
      <c r="W117">
        <v>0.82862681739939659</v>
      </c>
      <c r="X117">
        <v>1.0080769379432311</v>
      </c>
      <c r="Y117">
        <v>1.2406804887227747</v>
      </c>
      <c r="Z117">
        <v>1.5468419739050414</v>
      </c>
      <c r="AA117">
        <v>1.4748227345293725</v>
      </c>
      <c r="AB117">
        <v>1.8823432711270764</v>
      </c>
      <c r="AC117">
        <v>2.4454237994522696</v>
      </c>
      <c r="AD117">
        <v>3.2414783324445615</v>
      </c>
      <c r="AE117">
        <v>4.3963735164933766</v>
      </c>
    </row>
    <row r="118" spans="2:31" x14ac:dyDescent="0.25">
      <c r="B118">
        <v>4.1092881151378401E-2</v>
      </c>
      <c r="C118">
        <v>5.0800487161557627E-2</v>
      </c>
      <c r="D118">
        <v>4.8139045782297891E-2</v>
      </c>
      <c r="E118">
        <v>6.685193990710718E-2</v>
      </c>
      <c r="F118">
        <v>6.2110924926631061E-2</v>
      </c>
      <c r="G118">
        <v>8.554568432381722E-2</v>
      </c>
      <c r="H118">
        <v>0.10718419343871585</v>
      </c>
      <c r="I118">
        <v>9.9102529324702343E-2</v>
      </c>
      <c r="J118">
        <v>0.1126028002093248</v>
      </c>
      <c r="K118">
        <v>0.15816613130306645</v>
      </c>
      <c r="L118">
        <v>0.17771718305571835</v>
      </c>
      <c r="M118">
        <v>0.19849024005558089</v>
      </c>
      <c r="N118">
        <v>0.2203464850200007</v>
      </c>
      <c r="O118">
        <v>0.24302738180583</v>
      </c>
      <c r="P118">
        <v>0.26610145064293178</v>
      </c>
      <c r="Q118">
        <v>0.30785916536239527</v>
      </c>
      <c r="R118">
        <v>0.28108563615111348</v>
      </c>
      <c r="S118">
        <v>0.32648605258087404</v>
      </c>
      <c r="T118">
        <v>0.48787925390073811</v>
      </c>
      <c r="U118">
        <v>0.44962757999725939</v>
      </c>
      <c r="V118">
        <v>0.53389812055368457</v>
      </c>
      <c r="W118">
        <v>0.82862681739939659</v>
      </c>
      <c r="X118">
        <v>1.0080769379432311</v>
      </c>
      <c r="Y118">
        <v>1.2406804887227747</v>
      </c>
      <c r="Z118">
        <v>1.5468419739050414</v>
      </c>
      <c r="AA118">
        <v>1.9567213921253781</v>
      </c>
      <c r="AB118">
        <v>2.515903273179251</v>
      </c>
      <c r="AC118">
        <v>3.295007270560403</v>
      </c>
      <c r="AD118">
        <v>4.4064850035636143</v>
      </c>
      <c r="AE118">
        <v>6.0349888528642142</v>
      </c>
    </row>
    <row r="119" spans="2:31" x14ac:dyDescent="0.25">
      <c r="B119">
        <v>4.1092881151378401E-2</v>
      </c>
      <c r="C119">
        <v>5.0800487161557627E-2</v>
      </c>
      <c r="D119">
        <v>3.6209735649336931E-2</v>
      </c>
      <c r="E119">
        <v>6.685193990710718E-2</v>
      </c>
      <c r="F119">
        <v>6.2110924926631061E-2</v>
      </c>
      <c r="G119">
        <v>8.554568432381722E-2</v>
      </c>
      <c r="H119">
        <v>8.6556534873131891E-2</v>
      </c>
      <c r="I119">
        <v>9.9102529324702343E-2</v>
      </c>
      <c r="J119">
        <v>0.1126028002093248</v>
      </c>
      <c r="K119">
        <v>0.15816613130306645</v>
      </c>
      <c r="L119">
        <v>0.17771718305571835</v>
      </c>
      <c r="M119">
        <v>0.15875423289817245</v>
      </c>
      <c r="N119">
        <v>0.17578761866066206</v>
      </c>
      <c r="O119">
        <v>0.19334514102766467</v>
      </c>
      <c r="P119">
        <v>0.21106387735954807</v>
      </c>
      <c r="Q119">
        <v>0.24345566880157141</v>
      </c>
      <c r="R119">
        <v>0.28108563615111348</v>
      </c>
      <c r="S119">
        <v>0.41567031236154062</v>
      </c>
      <c r="T119">
        <v>0.48787925390073811</v>
      </c>
      <c r="U119">
        <v>0.44962757999725939</v>
      </c>
      <c r="V119">
        <v>0.68824372056869687</v>
      </c>
      <c r="W119">
        <v>0.82862681739939659</v>
      </c>
      <c r="X119">
        <v>1.0080769379432311</v>
      </c>
      <c r="Y119">
        <v>1.2406804887227747</v>
      </c>
      <c r="Z119">
        <v>1.5468419739050414</v>
      </c>
      <c r="AA119">
        <v>1.9567213921253781</v>
      </c>
      <c r="AB119">
        <v>1.8823432711270764</v>
      </c>
      <c r="AC119">
        <v>3.295007270560403</v>
      </c>
      <c r="AD119">
        <v>3.2414783324445615</v>
      </c>
      <c r="AE119">
        <v>6.0349888528642142</v>
      </c>
    </row>
    <row r="120" spans="2:31" x14ac:dyDescent="0.25">
      <c r="B120">
        <v>4.1092881151378401E-2</v>
      </c>
      <c r="C120">
        <v>3.9961078557035068E-2</v>
      </c>
      <c r="D120">
        <v>3.6209735649336931E-2</v>
      </c>
      <c r="E120">
        <v>5.4342336083559775E-2</v>
      </c>
      <c r="F120">
        <v>6.2110924926631061E-2</v>
      </c>
      <c r="G120">
        <v>8.554568432381722E-2</v>
      </c>
      <c r="H120">
        <v>0.10718419343871585</v>
      </c>
      <c r="I120">
        <v>9.9102529324702343E-2</v>
      </c>
      <c r="J120">
        <v>0.13989529421170291</v>
      </c>
      <c r="K120">
        <v>0.12706541124072349</v>
      </c>
      <c r="L120">
        <v>0.17771718305571835</v>
      </c>
      <c r="M120">
        <v>0.19849024005558089</v>
      </c>
      <c r="N120">
        <v>0.17578761866066206</v>
      </c>
      <c r="O120">
        <v>0.19334514102766467</v>
      </c>
      <c r="P120">
        <v>0.21106387735954807</v>
      </c>
      <c r="Q120">
        <v>0.24345566880157141</v>
      </c>
      <c r="R120">
        <v>0.28108563615111348</v>
      </c>
      <c r="S120">
        <v>0.41567031236154062</v>
      </c>
      <c r="T120">
        <v>0.48787925390073811</v>
      </c>
      <c r="U120">
        <v>0.57702233286998017</v>
      </c>
      <c r="V120">
        <v>0.53389812055368457</v>
      </c>
      <c r="W120">
        <v>0.82862681739939659</v>
      </c>
      <c r="X120">
        <v>0.77413926328905269</v>
      </c>
      <c r="Y120">
        <v>0.9473383543021392</v>
      </c>
      <c r="Z120">
        <v>1.5468419739050414</v>
      </c>
      <c r="AA120">
        <v>1.4748227345293725</v>
      </c>
      <c r="AB120">
        <v>1.8823432711270764</v>
      </c>
      <c r="AC120">
        <v>3.295007270560403</v>
      </c>
      <c r="AD120">
        <v>3.2414783324445615</v>
      </c>
      <c r="AE120">
        <v>4.3963735164933766</v>
      </c>
    </row>
    <row r="121" spans="2:31" x14ac:dyDescent="0.25">
      <c r="B121">
        <v>4.1092881151378401E-2</v>
      </c>
      <c r="C121">
        <v>3.9961078557035068E-2</v>
      </c>
      <c r="D121">
        <v>4.8139045782297891E-2</v>
      </c>
      <c r="E121">
        <v>6.685193990710718E-2</v>
      </c>
      <c r="F121">
        <v>6.2110924926631061E-2</v>
      </c>
      <c r="G121">
        <v>7.1634372030326285E-2</v>
      </c>
      <c r="H121">
        <v>0.10718419343871585</v>
      </c>
      <c r="I121">
        <v>9.9102529324702343E-2</v>
      </c>
      <c r="J121">
        <v>0.13989529421170291</v>
      </c>
      <c r="K121">
        <v>0.15816613130306645</v>
      </c>
      <c r="L121">
        <v>0.14247041425138196</v>
      </c>
      <c r="M121">
        <v>0.15875423289817245</v>
      </c>
      <c r="N121">
        <v>0.2203464850200007</v>
      </c>
      <c r="O121">
        <v>0.24302738180583</v>
      </c>
      <c r="P121">
        <v>0.26610145064293178</v>
      </c>
      <c r="Q121">
        <v>0.30785916536239527</v>
      </c>
      <c r="R121">
        <v>0.3566062738399447</v>
      </c>
      <c r="S121">
        <v>0.32648605258087404</v>
      </c>
      <c r="T121">
        <v>0.48787925390073811</v>
      </c>
      <c r="U121">
        <v>0.57702233286998017</v>
      </c>
      <c r="V121">
        <v>0.68824372056869687</v>
      </c>
      <c r="W121">
        <v>0.63968876611117176</v>
      </c>
      <c r="X121">
        <v>1.0080769379432311</v>
      </c>
      <c r="Y121">
        <v>1.2406804887227747</v>
      </c>
      <c r="Z121">
        <v>1.5468419739050414</v>
      </c>
      <c r="AA121">
        <v>1.9567213921253781</v>
      </c>
      <c r="AB121">
        <v>1.8823432711270764</v>
      </c>
      <c r="AC121">
        <v>3.295007270560403</v>
      </c>
      <c r="AD121">
        <v>3.2414783324445615</v>
      </c>
      <c r="AE121">
        <v>6.0349888528642142</v>
      </c>
    </row>
    <row r="122" spans="2:31" x14ac:dyDescent="0.25">
      <c r="B122">
        <v>4.1092881151378401E-2</v>
      </c>
      <c r="C122">
        <v>3.9961078557035068E-2</v>
      </c>
      <c r="D122">
        <v>3.6209735649336931E-2</v>
      </c>
      <c r="E122">
        <v>6.685193990710718E-2</v>
      </c>
      <c r="F122">
        <v>7.3659957771653614E-2</v>
      </c>
      <c r="G122">
        <v>8.554568432381722E-2</v>
      </c>
      <c r="H122">
        <v>8.6556534873131891E-2</v>
      </c>
      <c r="I122">
        <v>0.12291035173391412</v>
      </c>
      <c r="J122">
        <v>0.1126028002093248</v>
      </c>
      <c r="K122">
        <v>0.15816613130306645</v>
      </c>
      <c r="L122">
        <v>0.14247041425138196</v>
      </c>
      <c r="M122">
        <v>0.19849024005558089</v>
      </c>
      <c r="N122">
        <v>0.17578761866066206</v>
      </c>
      <c r="O122">
        <v>0.24302738180583</v>
      </c>
      <c r="P122">
        <v>0.21106387735954807</v>
      </c>
      <c r="Q122">
        <v>0.30785916536239527</v>
      </c>
      <c r="R122">
        <v>0.3566062738399447</v>
      </c>
      <c r="S122">
        <v>0.41567031236154062</v>
      </c>
      <c r="T122">
        <v>0.48787925390073811</v>
      </c>
      <c r="U122">
        <v>0.57702233286998017</v>
      </c>
      <c r="V122">
        <v>0.68824372056869687</v>
      </c>
      <c r="W122">
        <v>0.82862681739939659</v>
      </c>
      <c r="X122">
        <v>1.0080769379432311</v>
      </c>
      <c r="Y122">
        <v>0.9473383543021392</v>
      </c>
      <c r="Z122">
        <v>1.1738003673696575</v>
      </c>
      <c r="AA122">
        <v>1.9567213921253781</v>
      </c>
      <c r="AB122">
        <v>2.515903273179251</v>
      </c>
      <c r="AC122">
        <v>3.295007270560403</v>
      </c>
      <c r="AD122">
        <v>3.2414783324445615</v>
      </c>
      <c r="AE122">
        <v>4.3963735164933766</v>
      </c>
    </row>
    <row r="123" spans="2:31" x14ac:dyDescent="0.25">
      <c r="B123">
        <v>4.1092881151378401E-2</v>
      </c>
      <c r="C123">
        <v>3.9961078557035068E-2</v>
      </c>
      <c r="D123">
        <v>4.8139045782297891E-2</v>
      </c>
      <c r="E123">
        <v>6.685193990710718E-2</v>
      </c>
      <c r="F123">
        <v>6.2110924926631061E-2</v>
      </c>
      <c r="G123">
        <v>7.1634372030326285E-2</v>
      </c>
      <c r="H123">
        <v>0.10718419343871585</v>
      </c>
      <c r="I123">
        <v>0.12291035173391412</v>
      </c>
      <c r="J123">
        <v>0.1126028002093248</v>
      </c>
      <c r="K123">
        <v>0.12706541124072349</v>
      </c>
      <c r="L123">
        <v>0.17771718305571835</v>
      </c>
      <c r="M123">
        <v>0.19849024005558089</v>
      </c>
      <c r="N123">
        <v>0.2203464850200007</v>
      </c>
      <c r="O123">
        <v>0.24302738180583</v>
      </c>
      <c r="P123">
        <v>0.26610145064293178</v>
      </c>
      <c r="Q123">
        <v>0.24345566880157141</v>
      </c>
      <c r="R123">
        <v>0.3566062738399447</v>
      </c>
      <c r="S123">
        <v>0.41567031236154062</v>
      </c>
      <c r="T123">
        <v>0.38174068376354475</v>
      </c>
      <c r="U123">
        <v>0.57702233286998017</v>
      </c>
      <c r="V123">
        <v>0.68824372056869687</v>
      </c>
      <c r="W123">
        <v>0.82862681739939659</v>
      </c>
      <c r="X123">
        <v>0.77413926328905269</v>
      </c>
      <c r="Y123">
        <v>1.2406804887227747</v>
      </c>
      <c r="Z123">
        <v>1.5468419739050414</v>
      </c>
      <c r="AA123">
        <v>1.4748227345293725</v>
      </c>
      <c r="AB123">
        <v>2.515903273179251</v>
      </c>
      <c r="AC123">
        <v>2.4454237994522696</v>
      </c>
      <c r="AD123">
        <v>3.2414783324445615</v>
      </c>
      <c r="AE123">
        <v>4.3963735164933766</v>
      </c>
    </row>
    <row r="124" spans="2:31" x14ac:dyDescent="0.25">
      <c r="B124">
        <v>4.1092881151378401E-2</v>
      </c>
      <c r="C124">
        <v>3.9961078557035068E-2</v>
      </c>
      <c r="D124">
        <v>3.6209735649336931E-2</v>
      </c>
      <c r="E124">
        <v>5.4342336083559775E-2</v>
      </c>
      <c r="F124">
        <v>7.3659957771653614E-2</v>
      </c>
      <c r="G124">
        <v>7.1634372030326285E-2</v>
      </c>
      <c r="H124">
        <v>8.6556534873131891E-2</v>
      </c>
      <c r="I124">
        <v>9.9102529324702343E-2</v>
      </c>
      <c r="J124">
        <v>0.13989529421170291</v>
      </c>
      <c r="K124">
        <v>0.12706541124072349</v>
      </c>
      <c r="L124">
        <v>0.14247041425138196</v>
      </c>
      <c r="M124">
        <v>0.19849024005558089</v>
      </c>
      <c r="N124">
        <v>0.2203464850200007</v>
      </c>
      <c r="O124">
        <v>0.19334514102766467</v>
      </c>
      <c r="P124">
        <v>0.21106387735954807</v>
      </c>
      <c r="Q124">
        <v>0.24345566880157141</v>
      </c>
      <c r="R124">
        <v>0.3566062738399447</v>
      </c>
      <c r="S124">
        <v>0.32648605258087404</v>
      </c>
      <c r="T124">
        <v>0.38174068376354475</v>
      </c>
      <c r="U124">
        <v>0.44962757999725939</v>
      </c>
      <c r="V124">
        <v>0.68824372056869687</v>
      </c>
      <c r="W124">
        <v>0.63968876611117176</v>
      </c>
      <c r="X124">
        <v>0.77413926328905269</v>
      </c>
      <c r="Y124">
        <v>0.9473383543021392</v>
      </c>
      <c r="Z124">
        <v>1.1738003673696575</v>
      </c>
      <c r="AA124">
        <v>1.4748227345293725</v>
      </c>
      <c r="AB124">
        <v>2.515903273179251</v>
      </c>
      <c r="AC124">
        <v>2.4454237994522696</v>
      </c>
      <c r="AD124">
        <v>3.2414783324445615</v>
      </c>
      <c r="AE124">
        <v>4.3963735164933766</v>
      </c>
    </row>
    <row r="125" spans="2:31" x14ac:dyDescent="0.25">
      <c r="B125">
        <v>4.1092881151378401E-2</v>
      </c>
      <c r="C125">
        <v>5.0800487161557627E-2</v>
      </c>
      <c r="D125">
        <v>4.8139045782297891E-2</v>
      </c>
      <c r="E125">
        <v>6.685193990710718E-2</v>
      </c>
      <c r="F125">
        <v>6.2110924926631061E-2</v>
      </c>
      <c r="G125">
        <v>7.1634372030326285E-2</v>
      </c>
      <c r="H125">
        <v>0.10718419343871585</v>
      </c>
      <c r="I125">
        <v>9.9102529324702343E-2</v>
      </c>
      <c r="J125">
        <v>0.1126028002093248</v>
      </c>
      <c r="K125">
        <v>0.15816613130306645</v>
      </c>
      <c r="L125">
        <v>0.17771718305571835</v>
      </c>
      <c r="M125">
        <v>0.15875423289817245</v>
      </c>
      <c r="N125">
        <v>0.17578761866066206</v>
      </c>
      <c r="O125">
        <v>0.19334514102766467</v>
      </c>
      <c r="P125">
        <v>0.21106387735954807</v>
      </c>
      <c r="Q125">
        <v>0.30785916536239527</v>
      </c>
      <c r="R125">
        <v>0.3566062738399447</v>
      </c>
      <c r="S125">
        <v>0.41567031236154062</v>
      </c>
      <c r="T125">
        <v>0.48787925390073811</v>
      </c>
      <c r="U125">
        <v>0.57702233286998017</v>
      </c>
      <c r="V125">
        <v>0.68824372056869687</v>
      </c>
      <c r="W125">
        <v>0.82862681739939659</v>
      </c>
      <c r="X125">
        <v>1.0080769379432311</v>
      </c>
      <c r="Y125">
        <v>1.2406804887227747</v>
      </c>
      <c r="Z125">
        <v>1.5468419739050414</v>
      </c>
      <c r="AA125">
        <v>1.9567213921253781</v>
      </c>
      <c r="AB125">
        <v>2.515903273179251</v>
      </c>
      <c r="AC125">
        <v>3.295007270560403</v>
      </c>
      <c r="AD125">
        <v>3.2414783324445615</v>
      </c>
      <c r="AE125">
        <v>6.0349888528642142</v>
      </c>
    </row>
    <row r="126" spans="2:31" x14ac:dyDescent="0.25">
      <c r="B126">
        <v>4.1092881151378401E-2</v>
      </c>
      <c r="C126">
        <v>5.0800487161557627E-2</v>
      </c>
      <c r="D126">
        <v>3.6209735649336931E-2</v>
      </c>
      <c r="E126">
        <v>5.4342336083559775E-2</v>
      </c>
      <c r="F126">
        <v>6.2110924926631061E-2</v>
      </c>
      <c r="G126">
        <v>7.1634372030326285E-2</v>
      </c>
      <c r="H126">
        <v>0.10718419343871585</v>
      </c>
      <c r="I126">
        <v>0.12291035173391412</v>
      </c>
      <c r="J126">
        <v>0.13989529421170291</v>
      </c>
      <c r="K126">
        <v>0.12706541124072349</v>
      </c>
      <c r="L126">
        <v>0.17771718305571835</v>
      </c>
      <c r="M126">
        <v>0.19849024005558089</v>
      </c>
      <c r="N126">
        <v>0.17578761866066206</v>
      </c>
      <c r="O126">
        <v>0.24302738180583</v>
      </c>
      <c r="P126">
        <v>0.21106387735954807</v>
      </c>
      <c r="Q126">
        <v>0.30785916536239527</v>
      </c>
      <c r="R126">
        <v>0.3566062738399447</v>
      </c>
      <c r="S126">
        <v>0.32648605258087404</v>
      </c>
      <c r="T126">
        <v>0.48787925390073811</v>
      </c>
      <c r="U126">
        <v>0.44962757999725939</v>
      </c>
      <c r="V126">
        <v>0.68824372056869687</v>
      </c>
      <c r="W126">
        <v>0.82862681739939659</v>
      </c>
      <c r="X126">
        <v>0.77413926328905269</v>
      </c>
      <c r="Y126">
        <v>1.2406804887227747</v>
      </c>
      <c r="Z126">
        <v>1.1738003673696575</v>
      </c>
      <c r="AA126">
        <v>1.9567213921253781</v>
      </c>
      <c r="AB126">
        <v>1.8823432711270764</v>
      </c>
      <c r="AC126">
        <v>3.295007270560403</v>
      </c>
      <c r="AD126">
        <v>3.2414783324445615</v>
      </c>
      <c r="AE126">
        <v>4.3963735164933766</v>
      </c>
    </row>
    <row r="127" spans="2:31" x14ac:dyDescent="0.25">
      <c r="B127">
        <v>4.1092881151378401E-2</v>
      </c>
      <c r="C127">
        <v>3.9961078557035068E-2</v>
      </c>
      <c r="D127">
        <v>3.6209735649336931E-2</v>
      </c>
      <c r="E127">
        <v>6.685193990710718E-2</v>
      </c>
      <c r="F127">
        <v>7.3659957771653614E-2</v>
      </c>
      <c r="G127">
        <v>8.554568432381722E-2</v>
      </c>
      <c r="H127">
        <v>8.6556534873131891E-2</v>
      </c>
      <c r="I127">
        <v>9.9102529324702343E-2</v>
      </c>
      <c r="J127">
        <v>0.1126028002093248</v>
      </c>
      <c r="K127">
        <v>0.15816613130306645</v>
      </c>
      <c r="L127">
        <v>0.14247041425138196</v>
      </c>
      <c r="M127">
        <v>0.19849024005558089</v>
      </c>
      <c r="N127">
        <v>0.17578761866066206</v>
      </c>
      <c r="O127">
        <v>0.19334514102766467</v>
      </c>
      <c r="P127">
        <v>0.26610145064293178</v>
      </c>
      <c r="Q127">
        <v>0.30785916536239527</v>
      </c>
      <c r="R127">
        <v>0.3566062738399447</v>
      </c>
      <c r="S127">
        <v>0.41567031236154062</v>
      </c>
      <c r="T127">
        <v>0.48787925390073811</v>
      </c>
      <c r="U127">
        <v>0.57702233286998017</v>
      </c>
      <c r="V127">
        <v>0.53389812055368457</v>
      </c>
      <c r="W127">
        <v>0.63968876611117176</v>
      </c>
      <c r="X127">
        <v>1.0080769379432311</v>
      </c>
      <c r="Y127">
        <v>1.2406804887227747</v>
      </c>
      <c r="Z127">
        <v>1.5468419739050414</v>
      </c>
      <c r="AA127">
        <v>1.4748227345293725</v>
      </c>
      <c r="AB127">
        <v>2.515903273179251</v>
      </c>
      <c r="AC127">
        <v>3.295007270560403</v>
      </c>
      <c r="AD127">
        <v>3.2414783324445615</v>
      </c>
      <c r="AE127">
        <v>4.3963735164933766</v>
      </c>
    </row>
    <row r="128" spans="2:31" x14ac:dyDescent="0.25">
      <c r="B128">
        <v>4.1092881151378401E-2</v>
      </c>
      <c r="C128">
        <v>3.9961078557035068E-2</v>
      </c>
      <c r="D128">
        <v>3.6209735649336931E-2</v>
      </c>
      <c r="E128">
        <v>5.4342336083559775E-2</v>
      </c>
      <c r="F128">
        <v>6.2110924926631061E-2</v>
      </c>
      <c r="G128">
        <v>8.554568432381722E-2</v>
      </c>
      <c r="H128">
        <v>8.6556534873131891E-2</v>
      </c>
      <c r="I128">
        <v>9.9102529324702343E-2</v>
      </c>
      <c r="J128">
        <v>0.1126028002093248</v>
      </c>
      <c r="K128">
        <v>0.12706541124072349</v>
      </c>
      <c r="L128">
        <v>0.14247041425138196</v>
      </c>
      <c r="M128">
        <v>0.19849024005558089</v>
      </c>
      <c r="N128">
        <v>0.17578761866066206</v>
      </c>
      <c r="O128">
        <v>0.19334514102766467</v>
      </c>
      <c r="P128">
        <v>0.26610145064293178</v>
      </c>
      <c r="Q128">
        <v>0.24345566880157141</v>
      </c>
      <c r="R128">
        <v>0.28108563615111348</v>
      </c>
      <c r="S128">
        <v>0.32648605258087404</v>
      </c>
      <c r="T128">
        <v>0.38174068376354475</v>
      </c>
      <c r="U128">
        <v>0.57702233286998017</v>
      </c>
      <c r="V128">
        <v>0.68824372056869687</v>
      </c>
      <c r="W128">
        <v>0.63968876611117176</v>
      </c>
      <c r="X128">
        <v>1.0080769379432311</v>
      </c>
      <c r="Y128">
        <v>0.9473383543021392</v>
      </c>
      <c r="Z128">
        <v>1.5468419739050414</v>
      </c>
      <c r="AA128">
        <v>1.9567213921253781</v>
      </c>
      <c r="AB128">
        <v>2.515903273179251</v>
      </c>
      <c r="AC128">
        <v>3.295007270560403</v>
      </c>
      <c r="AD128">
        <v>3.2414783324445615</v>
      </c>
      <c r="AE128">
        <v>6.0349888528642142</v>
      </c>
    </row>
    <row r="129" spans="2:31" x14ac:dyDescent="0.25">
      <c r="B129">
        <v>4.1092881151378401E-2</v>
      </c>
      <c r="C129">
        <v>5.0800487161557627E-2</v>
      </c>
      <c r="D129">
        <v>4.8139045782297891E-2</v>
      </c>
      <c r="E129">
        <v>5.4342336083559775E-2</v>
      </c>
      <c r="F129">
        <v>6.2110924926631061E-2</v>
      </c>
      <c r="G129">
        <v>8.554568432381722E-2</v>
      </c>
      <c r="H129">
        <v>0.10718419343871585</v>
      </c>
      <c r="I129">
        <v>0.12291035173391412</v>
      </c>
      <c r="J129">
        <v>0.1126028002093248</v>
      </c>
      <c r="K129">
        <v>0.12706541124072349</v>
      </c>
      <c r="L129">
        <v>0.14247041425138196</v>
      </c>
      <c r="M129">
        <v>0.19849024005558089</v>
      </c>
      <c r="N129">
        <v>0.2203464850200007</v>
      </c>
      <c r="O129">
        <v>0.24302738180583</v>
      </c>
      <c r="P129">
        <v>0.26610145064293178</v>
      </c>
      <c r="Q129">
        <v>0.30785916536239527</v>
      </c>
      <c r="R129">
        <v>0.28108563615111348</v>
      </c>
      <c r="S129">
        <v>0.32648605258087404</v>
      </c>
      <c r="T129">
        <v>0.48787925390073811</v>
      </c>
      <c r="U129">
        <v>0.44962757999725939</v>
      </c>
      <c r="V129">
        <v>0.68824372056869687</v>
      </c>
      <c r="W129">
        <v>0.63968876611117176</v>
      </c>
      <c r="X129">
        <v>1.0080769379432311</v>
      </c>
      <c r="Y129">
        <v>0.9473383543021392</v>
      </c>
      <c r="Z129">
        <v>1.1738003673696575</v>
      </c>
      <c r="AA129">
        <v>1.9567213921253781</v>
      </c>
      <c r="AB129">
        <v>1.8823432711270764</v>
      </c>
      <c r="AC129">
        <v>3.295007270560403</v>
      </c>
      <c r="AD129">
        <v>4.4064850035636143</v>
      </c>
      <c r="AE129">
        <v>6.0349888528642142</v>
      </c>
    </row>
    <row r="130" spans="2:31" x14ac:dyDescent="0.25">
      <c r="B130">
        <v>4.1092881151378401E-2</v>
      </c>
      <c r="C130">
        <v>3.9961078557035068E-2</v>
      </c>
      <c r="D130">
        <v>3.6209735649336931E-2</v>
      </c>
      <c r="E130">
        <v>5.4342336083559775E-2</v>
      </c>
      <c r="F130">
        <v>7.3659957771653614E-2</v>
      </c>
      <c r="G130">
        <v>7.1634372030326285E-2</v>
      </c>
      <c r="H130">
        <v>8.6556534873131891E-2</v>
      </c>
      <c r="I130">
        <v>9.9102529324702343E-2</v>
      </c>
      <c r="J130">
        <v>0.13989529421170291</v>
      </c>
      <c r="K130">
        <v>0.15816613130306645</v>
      </c>
      <c r="L130">
        <v>0.14247041425138196</v>
      </c>
      <c r="M130">
        <v>0.19849024005558089</v>
      </c>
      <c r="N130">
        <v>0.17578761866066206</v>
      </c>
      <c r="O130">
        <v>0.24302738180583</v>
      </c>
      <c r="P130">
        <v>0.21106387735954807</v>
      </c>
      <c r="Q130">
        <v>0.24345566880157141</v>
      </c>
      <c r="R130">
        <v>0.3566062738399447</v>
      </c>
      <c r="S130">
        <v>0.41567031236154062</v>
      </c>
      <c r="T130">
        <v>0.48787925390073811</v>
      </c>
      <c r="U130">
        <v>0.44962757999725939</v>
      </c>
      <c r="V130">
        <v>0.68824372056869687</v>
      </c>
      <c r="W130">
        <v>0.63968876611117176</v>
      </c>
      <c r="X130">
        <v>1.0080769379432311</v>
      </c>
      <c r="Y130">
        <v>1.2406804887227747</v>
      </c>
      <c r="Z130">
        <v>1.5468419739050414</v>
      </c>
      <c r="AA130">
        <v>1.9567213921253781</v>
      </c>
      <c r="AB130">
        <v>2.515903273179251</v>
      </c>
      <c r="AC130">
        <v>2.4454237994522696</v>
      </c>
      <c r="AD130">
        <v>4.4064850035636143</v>
      </c>
      <c r="AE130">
        <v>6.0349888528642142</v>
      </c>
    </row>
    <row r="131" spans="2:31" x14ac:dyDescent="0.25">
      <c r="B131">
        <v>4.1092881151378401E-2</v>
      </c>
      <c r="C131">
        <v>3.9961078557035068E-2</v>
      </c>
      <c r="D131">
        <v>3.6209735649336931E-2</v>
      </c>
      <c r="E131">
        <v>5.4342336083559775E-2</v>
      </c>
      <c r="F131">
        <v>7.3659957771653614E-2</v>
      </c>
      <c r="G131">
        <v>7.1634372030326285E-2</v>
      </c>
      <c r="H131">
        <v>8.6556534873131891E-2</v>
      </c>
      <c r="I131">
        <v>0.12291035173391412</v>
      </c>
      <c r="J131">
        <v>0.13989529421170291</v>
      </c>
      <c r="K131">
        <v>0.12706541124072349</v>
      </c>
      <c r="L131">
        <v>0.17771718305571835</v>
      </c>
      <c r="M131">
        <v>0.19849024005558089</v>
      </c>
      <c r="N131">
        <v>0.17578761866066206</v>
      </c>
      <c r="O131">
        <v>0.24302738180583</v>
      </c>
      <c r="P131">
        <v>0.21106387735954807</v>
      </c>
      <c r="Q131">
        <v>0.30785916536239527</v>
      </c>
      <c r="R131">
        <v>0.3566062738399447</v>
      </c>
      <c r="S131">
        <v>0.32648605258087404</v>
      </c>
      <c r="T131">
        <v>0.38174068376354475</v>
      </c>
      <c r="U131">
        <v>0.57702233286998017</v>
      </c>
      <c r="V131">
        <v>0.68824372056869687</v>
      </c>
      <c r="W131">
        <v>0.82862681739939659</v>
      </c>
      <c r="X131">
        <v>1.0080769379432311</v>
      </c>
      <c r="Y131">
        <v>1.2406804887227747</v>
      </c>
      <c r="Z131">
        <v>1.1738003673696575</v>
      </c>
      <c r="AA131">
        <v>1.4748227345293725</v>
      </c>
      <c r="AB131">
        <v>2.515903273179251</v>
      </c>
      <c r="AC131">
        <v>3.295007270560403</v>
      </c>
      <c r="AD131">
        <v>4.4064850035636143</v>
      </c>
      <c r="AE131">
        <v>4.3963735164933766</v>
      </c>
    </row>
    <row r="132" spans="2:31" x14ac:dyDescent="0.25">
      <c r="B132">
        <v>4.1092881151378401E-2</v>
      </c>
      <c r="C132">
        <v>5.0800487161557627E-2</v>
      </c>
      <c r="D132">
        <v>4.8139045782297891E-2</v>
      </c>
      <c r="E132">
        <v>5.4342336083559775E-2</v>
      </c>
      <c r="F132">
        <v>6.2110924926631061E-2</v>
      </c>
      <c r="G132">
        <v>8.554568432381722E-2</v>
      </c>
      <c r="H132">
        <v>8.6556534873131891E-2</v>
      </c>
      <c r="I132">
        <v>0.12291035173391412</v>
      </c>
      <c r="J132">
        <v>0.1126028002093248</v>
      </c>
      <c r="K132">
        <v>0.15816613130306645</v>
      </c>
      <c r="L132">
        <v>0.17771718305571835</v>
      </c>
      <c r="M132">
        <v>0.15875423289817245</v>
      </c>
      <c r="N132">
        <v>0.2203464850200007</v>
      </c>
      <c r="O132">
        <v>0.24302738180583</v>
      </c>
      <c r="P132">
        <v>0.26610145064293178</v>
      </c>
      <c r="Q132">
        <v>0.24345566880157141</v>
      </c>
      <c r="R132">
        <v>0.3566062738399447</v>
      </c>
      <c r="S132">
        <v>0.32648605258087404</v>
      </c>
      <c r="T132">
        <v>0.38174068376354475</v>
      </c>
      <c r="U132">
        <v>0.57702233286998017</v>
      </c>
      <c r="V132">
        <v>0.53389812055368457</v>
      </c>
      <c r="W132">
        <v>0.63968876611117176</v>
      </c>
      <c r="X132">
        <v>1.0080769379432311</v>
      </c>
      <c r="Y132">
        <v>1.2406804887227747</v>
      </c>
      <c r="Z132">
        <v>1.5468419739050414</v>
      </c>
      <c r="AA132">
        <v>1.9567213921253781</v>
      </c>
      <c r="AB132">
        <v>1.8823432711270764</v>
      </c>
      <c r="AC132">
        <v>3.295007270560403</v>
      </c>
      <c r="AD132">
        <v>4.4064850035636143</v>
      </c>
      <c r="AE132">
        <v>6.0349888528642142</v>
      </c>
    </row>
    <row r="133" spans="2:31" x14ac:dyDescent="0.25">
      <c r="B133">
        <v>4.1092881151378401E-2</v>
      </c>
      <c r="C133">
        <v>5.0800487161557627E-2</v>
      </c>
      <c r="D133">
        <v>3.6209735649336931E-2</v>
      </c>
      <c r="E133">
        <v>5.4342336083559775E-2</v>
      </c>
      <c r="F133">
        <v>7.3659957771653614E-2</v>
      </c>
      <c r="G133">
        <v>8.554568432381722E-2</v>
      </c>
      <c r="H133">
        <v>8.6556534873131891E-2</v>
      </c>
      <c r="I133">
        <v>9.9102529324702343E-2</v>
      </c>
      <c r="J133">
        <v>0.13989529421170291</v>
      </c>
      <c r="K133">
        <v>0.12706541124072349</v>
      </c>
      <c r="L133">
        <v>0.14247041425138196</v>
      </c>
      <c r="M133">
        <v>0.19849024005558089</v>
      </c>
      <c r="N133">
        <v>0.2203464850200007</v>
      </c>
      <c r="O133">
        <v>0.19334514102766467</v>
      </c>
      <c r="P133">
        <v>0.21106387735954807</v>
      </c>
      <c r="Q133">
        <v>0.30785916536239527</v>
      </c>
      <c r="R133">
        <v>0.28108563615111348</v>
      </c>
      <c r="S133">
        <v>0.41567031236154062</v>
      </c>
      <c r="T133">
        <v>0.38174068376354475</v>
      </c>
      <c r="U133">
        <v>0.57702233286998017</v>
      </c>
      <c r="V133">
        <v>0.53389812055368457</v>
      </c>
      <c r="W133">
        <v>0.82862681739939659</v>
      </c>
      <c r="X133">
        <v>0.77413926328905269</v>
      </c>
      <c r="Y133">
        <v>0.9473383543021392</v>
      </c>
      <c r="Z133">
        <v>1.1738003673696575</v>
      </c>
      <c r="AA133">
        <v>1.9567213921253781</v>
      </c>
      <c r="AB133">
        <v>2.515903273179251</v>
      </c>
      <c r="AC133">
        <v>2.4454237994522696</v>
      </c>
      <c r="AD133">
        <v>3.2414783324445615</v>
      </c>
      <c r="AE133">
        <v>4.3963735164933766</v>
      </c>
    </row>
    <row r="134" spans="2:31" x14ac:dyDescent="0.25">
      <c r="B134">
        <v>4.1092881151378401E-2</v>
      </c>
      <c r="C134">
        <v>5.0800487161557627E-2</v>
      </c>
      <c r="D134">
        <v>3.6209735649336931E-2</v>
      </c>
      <c r="E134">
        <v>6.685193990710718E-2</v>
      </c>
      <c r="F134">
        <v>7.3659957771653614E-2</v>
      </c>
      <c r="G134">
        <v>7.1634372030326285E-2</v>
      </c>
      <c r="H134">
        <v>0.10718419343871585</v>
      </c>
      <c r="I134">
        <v>9.9102529324702343E-2</v>
      </c>
      <c r="J134">
        <v>0.13989529421170291</v>
      </c>
      <c r="K134">
        <v>0.15816613130306645</v>
      </c>
      <c r="L134">
        <v>0.17771718305571835</v>
      </c>
      <c r="M134">
        <v>0.19849024005558089</v>
      </c>
      <c r="N134">
        <v>0.17578761866066206</v>
      </c>
      <c r="O134">
        <v>0.24302738180583</v>
      </c>
      <c r="P134">
        <v>0.26610145064293178</v>
      </c>
      <c r="Q134">
        <v>0.30785916536239527</v>
      </c>
      <c r="R134">
        <v>0.28108563615111348</v>
      </c>
      <c r="S134">
        <v>0.41567031236154062</v>
      </c>
      <c r="T134">
        <v>0.48787925390073811</v>
      </c>
      <c r="U134">
        <v>0.44962757999725939</v>
      </c>
      <c r="V134">
        <v>0.53389812055368457</v>
      </c>
      <c r="W134">
        <v>0.63968876611117176</v>
      </c>
      <c r="X134">
        <v>1.0080769379432311</v>
      </c>
      <c r="Y134">
        <v>1.2406804887227747</v>
      </c>
      <c r="Z134">
        <v>1.5468419739050414</v>
      </c>
      <c r="AA134">
        <v>1.9567213921253781</v>
      </c>
      <c r="AB134">
        <v>2.515903273179251</v>
      </c>
      <c r="AC134">
        <v>2.4454237994522696</v>
      </c>
      <c r="AD134">
        <v>4.4064850035636143</v>
      </c>
      <c r="AE134">
        <v>4.3963735164933766</v>
      </c>
    </row>
    <row r="135" spans="2:31" x14ac:dyDescent="0.25">
      <c r="B135">
        <v>4.1092881151378401E-2</v>
      </c>
      <c r="C135">
        <v>5.0800487161557627E-2</v>
      </c>
      <c r="D135">
        <v>4.8139045782297891E-2</v>
      </c>
      <c r="E135">
        <v>5.4342336083559775E-2</v>
      </c>
      <c r="F135">
        <v>7.3659957771653614E-2</v>
      </c>
      <c r="G135">
        <v>7.1634372030326285E-2</v>
      </c>
      <c r="H135">
        <v>8.6556534873131891E-2</v>
      </c>
      <c r="I135">
        <v>0.12291035173391412</v>
      </c>
      <c r="J135">
        <v>0.1126028002093248</v>
      </c>
      <c r="K135">
        <v>0.15816613130306645</v>
      </c>
      <c r="L135">
        <v>0.14247041425138196</v>
      </c>
      <c r="M135">
        <v>0.19849024005558089</v>
      </c>
      <c r="N135">
        <v>0.2203464850200007</v>
      </c>
      <c r="O135">
        <v>0.19334514102766467</v>
      </c>
      <c r="P135">
        <v>0.26610145064293178</v>
      </c>
      <c r="Q135">
        <v>0.30785916536239527</v>
      </c>
      <c r="R135">
        <v>0.28108563615111348</v>
      </c>
      <c r="S135">
        <v>0.41567031236154062</v>
      </c>
      <c r="T135">
        <v>0.38174068376354475</v>
      </c>
      <c r="U135">
        <v>0.44962757999725939</v>
      </c>
      <c r="V135">
        <v>0.68824372056869687</v>
      </c>
      <c r="W135">
        <v>0.63968876611117176</v>
      </c>
      <c r="X135">
        <v>1.0080769379432311</v>
      </c>
      <c r="Y135">
        <v>1.2406804887227747</v>
      </c>
      <c r="Z135">
        <v>1.1738003673696575</v>
      </c>
      <c r="AA135">
        <v>1.9567213921253781</v>
      </c>
      <c r="AB135">
        <v>2.515903273179251</v>
      </c>
      <c r="AC135">
        <v>3.295007270560403</v>
      </c>
      <c r="AD135">
        <v>4.4064850035636143</v>
      </c>
      <c r="AE135">
        <v>6.0349888528642142</v>
      </c>
    </row>
    <row r="136" spans="2:31" x14ac:dyDescent="0.25">
      <c r="B136">
        <v>4.1092881151378401E-2</v>
      </c>
      <c r="C136">
        <v>5.0800487161557627E-2</v>
      </c>
      <c r="D136">
        <v>3.6209735649336931E-2</v>
      </c>
      <c r="E136">
        <v>5.4342336083559775E-2</v>
      </c>
      <c r="F136">
        <v>6.2110924926631061E-2</v>
      </c>
      <c r="G136">
        <v>7.1634372030326285E-2</v>
      </c>
      <c r="H136">
        <v>0.10718419343871585</v>
      </c>
      <c r="I136">
        <v>0.12291035173391412</v>
      </c>
      <c r="J136">
        <v>0.1126028002093248</v>
      </c>
      <c r="K136">
        <v>0.12706541124072349</v>
      </c>
      <c r="L136">
        <v>0.17771718305571835</v>
      </c>
      <c r="M136">
        <v>0.15875423289817245</v>
      </c>
      <c r="N136">
        <v>0.17578761866066206</v>
      </c>
      <c r="O136">
        <v>0.19334514102766467</v>
      </c>
      <c r="P136">
        <v>0.21106387735954807</v>
      </c>
      <c r="Q136">
        <v>0.30785916536239527</v>
      </c>
      <c r="R136">
        <v>0.28108563615111348</v>
      </c>
      <c r="S136">
        <v>0.41567031236154062</v>
      </c>
      <c r="T136">
        <v>0.48787925390073811</v>
      </c>
      <c r="U136">
        <v>0.44962757999725939</v>
      </c>
      <c r="V136">
        <v>0.68824372056869687</v>
      </c>
      <c r="W136">
        <v>0.63968876611117176</v>
      </c>
      <c r="X136">
        <v>1.0080769379432311</v>
      </c>
      <c r="Y136">
        <v>1.2406804887227747</v>
      </c>
      <c r="Z136">
        <v>1.1738003673696575</v>
      </c>
      <c r="AA136">
        <v>1.4748227345293725</v>
      </c>
      <c r="AB136">
        <v>1.8823432711270764</v>
      </c>
      <c r="AC136">
        <v>3.295007270560403</v>
      </c>
      <c r="AD136">
        <v>4.4064850035636143</v>
      </c>
      <c r="AE136">
        <v>6.0349888528642142</v>
      </c>
    </row>
    <row r="137" spans="2:31" x14ac:dyDescent="0.25">
      <c r="B137">
        <v>4.1092881151378401E-2</v>
      </c>
      <c r="C137">
        <v>3.9961078557035068E-2</v>
      </c>
      <c r="D137">
        <v>4.8139045782297891E-2</v>
      </c>
      <c r="E137">
        <v>5.4342336083559775E-2</v>
      </c>
      <c r="F137">
        <v>6.2110924926631061E-2</v>
      </c>
      <c r="G137">
        <v>7.1634372030326285E-2</v>
      </c>
      <c r="H137">
        <v>0.10718419343871585</v>
      </c>
      <c r="I137">
        <v>9.9102529324702343E-2</v>
      </c>
      <c r="J137">
        <v>0.13989529421170291</v>
      </c>
      <c r="K137">
        <v>0.12706541124072349</v>
      </c>
      <c r="L137">
        <v>0.17771718305571835</v>
      </c>
      <c r="M137">
        <v>0.15875423289817245</v>
      </c>
      <c r="N137">
        <v>0.17578761866066206</v>
      </c>
      <c r="O137">
        <v>0.24302738180583</v>
      </c>
      <c r="P137">
        <v>0.26610145064293178</v>
      </c>
      <c r="Q137">
        <v>0.30785916536239527</v>
      </c>
      <c r="R137">
        <v>0.3566062738399447</v>
      </c>
      <c r="S137">
        <v>0.41567031236154062</v>
      </c>
      <c r="T137">
        <v>0.38174068376354475</v>
      </c>
      <c r="U137">
        <v>0.57702233286998017</v>
      </c>
      <c r="V137">
        <v>0.53389812055368457</v>
      </c>
      <c r="W137">
        <v>0.82862681739939659</v>
      </c>
      <c r="X137">
        <v>0.77413926328905269</v>
      </c>
      <c r="Y137">
        <v>0.9473383543021392</v>
      </c>
      <c r="Z137">
        <v>1.1738003673696575</v>
      </c>
      <c r="AA137">
        <v>1.4748227345293725</v>
      </c>
      <c r="AB137">
        <v>1.8823432711270764</v>
      </c>
      <c r="AC137">
        <v>3.295007270560403</v>
      </c>
      <c r="AD137">
        <v>4.4064850035636143</v>
      </c>
      <c r="AE137">
        <v>4.3963735164933766</v>
      </c>
    </row>
    <row r="138" spans="2:31" x14ac:dyDescent="0.25">
      <c r="B138">
        <v>4.1092881151378401E-2</v>
      </c>
      <c r="C138">
        <v>3.9961078557035068E-2</v>
      </c>
      <c r="D138">
        <v>4.8139045782297891E-2</v>
      </c>
      <c r="E138">
        <v>5.4342336083559775E-2</v>
      </c>
      <c r="F138">
        <v>6.2110924926631061E-2</v>
      </c>
      <c r="G138">
        <v>7.1634372030326285E-2</v>
      </c>
      <c r="H138">
        <v>8.6556534873131891E-2</v>
      </c>
      <c r="I138">
        <v>0.12291035173391412</v>
      </c>
      <c r="J138">
        <v>0.1126028002093248</v>
      </c>
      <c r="K138">
        <v>0.15816613130306645</v>
      </c>
      <c r="L138">
        <v>0.17771718305571835</v>
      </c>
      <c r="M138">
        <v>0.19849024005558089</v>
      </c>
      <c r="N138">
        <v>0.2203464850200007</v>
      </c>
      <c r="O138">
        <v>0.19334514102766467</v>
      </c>
      <c r="P138">
        <v>0.21106387735954807</v>
      </c>
      <c r="Q138">
        <v>0.30785916536239527</v>
      </c>
      <c r="R138">
        <v>0.3566062738399447</v>
      </c>
      <c r="S138">
        <v>0.41567031236154062</v>
      </c>
      <c r="T138">
        <v>0.48787925390073811</v>
      </c>
      <c r="U138">
        <v>0.44962757999725939</v>
      </c>
      <c r="V138">
        <v>0.53389812055368457</v>
      </c>
      <c r="W138">
        <v>0.82862681739939659</v>
      </c>
      <c r="X138">
        <v>0.77413926328905269</v>
      </c>
      <c r="Y138">
        <v>0.9473383543021392</v>
      </c>
      <c r="Z138">
        <v>1.1738003673696575</v>
      </c>
      <c r="AA138">
        <v>1.4748227345293725</v>
      </c>
      <c r="AB138">
        <v>1.8823432711270764</v>
      </c>
      <c r="AC138">
        <v>2.4454237994522696</v>
      </c>
      <c r="AD138">
        <v>4.4064850035636143</v>
      </c>
      <c r="AE138">
        <v>4.3963735164933766</v>
      </c>
    </row>
    <row r="139" spans="2:31" x14ac:dyDescent="0.25">
      <c r="B139">
        <v>4.1092881151378401E-2</v>
      </c>
      <c r="C139">
        <v>3.9961078557035068E-2</v>
      </c>
      <c r="D139">
        <v>3.6209735649336931E-2</v>
      </c>
      <c r="E139">
        <v>6.685193990710718E-2</v>
      </c>
      <c r="F139">
        <v>7.3659957771653614E-2</v>
      </c>
      <c r="G139">
        <v>7.1634372030326285E-2</v>
      </c>
      <c r="H139">
        <v>8.6556534873131891E-2</v>
      </c>
      <c r="I139">
        <v>9.9102529324702343E-2</v>
      </c>
      <c r="J139">
        <v>0.1126028002093248</v>
      </c>
      <c r="K139">
        <v>0.15816613130306645</v>
      </c>
      <c r="L139">
        <v>0.14247041425138196</v>
      </c>
      <c r="M139">
        <v>0.15875423289817245</v>
      </c>
      <c r="N139">
        <v>0.17578761866066206</v>
      </c>
      <c r="O139">
        <v>0.24302738180583</v>
      </c>
      <c r="P139">
        <v>0.26610145064293178</v>
      </c>
      <c r="Q139">
        <v>0.30785916536239527</v>
      </c>
      <c r="R139">
        <v>0.3566062738399447</v>
      </c>
      <c r="S139">
        <v>0.32648605258087404</v>
      </c>
      <c r="T139">
        <v>0.38174068376354475</v>
      </c>
      <c r="U139">
        <v>0.57702233286998017</v>
      </c>
      <c r="V139">
        <v>0.68824372056869687</v>
      </c>
      <c r="W139">
        <v>0.63968876611117176</v>
      </c>
      <c r="X139">
        <v>0.77413926328905269</v>
      </c>
      <c r="Y139">
        <v>1.2406804887227747</v>
      </c>
      <c r="Z139">
        <v>1.5468419739050414</v>
      </c>
      <c r="AA139">
        <v>1.9567213921253781</v>
      </c>
      <c r="AB139">
        <v>2.515903273179251</v>
      </c>
      <c r="AC139">
        <v>2.4454237994522696</v>
      </c>
      <c r="AD139">
        <v>3.2414783324445615</v>
      </c>
      <c r="AE139">
        <v>6.0349888528642142</v>
      </c>
    </row>
    <row r="140" spans="2:31" x14ac:dyDescent="0.25">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Rockefeller_ Monthly CF</vt:lpstr>
      <vt:lpstr>Rockefeller_Yearly_CF</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Jan Havlíček</cp:lastModifiedBy>
  <cp:lastPrinted>2001-10-19T03:53:58Z</cp:lastPrinted>
  <dcterms:created xsi:type="dcterms:W3CDTF">2000-02-23T20:26:34Z</dcterms:created>
  <dcterms:modified xsi:type="dcterms:W3CDTF">2023-09-19T16:12:28Z</dcterms:modified>
</cp:coreProperties>
</file>